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ate1904="1" defaultThemeVersion="124226"/>
  <mc:AlternateContent xmlns:mc="http://schemas.openxmlformats.org/markup-compatibility/2006">
    <mc:Choice Requires="x15">
      <x15ac:absPath xmlns:x15ac="http://schemas.microsoft.com/office/spreadsheetml/2010/11/ac" url="D:\Antera\Primatech_Analyzer v_1.0.3\data\"/>
    </mc:Choice>
  </mc:AlternateContent>
  <xr:revisionPtr revIDLastSave="0" documentId="13_ncr:1_{8756C7C8-4871-4E93-8CCB-60C28A37351C}" xr6:coauthVersionLast="47" xr6:coauthVersionMax="47" xr10:uidLastSave="{00000000-0000-0000-0000-000000000000}"/>
  <bookViews>
    <workbookView xWindow="-120" yWindow="-120" windowWidth="29040" windowHeight="15840" activeTab="1" xr2:uid="{00000000-000D-0000-FFFF-FFFF00000000}"/>
  </bookViews>
  <sheets>
    <sheet name="1. REGULAMENTO EM VIGOR" sheetId="8" r:id="rId1"/>
    <sheet name="2 RESUMO_HURDLE RATE" sheetId="7" r:id="rId2"/>
    <sheet name="3. APURAÇÃO HURDLE RATE" sheetId="2" r:id="rId3"/>
    <sheet name="4. IPCA_IBGE" sheetId="4" r:id="rId4"/>
    <sheet name="5. APORTE_AMORTIZAÇÃO_QUOTISTAS" sheetId="5" r:id="rId5"/>
  </sheets>
  <definedNames>
    <definedName name="_xlnm._FilterDatabase" localSheetId="2" hidden="1">'3. APURAÇÃO HURDLE RATE'!$B$12:$AQ$12</definedName>
    <definedName name="_xlnm._FilterDatabase" localSheetId="4" hidden="1">'5. APORTE_AMORTIZAÇÃO_QUOTISTAS'!$B$3:$W$60</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72" i="2" l="1"/>
  <c r="Y171" i="2"/>
  <c r="Y170" i="2"/>
  <c r="D170" i="2"/>
  <c r="P170" i="2" s="1"/>
  <c r="E170" i="2"/>
  <c r="Q170" i="2" s="1"/>
  <c r="F170" i="2"/>
  <c r="R170" i="2" s="1"/>
  <c r="G170" i="2"/>
  <c r="S170" i="2" s="1"/>
  <c r="H170" i="2"/>
  <c r="I170" i="2"/>
  <c r="U170" i="2" s="1"/>
  <c r="J170" i="2"/>
  <c r="K170" i="2"/>
  <c r="L170" i="2"/>
  <c r="M170" i="2"/>
  <c r="N170" i="2"/>
  <c r="T170" i="2" s="1"/>
  <c r="O170" i="2"/>
  <c r="D171" i="2"/>
  <c r="P171" i="2" s="1"/>
  <c r="E171" i="2"/>
  <c r="Q171" i="2" s="1"/>
  <c r="F171" i="2"/>
  <c r="R171" i="2" s="1"/>
  <c r="G171" i="2"/>
  <c r="S171" i="2" s="1"/>
  <c r="H171" i="2"/>
  <c r="T171" i="2" s="1"/>
  <c r="I171" i="2"/>
  <c r="U171" i="2" s="1"/>
  <c r="J171" i="2"/>
  <c r="K171" i="2"/>
  <c r="L171" i="2"/>
  <c r="M171" i="2"/>
  <c r="N171" i="2"/>
  <c r="O171" i="2"/>
  <c r="D172" i="2"/>
  <c r="P172" i="2" s="1"/>
  <c r="E172" i="2"/>
  <c r="Q172" i="2" s="1"/>
  <c r="F172" i="2"/>
  <c r="R172" i="2" s="1"/>
  <c r="AC172" i="2" s="1"/>
  <c r="G172" i="2"/>
  <c r="S172" i="2" s="1"/>
  <c r="AD172" i="2" s="1"/>
  <c r="H172" i="2"/>
  <c r="I172" i="2"/>
  <c r="U172" i="2" s="1"/>
  <c r="AF172" i="2" s="1"/>
  <c r="J172" i="2"/>
  <c r="K172" i="2"/>
  <c r="L172" i="2"/>
  <c r="M172" i="2"/>
  <c r="N172" i="2"/>
  <c r="T172" i="2" s="1"/>
  <c r="O172" i="2"/>
  <c r="B170" i="2"/>
  <c r="C170" i="2"/>
  <c r="AJ170" i="2" s="1"/>
  <c r="AL170" i="2" s="1"/>
  <c r="C171" i="2"/>
  <c r="B171" i="2" s="1"/>
  <c r="C172" i="2"/>
  <c r="B172" i="2" s="1"/>
  <c r="C123" i="4"/>
  <c r="Z172" i="2" s="1"/>
  <c r="V171" i="2" l="1"/>
  <c r="AK171" i="2" s="1"/>
  <c r="AB172" i="2"/>
  <c r="V172" i="2"/>
  <c r="AK172" i="2" s="1"/>
  <c r="AA172" i="2"/>
  <c r="AG172" i="2" s="1"/>
  <c r="V170" i="2"/>
  <c r="AE172" i="2"/>
  <c r="AB6" i="2"/>
  <c r="AJ172" i="2"/>
  <c r="AL172" i="2" s="1"/>
  <c r="AJ171" i="2"/>
  <c r="AL171" i="2" s="1"/>
  <c r="AQ171" i="2"/>
  <c r="AQ172" i="2"/>
  <c r="AQ170" i="2"/>
  <c r="AP172" i="2"/>
  <c r="AP171" i="2"/>
  <c r="AP170" i="2"/>
  <c r="AO170" i="2"/>
  <c r="AN172" i="2"/>
  <c r="AN170" i="2"/>
  <c r="AM172" i="2"/>
  <c r="AM171" i="2"/>
  <c r="AM170" i="2"/>
  <c r="D161" i="5"/>
  <c r="G161" i="5"/>
  <c r="J161" i="5"/>
  <c r="M161" i="5"/>
  <c r="P161" i="5"/>
  <c r="S161" i="5"/>
  <c r="D162" i="5"/>
  <c r="G162" i="5"/>
  <c r="J162" i="5"/>
  <c r="M162" i="5"/>
  <c r="P162" i="5"/>
  <c r="S162" i="5"/>
  <c r="AO171" i="2" l="1"/>
  <c r="AN171" i="2"/>
  <c r="AO172" i="2"/>
  <c r="AK170" i="2"/>
  <c r="D168" i="2"/>
  <c r="E168" i="2"/>
  <c r="Q168" i="2" s="1"/>
  <c r="F168" i="2"/>
  <c r="G168" i="2"/>
  <c r="H168" i="2"/>
  <c r="I168" i="2"/>
  <c r="J168" i="2"/>
  <c r="K168" i="2"/>
  <c r="L168" i="2"/>
  <c r="M168" i="2"/>
  <c r="N168" i="2"/>
  <c r="O168" i="2"/>
  <c r="D169" i="2"/>
  <c r="E169" i="2"/>
  <c r="F169" i="2"/>
  <c r="R169" i="2" s="1"/>
  <c r="G169" i="2"/>
  <c r="S169" i="2" s="1"/>
  <c r="H169" i="2"/>
  <c r="T169" i="2" s="1"/>
  <c r="I169" i="2"/>
  <c r="U169" i="2" s="1"/>
  <c r="J169" i="2"/>
  <c r="P169" i="2" s="1"/>
  <c r="K169" i="2"/>
  <c r="L169" i="2"/>
  <c r="M169" i="2"/>
  <c r="N169" i="2"/>
  <c r="O169" i="2"/>
  <c r="Y168" i="2"/>
  <c r="Y169" i="2"/>
  <c r="C168" i="2"/>
  <c r="B168" i="2" s="1"/>
  <c r="C169" i="2"/>
  <c r="B169" i="2" s="1"/>
  <c r="C122" i="4"/>
  <c r="P168" i="2" l="1"/>
  <c r="T168" i="2"/>
  <c r="D123" i="4"/>
  <c r="Z171" i="2"/>
  <c r="D122" i="4"/>
  <c r="Q169" i="2"/>
  <c r="U168" i="2"/>
  <c r="S168" i="2"/>
  <c r="V168" i="2" s="1"/>
  <c r="R168" i="2"/>
  <c r="AJ168" i="2"/>
  <c r="AN168" i="2" s="1"/>
  <c r="AJ169" i="2"/>
  <c r="AO169" i="2" s="1"/>
  <c r="V169" i="2"/>
  <c r="AQ169" i="2"/>
  <c r="C121" i="4"/>
  <c r="Z170" i="2" l="1"/>
  <c r="Z168" i="2"/>
  <c r="AB168" i="2" s="1"/>
  <c r="Z169" i="2"/>
  <c r="AA168" i="2"/>
  <c r="AF171" i="2"/>
  <c r="AE171" i="2"/>
  <c r="AD171" i="2"/>
  <c r="AB171" i="2"/>
  <c r="AC171" i="2"/>
  <c r="AA171" i="2"/>
  <c r="AP168" i="2"/>
  <c r="AP169" i="2"/>
  <c r="AL169" i="2"/>
  <c r="AL168" i="2"/>
  <c r="AM168" i="2"/>
  <c r="AK169" i="2"/>
  <c r="AN169" i="2"/>
  <c r="AQ168" i="2"/>
  <c r="AM169" i="2"/>
  <c r="AO168" i="2"/>
  <c r="AK168" i="2"/>
  <c r="X167" i="2"/>
  <c r="X166" i="2"/>
  <c r="X165" i="2"/>
  <c r="X164" i="2"/>
  <c r="Y167" i="2"/>
  <c r="Y166" i="2"/>
  <c r="Y165" i="2"/>
  <c r="Y164" i="2"/>
  <c r="X163" i="2"/>
  <c r="X162" i="2"/>
  <c r="D164" i="2"/>
  <c r="E164" i="2"/>
  <c r="Q164" i="2" s="1"/>
  <c r="F164" i="2"/>
  <c r="G164" i="2"/>
  <c r="S164" i="2" s="1"/>
  <c r="H164" i="2"/>
  <c r="T164" i="2" s="1"/>
  <c r="I164" i="2"/>
  <c r="J164" i="2"/>
  <c r="K164" i="2"/>
  <c r="L164" i="2"/>
  <c r="M164" i="2"/>
  <c r="N164" i="2"/>
  <c r="O164" i="2"/>
  <c r="D165" i="2"/>
  <c r="P165" i="2" s="1"/>
  <c r="E165" i="2"/>
  <c r="Q165" i="2" s="1"/>
  <c r="F165" i="2"/>
  <c r="R165" i="2" s="1"/>
  <c r="G165" i="2"/>
  <c r="H165" i="2"/>
  <c r="I165" i="2"/>
  <c r="U165" i="2" s="1"/>
  <c r="J165" i="2"/>
  <c r="K165" i="2"/>
  <c r="L165" i="2"/>
  <c r="M165" i="2"/>
  <c r="N165" i="2"/>
  <c r="O165" i="2"/>
  <c r="D166" i="2"/>
  <c r="E166" i="2"/>
  <c r="Q166" i="2" s="1"/>
  <c r="F166" i="2"/>
  <c r="G166" i="2"/>
  <c r="S166" i="2" s="1"/>
  <c r="H166" i="2"/>
  <c r="T166" i="2" s="1"/>
  <c r="I166" i="2"/>
  <c r="U166" i="2" s="1"/>
  <c r="J166" i="2"/>
  <c r="K166" i="2"/>
  <c r="L166" i="2"/>
  <c r="M166" i="2"/>
  <c r="N166" i="2"/>
  <c r="O166" i="2"/>
  <c r="D167" i="2"/>
  <c r="P167" i="2" s="1"/>
  <c r="E167" i="2"/>
  <c r="F167" i="2"/>
  <c r="R167" i="2" s="1"/>
  <c r="G167" i="2"/>
  <c r="H167" i="2"/>
  <c r="I167" i="2"/>
  <c r="U167" i="2" s="1"/>
  <c r="J167" i="2"/>
  <c r="K167" i="2"/>
  <c r="L167" i="2"/>
  <c r="M167" i="2"/>
  <c r="N167" i="2"/>
  <c r="O167" i="2"/>
  <c r="C167" i="2"/>
  <c r="B167" i="2" s="1"/>
  <c r="C166" i="2"/>
  <c r="B166" i="2" s="1"/>
  <c r="C165" i="2"/>
  <c r="B165" i="2" s="1"/>
  <c r="C164" i="2"/>
  <c r="AJ164" i="2" s="1"/>
  <c r="AA169" i="2" l="1"/>
  <c r="AE169" i="2"/>
  <c r="AF169" i="2"/>
  <c r="AC169" i="2"/>
  <c r="AD169" i="2"/>
  <c r="AB169" i="2"/>
  <c r="AC168" i="2"/>
  <c r="AG168" i="2" s="1"/>
  <c r="AF170" i="2"/>
  <c r="AA170" i="2"/>
  <c r="AD170" i="2"/>
  <c r="AE170" i="2"/>
  <c r="AC170" i="2"/>
  <c r="AB170" i="2"/>
  <c r="AD168" i="2"/>
  <c r="AE168" i="2"/>
  <c r="AG171" i="2"/>
  <c r="AF168" i="2"/>
  <c r="Q167" i="2"/>
  <c r="U164" i="2"/>
  <c r="AJ167" i="2"/>
  <c r="AN167" i="2" s="1"/>
  <c r="R164" i="2"/>
  <c r="AJ166" i="2"/>
  <c r="AL166" i="2" s="1"/>
  <c r="T167" i="2"/>
  <c r="P166" i="2"/>
  <c r="P164" i="2"/>
  <c r="B164" i="2"/>
  <c r="R166" i="2"/>
  <c r="T165" i="2"/>
  <c r="S167" i="2"/>
  <c r="S165" i="2"/>
  <c r="V166" i="2"/>
  <c r="AJ165" i="2"/>
  <c r="AP164" i="2"/>
  <c r="AO165" i="2"/>
  <c r="AN165" i="2"/>
  <c r="AO164" i="2"/>
  <c r="AM165" i="2"/>
  <c r="AM164" i="2"/>
  <c r="AQ165" i="2"/>
  <c r="AL165" i="2"/>
  <c r="AL164" i="2"/>
  <c r="C120" i="4"/>
  <c r="D121" i="4" s="1"/>
  <c r="AG169" i="2" l="1"/>
  <c r="AN164" i="2"/>
  <c r="AG170" i="2"/>
  <c r="AP167" i="2"/>
  <c r="AQ167" i="2"/>
  <c r="AL167" i="2"/>
  <c r="AO166" i="2"/>
  <c r="V164" i="2"/>
  <c r="AQ166" i="2"/>
  <c r="AQ164" i="2"/>
  <c r="AK166" i="2"/>
  <c r="AP166" i="2"/>
  <c r="AN166" i="2"/>
  <c r="AM167" i="2"/>
  <c r="V167" i="2"/>
  <c r="AK167" i="2" s="1"/>
  <c r="V165" i="2"/>
  <c r="AK165" i="2" s="1"/>
  <c r="AM166" i="2"/>
  <c r="AP165" i="2"/>
  <c r="AO167" i="2"/>
  <c r="AK164" i="2"/>
  <c r="C119" i="4"/>
  <c r="Y163" i="2"/>
  <c r="Y162" i="2"/>
  <c r="D160" i="2"/>
  <c r="E160" i="2"/>
  <c r="F160" i="2"/>
  <c r="G160" i="2"/>
  <c r="H160" i="2"/>
  <c r="I160" i="2"/>
  <c r="J160" i="2"/>
  <c r="K160" i="2"/>
  <c r="L160" i="2"/>
  <c r="M160" i="2"/>
  <c r="N160" i="2"/>
  <c r="O160" i="2"/>
  <c r="X160" i="2"/>
  <c r="Y160" i="2"/>
  <c r="D161" i="2"/>
  <c r="E161" i="2"/>
  <c r="F161" i="2"/>
  <c r="G161" i="2"/>
  <c r="H161" i="2"/>
  <c r="I161" i="2"/>
  <c r="J161" i="2"/>
  <c r="K161" i="2"/>
  <c r="L161" i="2"/>
  <c r="M161" i="2"/>
  <c r="N161" i="2"/>
  <c r="O161" i="2"/>
  <c r="X161" i="2"/>
  <c r="Y161" i="2"/>
  <c r="D162" i="2"/>
  <c r="E162" i="2"/>
  <c r="Q162" i="2" s="1"/>
  <c r="F162" i="2"/>
  <c r="G162" i="2"/>
  <c r="H162" i="2"/>
  <c r="I162" i="2"/>
  <c r="J162" i="2"/>
  <c r="K162" i="2"/>
  <c r="L162" i="2"/>
  <c r="M162" i="2"/>
  <c r="N162" i="2"/>
  <c r="O162" i="2"/>
  <c r="D163" i="2"/>
  <c r="E163" i="2"/>
  <c r="F163" i="2"/>
  <c r="G163" i="2"/>
  <c r="H163" i="2"/>
  <c r="I163" i="2"/>
  <c r="J163" i="2"/>
  <c r="K163" i="2"/>
  <c r="L163" i="2"/>
  <c r="M163" i="2"/>
  <c r="N163" i="2"/>
  <c r="O163" i="2"/>
  <c r="C162" i="2"/>
  <c r="B162" i="2" s="1"/>
  <c r="C163" i="2"/>
  <c r="B163" i="2" s="1"/>
  <c r="C160" i="2"/>
  <c r="AJ160" i="2" s="1"/>
  <c r="C161" i="2"/>
  <c r="AJ161" i="2" s="1"/>
  <c r="Z163" i="2" l="1"/>
  <c r="Z167" i="2"/>
  <c r="Z166" i="2"/>
  <c r="Z165" i="2"/>
  <c r="Z164" i="2"/>
  <c r="D120" i="4"/>
  <c r="S162" i="2"/>
  <c r="P161" i="2"/>
  <c r="AL161" i="2" s="1"/>
  <c r="U161" i="2"/>
  <c r="P160" i="2"/>
  <c r="V160" i="2" s="1"/>
  <c r="B161" i="2"/>
  <c r="R161" i="2"/>
  <c r="B160" i="2"/>
  <c r="U162" i="2"/>
  <c r="T160" i="2"/>
  <c r="T161" i="2"/>
  <c r="AJ162" i="2"/>
  <c r="AM162" i="2" s="1"/>
  <c r="S160" i="2"/>
  <c r="T163" i="2"/>
  <c r="AE163" i="2" s="1"/>
  <c r="R163" i="2"/>
  <c r="AC163" i="2" s="1"/>
  <c r="R160" i="2"/>
  <c r="Q160" i="2"/>
  <c r="S163" i="2"/>
  <c r="AD163" i="2" s="1"/>
  <c r="T162" i="2"/>
  <c r="R162" i="2"/>
  <c r="Q163" i="2"/>
  <c r="AB163" i="2" s="1"/>
  <c r="P162" i="2"/>
  <c r="P163" i="2"/>
  <c r="AA163" i="2" s="1"/>
  <c r="S161" i="2"/>
  <c r="Q161" i="2"/>
  <c r="AM161" i="2" s="1"/>
  <c r="U160" i="2"/>
  <c r="AQ160" i="2" s="1"/>
  <c r="U163" i="2"/>
  <c r="AF163" i="2" s="1"/>
  <c r="AJ163" i="2"/>
  <c r="AN161" i="2"/>
  <c r="AN160" i="2"/>
  <c r="AP160" i="2"/>
  <c r="C118" i="4"/>
  <c r="AO163" i="2" l="1"/>
  <c r="AL160" i="2"/>
  <c r="AE164" i="2"/>
  <c r="AD164" i="2"/>
  <c r="AB164" i="2"/>
  <c r="AA164" i="2"/>
  <c r="AG164" i="2" s="1"/>
  <c r="AC164" i="2"/>
  <c r="AF164" i="2"/>
  <c r="AM160" i="2"/>
  <c r="AF165" i="2"/>
  <c r="AC165" i="2"/>
  <c r="AA165" i="2"/>
  <c r="AB165" i="2"/>
  <c r="AE165" i="2"/>
  <c r="AD165" i="2"/>
  <c r="AE166" i="2"/>
  <c r="AA166" i="2"/>
  <c r="AF166" i="2"/>
  <c r="AB166" i="2"/>
  <c r="AD166" i="2"/>
  <c r="AC166" i="2"/>
  <c r="Z162" i="2"/>
  <c r="Z161" i="2"/>
  <c r="AE161" i="2" s="1"/>
  <c r="D119" i="4"/>
  <c r="AD161" i="2"/>
  <c r="AN162" i="2"/>
  <c r="AF167" i="2"/>
  <c r="AC167" i="2"/>
  <c r="AA167" i="2"/>
  <c r="AE167" i="2"/>
  <c r="AD167" i="2"/>
  <c r="AB167" i="2"/>
  <c r="AQ161" i="2"/>
  <c r="AA161" i="2"/>
  <c r="AE162" i="2"/>
  <c r="AP161" i="2"/>
  <c r="AO160" i="2"/>
  <c r="AQ162" i="2"/>
  <c r="AO162" i="2"/>
  <c r="V163" i="2"/>
  <c r="AK163" i="2" s="1"/>
  <c r="AL162" i="2"/>
  <c r="AP162" i="2"/>
  <c r="V162" i="2"/>
  <c r="AK162" i="2" s="1"/>
  <c r="AC162" i="2"/>
  <c r="V161" i="2"/>
  <c r="AK161" i="2" s="1"/>
  <c r="AO161" i="2"/>
  <c r="AM163" i="2"/>
  <c r="AG163" i="2"/>
  <c r="AN163" i="2"/>
  <c r="AQ163" i="2"/>
  <c r="AL163" i="2"/>
  <c r="AP163" i="2"/>
  <c r="AK160" i="2"/>
  <c r="X159" i="2"/>
  <c r="X158" i="2"/>
  <c r="X157" i="2"/>
  <c r="X156" i="2"/>
  <c r="X155" i="2"/>
  <c r="Y159" i="2"/>
  <c r="Y158" i="2"/>
  <c r="Y157" i="2"/>
  <c r="Y156" i="2"/>
  <c r="Y155" i="2"/>
  <c r="Y154" i="2"/>
  <c r="D155" i="2"/>
  <c r="E155" i="2"/>
  <c r="F155" i="2"/>
  <c r="G155" i="2"/>
  <c r="H155" i="2"/>
  <c r="I155" i="2"/>
  <c r="J155" i="2"/>
  <c r="K155" i="2"/>
  <c r="L155" i="2"/>
  <c r="M155" i="2"/>
  <c r="N155" i="2"/>
  <c r="O155" i="2"/>
  <c r="D156" i="2"/>
  <c r="E156" i="2"/>
  <c r="F156" i="2"/>
  <c r="G156" i="2"/>
  <c r="H156" i="2"/>
  <c r="I156" i="2"/>
  <c r="J156" i="2"/>
  <c r="K156" i="2"/>
  <c r="L156" i="2"/>
  <c r="M156" i="2"/>
  <c r="N156" i="2"/>
  <c r="O156" i="2"/>
  <c r="P156" i="2"/>
  <c r="D157" i="2"/>
  <c r="E157" i="2"/>
  <c r="F157" i="2"/>
  <c r="G157" i="2"/>
  <c r="H157" i="2"/>
  <c r="I157" i="2"/>
  <c r="J157" i="2"/>
  <c r="K157" i="2"/>
  <c r="L157" i="2"/>
  <c r="M157" i="2"/>
  <c r="N157" i="2"/>
  <c r="O157" i="2"/>
  <c r="D158" i="2"/>
  <c r="E158" i="2"/>
  <c r="F158" i="2"/>
  <c r="G158" i="2"/>
  <c r="H158" i="2"/>
  <c r="I158" i="2"/>
  <c r="J158" i="2"/>
  <c r="K158" i="2"/>
  <c r="L158" i="2"/>
  <c r="M158" i="2"/>
  <c r="N158" i="2"/>
  <c r="O158" i="2"/>
  <c r="D159" i="2"/>
  <c r="E159" i="2"/>
  <c r="F159" i="2"/>
  <c r="G159" i="2"/>
  <c r="H159" i="2"/>
  <c r="I159" i="2"/>
  <c r="J159" i="2"/>
  <c r="K159" i="2"/>
  <c r="L159" i="2"/>
  <c r="M159" i="2"/>
  <c r="N159" i="2"/>
  <c r="O159" i="2"/>
  <c r="U159" i="2" s="1"/>
  <c r="C159" i="2"/>
  <c r="B159" i="2" s="1"/>
  <c r="C155" i="2"/>
  <c r="B155" i="2" s="1"/>
  <c r="C156" i="2"/>
  <c r="AJ156" i="2" s="1"/>
  <c r="C157" i="2"/>
  <c r="B157" i="2" s="1"/>
  <c r="C158" i="2"/>
  <c r="B158" i="2" s="1"/>
  <c r="C116" i="4"/>
  <c r="C117" i="4"/>
  <c r="Z160" i="2" s="1"/>
  <c r="AF160" i="2" s="1"/>
  <c r="D150" i="5"/>
  <c r="G150" i="5"/>
  <c r="J150" i="5"/>
  <c r="M150" i="5"/>
  <c r="P150" i="5"/>
  <c r="S150" i="5"/>
  <c r="D151" i="5"/>
  <c r="G151" i="5"/>
  <c r="J151" i="5"/>
  <c r="M151" i="5"/>
  <c r="P151" i="5"/>
  <c r="S151" i="5"/>
  <c r="D152" i="5"/>
  <c r="G152" i="5"/>
  <c r="J152" i="5"/>
  <c r="M152" i="5"/>
  <c r="P152" i="5"/>
  <c r="S152" i="5"/>
  <c r="S149" i="5"/>
  <c r="P149" i="5"/>
  <c r="M149" i="5"/>
  <c r="J149" i="5"/>
  <c r="G149" i="5"/>
  <c r="D149" i="5"/>
  <c r="Z159" i="2" l="1"/>
  <c r="Z158" i="2"/>
  <c r="AG165" i="2"/>
  <c r="AF159" i="2"/>
  <c r="Z157" i="2"/>
  <c r="AA160" i="2"/>
  <c r="AC161" i="2"/>
  <c r="AB161" i="2"/>
  <c r="AD160" i="2"/>
  <c r="R157" i="2"/>
  <c r="AC157" i="2" s="1"/>
  <c r="AG162" i="2"/>
  <c r="AB162" i="2"/>
  <c r="AD162" i="2"/>
  <c r="AF162" i="2"/>
  <c r="Q158" i="2"/>
  <c r="AB158" i="2" s="1"/>
  <c r="AE160" i="2"/>
  <c r="AF161" i="2"/>
  <c r="D117" i="4"/>
  <c r="AA162" i="2"/>
  <c r="AC160" i="2"/>
  <c r="D118" i="4"/>
  <c r="S157" i="2"/>
  <c r="AD157" i="2" s="1"/>
  <c r="AG167" i="2"/>
  <c r="AG166" i="2"/>
  <c r="AB160" i="2"/>
  <c r="T156" i="2"/>
  <c r="P155" i="2"/>
  <c r="U156" i="2"/>
  <c r="AQ156" i="2" s="1"/>
  <c r="AJ159" i="2"/>
  <c r="AQ159" i="2" s="1"/>
  <c r="R158" i="2"/>
  <c r="AC158" i="2" s="1"/>
  <c r="AJ155" i="2"/>
  <c r="T157" i="2"/>
  <c r="AE157" i="2" s="1"/>
  <c r="Q156" i="2"/>
  <c r="T158" i="2"/>
  <c r="AE158" i="2" s="1"/>
  <c r="T159" i="2"/>
  <c r="AE159" i="2" s="1"/>
  <c r="Q155" i="2"/>
  <c r="S156" i="2"/>
  <c r="P158" i="2"/>
  <c r="AA158" i="2" s="1"/>
  <c r="U157" i="2"/>
  <c r="AF157" i="2" s="1"/>
  <c r="R156" i="2"/>
  <c r="S158" i="2"/>
  <c r="AD158" i="2" s="1"/>
  <c r="T155" i="2"/>
  <c r="AJ158" i="2"/>
  <c r="AM158" i="2" s="1"/>
  <c r="B156" i="2"/>
  <c r="Q157" i="2"/>
  <c r="AB157" i="2" s="1"/>
  <c r="S155" i="2"/>
  <c r="S159" i="2"/>
  <c r="AD159" i="2" s="1"/>
  <c r="R155" i="2"/>
  <c r="AJ157" i="2"/>
  <c r="U158" i="2"/>
  <c r="AF158" i="2" s="1"/>
  <c r="Q159" i="2"/>
  <c r="AB159" i="2" s="1"/>
  <c r="P157" i="2"/>
  <c r="AA157" i="2" s="1"/>
  <c r="R159" i="2"/>
  <c r="AC159" i="2" s="1"/>
  <c r="P159" i="2"/>
  <c r="AA159" i="2" s="1"/>
  <c r="U155" i="2"/>
  <c r="AP156" i="2"/>
  <c r="AL156" i="2"/>
  <c r="AG161" i="2" l="1"/>
  <c r="AG160" i="2"/>
  <c r="AO157" i="2"/>
  <c r="AL155" i="2"/>
  <c r="AL158" i="2"/>
  <c r="AN158" i="2"/>
  <c r="AG157" i="2"/>
  <c r="AL159" i="2"/>
  <c r="AP158" i="2"/>
  <c r="AM155" i="2"/>
  <c r="AO159" i="2"/>
  <c r="AM156" i="2"/>
  <c r="AO156" i="2"/>
  <c r="AP159" i="2"/>
  <c r="AN155" i="2"/>
  <c r="AN157" i="2"/>
  <c r="AQ157" i="2"/>
  <c r="AP157" i="2"/>
  <c r="AO155" i="2"/>
  <c r="V159" i="2"/>
  <c r="AK159" i="2" s="1"/>
  <c r="V157" i="2"/>
  <c r="AK157" i="2" s="1"/>
  <c r="AO158" i="2"/>
  <c r="AP155" i="2"/>
  <c r="V156" i="2"/>
  <c r="AK156" i="2" s="1"/>
  <c r="AM157" i="2"/>
  <c r="AN156" i="2"/>
  <c r="AG159" i="2"/>
  <c r="V155" i="2"/>
  <c r="AK155" i="2" s="1"/>
  <c r="AN159" i="2"/>
  <c r="AM159" i="2"/>
  <c r="AQ158" i="2"/>
  <c r="AQ155" i="2"/>
  <c r="AG158" i="2"/>
  <c r="AL157" i="2"/>
  <c r="V158" i="2"/>
  <c r="AK158" i="2" s="1"/>
  <c r="C115" i="4"/>
  <c r="Z155" i="2" l="1"/>
  <c r="Z156" i="2"/>
  <c r="D116" i="4"/>
  <c r="Y153" i="2"/>
  <c r="Y152" i="2"/>
  <c r="Y151" i="2"/>
  <c r="X154" i="2"/>
  <c r="X153" i="2"/>
  <c r="X152" i="2"/>
  <c r="X151" i="2"/>
  <c r="Y150" i="2"/>
  <c r="X150" i="2"/>
  <c r="Y149" i="2"/>
  <c r="X149" i="2"/>
  <c r="J149" i="2"/>
  <c r="K149" i="2"/>
  <c r="L149" i="2"/>
  <c r="M149" i="2"/>
  <c r="N149" i="2"/>
  <c r="O149" i="2"/>
  <c r="J150" i="2"/>
  <c r="K150" i="2"/>
  <c r="L150" i="2"/>
  <c r="M150" i="2"/>
  <c r="N150" i="2"/>
  <c r="O150" i="2"/>
  <c r="J151" i="2"/>
  <c r="K151" i="2"/>
  <c r="L151" i="2"/>
  <c r="M151" i="2"/>
  <c r="N151" i="2"/>
  <c r="O151" i="2"/>
  <c r="J152" i="2"/>
  <c r="K152" i="2"/>
  <c r="L152" i="2"/>
  <c r="M152" i="2"/>
  <c r="N152" i="2"/>
  <c r="O152" i="2"/>
  <c r="J153" i="2"/>
  <c r="K153" i="2"/>
  <c r="L153" i="2"/>
  <c r="M153" i="2"/>
  <c r="N153" i="2"/>
  <c r="O153" i="2"/>
  <c r="J154" i="2"/>
  <c r="K154" i="2"/>
  <c r="L154" i="2"/>
  <c r="M154" i="2"/>
  <c r="N154" i="2"/>
  <c r="O154" i="2"/>
  <c r="D149" i="2"/>
  <c r="E149" i="2"/>
  <c r="F149" i="2"/>
  <c r="G149" i="2"/>
  <c r="S149" i="2" s="1"/>
  <c r="H149" i="2"/>
  <c r="I149" i="2"/>
  <c r="D150" i="2"/>
  <c r="E150" i="2"/>
  <c r="F150" i="2"/>
  <c r="G150" i="2"/>
  <c r="H150" i="2"/>
  <c r="I150" i="2"/>
  <c r="U150" i="2" s="1"/>
  <c r="D151" i="2"/>
  <c r="E151" i="2"/>
  <c r="F151" i="2"/>
  <c r="G151" i="2"/>
  <c r="H151" i="2"/>
  <c r="I151" i="2"/>
  <c r="D152" i="2"/>
  <c r="E152" i="2"/>
  <c r="Q152" i="2" s="1"/>
  <c r="F152" i="2"/>
  <c r="R152" i="2" s="1"/>
  <c r="G152" i="2"/>
  <c r="H152" i="2"/>
  <c r="I152" i="2"/>
  <c r="D153" i="2"/>
  <c r="E153" i="2"/>
  <c r="F153" i="2"/>
  <c r="G153" i="2"/>
  <c r="S153" i="2" s="1"/>
  <c r="H153" i="2"/>
  <c r="T153" i="2" s="1"/>
  <c r="I153" i="2"/>
  <c r="D154" i="2"/>
  <c r="E154" i="2"/>
  <c r="F154" i="2"/>
  <c r="G154" i="2"/>
  <c r="H154" i="2"/>
  <c r="I154" i="2"/>
  <c r="U154" i="2" s="1"/>
  <c r="C153" i="2"/>
  <c r="B153" i="2" s="1"/>
  <c r="C154" i="2"/>
  <c r="AJ154" i="2" s="1"/>
  <c r="C151" i="2"/>
  <c r="AJ151" i="2" s="1"/>
  <c r="C152" i="2"/>
  <c r="AJ152" i="2" s="1"/>
  <c r="C149" i="2"/>
  <c r="AJ149" i="2" s="1"/>
  <c r="C150" i="2"/>
  <c r="AJ150" i="2" s="1"/>
  <c r="P151" i="2" l="1"/>
  <c r="AA156" i="2"/>
  <c r="AB156" i="2"/>
  <c r="AE156" i="2"/>
  <c r="AC156" i="2"/>
  <c r="AF156" i="2"/>
  <c r="AD156" i="2"/>
  <c r="AE155" i="2"/>
  <c r="AD155" i="2"/>
  <c r="AB155" i="2"/>
  <c r="AF155" i="2"/>
  <c r="AC155" i="2"/>
  <c r="AA155" i="2"/>
  <c r="B151" i="2"/>
  <c r="T149" i="2"/>
  <c r="T154" i="2"/>
  <c r="AP154" i="2" s="1"/>
  <c r="R153" i="2"/>
  <c r="P152" i="2"/>
  <c r="AL152" i="2" s="1"/>
  <c r="T150" i="2"/>
  <c r="R149" i="2"/>
  <c r="Q153" i="2"/>
  <c r="U151" i="2"/>
  <c r="S150" i="2"/>
  <c r="Q149" i="2"/>
  <c r="S154" i="2"/>
  <c r="R154" i="2"/>
  <c r="R150" i="2"/>
  <c r="P153" i="2"/>
  <c r="P149" i="2"/>
  <c r="AL149" i="2" s="1"/>
  <c r="P154" i="2"/>
  <c r="R151" i="2"/>
  <c r="P150" i="2"/>
  <c r="T151" i="2"/>
  <c r="T152" i="2"/>
  <c r="Q154" i="2"/>
  <c r="U152" i="2"/>
  <c r="S151" i="2"/>
  <c r="Q150" i="2"/>
  <c r="B152" i="2"/>
  <c r="U153" i="2"/>
  <c r="S152" i="2"/>
  <c r="Q151" i="2"/>
  <c r="U149" i="2"/>
  <c r="AM152" i="2"/>
  <c r="B150" i="2"/>
  <c r="AJ153" i="2"/>
  <c r="B154" i="2"/>
  <c r="B149" i="2"/>
  <c r="AL151" i="2"/>
  <c r="AP149" i="2"/>
  <c r="AQ154" i="2"/>
  <c r="AQ150" i="2"/>
  <c r="AO149" i="2"/>
  <c r="AN154" i="2"/>
  <c r="AN152" i="2"/>
  <c r="Y148" i="2"/>
  <c r="X148" i="2"/>
  <c r="D148" i="2"/>
  <c r="E148" i="2"/>
  <c r="F148" i="2"/>
  <c r="G148" i="2"/>
  <c r="H148" i="2"/>
  <c r="I148" i="2"/>
  <c r="J148" i="2"/>
  <c r="K148" i="2"/>
  <c r="L148" i="2"/>
  <c r="M148" i="2"/>
  <c r="N148" i="2"/>
  <c r="O148" i="2"/>
  <c r="C148" i="2"/>
  <c r="AJ148" i="2" s="1"/>
  <c r="C147" i="2"/>
  <c r="AM153" i="2" l="1"/>
  <c r="AG156" i="2"/>
  <c r="AP150" i="2"/>
  <c r="AG155" i="2"/>
  <c r="AN150" i="2"/>
  <c r="AP152" i="2"/>
  <c r="V153" i="2"/>
  <c r="AM149" i="2"/>
  <c r="AO150" i="2"/>
  <c r="S148" i="2"/>
  <c r="AO154" i="2"/>
  <c r="AM151" i="2"/>
  <c r="AL154" i="2"/>
  <c r="AQ149" i="2"/>
  <c r="AM154" i="2"/>
  <c r="AQ151" i="2"/>
  <c r="AL150" i="2"/>
  <c r="AN149" i="2"/>
  <c r="AP151" i="2"/>
  <c r="V154" i="2"/>
  <c r="AK154" i="2" s="1"/>
  <c r="AO152" i="2"/>
  <c r="V151" i="2"/>
  <c r="AK151" i="2" s="1"/>
  <c r="V152" i="2"/>
  <c r="AK152" i="2" s="1"/>
  <c r="AL153" i="2"/>
  <c r="AN151" i="2"/>
  <c r="AK153" i="2"/>
  <c r="AQ152" i="2"/>
  <c r="AN153" i="2"/>
  <c r="AQ153" i="2"/>
  <c r="AM150" i="2"/>
  <c r="AO151" i="2"/>
  <c r="V149" i="2"/>
  <c r="AK149" i="2" s="1"/>
  <c r="AP153" i="2"/>
  <c r="V150" i="2"/>
  <c r="AK150" i="2" s="1"/>
  <c r="AO153" i="2"/>
  <c r="T148" i="2"/>
  <c r="P148" i="2"/>
  <c r="Q148" i="2"/>
  <c r="U148" i="2"/>
  <c r="B148" i="2"/>
  <c r="R148" i="2"/>
  <c r="C114" i="4"/>
  <c r="D115" i="4" l="1"/>
  <c r="Z154" i="2"/>
  <c r="Z150" i="2"/>
  <c r="Z153" i="2"/>
  <c r="Z152" i="2"/>
  <c r="Z151" i="2"/>
  <c r="AO148" i="2"/>
  <c r="AM148" i="2"/>
  <c r="AP148" i="2"/>
  <c r="AQ148" i="2"/>
  <c r="AL148" i="2"/>
  <c r="V148" i="2"/>
  <c r="AK148" i="2" s="1"/>
  <c r="AN148" i="2"/>
  <c r="AF154" i="2" l="1"/>
  <c r="AD154" i="2"/>
  <c r="AC154" i="2"/>
  <c r="AB154" i="2"/>
  <c r="AA154" i="2"/>
  <c r="AE154" i="2"/>
  <c r="AG154" i="2" s="1"/>
  <c r="AC152" i="2"/>
  <c r="AB152" i="2"/>
  <c r="AF152" i="2"/>
  <c r="AA152" i="2"/>
  <c r="AD152" i="2"/>
  <c r="AE152" i="2"/>
  <c r="AA151" i="2"/>
  <c r="AE151" i="2"/>
  <c r="AC151" i="2"/>
  <c r="AF151" i="2"/>
  <c r="AB151" i="2"/>
  <c r="AD151" i="2"/>
  <c r="AE153" i="2"/>
  <c r="AD153" i="2"/>
  <c r="AB153" i="2"/>
  <c r="AC153" i="2"/>
  <c r="AA153" i="2"/>
  <c r="AF153" i="2"/>
  <c r="AF150" i="2"/>
  <c r="AD150" i="2"/>
  <c r="AA150" i="2"/>
  <c r="AB150" i="2"/>
  <c r="AC150" i="2"/>
  <c r="AE150" i="2"/>
  <c r="C113" i="4"/>
  <c r="AG153" i="2" l="1"/>
  <c r="Z149" i="2"/>
  <c r="Z148" i="2"/>
  <c r="D114" i="4"/>
  <c r="AG150" i="2"/>
  <c r="AG152" i="2"/>
  <c r="AG151" i="2"/>
  <c r="C112" i="4"/>
  <c r="D113" i="4" s="1"/>
  <c r="AD148" i="2" l="1"/>
  <c r="AE148" i="2"/>
  <c r="AA148" i="2"/>
  <c r="AC148" i="2"/>
  <c r="AB148" i="2"/>
  <c r="AF148" i="2"/>
  <c r="AD149" i="2"/>
  <c r="AF149" i="2"/>
  <c r="AE149" i="2"/>
  <c r="AC149" i="2"/>
  <c r="AA149" i="2"/>
  <c r="AB149" i="2"/>
  <c r="X147" i="2"/>
  <c r="X146" i="2"/>
  <c r="X145" i="2"/>
  <c r="X144" i="2"/>
  <c r="Y147" i="2"/>
  <c r="Y146" i="2"/>
  <c r="Y145" i="2"/>
  <c r="Y144" i="2"/>
  <c r="J144" i="2"/>
  <c r="K144" i="2"/>
  <c r="L144" i="2"/>
  <c r="M144" i="2"/>
  <c r="N144" i="2"/>
  <c r="O144" i="2"/>
  <c r="J145" i="2"/>
  <c r="K145" i="2"/>
  <c r="L145" i="2"/>
  <c r="M145" i="2"/>
  <c r="N145" i="2"/>
  <c r="O145" i="2"/>
  <c r="J146" i="2"/>
  <c r="K146" i="2"/>
  <c r="L146" i="2"/>
  <c r="M146" i="2"/>
  <c r="N146" i="2"/>
  <c r="O146" i="2"/>
  <c r="J147" i="2"/>
  <c r="K147" i="2"/>
  <c r="L147" i="2"/>
  <c r="M147" i="2"/>
  <c r="N147" i="2"/>
  <c r="O147" i="2"/>
  <c r="D144" i="2"/>
  <c r="P144" i="2" s="1"/>
  <c r="E144" i="2"/>
  <c r="Q144" i="2" s="1"/>
  <c r="F144" i="2"/>
  <c r="R144" i="2" s="1"/>
  <c r="G144" i="2"/>
  <c r="S144" i="2" s="1"/>
  <c r="H144" i="2"/>
  <c r="T144" i="2" s="1"/>
  <c r="I144" i="2"/>
  <c r="U144" i="2" s="1"/>
  <c r="D145" i="2"/>
  <c r="P145" i="2" s="1"/>
  <c r="E145" i="2"/>
  <c r="Q145" i="2" s="1"/>
  <c r="F145" i="2"/>
  <c r="R145" i="2" s="1"/>
  <c r="G145" i="2"/>
  <c r="S145" i="2" s="1"/>
  <c r="H145" i="2"/>
  <c r="T145" i="2" s="1"/>
  <c r="I145" i="2"/>
  <c r="U145" i="2" s="1"/>
  <c r="D146" i="2"/>
  <c r="P146" i="2" s="1"/>
  <c r="E146" i="2"/>
  <c r="Q146" i="2" s="1"/>
  <c r="F146" i="2"/>
  <c r="R146" i="2" s="1"/>
  <c r="G146" i="2"/>
  <c r="S146" i="2" s="1"/>
  <c r="H146" i="2"/>
  <c r="T146" i="2" s="1"/>
  <c r="I146" i="2"/>
  <c r="U146" i="2" s="1"/>
  <c r="D147" i="2"/>
  <c r="P147" i="2" s="1"/>
  <c r="E147" i="2"/>
  <c r="Q147" i="2" s="1"/>
  <c r="F147" i="2"/>
  <c r="G147" i="2"/>
  <c r="S147" i="2" s="1"/>
  <c r="H147" i="2"/>
  <c r="T147" i="2" s="1"/>
  <c r="I147" i="2"/>
  <c r="U147" i="2" s="1"/>
  <c r="B147" i="2"/>
  <c r="C146" i="2"/>
  <c r="B146" i="2" s="1"/>
  <c r="C145" i="2"/>
  <c r="AJ145" i="2" s="1"/>
  <c r="C144" i="2"/>
  <c r="AJ144" i="2" s="1"/>
  <c r="AG149" i="2" l="1"/>
  <c r="AG148" i="2"/>
  <c r="R147" i="2"/>
  <c r="B144" i="2"/>
  <c r="AJ146" i="2"/>
  <c r="AL146" i="2" s="1"/>
  <c r="B145" i="2"/>
  <c r="V144" i="2"/>
  <c r="AK144" i="2" s="1"/>
  <c r="V146" i="2"/>
  <c r="V145" i="2"/>
  <c r="AK145" i="2" s="1"/>
  <c r="AL144" i="2"/>
  <c r="AL145" i="2"/>
  <c r="AJ147" i="2"/>
  <c r="AL147" i="2" s="1"/>
  <c r="AQ145" i="2"/>
  <c r="AQ144" i="2"/>
  <c r="AP145" i="2"/>
  <c r="AP144" i="2"/>
  <c r="AO144" i="2"/>
  <c r="AN145" i="2"/>
  <c r="AN144" i="2"/>
  <c r="AO145" i="2"/>
  <c r="AM145" i="2"/>
  <c r="AM144" i="2"/>
  <c r="C111" i="4"/>
  <c r="D112" i="4" l="1"/>
  <c r="Z147" i="2"/>
  <c r="AC147" i="2" s="1"/>
  <c r="V147" i="2"/>
  <c r="AO146" i="2"/>
  <c r="AP146" i="2"/>
  <c r="AM146" i="2"/>
  <c r="AK146" i="2"/>
  <c r="AQ146" i="2"/>
  <c r="AN146" i="2"/>
  <c r="AO147" i="2"/>
  <c r="AM147" i="2"/>
  <c r="AN147" i="2"/>
  <c r="AQ147" i="2"/>
  <c r="AP147" i="2"/>
  <c r="AK147" i="2"/>
  <c r="Y139" i="2"/>
  <c r="Y140" i="2"/>
  <c r="Y141" i="2"/>
  <c r="Y134" i="2"/>
  <c r="Y135" i="2"/>
  <c r="Y136" i="2"/>
  <c r="Y137" i="2"/>
  <c r="Y138" i="2"/>
  <c r="Y131" i="2"/>
  <c r="Y132" i="2"/>
  <c r="Y133" i="2"/>
  <c r="Y130" i="2"/>
  <c r="Y128" i="2"/>
  <c r="Y129" i="2"/>
  <c r="Y127" i="2"/>
  <c r="Y126" i="2"/>
  <c r="Y124" i="2"/>
  <c r="Y125" i="2"/>
  <c r="Y119" i="2"/>
  <c r="Y120" i="2"/>
  <c r="Y121" i="2"/>
  <c r="Y122" i="2"/>
  <c r="Y123" i="2"/>
  <c r="Y117" i="2"/>
  <c r="Y118" i="2"/>
  <c r="Y114" i="2"/>
  <c r="Y115" i="2"/>
  <c r="Y116" i="2"/>
  <c r="Y113" i="2"/>
  <c r="Y112" i="2"/>
  <c r="Y110" i="2"/>
  <c r="Y111" i="2"/>
  <c r="Y108" i="2"/>
  <c r="Y109" i="2"/>
  <c r="Y105" i="2"/>
  <c r="Y106" i="2"/>
  <c r="Y107" i="2"/>
  <c r="Y103" i="2"/>
  <c r="Y104" i="2"/>
  <c r="Y102" i="2"/>
  <c r="Y101" i="2"/>
  <c r="Y100" i="2"/>
  <c r="Y97" i="2"/>
  <c r="Y98" i="2"/>
  <c r="Y99" i="2"/>
  <c r="Y96" i="2"/>
  <c r="Y93" i="2"/>
  <c r="Y94" i="2"/>
  <c r="Y95" i="2"/>
  <c r="Y89" i="2"/>
  <c r="Y90" i="2"/>
  <c r="Y91" i="2"/>
  <c r="Y92" i="2"/>
  <c r="Y87" i="2"/>
  <c r="Y88" i="2"/>
  <c r="Y85" i="2"/>
  <c r="Y86" i="2"/>
  <c r="Y83" i="2"/>
  <c r="Y84" i="2"/>
  <c r="Y81" i="2"/>
  <c r="Y82" i="2"/>
  <c r="Y80" i="2"/>
  <c r="Y75" i="2"/>
  <c r="Y76" i="2"/>
  <c r="Y77" i="2"/>
  <c r="Y78" i="2"/>
  <c r="Y79" i="2"/>
  <c r="Y69" i="2"/>
  <c r="Y70" i="2"/>
  <c r="Y71" i="2"/>
  <c r="Y72" i="2"/>
  <c r="Y73" i="2"/>
  <c r="Y74" i="2"/>
  <c r="Y66" i="2"/>
  <c r="Y67" i="2"/>
  <c r="Y68" i="2"/>
  <c r="Y61" i="2"/>
  <c r="Y62" i="2"/>
  <c r="Y63" i="2"/>
  <c r="Y64" i="2"/>
  <c r="Y65" i="2"/>
  <c r="Y59" i="2"/>
  <c r="Y60" i="2"/>
  <c r="Y58" i="2"/>
  <c r="Y57" i="2"/>
  <c r="Y55" i="2"/>
  <c r="Y56" i="2"/>
  <c r="Y54" i="2"/>
  <c r="Y46" i="2"/>
  <c r="Y47" i="2"/>
  <c r="Y48" i="2"/>
  <c r="Y49" i="2"/>
  <c r="Y50" i="2"/>
  <c r="Y51" i="2"/>
  <c r="Y52" i="2"/>
  <c r="Y53" i="2"/>
  <c r="Y41" i="2"/>
  <c r="Y42" i="2"/>
  <c r="Y43" i="2"/>
  <c r="Y44" i="2"/>
  <c r="Y45" i="2"/>
  <c r="Y39" i="2"/>
  <c r="Y40" i="2"/>
  <c r="Y37" i="2"/>
  <c r="Y38" i="2"/>
  <c r="Y36" i="2"/>
  <c r="Y35" i="2"/>
  <c r="Y31" i="2"/>
  <c r="Y32" i="2"/>
  <c r="Y33" i="2"/>
  <c r="Y34" i="2"/>
  <c r="Y28" i="2"/>
  <c r="Y29" i="2"/>
  <c r="Y30" i="2"/>
  <c r="Y27" i="2"/>
  <c r="Y25" i="2"/>
  <c r="Y26" i="2"/>
  <c r="Y24" i="2"/>
  <c r="Y23" i="2"/>
  <c r="Y22" i="2"/>
  <c r="Y21" i="2"/>
  <c r="Y20" i="2"/>
  <c r="Y19" i="2"/>
  <c r="Y18" i="2"/>
  <c r="Y17" i="2"/>
  <c r="Y16" i="2"/>
  <c r="Y15" i="2"/>
  <c r="Y14" i="2"/>
  <c r="Y13" i="2"/>
  <c r="Y142" i="2"/>
  <c r="Y143" i="2"/>
  <c r="X143" i="2"/>
  <c r="X142" i="2"/>
  <c r="X141" i="2"/>
  <c r="X140" i="2"/>
  <c r="C110" i="4"/>
  <c r="Z145" i="2" l="1"/>
  <c r="Z146" i="2"/>
  <c r="AA147" i="2"/>
  <c r="AB147" i="2"/>
  <c r="AE147" i="2"/>
  <c r="AF147" i="2"/>
  <c r="AD147" i="2"/>
  <c r="D111" i="4"/>
  <c r="C142" i="2"/>
  <c r="Z143" i="2"/>
  <c r="Z142" i="2"/>
  <c r="K142" i="2"/>
  <c r="L142" i="2"/>
  <c r="M142" i="2"/>
  <c r="N142" i="2"/>
  <c r="O142" i="2"/>
  <c r="K143" i="2"/>
  <c r="L143" i="2"/>
  <c r="M143" i="2"/>
  <c r="N143" i="2"/>
  <c r="O143" i="2"/>
  <c r="J143" i="2"/>
  <c r="J142" i="2"/>
  <c r="D142" i="2"/>
  <c r="E142" i="2"/>
  <c r="F142" i="2"/>
  <c r="G142" i="2"/>
  <c r="H142" i="2"/>
  <c r="I142" i="2"/>
  <c r="D143" i="2"/>
  <c r="E143" i="2"/>
  <c r="F143" i="2"/>
  <c r="G143" i="2"/>
  <c r="H143" i="2"/>
  <c r="I143" i="2"/>
  <c r="C143" i="2"/>
  <c r="B143" i="2" s="1"/>
  <c r="C109" i="4"/>
  <c r="H134" i="5"/>
  <c r="AF7" i="5"/>
  <c r="AF8" i="5"/>
  <c r="AF9" i="5"/>
  <c r="AF10" i="5"/>
  <c r="AF11" i="5"/>
  <c r="AF12" i="5"/>
  <c r="AF13" i="5"/>
  <c r="AF14" i="5"/>
  <c r="AF15" i="5"/>
  <c r="AF16" i="5"/>
  <c r="AF17" i="5"/>
  <c r="AF18" i="5"/>
  <c r="AF19" i="5"/>
  <c r="AF20" i="5"/>
  <c r="AF21" i="5"/>
  <c r="AF22" i="5"/>
  <c r="AF23" i="5"/>
  <c r="AF24" i="5"/>
  <c r="AF25" i="5"/>
  <c r="AF26" i="5"/>
  <c r="AF27" i="5"/>
  <c r="AF28" i="5"/>
  <c r="AF29" i="5"/>
  <c r="AF30" i="5"/>
  <c r="AF31" i="5"/>
  <c r="AF32" i="5"/>
  <c r="AF33" i="5"/>
  <c r="AF34" i="5"/>
  <c r="AF35" i="5"/>
  <c r="AF36" i="5"/>
  <c r="AF37" i="5"/>
  <c r="AF38" i="5"/>
  <c r="AF39" i="5"/>
  <c r="AF40" i="5"/>
  <c r="AF41" i="5"/>
  <c r="AF42" i="5"/>
  <c r="AF43" i="5"/>
  <c r="AF44" i="5"/>
  <c r="AF45" i="5"/>
  <c r="AF46" i="5"/>
  <c r="AF47" i="5"/>
  <c r="AF48" i="5"/>
  <c r="AF49" i="5"/>
  <c r="AF50" i="5"/>
  <c r="AF51" i="5"/>
  <c r="AF52" i="5"/>
  <c r="AF53" i="5"/>
  <c r="AF54" i="5"/>
  <c r="AF55" i="5"/>
  <c r="AF56" i="5"/>
  <c r="AF57" i="5"/>
  <c r="AF58" i="5"/>
  <c r="AF59" i="5"/>
  <c r="AF60" i="5"/>
  <c r="AF61" i="5"/>
  <c r="AF62" i="5"/>
  <c r="AF63" i="5"/>
  <c r="AF64" i="5"/>
  <c r="AF65" i="5"/>
  <c r="AF66" i="5"/>
  <c r="AF67" i="5"/>
  <c r="AF68" i="5"/>
  <c r="AF69" i="5"/>
  <c r="AF70" i="5"/>
  <c r="AF71" i="5"/>
  <c r="AF72" i="5"/>
  <c r="AF73" i="5"/>
  <c r="AF74" i="5"/>
  <c r="AF75" i="5"/>
  <c r="AF76" i="5"/>
  <c r="AF77" i="5"/>
  <c r="AF78" i="5"/>
  <c r="AF79" i="5"/>
  <c r="AF80" i="5"/>
  <c r="AF81" i="5"/>
  <c r="AF82" i="5"/>
  <c r="AF83" i="5"/>
  <c r="AF84" i="5"/>
  <c r="AF85" i="5"/>
  <c r="AF86" i="5"/>
  <c r="AF87" i="5"/>
  <c r="AF88" i="5"/>
  <c r="AF89" i="5"/>
  <c r="AF90" i="5"/>
  <c r="AF91" i="5"/>
  <c r="AF92" i="5"/>
  <c r="AF93" i="5"/>
  <c r="AF94" i="5"/>
  <c r="AF95" i="5"/>
  <c r="AF96" i="5"/>
  <c r="AF97" i="5"/>
  <c r="AF98" i="5"/>
  <c r="AF99" i="5"/>
  <c r="AF100" i="5"/>
  <c r="AF101" i="5"/>
  <c r="AF102" i="5"/>
  <c r="AF103" i="5"/>
  <c r="AF104" i="5"/>
  <c r="AF105" i="5"/>
  <c r="AF106" i="5"/>
  <c r="AF107" i="5"/>
  <c r="AF108" i="5"/>
  <c r="AF109" i="5"/>
  <c r="AF110" i="5"/>
  <c r="AF111" i="5"/>
  <c r="AF112" i="5"/>
  <c r="AF113" i="5"/>
  <c r="AF114" i="5"/>
  <c r="AF115" i="5"/>
  <c r="AF116" i="5"/>
  <c r="AF117" i="5"/>
  <c r="AF118" i="5"/>
  <c r="AF119" i="5"/>
  <c r="AF120" i="5"/>
  <c r="AF121" i="5"/>
  <c r="AF122" i="5"/>
  <c r="AF123" i="5"/>
  <c r="AF124" i="5"/>
  <c r="AF125" i="5"/>
  <c r="AF126" i="5"/>
  <c r="AF127" i="5"/>
  <c r="AF128" i="5"/>
  <c r="AF129" i="5"/>
  <c r="AF130" i="5"/>
  <c r="AF131" i="5"/>
  <c r="AF132" i="5"/>
  <c r="AF133" i="5"/>
  <c r="AF134" i="5"/>
  <c r="AF135" i="5"/>
  <c r="AF136" i="5"/>
  <c r="AF137" i="5"/>
  <c r="AF138" i="5"/>
  <c r="AF139" i="5"/>
  <c r="AF140" i="5"/>
  <c r="AF141" i="5"/>
  <c r="AF142" i="5"/>
  <c r="AF143" i="5"/>
  <c r="AF144" i="5"/>
  <c r="AF145" i="5"/>
  <c r="AF146" i="5"/>
  <c r="AF147" i="5"/>
  <c r="AF148" i="5"/>
  <c r="AF149" i="5"/>
  <c r="AF150" i="5"/>
  <c r="AF151" i="5"/>
  <c r="AF152" i="5"/>
  <c r="AF153" i="5"/>
  <c r="AF154" i="5"/>
  <c r="AF155" i="5"/>
  <c r="AF156" i="5"/>
  <c r="AF157" i="5"/>
  <c r="AF158" i="5"/>
  <c r="AF159" i="5"/>
  <c r="AF160" i="5"/>
  <c r="AF161" i="5"/>
  <c r="AF162" i="5"/>
  <c r="AF163" i="5"/>
  <c r="AF164" i="5"/>
  <c r="AF165" i="5"/>
  <c r="AF166" i="5"/>
  <c r="AF167" i="5"/>
  <c r="AF168" i="5"/>
  <c r="AF169" i="5"/>
  <c r="AF170" i="5"/>
  <c r="AF171" i="5"/>
  <c r="AF172" i="5"/>
  <c r="AF173" i="5"/>
  <c r="AF174" i="5"/>
  <c r="AF175" i="5"/>
  <c r="AF176" i="5"/>
  <c r="AF177" i="5"/>
  <c r="AF178" i="5"/>
  <c r="AF179" i="5"/>
  <c r="AF180" i="5"/>
  <c r="AF181" i="5"/>
  <c r="AF182" i="5"/>
  <c r="AF183" i="5"/>
  <c r="AF184" i="5"/>
  <c r="AF185" i="5"/>
  <c r="AF186" i="5"/>
  <c r="AF187" i="5"/>
  <c r="AF188" i="5"/>
  <c r="AF189" i="5"/>
  <c r="AF190" i="5"/>
  <c r="AF191" i="5"/>
  <c r="AF192" i="5"/>
  <c r="AF193" i="5"/>
  <c r="AF194" i="5"/>
  <c r="AF195" i="5"/>
  <c r="AF196" i="5"/>
  <c r="AF197" i="5"/>
  <c r="AF198" i="5"/>
  <c r="AF6" i="5"/>
  <c r="AD5" i="5"/>
  <c r="AC5" i="5"/>
  <c r="AB5" i="5"/>
  <c r="AG147" i="2" l="1"/>
  <c r="Z144" i="2"/>
  <c r="D110" i="4"/>
  <c r="AB146" i="2"/>
  <c r="AA146" i="2"/>
  <c r="AF146" i="2"/>
  <c r="AD146" i="2"/>
  <c r="AC146" i="2"/>
  <c r="AE146" i="2"/>
  <c r="AC145" i="2"/>
  <c r="AD145" i="2"/>
  <c r="AB145" i="2"/>
  <c r="AF145" i="2"/>
  <c r="AE145" i="2"/>
  <c r="AA145" i="2"/>
  <c r="Q143" i="2"/>
  <c r="AB143" i="2" s="1"/>
  <c r="R143" i="2"/>
  <c r="AC143" i="2" s="1"/>
  <c r="P142" i="2"/>
  <c r="AA142" i="2" s="1"/>
  <c r="P143" i="2"/>
  <c r="AA143" i="2" s="1"/>
  <c r="S143" i="2"/>
  <c r="AD143" i="2" s="1"/>
  <c r="Q142" i="2"/>
  <c r="AB142" i="2"/>
  <c r="U142" i="2"/>
  <c r="AF142" i="2" s="1"/>
  <c r="T142" i="2"/>
  <c r="AE142" i="2" s="1"/>
  <c r="U143" i="2"/>
  <c r="AF143" i="2" s="1"/>
  <c r="S142" i="2"/>
  <c r="AD142" i="2" s="1"/>
  <c r="T143" i="2"/>
  <c r="AE143" i="2" s="1"/>
  <c r="R142" i="2"/>
  <c r="AC142" i="2" s="1"/>
  <c r="AJ143" i="2"/>
  <c r="AJ142" i="2"/>
  <c r="B142" i="2"/>
  <c r="Z5" i="5"/>
  <c r="AE5" i="5"/>
  <c r="AA5" i="5"/>
  <c r="AF5" i="5"/>
  <c r="C107" i="4"/>
  <c r="C108" i="4"/>
  <c r="Z140" i="2" l="1"/>
  <c r="AG146" i="2"/>
  <c r="AG145" i="2"/>
  <c r="AB144" i="2"/>
  <c r="AD144" i="2"/>
  <c r="AC144" i="2"/>
  <c r="AA144" i="2"/>
  <c r="AF144" i="2"/>
  <c r="AE144" i="2"/>
  <c r="D108" i="4"/>
  <c r="Z141" i="2"/>
  <c r="D109" i="4"/>
  <c r="AL143" i="2"/>
  <c r="AQ143" i="2"/>
  <c r="V142" i="2"/>
  <c r="AK142" i="2" s="1"/>
  <c r="AG142" i="2"/>
  <c r="AG143" i="2"/>
  <c r="V143" i="2"/>
  <c r="AK143" i="2" s="1"/>
  <c r="AM142" i="2"/>
  <c r="AM143" i="2"/>
  <c r="AN143" i="2"/>
  <c r="AO143" i="2"/>
  <c r="AP143" i="2"/>
  <c r="AN142" i="2"/>
  <c r="AP142" i="2"/>
  <c r="AL142" i="2"/>
  <c r="AO142" i="2"/>
  <c r="AQ142" i="2"/>
  <c r="C106" i="4"/>
  <c r="D107" i="4" s="1"/>
  <c r="AG144" i="2" l="1"/>
  <c r="D127" i="5"/>
  <c r="G127" i="5"/>
  <c r="J127" i="5"/>
  <c r="M127" i="5"/>
  <c r="P127" i="5"/>
  <c r="T127" i="5"/>
  <c r="S127" i="5" s="1"/>
  <c r="D128" i="5"/>
  <c r="H128" i="5"/>
  <c r="G128" i="5" s="1"/>
  <c r="J128" i="5"/>
  <c r="M128" i="5"/>
  <c r="P128" i="5"/>
  <c r="S128" i="5"/>
  <c r="D129" i="5"/>
  <c r="G129" i="5"/>
  <c r="J129" i="5"/>
  <c r="M129" i="5"/>
  <c r="P129" i="5"/>
  <c r="S129" i="5"/>
  <c r="W129" i="5"/>
  <c r="D130" i="5"/>
  <c r="G130" i="5"/>
  <c r="J130" i="5"/>
  <c r="M130" i="5"/>
  <c r="P130" i="5"/>
  <c r="S130" i="5"/>
  <c r="W130" i="5"/>
  <c r="D132" i="5"/>
  <c r="G132" i="5"/>
  <c r="J132" i="5"/>
  <c r="M132" i="5"/>
  <c r="P132" i="5"/>
  <c r="S132" i="5"/>
  <c r="W132" i="5"/>
  <c r="D133" i="5"/>
  <c r="G133" i="5"/>
  <c r="J133" i="5"/>
  <c r="M133" i="5"/>
  <c r="P133" i="5"/>
  <c r="S133" i="5"/>
  <c r="W133" i="5"/>
  <c r="D134" i="5"/>
  <c r="G134" i="5"/>
  <c r="J134" i="5"/>
  <c r="M134" i="5"/>
  <c r="P134" i="5"/>
  <c r="S134" i="5"/>
  <c r="W134" i="5"/>
  <c r="W127" i="5" l="1"/>
  <c r="W128" i="5"/>
  <c r="V130" i="5"/>
  <c r="V134" i="5"/>
  <c r="V133" i="5"/>
  <c r="V129" i="5"/>
  <c r="V132" i="5"/>
  <c r="V127" i="5"/>
  <c r="V128" i="5"/>
  <c r="Z139" i="2" l="1"/>
  <c r="X139" i="2"/>
  <c r="X138" i="2"/>
  <c r="X137" i="2"/>
  <c r="X136" i="2"/>
  <c r="X135" i="2"/>
  <c r="X134" i="2"/>
  <c r="X133" i="2"/>
  <c r="X132" i="2"/>
  <c r="X131" i="2"/>
  <c r="X130" i="2"/>
  <c r="X129" i="2"/>
  <c r="X128" i="2"/>
  <c r="X127" i="2"/>
  <c r="X126" i="2"/>
  <c r="X125" i="2"/>
  <c r="X124" i="2"/>
  <c r="X123" i="2"/>
  <c r="X122" i="2"/>
  <c r="X121" i="2"/>
  <c r="X120" i="2"/>
  <c r="X119" i="2"/>
  <c r="X118" i="2"/>
  <c r="X117" i="2"/>
  <c r="X116" i="2"/>
  <c r="X115" i="2"/>
  <c r="X114" i="2"/>
  <c r="X113" i="2"/>
  <c r="X112" i="2"/>
  <c r="X111" i="2"/>
  <c r="X110" i="2"/>
  <c r="X109" i="2"/>
  <c r="X108" i="2"/>
  <c r="X107" i="2"/>
  <c r="X106" i="2"/>
  <c r="X105" i="2"/>
  <c r="X104" i="2"/>
  <c r="X103" i="2"/>
  <c r="X102" i="2"/>
  <c r="X101" i="2"/>
  <c r="X100" i="2"/>
  <c r="X99" i="2"/>
  <c r="X98" i="2"/>
  <c r="X97" i="2"/>
  <c r="X96" i="2"/>
  <c r="X95" i="2"/>
  <c r="X94" i="2"/>
  <c r="X93" i="2"/>
  <c r="X92" i="2"/>
  <c r="X91" i="2"/>
  <c r="X90" i="2"/>
  <c r="X89" i="2"/>
  <c r="X88" i="2"/>
  <c r="X87" i="2"/>
  <c r="X86" i="2"/>
  <c r="X85" i="2"/>
  <c r="X84" i="2"/>
  <c r="X83" i="2"/>
  <c r="X82" i="2"/>
  <c r="X81" i="2"/>
  <c r="X80" i="2"/>
  <c r="X77" i="2"/>
  <c r="X76" i="2"/>
  <c r="X75" i="2"/>
  <c r="X70" i="2"/>
  <c r="X69" i="2"/>
  <c r="X68" i="2"/>
  <c r="X67" i="2"/>
  <c r="X66" i="2"/>
  <c r="X63" i="2"/>
  <c r="X62" i="2"/>
  <c r="X61" i="2"/>
  <c r="X60" i="2"/>
  <c r="X59" i="2"/>
  <c r="X58" i="2"/>
  <c r="X57" i="2"/>
  <c r="X56" i="2"/>
  <c r="X55" i="2"/>
  <c r="X46" i="2"/>
  <c r="X41" i="2"/>
  <c r="X39" i="2"/>
  <c r="X37" i="2"/>
  <c r="X38" i="2"/>
  <c r="X36" i="2"/>
  <c r="C14" i="2"/>
  <c r="AJ14" i="2" s="1"/>
  <c r="D14" i="2"/>
  <c r="E14" i="2"/>
  <c r="F14" i="2"/>
  <c r="G14" i="2"/>
  <c r="H14" i="2"/>
  <c r="I14" i="2"/>
  <c r="C15" i="2"/>
  <c r="B15" i="2" s="1"/>
  <c r="D15" i="2"/>
  <c r="P15" i="2" s="1"/>
  <c r="E15" i="2"/>
  <c r="Q15" i="2" s="1"/>
  <c r="F15" i="2"/>
  <c r="R15" i="2" s="1"/>
  <c r="G15" i="2"/>
  <c r="S15" i="2" s="1"/>
  <c r="H15" i="2"/>
  <c r="T15" i="2" s="1"/>
  <c r="I15" i="2"/>
  <c r="U15" i="2" s="1"/>
  <c r="C16" i="2"/>
  <c r="B16" i="2" s="1"/>
  <c r="D16" i="2"/>
  <c r="P16" i="2" s="1"/>
  <c r="E16" i="2"/>
  <c r="Q16" i="2" s="1"/>
  <c r="F16" i="2"/>
  <c r="R16" i="2" s="1"/>
  <c r="G16" i="2"/>
  <c r="S16" i="2" s="1"/>
  <c r="H16" i="2"/>
  <c r="T16" i="2" s="1"/>
  <c r="I16" i="2"/>
  <c r="U16" i="2" s="1"/>
  <c r="C17" i="2"/>
  <c r="B17" i="2" s="1"/>
  <c r="D17" i="2"/>
  <c r="P17" i="2" s="1"/>
  <c r="E17" i="2"/>
  <c r="Q17" i="2" s="1"/>
  <c r="F17" i="2"/>
  <c r="R17" i="2" s="1"/>
  <c r="G17" i="2"/>
  <c r="S17" i="2" s="1"/>
  <c r="H17" i="2"/>
  <c r="T17" i="2" s="1"/>
  <c r="I17" i="2"/>
  <c r="U17" i="2" s="1"/>
  <c r="C18" i="2"/>
  <c r="B18" i="2" s="1"/>
  <c r="D18" i="2"/>
  <c r="P18" i="2" s="1"/>
  <c r="E18" i="2"/>
  <c r="Q18" i="2" s="1"/>
  <c r="F18" i="2"/>
  <c r="R18" i="2" s="1"/>
  <c r="G18" i="2"/>
  <c r="S18" i="2" s="1"/>
  <c r="H18" i="2"/>
  <c r="T18" i="2" s="1"/>
  <c r="I18" i="2"/>
  <c r="U18" i="2" s="1"/>
  <c r="C19" i="2"/>
  <c r="B19" i="2" s="1"/>
  <c r="D19" i="2"/>
  <c r="P19" i="2" s="1"/>
  <c r="E19" i="2"/>
  <c r="Q19" i="2" s="1"/>
  <c r="F19" i="2"/>
  <c r="R19" i="2" s="1"/>
  <c r="G19" i="2"/>
  <c r="S19" i="2" s="1"/>
  <c r="H19" i="2"/>
  <c r="T19" i="2" s="1"/>
  <c r="I19" i="2"/>
  <c r="U19" i="2" s="1"/>
  <c r="C20" i="2"/>
  <c r="B20" i="2" s="1"/>
  <c r="D20" i="2"/>
  <c r="P20" i="2" s="1"/>
  <c r="E20" i="2"/>
  <c r="Q20" i="2" s="1"/>
  <c r="F20" i="2"/>
  <c r="R20" i="2" s="1"/>
  <c r="G20" i="2"/>
  <c r="S20" i="2" s="1"/>
  <c r="H20" i="2"/>
  <c r="T20" i="2" s="1"/>
  <c r="I20" i="2"/>
  <c r="U20" i="2" s="1"/>
  <c r="C21" i="2"/>
  <c r="B21" i="2" s="1"/>
  <c r="D21" i="2"/>
  <c r="P21" i="2" s="1"/>
  <c r="E21" i="2"/>
  <c r="Q21" i="2" s="1"/>
  <c r="F21" i="2"/>
  <c r="R21" i="2" s="1"/>
  <c r="G21" i="2"/>
  <c r="S21" i="2" s="1"/>
  <c r="H21" i="2"/>
  <c r="T21" i="2" s="1"/>
  <c r="I21" i="2"/>
  <c r="U21" i="2" s="1"/>
  <c r="C22" i="2"/>
  <c r="B22" i="2" s="1"/>
  <c r="D22" i="2"/>
  <c r="P22" i="2" s="1"/>
  <c r="E22" i="2"/>
  <c r="Q22" i="2" s="1"/>
  <c r="F22" i="2"/>
  <c r="R22" i="2" s="1"/>
  <c r="G22" i="2"/>
  <c r="S22" i="2" s="1"/>
  <c r="H22" i="2"/>
  <c r="T22" i="2" s="1"/>
  <c r="I22" i="2"/>
  <c r="U22" i="2" s="1"/>
  <c r="C23" i="2"/>
  <c r="B23" i="2" s="1"/>
  <c r="D23" i="2"/>
  <c r="P23" i="2" s="1"/>
  <c r="E23" i="2"/>
  <c r="Q23" i="2" s="1"/>
  <c r="F23" i="2"/>
  <c r="R23" i="2" s="1"/>
  <c r="G23" i="2"/>
  <c r="S23" i="2" s="1"/>
  <c r="H23" i="2"/>
  <c r="T23" i="2" s="1"/>
  <c r="I23" i="2"/>
  <c r="U23" i="2" s="1"/>
  <c r="C24" i="2"/>
  <c r="B24" i="2" s="1"/>
  <c r="D24" i="2"/>
  <c r="P24" i="2" s="1"/>
  <c r="E24" i="2"/>
  <c r="Q24" i="2" s="1"/>
  <c r="F24" i="2"/>
  <c r="R24" i="2" s="1"/>
  <c r="G24" i="2"/>
  <c r="S24" i="2" s="1"/>
  <c r="H24" i="2"/>
  <c r="T24" i="2" s="1"/>
  <c r="I24" i="2"/>
  <c r="U24" i="2" s="1"/>
  <c r="C25" i="2"/>
  <c r="B25" i="2" s="1"/>
  <c r="D25" i="2"/>
  <c r="P25" i="2" s="1"/>
  <c r="E25" i="2"/>
  <c r="Q25" i="2" s="1"/>
  <c r="F25" i="2"/>
  <c r="R25" i="2" s="1"/>
  <c r="G25" i="2"/>
  <c r="S25" i="2" s="1"/>
  <c r="H25" i="2"/>
  <c r="T25" i="2" s="1"/>
  <c r="I25" i="2"/>
  <c r="U25" i="2" s="1"/>
  <c r="C26" i="2"/>
  <c r="B26" i="2" s="1"/>
  <c r="D26" i="2"/>
  <c r="P26" i="2" s="1"/>
  <c r="E26" i="2"/>
  <c r="Q26" i="2" s="1"/>
  <c r="F26" i="2"/>
  <c r="R26" i="2" s="1"/>
  <c r="G26" i="2"/>
  <c r="S26" i="2" s="1"/>
  <c r="H26" i="2"/>
  <c r="T26" i="2" s="1"/>
  <c r="I26" i="2"/>
  <c r="U26" i="2" s="1"/>
  <c r="C27" i="2"/>
  <c r="B27" i="2" s="1"/>
  <c r="D27" i="2"/>
  <c r="P27" i="2" s="1"/>
  <c r="E27" i="2"/>
  <c r="Q27" i="2" s="1"/>
  <c r="F27" i="2"/>
  <c r="R27" i="2" s="1"/>
  <c r="G27" i="2"/>
  <c r="S27" i="2" s="1"/>
  <c r="H27" i="2"/>
  <c r="T27" i="2" s="1"/>
  <c r="I27" i="2"/>
  <c r="U27" i="2" s="1"/>
  <c r="C28" i="2"/>
  <c r="B28" i="2" s="1"/>
  <c r="D28" i="2"/>
  <c r="P28" i="2" s="1"/>
  <c r="E28" i="2"/>
  <c r="Q28" i="2" s="1"/>
  <c r="F28" i="2"/>
  <c r="R28" i="2" s="1"/>
  <c r="G28" i="2"/>
  <c r="S28" i="2" s="1"/>
  <c r="H28" i="2"/>
  <c r="T28" i="2" s="1"/>
  <c r="I28" i="2"/>
  <c r="U28" i="2" s="1"/>
  <c r="C29" i="2"/>
  <c r="B29" i="2" s="1"/>
  <c r="D29" i="2"/>
  <c r="P29" i="2" s="1"/>
  <c r="E29" i="2"/>
  <c r="Q29" i="2" s="1"/>
  <c r="F29" i="2"/>
  <c r="R29" i="2" s="1"/>
  <c r="G29" i="2"/>
  <c r="S29" i="2" s="1"/>
  <c r="H29" i="2"/>
  <c r="T29" i="2" s="1"/>
  <c r="I29" i="2"/>
  <c r="U29" i="2" s="1"/>
  <c r="C30" i="2"/>
  <c r="B30" i="2" s="1"/>
  <c r="D30" i="2"/>
  <c r="P30" i="2" s="1"/>
  <c r="E30" i="2"/>
  <c r="Q30" i="2" s="1"/>
  <c r="F30" i="2"/>
  <c r="R30" i="2" s="1"/>
  <c r="G30" i="2"/>
  <c r="S30" i="2" s="1"/>
  <c r="H30" i="2"/>
  <c r="T30" i="2" s="1"/>
  <c r="I30" i="2"/>
  <c r="U30" i="2" s="1"/>
  <c r="C31" i="2"/>
  <c r="B31" i="2" s="1"/>
  <c r="D31" i="2"/>
  <c r="P31" i="2" s="1"/>
  <c r="E31" i="2"/>
  <c r="Q31" i="2" s="1"/>
  <c r="F31" i="2"/>
  <c r="R31" i="2" s="1"/>
  <c r="G31" i="2"/>
  <c r="S31" i="2" s="1"/>
  <c r="H31" i="2"/>
  <c r="T31" i="2" s="1"/>
  <c r="I31" i="2"/>
  <c r="U31" i="2" s="1"/>
  <c r="C32" i="2"/>
  <c r="B32" i="2" s="1"/>
  <c r="D32" i="2"/>
  <c r="P32" i="2" s="1"/>
  <c r="E32" i="2"/>
  <c r="Q32" i="2" s="1"/>
  <c r="F32" i="2"/>
  <c r="R32" i="2" s="1"/>
  <c r="G32" i="2"/>
  <c r="S32" i="2" s="1"/>
  <c r="H32" i="2"/>
  <c r="T32" i="2" s="1"/>
  <c r="I32" i="2"/>
  <c r="U32" i="2" s="1"/>
  <c r="C33" i="2"/>
  <c r="B33" i="2" s="1"/>
  <c r="D33" i="2"/>
  <c r="P33" i="2" s="1"/>
  <c r="E33" i="2"/>
  <c r="Q33" i="2" s="1"/>
  <c r="F33" i="2"/>
  <c r="R33" i="2" s="1"/>
  <c r="G33" i="2"/>
  <c r="S33" i="2" s="1"/>
  <c r="H33" i="2"/>
  <c r="T33" i="2" s="1"/>
  <c r="I33" i="2"/>
  <c r="U33" i="2" s="1"/>
  <c r="C34" i="2"/>
  <c r="B34" i="2" s="1"/>
  <c r="D34" i="2"/>
  <c r="P34" i="2" s="1"/>
  <c r="E34" i="2"/>
  <c r="Q34" i="2" s="1"/>
  <c r="F34" i="2"/>
  <c r="R34" i="2" s="1"/>
  <c r="G34" i="2"/>
  <c r="S34" i="2" s="1"/>
  <c r="H34" i="2"/>
  <c r="T34" i="2" s="1"/>
  <c r="I34" i="2"/>
  <c r="U34" i="2" s="1"/>
  <c r="C35" i="2"/>
  <c r="B35" i="2" s="1"/>
  <c r="D35" i="2"/>
  <c r="P35" i="2" s="1"/>
  <c r="E35" i="2"/>
  <c r="Q35" i="2" s="1"/>
  <c r="F35" i="2"/>
  <c r="R35" i="2" s="1"/>
  <c r="G35" i="2"/>
  <c r="S35" i="2" s="1"/>
  <c r="H35" i="2"/>
  <c r="T35" i="2" s="1"/>
  <c r="I35" i="2"/>
  <c r="U35" i="2" s="1"/>
  <c r="C36" i="2"/>
  <c r="B36" i="2" s="1"/>
  <c r="D36" i="2"/>
  <c r="P36" i="2" s="1"/>
  <c r="E36" i="2"/>
  <c r="Q36" i="2" s="1"/>
  <c r="F36" i="2"/>
  <c r="R36" i="2" s="1"/>
  <c r="G36" i="2"/>
  <c r="S36" i="2" s="1"/>
  <c r="H36" i="2"/>
  <c r="T36" i="2" s="1"/>
  <c r="I36" i="2"/>
  <c r="U36" i="2" s="1"/>
  <c r="C37" i="2"/>
  <c r="B37" i="2" s="1"/>
  <c r="D37" i="2"/>
  <c r="P37" i="2" s="1"/>
  <c r="E37" i="2"/>
  <c r="Q37" i="2" s="1"/>
  <c r="F37" i="2"/>
  <c r="R37" i="2" s="1"/>
  <c r="G37" i="2"/>
  <c r="S37" i="2" s="1"/>
  <c r="H37" i="2"/>
  <c r="T37" i="2" s="1"/>
  <c r="I37" i="2"/>
  <c r="U37" i="2" s="1"/>
  <c r="C38" i="2"/>
  <c r="B38" i="2" s="1"/>
  <c r="D38" i="2"/>
  <c r="P38" i="2" s="1"/>
  <c r="E38" i="2"/>
  <c r="Q38" i="2" s="1"/>
  <c r="F38" i="2"/>
  <c r="R38" i="2" s="1"/>
  <c r="G38" i="2"/>
  <c r="S38" i="2" s="1"/>
  <c r="H38" i="2"/>
  <c r="T38" i="2" s="1"/>
  <c r="I38" i="2"/>
  <c r="U38" i="2" s="1"/>
  <c r="C39" i="2"/>
  <c r="B39" i="2" s="1"/>
  <c r="D39" i="2"/>
  <c r="P39" i="2" s="1"/>
  <c r="E39" i="2"/>
  <c r="Q39" i="2" s="1"/>
  <c r="F39" i="2"/>
  <c r="R39" i="2" s="1"/>
  <c r="G39" i="2"/>
  <c r="S39" i="2" s="1"/>
  <c r="H39" i="2"/>
  <c r="T39" i="2" s="1"/>
  <c r="I39" i="2"/>
  <c r="U39" i="2" s="1"/>
  <c r="C40" i="2"/>
  <c r="B40" i="2" s="1"/>
  <c r="D40" i="2"/>
  <c r="P40" i="2" s="1"/>
  <c r="E40" i="2"/>
  <c r="Q40" i="2" s="1"/>
  <c r="F40" i="2"/>
  <c r="R40" i="2" s="1"/>
  <c r="G40" i="2"/>
  <c r="S40" i="2" s="1"/>
  <c r="H40" i="2"/>
  <c r="T40" i="2" s="1"/>
  <c r="I40" i="2"/>
  <c r="U40" i="2" s="1"/>
  <c r="C41" i="2"/>
  <c r="B41" i="2" s="1"/>
  <c r="D41" i="2"/>
  <c r="P41" i="2" s="1"/>
  <c r="E41" i="2"/>
  <c r="Q41" i="2" s="1"/>
  <c r="F41" i="2"/>
  <c r="R41" i="2" s="1"/>
  <c r="G41" i="2"/>
  <c r="S41" i="2" s="1"/>
  <c r="H41" i="2"/>
  <c r="T41" i="2" s="1"/>
  <c r="I41" i="2"/>
  <c r="U41" i="2" s="1"/>
  <c r="C42" i="2"/>
  <c r="B42" i="2" s="1"/>
  <c r="D42" i="2"/>
  <c r="P42" i="2" s="1"/>
  <c r="E42" i="2"/>
  <c r="Q42" i="2" s="1"/>
  <c r="F42" i="2"/>
  <c r="R42" i="2" s="1"/>
  <c r="G42" i="2"/>
  <c r="S42" i="2" s="1"/>
  <c r="H42" i="2"/>
  <c r="T42" i="2" s="1"/>
  <c r="I42" i="2"/>
  <c r="U42" i="2" s="1"/>
  <c r="C43" i="2"/>
  <c r="B43" i="2" s="1"/>
  <c r="D43" i="2"/>
  <c r="P43" i="2" s="1"/>
  <c r="E43" i="2"/>
  <c r="Q43" i="2" s="1"/>
  <c r="F43" i="2"/>
  <c r="R43" i="2" s="1"/>
  <c r="G43" i="2"/>
  <c r="S43" i="2" s="1"/>
  <c r="H43" i="2"/>
  <c r="T43" i="2" s="1"/>
  <c r="I43" i="2"/>
  <c r="U43" i="2" s="1"/>
  <c r="C44" i="2"/>
  <c r="B44" i="2" s="1"/>
  <c r="D44" i="2"/>
  <c r="P44" i="2" s="1"/>
  <c r="E44" i="2"/>
  <c r="Q44" i="2" s="1"/>
  <c r="F44" i="2"/>
  <c r="R44" i="2" s="1"/>
  <c r="G44" i="2"/>
  <c r="S44" i="2" s="1"/>
  <c r="H44" i="2"/>
  <c r="T44" i="2" s="1"/>
  <c r="I44" i="2"/>
  <c r="U44" i="2" s="1"/>
  <c r="C45" i="2"/>
  <c r="B45" i="2" s="1"/>
  <c r="D45" i="2"/>
  <c r="P45" i="2" s="1"/>
  <c r="E45" i="2"/>
  <c r="Q45" i="2" s="1"/>
  <c r="F45" i="2"/>
  <c r="R45" i="2" s="1"/>
  <c r="G45" i="2"/>
  <c r="S45" i="2" s="1"/>
  <c r="H45" i="2"/>
  <c r="T45" i="2" s="1"/>
  <c r="I45" i="2"/>
  <c r="U45" i="2" s="1"/>
  <c r="C46" i="2"/>
  <c r="B46" i="2" s="1"/>
  <c r="D46" i="2"/>
  <c r="P46" i="2" s="1"/>
  <c r="E46" i="2"/>
  <c r="Q46" i="2" s="1"/>
  <c r="F46" i="2"/>
  <c r="R46" i="2" s="1"/>
  <c r="G46" i="2"/>
  <c r="S46" i="2" s="1"/>
  <c r="H46" i="2"/>
  <c r="T46" i="2" s="1"/>
  <c r="I46" i="2"/>
  <c r="U46" i="2" s="1"/>
  <c r="C47" i="2"/>
  <c r="B47" i="2" s="1"/>
  <c r="D47" i="2"/>
  <c r="P47" i="2" s="1"/>
  <c r="E47" i="2"/>
  <c r="Q47" i="2" s="1"/>
  <c r="F47" i="2"/>
  <c r="R47" i="2" s="1"/>
  <c r="G47" i="2"/>
  <c r="S47" i="2" s="1"/>
  <c r="H47" i="2"/>
  <c r="T47" i="2" s="1"/>
  <c r="I47" i="2"/>
  <c r="U47" i="2" s="1"/>
  <c r="C48" i="2"/>
  <c r="B48" i="2" s="1"/>
  <c r="D48" i="2"/>
  <c r="P48" i="2" s="1"/>
  <c r="E48" i="2"/>
  <c r="Q48" i="2" s="1"/>
  <c r="F48" i="2"/>
  <c r="R48" i="2" s="1"/>
  <c r="G48" i="2"/>
  <c r="S48" i="2" s="1"/>
  <c r="H48" i="2"/>
  <c r="T48" i="2" s="1"/>
  <c r="I48" i="2"/>
  <c r="U48" i="2" s="1"/>
  <c r="C49" i="2"/>
  <c r="B49" i="2" s="1"/>
  <c r="D49" i="2"/>
  <c r="P49" i="2" s="1"/>
  <c r="E49" i="2"/>
  <c r="Q49" i="2" s="1"/>
  <c r="F49" i="2"/>
  <c r="R49" i="2" s="1"/>
  <c r="G49" i="2"/>
  <c r="S49" i="2" s="1"/>
  <c r="H49" i="2"/>
  <c r="T49" i="2" s="1"/>
  <c r="I49" i="2"/>
  <c r="U49" i="2" s="1"/>
  <c r="C50" i="2"/>
  <c r="B50" i="2" s="1"/>
  <c r="D50" i="2"/>
  <c r="P50" i="2" s="1"/>
  <c r="E50" i="2"/>
  <c r="Q50" i="2" s="1"/>
  <c r="F50" i="2"/>
  <c r="R50" i="2" s="1"/>
  <c r="G50" i="2"/>
  <c r="S50" i="2" s="1"/>
  <c r="H50" i="2"/>
  <c r="T50" i="2" s="1"/>
  <c r="I50" i="2"/>
  <c r="U50" i="2" s="1"/>
  <c r="C51" i="2"/>
  <c r="B51" i="2" s="1"/>
  <c r="D51" i="2"/>
  <c r="P51" i="2" s="1"/>
  <c r="E51" i="2"/>
  <c r="Q51" i="2" s="1"/>
  <c r="F51" i="2"/>
  <c r="R51" i="2" s="1"/>
  <c r="G51" i="2"/>
  <c r="S51" i="2" s="1"/>
  <c r="H51" i="2"/>
  <c r="T51" i="2" s="1"/>
  <c r="I51" i="2"/>
  <c r="U51" i="2" s="1"/>
  <c r="C52" i="2"/>
  <c r="B52" i="2" s="1"/>
  <c r="D52" i="2"/>
  <c r="P52" i="2" s="1"/>
  <c r="E52" i="2"/>
  <c r="Q52" i="2" s="1"/>
  <c r="F52" i="2"/>
  <c r="R52" i="2" s="1"/>
  <c r="G52" i="2"/>
  <c r="S52" i="2" s="1"/>
  <c r="H52" i="2"/>
  <c r="T52" i="2" s="1"/>
  <c r="I52" i="2"/>
  <c r="U52" i="2" s="1"/>
  <c r="C53" i="2"/>
  <c r="B53" i="2" s="1"/>
  <c r="D53" i="2"/>
  <c r="P53" i="2" s="1"/>
  <c r="E53" i="2"/>
  <c r="Q53" i="2" s="1"/>
  <c r="F53" i="2"/>
  <c r="R53" i="2" s="1"/>
  <c r="G53" i="2"/>
  <c r="S53" i="2" s="1"/>
  <c r="H53" i="2"/>
  <c r="T53" i="2" s="1"/>
  <c r="I53" i="2"/>
  <c r="U53" i="2" s="1"/>
  <c r="C54" i="2"/>
  <c r="B54" i="2" s="1"/>
  <c r="D54" i="2"/>
  <c r="P54" i="2" s="1"/>
  <c r="E54" i="2"/>
  <c r="Q54" i="2" s="1"/>
  <c r="F54" i="2"/>
  <c r="R54" i="2" s="1"/>
  <c r="G54" i="2"/>
  <c r="S54" i="2" s="1"/>
  <c r="H54" i="2"/>
  <c r="T54" i="2" s="1"/>
  <c r="I54" i="2"/>
  <c r="U54" i="2" s="1"/>
  <c r="C55" i="2"/>
  <c r="B55" i="2" s="1"/>
  <c r="D55" i="2"/>
  <c r="P55" i="2" s="1"/>
  <c r="E55" i="2"/>
  <c r="Q55" i="2" s="1"/>
  <c r="F55" i="2"/>
  <c r="R55" i="2" s="1"/>
  <c r="G55" i="2"/>
  <c r="S55" i="2" s="1"/>
  <c r="H55" i="2"/>
  <c r="T55" i="2" s="1"/>
  <c r="I55" i="2"/>
  <c r="U55" i="2" s="1"/>
  <c r="C56" i="2"/>
  <c r="B56" i="2" s="1"/>
  <c r="D56" i="2"/>
  <c r="P56" i="2" s="1"/>
  <c r="E56" i="2"/>
  <c r="Q56" i="2" s="1"/>
  <c r="F56" i="2"/>
  <c r="R56" i="2" s="1"/>
  <c r="G56" i="2"/>
  <c r="S56" i="2" s="1"/>
  <c r="H56" i="2"/>
  <c r="T56" i="2" s="1"/>
  <c r="I56" i="2"/>
  <c r="U56" i="2" s="1"/>
  <c r="C57" i="2"/>
  <c r="B57" i="2" s="1"/>
  <c r="D57" i="2"/>
  <c r="P57" i="2" s="1"/>
  <c r="E57" i="2"/>
  <c r="Q57" i="2" s="1"/>
  <c r="F57" i="2"/>
  <c r="R57" i="2" s="1"/>
  <c r="G57" i="2"/>
  <c r="S57" i="2" s="1"/>
  <c r="H57" i="2"/>
  <c r="T57" i="2" s="1"/>
  <c r="I57" i="2"/>
  <c r="U57" i="2" s="1"/>
  <c r="C58" i="2"/>
  <c r="B58" i="2" s="1"/>
  <c r="D58" i="2"/>
  <c r="P58" i="2" s="1"/>
  <c r="E58" i="2"/>
  <c r="Q58" i="2" s="1"/>
  <c r="F58" i="2"/>
  <c r="R58" i="2" s="1"/>
  <c r="G58" i="2"/>
  <c r="S58" i="2" s="1"/>
  <c r="H58" i="2"/>
  <c r="T58" i="2" s="1"/>
  <c r="I58" i="2"/>
  <c r="U58" i="2" s="1"/>
  <c r="C59" i="2"/>
  <c r="B59" i="2" s="1"/>
  <c r="D59" i="2"/>
  <c r="P59" i="2" s="1"/>
  <c r="E59" i="2"/>
  <c r="Q59" i="2" s="1"/>
  <c r="F59" i="2"/>
  <c r="R59" i="2" s="1"/>
  <c r="G59" i="2"/>
  <c r="S59" i="2" s="1"/>
  <c r="H59" i="2"/>
  <c r="T59" i="2" s="1"/>
  <c r="I59" i="2"/>
  <c r="U59" i="2" s="1"/>
  <c r="C60" i="2"/>
  <c r="B60" i="2" s="1"/>
  <c r="D60" i="2"/>
  <c r="P60" i="2" s="1"/>
  <c r="E60" i="2"/>
  <c r="Q60" i="2" s="1"/>
  <c r="F60" i="2"/>
  <c r="R60" i="2" s="1"/>
  <c r="G60" i="2"/>
  <c r="S60" i="2" s="1"/>
  <c r="H60" i="2"/>
  <c r="T60" i="2" s="1"/>
  <c r="I60" i="2"/>
  <c r="U60" i="2" s="1"/>
  <c r="C61" i="2"/>
  <c r="B61" i="2" s="1"/>
  <c r="D61" i="2"/>
  <c r="P61" i="2" s="1"/>
  <c r="E61" i="2"/>
  <c r="Q61" i="2" s="1"/>
  <c r="F61" i="2"/>
  <c r="R61" i="2" s="1"/>
  <c r="G61" i="2"/>
  <c r="S61" i="2" s="1"/>
  <c r="H61" i="2"/>
  <c r="T61" i="2" s="1"/>
  <c r="I61" i="2"/>
  <c r="U61" i="2" s="1"/>
  <c r="C62" i="2"/>
  <c r="B62" i="2" s="1"/>
  <c r="D62" i="2"/>
  <c r="P62" i="2" s="1"/>
  <c r="E62" i="2"/>
  <c r="Q62" i="2" s="1"/>
  <c r="F62" i="2"/>
  <c r="R62" i="2" s="1"/>
  <c r="G62" i="2"/>
  <c r="S62" i="2" s="1"/>
  <c r="H62" i="2"/>
  <c r="T62" i="2" s="1"/>
  <c r="I62" i="2"/>
  <c r="U62" i="2" s="1"/>
  <c r="C63" i="2"/>
  <c r="B63" i="2" s="1"/>
  <c r="D63" i="2"/>
  <c r="P63" i="2" s="1"/>
  <c r="E63" i="2"/>
  <c r="Q63" i="2" s="1"/>
  <c r="F63" i="2"/>
  <c r="R63" i="2" s="1"/>
  <c r="G63" i="2"/>
  <c r="S63" i="2" s="1"/>
  <c r="H63" i="2"/>
  <c r="T63" i="2" s="1"/>
  <c r="I63" i="2"/>
  <c r="U63" i="2" s="1"/>
  <c r="C64" i="2"/>
  <c r="B64" i="2" s="1"/>
  <c r="E64" i="2"/>
  <c r="Q64" i="2" s="1"/>
  <c r="F64" i="2"/>
  <c r="R64" i="2" s="1"/>
  <c r="G64" i="2"/>
  <c r="S64" i="2" s="1"/>
  <c r="H64" i="2"/>
  <c r="T64" i="2" s="1"/>
  <c r="I64" i="2"/>
  <c r="U64" i="2" s="1"/>
  <c r="C65" i="2"/>
  <c r="B65" i="2" s="1"/>
  <c r="D65" i="2"/>
  <c r="P65" i="2" s="1"/>
  <c r="E65" i="2"/>
  <c r="Q65" i="2" s="1"/>
  <c r="F65" i="2"/>
  <c r="R65" i="2" s="1"/>
  <c r="G65" i="2"/>
  <c r="S65" i="2" s="1"/>
  <c r="H65" i="2"/>
  <c r="T65" i="2" s="1"/>
  <c r="I65" i="2"/>
  <c r="U65" i="2" s="1"/>
  <c r="C66" i="2"/>
  <c r="B66" i="2" s="1"/>
  <c r="D66" i="2"/>
  <c r="P66" i="2" s="1"/>
  <c r="E66" i="2"/>
  <c r="Q66" i="2" s="1"/>
  <c r="F66" i="2"/>
  <c r="R66" i="2" s="1"/>
  <c r="G66" i="2"/>
  <c r="S66" i="2" s="1"/>
  <c r="H66" i="2"/>
  <c r="T66" i="2" s="1"/>
  <c r="I66" i="2"/>
  <c r="U66" i="2" s="1"/>
  <c r="C67" i="2"/>
  <c r="B67" i="2" s="1"/>
  <c r="D67" i="2"/>
  <c r="P67" i="2" s="1"/>
  <c r="E67" i="2"/>
  <c r="Q67" i="2" s="1"/>
  <c r="F67" i="2"/>
  <c r="R67" i="2" s="1"/>
  <c r="G67" i="2"/>
  <c r="S67" i="2" s="1"/>
  <c r="H67" i="2"/>
  <c r="T67" i="2" s="1"/>
  <c r="I67" i="2"/>
  <c r="U67" i="2" s="1"/>
  <c r="C68" i="2"/>
  <c r="B68" i="2" s="1"/>
  <c r="D68" i="2"/>
  <c r="P68" i="2" s="1"/>
  <c r="E68" i="2"/>
  <c r="Q68" i="2" s="1"/>
  <c r="F68" i="2"/>
  <c r="R68" i="2" s="1"/>
  <c r="G68" i="2"/>
  <c r="S68" i="2" s="1"/>
  <c r="H68" i="2"/>
  <c r="T68" i="2" s="1"/>
  <c r="I68" i="2"/>
  <c r="U68" i="2" s="1"/>
  <c r="C69" i="2"/>
  <c r="B69" i="2" s="1"/>
  <c r="D69" i="2"/>
  <c r="P69" i="2" s="1"/>
  <c r="E69" i="2"/>
  <c r="Q69" i="2" s="1"/>
  <c r="F69" i="2"/>
  <c r="R69" i="2" s="1"/>
  <c r="G69" i="2"/>
  <c r="S69" i="2" s="1"/>
  <c r="H69" i="2"/>
  <c r="T69" i="2" s="1"/>
  <c r="I69" i="2"/>
  <c r="U69" i="2" s="1"/>
  <c r="C70" i="2"/>
  <c r="B70" i="2" s="1"/>
  <c r="D70" i="2"/>
  <c r="P70" i="2" s="1"/>
  <c r="E70" i="2"/>
  <c r="Q70" i="2" s="1"/>
  <c r="F70" i="2"/>
  <c r="R70" i="2" s="1"/>
  <c r="G70" i="2"/>
  <c r="S70" i="2" s="1"/>
  <c r="H70" i="2"/>
  <c r="T70" i="2" s="1"/>
  <c r="I70" i="2"/>
  <c r="U70" i="2" s="1"/>
  <c r="C71" i="2"/>
  <c r="B71" i="2" s="1"/>
  <c r="D71" i="2"/>
  <c r="P71" i="2" s="1"/>
  <c r="E71" i="2"/>
  <c r="Q71" i="2" s="1"/>
  <c r="F71" i="2"/>
  <c r="R71" i="2" s="1"/>
  <c r="G71" i="2"/>
  <c r="S71" i="2" s="1"/>
  <c r="H71" i="2"/>
  <c r="T71" i="2" s="1"/>
  <c r="I71" i="2"/>
  <c r="U71" i="2" s="1"/>
  <c r="C72" i="2"/>
  <c r="B72" i="2" s="1"/>
  <c r="D72" i="2"/>
  <c r="P72" i="2" s="1"/>
  <c r="E72" i="2"/>
  <c r="Q72" i="2" s="1"/>
  <c r="F72" i="2"/>
  <c r="R72" i="2" s="1"/>
  <c r="G72" i="2"/>
  <c r="S72" i="2" s="1"/>
  <c r="H72" i="2"/>
  <c r="T72" i="2" s="1"/>
  <c r="I72" i="2"/>
  <c r="U72" i="2" s="1"/>
  <c r="C73" i="2"/>
  <c r="B73" i="2" s="1"/>
  <c r="D73" i="2"/>
  <c r="P73" i="2" s="1"/>
  <c r="E73" i="2"/>
  <c r="Q73" i="2" s="1"/>
  <c r="F73" i="2"/>
  <c r="R73" i="2" s="1"/>
  <c r="G73" i="2"/>
  <c r="S73" i="2" s="1"/>
  <c r="H73" i="2"/>
  <c r="T73" i="2" s="1"/>
  <c r="I73" i="2"/>
  <c r="U73" i="2" s="1"/>
  <c r="C74" i="2"/>
  <c r="B74" i="2" s="1"/>
  <c r="D74" i="2"/>
  <c r="P74" i="2" s="1"/>
  <c r="E74" i="2"/>
  <c r="Q74" i="2" s="1"/>
  <c r="F74" i="2"/>
  <c r="R74" i="2" s="1"/>
  <c r="G74" i="2"/>
  <c r="S74" i="2" s="1"/>
  <c r="H74" i="2"/>
  <c r="T74" i="2" s="1"/>
  <c r="I74" i="2"/>
  <c r="U74" i="2" s="1"/>
  <c r="C75" i="2"/>
  <c r="B75" i="2" s="1"/>
  <c r="D75" i="2"/>
  <c r="P75" i="2" s="1"/>
  <c r="E75" i="2"/>
  <c r="Q75" i="2" s="1"/>
  <c r="F75" i="2"/>
  <c r="R75" i="2" s="1"/>
  <c r="G75" i="2"/>
  <c r="S75" i="2" s="1"/>
  <c r="H75" i="2"/>
  <c r="T75" i="2" s="1"/>
  <c r="I75" i="2"/>
  <c r="U75" i="2" s="1"/>
  <c r="C76" i="2"/>
  <c r="B76" i="2" s="1"/>
  <c r="D76" i="2"/>
  <c r="P76" i="2" s="1"/>
  <c r="E76" i="2"/>
  <c r="Q76" i="2" s="1"/>
  <c r="F76" i="2"/>
  <c r="R76" i="2" s="1"/>
  <c r="G76" i="2"/>
  <c r="S76" i="2" s="1"/>
  <c r="H76" i="2"/>
  <c r="T76" i="2" s="1"/>
  <c r="I76" i="2"/>
  <c r="U76" i="2" s="1"/>
  <c r="C77" i="2"/>
  <c r="B77" i="2" s="1"/>
  <c r="D77" i="2"/>
  <c r="P77" i="2" s="1"/>
  <c r="E77" i="2"/>
  <c r="Q77" i="2" s="1"/>
  <c r="F77" i="2"/>
  <c r="R77" i="2" s="1"/>
  <c r="G77" i="2"/>
  <c r="S77" i="2" s="1"/>
  <c r="H77" i="2"/>
  <c r="T77" i="2" s="1"/>
  <c r="I77" i="2"/>
  <c r="U77" i="2" s="1"/>
  <c r="C78" i="2"/>
  <c r="B78" i="2" s="1"/>
  <c r="D78" i="2"/>
  <c r="P78" i="2" s="1"/>
  <c r="E78" i="2"/>
  <c r="Q78" i="2" s="1"/>
  <c r="F78" i="2"/>
  <c r="R78" i="2" s="1"/>
  <c r="G78" i="2"/>
  <c r="S78" i="2" s="1"/>
  <c r="H78" i="2"/>
  <c r="T78" i="2" s="1"/>
  <c r="I78" i="2"/>
  <c r="U78" i="2" s="1"/>
  <c r="C79" i="2"/>
  <c r="B79" i="2" s="1"/>
  <c r="D79" i="2"/>
  <c r="P79" i="2" s="1"/>
  <c r="E79" i="2"/>
  <c r="Q79" i="2" s="1"/>
  <c r="F79" i="2"/>
  <c r="R79" i="2" s="1"/>
  <c r="G79" i="2"/>
  <c r="S79" i="2" s="1"/>
  <c r="H79" i="2"/>
  <c r="T79" i="2" s="1"/>
  <c r="I79" i="2"/>
  <c r="U79" i="2" s="1"/>
  <c r="C80" i="2"/>
  <c r="B80" i="2" s="1"/>
  <c r="D80" i="2"/>
  <c r="P80" i="2" s="1"/>
  <c r="E80" i="2"/>
  <c r="Q80" i="2" s="1"/>
  <c r="F80" i="2"/>
  <c r="R80" i="2" s="1"/>
  <c r="G80" i="2"/>
  <c r="S80" i="2" s="1"/>
  <c r="H80" i="2"/>
  <c r="T80" i="2" s="1"/>
  <c r="I80" i="2"/>
  <c r="U80" i="2" s="1"/>
  <c r="C81" i="2"/>
  <c r="B81" i="2" s="1"/>
  <c r="D81" i="2"/>
  <c r="P81" i="2" s="1"/>
  <c r="E81" i="2"/>
  <c r="Q81" i="2" s="1"/>
  <c r="F81" i="2"/>
  <c r="R81" i="2" s="1"/>
  <c r="G81" i="2"/>
  <c r="S81" i="2" s="1"/>
  <c r="H81" i="2"/>
  <c r="T81" i="2" s="1"/>
  <c r="I81" i="2"/>
  <c r="U81" i="2" s="1"/>
  <c r="C82" i="2"/>
  <c r="B82" i="2" s="1"/>
  <c r="D82" i="2"/>
  <c r="P82" i="2" s="1"/>
  <c r="E82" i="2"/>
  <c r="Q82" i="2" s="1"/>
  <c r="F82" i="2"/>
  <c r="R82" i="2" s="1"/>
  <c r="G82" i="2"/>
  <c r="S82" i="2" s="1"/>
  <c r="H82" i="2"/>
  <c r="T82" i="2" s="1"/>
  <c r="I82" i="2"/>
  <c r="U82" i="2" s="1"/>
  <c r="C83" i="2"/>
  <c r="B83" i="2" s="1"/>
  <c r="D83" i="2"/>
  <c r="P83" i="2" s="1"/>
  <c r="E83" i="2"/>
  <c r="Q83" i="2" s="1"/>
  <c r="F83" i="2"/>
  <c r="R83" i="2" s="1"/>
  <c r="G83" i="2"/>
  <c r="S83" i="2" s="1"/>
  <c r="H83" i="2"/>
  <c r="T83" i="2" s="1"/>
  <c r="I83" i="2"/>
  <c r="U83" i="2" s="1"/>
  <c r="C84" i="2"/>
  <c r="B84" i="2" s="1"/>
  <c r="D84" i="2"/>
  <c r="P84" i="2" s="1"/>
  <c r="E84" i="2"/>
  <c r="Q84" i="2" s="1"/>
  <c r="F84" i="2"/>
  <c r="R84" i="2" s="1"/>
  <c r="G84" i="2"/>
  <c r="S84" i="2" s="1"/>
  <c r="H84" i="2"/>
  <c r="T84" i="2" s="1"/>
  <c r="I84" i="2"/>
  <c r="U84" i="2" s="1"/>
  <c r="C85" i="2"/>
  <c r="B85" i="2" s="1"/>
  <c r="D85" i="2"/>
  <c r="P85" i="2" s="1"/>
  <c r="E85" i="2"/>
  <c r="Q85" i="2" s="1"/>
  <c r="F85" i="2"/>
  <c r="R85" i="2" s="1"/>
  <c r="G85" i="2"/>
  <c r="S85" i="2" s="1"/>
  <c r="H85" i="2"/>
  <c r="T85" i="2" s="1"/>
  <c r="I85" i="2"/>
  <c r="U85" i="2" s="1"/>
  <c r="C86" i="2"/>
  <c r="B86" i="2" s="1"/>
  <c r="D86" i="2"/>
  <c r="P86" i="2" s="1"/>
  <c r="E86" i="2"/>
  <c r="Q86" i="2" s="1"/>
  <c r="F86" i="2"/>
  <c r="R86" i="2" s="1"/>
  <c r="G86" i="2"/>
  <c r="S86" i="2" s="1"/>
  <c r="H86" i="2"/>
  <c r="T86" i="2" s="1"/>
  <c r="I86" i="2"/>
  <c r="U86" i="2" s="1"/>
  <c r="C87" i="2"/>
  <c r="B87" i="2" s="1"/>
  <c r="D87" i="2"/>
  <c r="P87" i="2" s="1"/>
  <c r="E87" i="2"/>
  <c r="Q87" i="2" s="1"/>
  <c r="F87" i="2"/>
  <c r="R87" i="2" s="1"/>
  <c r="G87" i="2"/>
  <c r="S87" i="2" s="1"/>
  <c r="H87" i="2"/>
  <c r="T87" i="2" s="1"/>
  <c r="I87" i="2"/>
  <c r="U87" i="2" s="1"/>
  <c r="C88" i="2"/>
  <c r="B88" i="2" s="1"/>
  <c r="D88" i="2"/>
  <c r="P88" i="2" s="1"/>
  <c r="E88" i="2"/>
  <c r="Q88" i="2" s="1"/>
  <c r="F88" i="2"/>
  <c r="R88" i="2" s="1"/>
  <c r="G88" i="2"/>
  <c r="S88" i="2" s="1"/>
  <c r="H88" i="2"/>
  <c r="T88" i="2" s="1"/>
  <c r="I88" i="2"/>
  <c r="U88" i="2" s="1"/>
  <c r="C89" i="2"/>
  <c r="B89" i="2" s="1"/>
  <c r="D89" i="2"/>
  <c r="P89" i="2" s="1"/>
  <c r="E89" i="2"/>
  <c r="Q89" i="2" s="1"/>
  <c r="F89" i="2"/>
  <c r="R89" i="2" s="1"/>
  <c r="G89" i="2"/>
  <c r="S89" i="2" s="1"/>
  <c r="H89" i="2"/>
  <c r="T89" i="2" s="1"/>
  <c r="I89" i="2"/>
  <c r="U89" i="2" s="1"/>
  <c r="C90" i="2"/>
  <c r="B90" i="2" s="1"/>
  <c r="D90" i="2"/>
  <c r="P90" i="2" s="1"/>
  <c r="E90" i="2"/>
  <c r="Q90" i="2" s="1"/>
  <c r="F90" i="2"/>
  <c r="R90" i="2" s="1"/>
  <c r="G90" i="2"/>
  <c r="S90" i="2" s="1"/>
  <c r="H90" i="2"/>
  <c r="T90" i="2" s="1"/>
  <c r="I90" i="2"/>
  <c r="U90" i="2" s="1"/>
  <c r="C91" i="2"/>
  <c r="B91" i="2" s="1"/>
  <c r="D91" i="2"/>
  <c r="P91" i="2" s="1"/>
  <c r="E91" i="2"/>
  <c r="Q91" i="2" s="1"/>
  <c r="F91" i="2"/>
  <c r="R91" i="2" s="1"/>
  <c r="G91" i="2"/>
  <c r="S91" i="2" s="1"/>
  <c r="H91" i="2"/>
  <c r="T91" i="2" s="1"/>
  <c r="I91" i="2"/>
  <c r="U91" i="2" s="1"/>
  <c r="C92" i="2"/>
  <c r="B92" i="2" s="1"/>
  <c r="D92" i="2"/>
  <c r="P92" i="2" s="1"/>
  <c r="E92" i="2"/>
  <c r="Q92" i="2" s="1"/>
  <c r="F92" i="2"/>
  <c r="R92" i="2" s="1"/>
  <c r="G92" i="2"/>
  <c r="S92" i="2" s="1"/>
  <c r="H92" i="2"/>
  <c r="T92" i="2" s="1"/>
  <c r="I92" i="2"/>
  <c r="U92" i="2" s="1"/>
  <c r="C93" i="2"/>
  <c r="B93" i="2" s="1"/>
  <c r="D93" i="2"/>
  <c r="P93" i="2" s="1"/>
  <c r="E93" i="2"/>
  <c r="Q93" i="2" s="1"/>
  <c r="F93" i="2"/>
  <c r="R93" i="2" s="1"/>
  <c r="G93" i="2"/>
  <c r="S93" i="2" s="1"/>
  <c r="H93" i="2"/>
  <c r="T93" i="2" s="1"/>
  <c r="I93" i="2"/>
  <c r="U93" i="2" s="1"/>
  <c r="C94" i="2"/>
  <c r="B94" i="2" s="1"/>
  <c r="D94" i="2"/>
  <c r="P94" i="2" s="1"/>
  <c r="E94" i="2"/>
  <c r="Q94" i="2" s="1"/>
  <c r="F94" i="2"/>
  <c r="R94" i="2" s="1"/>
  <c r="G94" i="2"/>
  <c r="S94" i="2" s="1"/>
  <c r="H94" i="2"/>
  <c r="T94" i="2" s="1"/>
  <c r="I94" i="2"/>
  <c r="U94" i="2" s="1"/>
  <c r="C95" i="2"/>
  <c r="B95" i="2" s="1"/>
  <c r="D95" i="2"/>
  <c r="P95" i="2" s="1"/>
  <c r="E95" i="2"/>
  <c r="Q95" i="2" s="1"/>
  <c r="F95" i="2"/>
  <c r="R95" i="2" s="1"/>
  <c r="G95" i="2"/>
  <c r="S95" i="2" s="1"/>
  <c r="H95" i="2"/>
  <c r="T95" i="2" s="1"/>
  <c r="I95" i="2"/>
  <c r="U95" i="2" s="1"/>
  <c r="C96" i="2"/>
  <c r="B96" i="2" s="1"/>
  <c r="D96" i="2"/>
  <c r="P96" i="2" s="1"/>
  <c r="E96" i="2"/>
  <c r="Q96" i="2" s="1"/>
  <c r="F96" i="2"/>
  <c r="R96" i="2" s="1"/>
  <c r="G96" i="2"/>
  <c r="S96" i="2" s="1"/>
  <c r="H96" i="2"/>
  <c r="T96" i="2" s="1"/>
  <c r="I96" i="2"/>
  <c r="U96" i="2" s="1"/>
  <c r="C97" i="2"/>
  <c r="B97" i="2" s="1"/>
  <c r="D97" i="2"/>
  <c r="P97" i="2" s="1"/>
  <c r="E97" i="2"/>
  <c r="Q97" i="2" s="1"/>
  <c r="F97" i="2"/>
  <c r="R97" i="2" s="1"/>
  <c r="G97" i="2"/>
  <c r="S97" i="2" s="1"/>
  <c r="H97" i="2"/>
  <c r="T97" i="2" s="1"/>
  <c r="I97" i="2"/>
  <c r="U97" i="2" s="1"/>
  <c r="C98" i="2"/>
  <c r="B98" i="2" s="1"/>
  <c r="D98" i="2"/>
  <c r="P98" i="2" s="1"/>
  <c r="E98" i="2"/>
  <c r="Q98" i="2" s="1"/>
  <c r="F98" i="2"/>
  <c r="R98" i="2" s="1"/>
  <c r="G98" i="2"/>
  <c r="S98" i="2" s="1"/>
  <c r="H98" i="2"/>
  <c r="T98" i="2" s="1"/>
  <c r="I98" i="2"/>
  <c r="U98" i="2" s="1"/>
  <c r="C99" i="2"/>
  <c r="B99" i="2" s="1"/>
  <c r="D99" i="2"/>
  <c r="P99" i="2" s="1"/>
  <c r="E99" i="2"/>
  <c r="Q99" i="2" s="1"/>
  <c r="F99" i="2"/>
  <c r="R99" i="2" s="1"/>
  <c r="G99" i="2"/>
  <c r="S99" i="2" s="1"/>
  <c r="H99" i="2"/>
  <c r="T99" i="2" s="1"/>
  <c r="I99" i="2"/>
  <c r="U99" i="2" s="1"/>
  <c r="C100" i="2"/>
  <c r="B100" i="2" s="1"/>
  <c r="D100" i="2"/>
  <c r="P100" i="2" s="1"/>
  <c r="E100" i="2"/>
  <c r="Q100" i="2" s="1"/>
  <c r="F100" i="2"/>
  <c r="R100" i="2" s="1"/>
  <c r="G100" i="2"/>
  <c r="S100" i="2" s="1"/>
  <c r="H100" i="2"/>
  <c r="T100" i="2" s="1"/>
  <c r="I100" i="2"/>
  <c r="U100" i="2" s="1"/>
  <c r="C101" i="2"/>
  <c r="B101" i="2" s="1"/>
  <c r="D101" i="2"/>
  <c r="P101" i="2" s="1"/>
  <c r="E101" i="2"/>
  <c r="Q101" i="2" s="1"/>
  <c r="F101" i="2"/>
  <c r="R101" i="2" s="1"/>
  <c r="G101" i="2"/>
  <c r="S101" i="2" s="1"/>
  <c r="H101" i="2"/>
  <c r="T101" i="2" s="1"/>
  <c r="I101" i="2"/>
  <c r="U101" i="2" s="1"/>
  <c r="C102" i="2"/>
  <c r="B102" i="2" s="1"/>
  <c r="D102" i="2"/>
  <c r="P102" i="2" s="1"/>
  <c r="E102" i="2"/>
  <c r="Q102" i="2" s="1"/>
  <c r="F102" i="2"/>
  <c r="R102" i="2" s="1"/>
  <c r="G102" i="2"/>
  <c r="S102" i="2" s="1"/>
  <c r="H102" i="2"/>
  <c r="T102" i="2" s="1"/>
  <c r="I102" i="2"/>
  <c r="U102" i="2" s="1"/>
  <c r="C103" i="2"/>
  <c r="B103" i="2" s="1"/>
  <c r="D103" i="2"/>
  <c r="P103" i="2" s="1"/>
  <c r="E103" i="2"/>
  <c r="Q103" i="2" s="1"/>
  <c r="F103" i="2"/>
  <c r="R103" i="2" s="1"/>
  <c r="G103" i="2"/>
  <c r="S103" i="2" s="1"/>
  <c r="H103" i="2"/>
  <c r="T103" i="2" s="1"/>
  <c r="I103" i="2"/>
  <c r="U103" i="2" s="1"/>
  <c r="C104" i="2"/>
  <c r="B104" i="2" s="1"/>
  <c r="D104" i="2"/>
  <c r="P104" i="2" s="1"/>
  <c r="E104" i="2"/>
  <c r="Q104" i="2" s="1"/>
  <c r="F104" i="2"/>
  <c r="R104" i="2" s="1"/>
  <c r="G104" i="2"/>
  <c r="S104" i="2" s="1"/>
  <c r="H104" i="2"/>
  <c r="T104" i="2" s="1"/>
  <c r="I104" i="2"/>
  <c r="U104" i="2" s="1"/>
  <c r="C105" i="2"/>
  <c r="B105" i="2" s="1"/>
  <c r="D105" i="2"/>
  <c r="P105" i="2" s="1"/>
  <c r="E105" i="2"/>
  <c r="Q105" i="2" s="1"/>
  <c r="F105" i="2"/>
  <c r="R105" i="2" s="1"/>
  <c r="G105" i="2"/>
  <c r="S105" i="2" s="1"/>
  <c r="H105" i="2"/>
  <c r="T105" i="2" s="1"/>
  <c r="I105" i="2"/>
  <c r="U105" i="2" s="1"/>
  <c r="C106" i="2"/>
  <c r="B106" i="2" s="1"/>
  <c r="D106" i="2"/>
  <c r="P106" i="2" s="1"/>
  <c r="E106" i="2"/>
  <c r="Q106" i="2" s="1"/>
  <c r="F106" i="2"/>
  <c r="R106" i="2" s="1"/>
  <c r="G106" i="2"/>
  <c r="S106" i="2" s="1"/>
  <c r="H106" i="2"/>
  <c r="T106" i="2" s="1"/>
  <c r="I106" i="2"/>
  <c r="U106" i="2" s="1"/>
  <c r="C107" i="2"/>
  <c r="B107" i="2" s="1"/>
  <c r="D107" i="2"/>
  <c r="P107" i="2" s="1"/>
  <c r="E107" i="2"/>
  <c r="Q107" i="2" s="1"/>
  <c r="F107" i="2"/>
  <c r="R107" i="2" s="1"/>
  <c r="G107" i="2"/>
  <c r="S107" i="2" s="1"/>
  <c r="H107" i="2"/>
  <c r="T107" i="2" s="1"/>
  <c r="I107" i="2"/>
  <c r="U107" i="2" s="1"/>
  <c r="C108" i="2"/>
  <c r="B108" i="2" s="1"/>
  <c r="D108" i="2"/>
  <c r="P108" i="2" s="1"/>
  <c r="E108" i="2"/>
  <c r="Q108" i="2" s="1"/>
  <c r="F108" i="2"/>
  <c r="R108" i="2" s="1"/>
  <c r="G108" i="2"/>
  <c r="S108" i="2" s="1"/>
  <c r="H108" i="2"/>
  <c r="T108" i="2" s="1"/>
  <c r="I108" i="2"/>
  <c r="U108" i="2" s="1"/>
  <c r="C109" i="2"/>
  <c r="B109" i="2" s="1"/>
  <c r="D109" i="2"/>
  <c r="P109" i="2" s="1"/>
  <c r="E109" i="2"/>
  <c r="Q109" i="2" s="1"/>
  <c r="F109" i="2"/>
  <c r="R109" i="2" s="1"/>
  <c r="G109" i="2"/>
  <c r="S109" i="2" s="1"/>
  <c r="H109" i="2"/>
  <c r="T109" i="2" s="1"/>
  <c r="I109" i="2"/>
  <c r="U109" i="2" s="1"/>
  <c r="C110" i="2"/>
  <c r="B110" i="2" s="1"/>
  <c r="D110" i="2"/>
  <c r="P110" i="2" s="1"/>
  <c r="E110" i="2"/>
  <c r="Q110" i="2" s="1"/>
  <c r="F110" i="2"/>
  <c r="R110" i="2" s="1"/>
  <c r="G110" i="2"/>
  <c r="S110" i="2" s="1"/>
  <c r="H110" i="2"/>
  <c r="T110" i="2" s="1"/>
  <c r="I110" i="2"/>
  <c r="U110" i="2" s="1"/>
  <c r="C111" i="2"/>
  <c r="B111" i="2" s="1"/>
  <c r="D111" i="2"/>
  <c r="P111" i="2" s="1"/>
  <c r="E111" i="2"/>
  <c r="Q111" i="2" s="1"/>
  <c r="F111" i="2"/>
  <c r="R111" i="2" s="1"/>
  <c r="G111" i="2"/>
  <c r="S111" i="2" s="1"/>
  <c r="H111" i="2"/>
  <c r="T111" i="2" s="1"/>
  <c r="I111" i="2"/>
  <c r="U111" i="2" s="1"/>
  <c r="C112" i="2"/>
  <c r="B112" i="2" s="1"/>
  <c r="D112" i="2"/>
  <c r="P112" i="2" s="1"/>
  <c r="E112" i="2"/>
  <c r="Q112" i="2" s="1"/>
  <c r="F112" i="2"/>
  <c r="R112" i="2" s="1"/>
  <c r="G112" i="2"/>
  <c r="S112" i="2" s="1"/>
  <c r="H112" i="2"/>
  <c r="T112" i="2" s="1"/>
  <c r="I112" i="2"/>
  <c r="U112" i="2" s="1"/>
  <c r="C113" i="2"/>
  <c r="B113" i="2" s="1"/>
  <c r="D113" i="2"/>
  <c r="P113" i="2" s="1"/>
  <c r="E113" i="2"/>
  <c r="Q113" i="2" s="1"/>
  <c r="F113" i="2"/>
  <c r="R113" i="2" s="1"/>
  <c r="G113" i="2"/>
  <c r="S113" i="2" s="1"/>
  <c r="H113" i="2"/>
  <c r="T113" i="2" s="1"/>
  <c r="I113" i="2"/>
  <c r="U113" i="2" s="1"/>
  <c r="C114" i="2"/>
  <c r="B114" i="2" s="1"/>
  <c r="D114" i="2"/>
  <c r="P114" i="2" s="1"/>
  <c r="E114" i="2"/>
  <c r="Q114" i="2" s="1"/>
  <c r="F114" i="2"/>
  <c r="R114" i="2" s="1"/>
  <c r="G114" i="2"/>
  <c r="S114" i="2" s="1"/>
  <c r="H114" i="2"/>
  <c r="T114" i="2" s="1"/>
  <c r="I114" i="2"/>
  <c r="U114" i="2" s="1"/>
  <c r="C115" i="2"/>
  <c r="B115" i="2" s="1"/>
  <c r="D115" i="2"/>
  <c r="P115" i="2" s="1"/>
  <c r="E115" i="2"/>
  <c r="Q115" i="2" s="1"/>
  <c r="F115" i="2"/>
  <c r="R115" i="2" s="1"/>
  <c r="G115" i="2"/>
  <c r="S115" i="2" s="1"/>
  <c r="H115" i="2"/>
  <c r="T115" i="2" s="1"/>
  <c r="I115" i="2"/>
  <c r="U115" i="2" s="1"/>
  <c r="C116" i="2"/>
  <c r="B116" i="2" s="1"/>
  <c r="D116" i="2"/>
  <c r="P116" i="2" s="1"/>
  <c r="E116" i="2"/>
  <c r="Q116" i="2" s="1"/>
  <c r="F116" i="2"/>
  <c r="R116" i="2" s="1"/>
  <c r="G116" i="2"/>
  <c r="S116" i="2" s="1"/>
  <c r="H116" i="2"/>
  <c r="T116" i="2" s="1"/>
  <c r="I116" i="2"/>
  <c r="U116" i="2" s="1"/>
  <c r="C117" i="2"/>
  <c r="B117" i="2" s="1"/>
  <c r="D117" i="2"/>
  <c r="P117" i="2" s="1"/>
  <c r="E117" i="2"/>
  <c r="Q117" i="2" s="1"/>
  <c r="F117" i="2"/>
  <c r="R117" i="2" s="1"/>
  <c r="G117" i="2"/>
  <c r="S117" i="2" s="1"/>
  <c r="H117" i="2"/>
  <c r="T117" i="2" s="1"/>
  <c r="I117" i="2"/>
  <c r="U117" i="2" s="1"/>
  <c r="C118" i="2"/>
  <c r="B118" i="2" s="1"/>
  <c r="D118" i="2"/>
  <c r="P118" i="2" s="1"/>
  <c r="E118" i="2"/>
  <c r="Q118" i="2" s="1"/>
  <c r="F118" i="2"/>
  <c r="R118" i="2" s="1"/>
  <c r="G118" i="2"/>
  <c r="S118" i="2" s="1"/>
  <c r="H118" i="2"/>
  <c r="T118" i="2" s="1"/>
  <c r="I118" i="2"/>
  <c r="U118" i="2" s="1"/>
  <c r="C119" i="2"/>
  <c r="B119" i="2" s="1"/>
  <c r="D119" i="2"/>
  <c r="P119" i="2" s="1"/>
  <c r="E119" i="2"/>
  <c r="Q119" i="2" s="1"/>
  <c r="F119" i="2"/>
  <c r="R119" i="2" s="1"/>
  <c r="G119" i="2"/>
  <c r="S119" i="2" s="1"/>
  <c r="H119" i="2"/>
  <c r="T119" i="2" s="1"/>
  <c r="I119" i="2"/>
  <c r="U119" i="2" s="1"/>
  <c r="C120" i="2"/>
  <c r="B120" i="2" s="1"/>
  <c r="D120" i="2"/>
  <c r="P120" i="2" s="1"/>
  <c r="E120" i="2"/>
  <c r="Q120" i="2" s="1"/>
  <c r="F120" i="2"/>
  <c r="R120" i="2" s="1"/>
  <c r="G120" i="2"/>
  <c r="S120" i="2" s="1"/>
  <c r="H120" i="2"/>
  <c r="T120" i="2" s="1"/>
  <c r="I120" i="2"/>
  <c r="U120" i="2" s="1"/>
  <c r="C121" i="2"/>
  <c r="B121" i="2" s="1"/>
  <c r="D121" i="2"/>
  <c r="P121" i="2" s="1"/>
  <c r="E121" i="2"/>
  <c r="Q121" i="2" s="1"/>
  <c r="F121" i="2"/>
  <c r="R121" i="2" s="1"/>
  <c r="G121" i="2"/>
  <c r="S121" i="2" s="1"/>
  <c r="H121" i="2"/>
  <c r="T121" i="2" s="1"/>
  <c r="I121" i="2"/>
  <c r="U121" i="2" s="1"/>
  <c r="C122" i="2"/>
  <c r="B122" i="2" s="1"/>
  <c r="D122" i="2"/>
  <c r="P122" i="2" s="1"/>
  <c r="E122" i="2"/>
  <c r="Q122" i="2" s="1"/>
  <c r="F122" i="2"/>
  <c r="R122" i="2" s="1"/>
  <c r="G122" i="2"/>
  <c r="S122" i="2" s="1"/>
  <c r="H122" i="2"/>
  <c r="T122" i="2" s="1"/>
  <c r="I122" i="2"/>
  <c r="U122" i="2" s="1"/>
  <c r="C123" i="2"/>
  <c r="B123" i="2" s="1"/>
  <c r="D123" i="2"/>
  <c r="P123" i="2" s="1"/>
  <c r="E123" i="2"/>
  <c r="Q123" i="2" s="1"/>
  <c r="F123" i="2"/>
  <c r="R123" i="2" s="1"/>
  <c r="G123" i="2"/>
  <c r="S123" i="2" s="1"/>
  <c r="H123" i="2"/>
  <c r="T123" i="2" s="1"/>
  <c r="I123" i="2"/>
  <c r="U123" i="2" s="1"/>
  <c r="C124" i="2"/>
  <c r="B124" i="2" s="1"/>
  <c r="D124" i="2"/>
  <c r="P124" i="2" s="1"/>
  <c r="E124" i="2"/>
  <c r="Q124" i="2" s="1"/>
  <c r="F124" i="2"/>
  <c r="R124" i="2" s="1"/>
  <c r="G124" i="2"/>
  <c r="S124" i="2" s="1"/>
  <c r="H124" i="2"/>
  <c r="T124" i="2" s="1"/>
  <c r="I124" i="2"/>
  <c r="U124" i="2" s="1"/>
  <c r="C125" i="2"/>
  <c r="B125" i="2" s="1"/>
  <c r="D125" i="2"/>
  <c r="P125" i="2" s="1"/>
  <c r="E125" i="2"/>
  <c r="Q125" i="2" s="1"/>
  <c r="F125" i="2"/>
  <c r="R125" i="2" s="1"/>
  <c r="G125" i="2"/>
  <c r="S125" i="2" s="1"/>
  <c r="H125" i="2"/>
  <c r="T125" i="2" s="1"/>
  <c r="I125" i="2"/>
  <c r="U125" i="2" s="1"/>
  <c r="C126" i="2"/>
  <c r="B126" i="2" s="1"/>
  <c r="D126" i="2"/>
  <c r="P126" i="2" s="1"/>
  <c r="E126" i="2"/>
  <c r="Q126" i="2" s="1"/>
  <c r="F126" i="2"/>
  <c r="R126" i="2" s="1"/>
  <c r="G126" i="2"/>
  <c r="S126" i="2" s="1"/>
  <c r="H126" i="2"/>
  <c r="T126" i="2" s="1"/>
  <c r="I126" i="2"/>
  <c r="U126" i="2" s="1"/>
  <c r="C127" i="2"/>
  <c r="B127" i="2" s="1"/>
  <c r="D127" i="2"/>
  <c r="P127" i="2" s="1"/>
  <c r="E127" i="2"/>
  <c r="Q127" i="2" s="1"/>
  <c r="F127" i="2"/>
  <c r="R127" i="2" s="1"/>
  <c r="G127" i="2"/>
  <c r="S127" i="2" s="1"/>
  <c r="H127" i="2"/>
  <c r="T127" i="2" s="1"/>
  <c r="I127" i="2"/>
  <c r="U127" i="2" s="1"/>
  <c r="C128" i="2"/>
  <c r="B128" i="2" s="1"/>
  <c r="D128" i="2"/>
  <c r="P128" i="2" s="1"/>
  <c r="E128" i="2"/>
  <c r="Q128" i="2" s="1"/>
  <c r="F128" i="2"/>
  <c r="R128" i="2" s="1"/>
  <c r="G128" i="2"/>
  <c r="S128" i="2" s="1"/>
  <c r="H128" i="2"/>
  <c r="T128" i="2" s="1"/>
  <c r="I128" i="2"/>
  <c r="U128" i="2" s="1"/>
  <c r="C129" i="2"/>
  <c r="B129" i="2" s="1"/>
  <c r="D129" i="2"/>
  <c r="P129" i="2" s="1"/>
  <c r="E129" i="2"/>
  <c r="Q129" i="2" s="1"/>
  <c r="F129" i="2"/>
  <c r="R129" i="2" s="1"/>
  <c r="G129" i="2"/>
  <c r="S129" i="2" s="1"/>
  <c r="H129" i="2"/>
  <c r="T129" i="2" s="1"/>
  <c r="I129" i="2"/>
  <c r="U129" i="2" s="1"/>
  <c r="C130" i="2"/>
  <c r="B130" i="2" s="1"/>
  <c r="D130" i="2"/>
  <c r="P130" i="2" s="1"/>
  <c r="E130" i="2"/>
  <c r="Q130" i="2" s="1"/>
  <c r="F130" i="2"/>
  <c r="R130" i="2" s="1"/>
  <c r="G130" i="2"/>
  <c r="S130" i="2" s="1"/>
  <c r="H130" i="2"/>
  <c r="T130" i="2" s="1"/>
  <c r="I130" i="2"/>
  <c r="U130" i="2" s="1"/>
  <c r="C131" i="2"/>
  <c r="B131" i="2" s="1"/>
  <c r="D131" i="2"/>
  <c r="P131" i="2" s="1"/>
  <c r="E131" i="2"/>
  <c r="Q131" i="2" s="1"/>
  <c r="F131" i="2"/>
  <c r="R131" i="2" s="1"/>
  <c r="G131" i="2"/>
  <c r="S131" i="2" s="1"/>
  <c r="H131" i="2"/>
  <c r="T131" i="2" s="1"/>
  <c r="I131" i="2"/>
  <c r="U131" i="2" s="1"/>
  <c r="C132" i="2"/>
  <c r="B132" i="2" s="1"/>
  <c r="D132" i="2"/>
  <c r="P132" i="2" s="1"/>
  <c r="E132" i="2"/>
  <c r="Q132" i="2" s="1"/>
  <c r="F132" i="2"/>
  <c r="R132" i="2" s="1"/>
  <c r="G132" i="2"/>
  <c r="S132" i="2" s="1"/>
  <c r="H132" i="2"/>
  <c r="T132" i="2" s="1"/>
  <c r="I132" i="2"/>
  <c r="U132" i="2" s="1"/>
  <c r="C133" i="2"/>
  <c r="B133" i="2" s="1"/>
  <c r="D133" i="2"/>
  <c r="P133" i="2" s="1"/>
  <c r="E133" i="2"/>
  <c r="Q133" i="2" s="1"/>
  <c r="F133" i="2"/>
  <c r="R133" i="2" s="1"/>
  <c r="G133" i="2"/>
  <c r="S133" i="2" s="1"/>
  <c r="H133" i="2"/>
  <c r="T133" i="2" s="1"/>
  <c r="I133" i="2"/>
  <c r="U133" i="2" s="1"/>
  <c r="C134" i="2"/>
  <c r="B134" i="2" s="1"/>
  <c r="D134" i="2"/>
  <c r="P134" i="2" s="1"/>
  <c r="E134" i="2"/>
  <c r="Q134" i="2" s="1"/>
  <c r="F134" i="2"/>
  <c r="R134" i="2" s="1"/>
  <c r="G134" i="2"/>
  <c r="S134" i="2" s="1"/>
  <c r="H134" i="2"/>
  <c r="T134" i="2" s="1"/>
  <c r="I134" i="2"/>
  <c r="U134" i="2" s="1"/>
  <c r="C135" i="2"/>
  <c r="B135" i="2" s="1"/>
  <c r="D135" i="2"/>
  <c r="P135" i="2" s="1"/>
  <c r="E135" i="2"/>
  <c r="Q135" i="2" s="1"/>
  <c r="F135" i="2"/>
  <c r="R135" i="2" s="1"/>
  <c r="G135" i="2"/>
  <c r="S135" i="2" s="1"/>
  <c r="H135" i="2"/>
  <c r="T135" i="2" s="1"/>
  <c r="I135" i="2"/>
  <c r="U135" i="2" s="1"/>
  <c r="C136" i="2"/>
  <c r="B136" i="2" s="1"/>
  <c r="D136" i="2"/>
  <c r="P136" i="2" s="1"/>
  <c r="E136" i="2"/>
  <c r="Q136" i="2" s="1"/>
  <c r="F136" i="2"/>
  <c r="R136" i="2" s="1"/>
  <c r="G136" i="2"/>
  <c r="S136" i="2" s="1"/>
  <c r="H136" i="2"/>
  <c r="T136" i="2" s="1"/>
  <c r="I136" i="2"/>
  <c r="U136" i="2" s="1"/>
  <c r="C137" i="2"/>
  <c r="B137" i="2" s="1"/>
  <c r="D137" i="2"/>
  <c r="P137" i="2" s="1"/>
  <c r="E137" i="2"/>
  <c r="Q137" i="2" s="1"/>
  <c r="F137" i="2"/>
  <c r="R137" i="2" s="1"/>
  <c r="G137" i="2"/>
  <c r="S137" i="2" s="1"/>
  <c r="H137" i="2"/>
  <c r="T137" i="2" s="1"/>
  <c r="I137" i="2"/>
  <c r="U137" i="2" s="1"/>
  <c r="C138" i="2"/>
  <c r="B138" i="2" s="1"/>
  <c r="D138" i="2"/>
  <c r="P138" i="2" s="1"/>
  <c r="E138" i="2"/>
  <c r="Q138" i="2" s="1"/>
  <c r="F138" i="2"/>
  <c r="R138" i="2" s="1"/>
  <c r="G138" i="2"/>
  <c r="S138" i="2" s="1"/>
  <c r="H138" i="2"/>
  <c r="T138" i="2" s="1"/>
  <c r="I138" i="2"/>
  <c r="U138" i="2" s="1"/>
  <c r="C139" i="2"/>
  <c r="AJ139" i="2" s="1"/>
  <c r="D139" i="2"/>
  <c r="P139" i="2" s="1"/>
  <c r="E139" i="2"/>
  <c r="Q139" i="2" s="1"/>
  <c r="F139" i="2"/>
  <c r="R139" i="2" s="1"/>
  <c r="G139" i="2"/>
  <c r="S139" i="2" s="1"/>
  <c r="H139" i="2"/>
  <c r="T139" i="2" s="1"/>
  <c r="I139" i="2"/>
  <c r="U139" i="2" s="1"/>
  <c r="C140" i="2"/>
  <c r="B140" i="2" s="1"/>
  <c r="D140" i="2"/>
  <c r="P140" i="2" s="1"/>
  <c r="E140" i="2"/>
  <c r="Q140" i="2" s="1"/>
  <c r="F140" i="2"/>
  <c r="R140" i="2" s="1"/>
  <c r="G140" i="2"/>
  <c r="S140" i="2" s="1"/>
  <c r="H140" i="2"/>
  <c r="T140" i="2" s="1"/>
  <c r="I140" i="2"/>
  <c r="U140" i="2" s="1"/>
  <c r="C141" i="2"/>
  <c r="B141" i="2" s="1"/>
  <c r="D141" i="2"/>
  <c r="P141" i="2" s="1"/>
  <c r="AA141" i="2" s="1"/>
  <c r="E141" i="2"/>
  <c r="Q141" i="2" s="1"/>
  <c r="AB141" i="2" s="1"/>
  <c r="F141" i="2"/>
  <c r="R141" i="2" s="1"/>
  <c r="AC141" i="2" s="1"/>
  <c r="G141" i="2"/>
  <c r="S141" i="2" s="1"/>
  <c r="AD141" i="2" s="1"/>
  <c r="H141" i="2"/>
  <c r="T141" i="2" s="1"/>
  <c r="AE141" i="2" s="1"/>
  <c r="I141" i="2"/>
  <c r="U141" i="2" s="1"/>
  <c r="AF141" i="2" s="1"/>
  <c r="W120" i="5"/>
  <c r="W121" i="5"/>
  <c r="W122" i="5"/>
  <c r="W123" i="5"/>
  <c r="W124" i="5"/>
  <c r="W125" i="5"/>
  <c r="W126" i="5"/>
  <c r="W131"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02" i="5"/>
  <c r="W103" i="5"/>
  <c r="W104" i="5"/>
  <c r="W105" i="5"/>
  <c r="W106" i="5"/>
  <c r="W107" i="5"/>
  <c r="W108" i="5"/>
  <c r="W109" i="5"/>
  <c r="W110" i="5"/>
  <c r="W111" i="5"/>
  <c r="W112" i="5"/>
  <c r="W113" i="5"/>
  <c r="W114" i="5"/>
  <c r="W115" i="5"/>
  <c r="W116" i="5"/>
  <c r="W117" i="5"/>
  <c r="W118" i="5"/>
  <c r="W119" i="5"/>
  <c r="W76" i="5"/>
  <c r="W77" i="5"/>
  <c r="W78" i="5"/>
  <c r="W79" i="5"/>
  <c r="W80" i="5"/>
  <c r="W81" i="5"/>
  <c r="W82" i="5"/>
  <c r="W83" i="5"/>
  <c r="W84" i="5"/>
  <c r="W85" i="5"/>
  <c r="W86" i="5"/>
  <c r="W87" i="5"/>
  <c r="W88" i="5"/>
  <c r="W89" i="5"/>
  <c r="W90" i="5"/>
  <c r="W91" i="5"/>
  <c r="W92" i="5"/>
  <c r="W93" i="5"/>
  <c r="W94" i="5"/>
  <c r="W95" i="5"/>
  <c r="W96" i="5"/>
  <c r="W97" i="5"/>
  <c r="W98" i="5"/>
  <c r="W99" i="5"/>
  <c r="W100" i="5"/>
  <c r="W101" i="5"/>
  <c r="W65" i="5"/>
  <c r="W66" i="5"/>
  <c r="W67" i="5"/>
  <c r="W68" i="5"/>
  <c r="W69" i="5"/>
  <c r="W70" i="5"/>
  <c r="W71" i="5"/>
  <c r="W72" i="5"/>
  <c r="W73" i="5"/>
  <c r="W74" i="5"/>
  <c r="W75"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8" i="5"/>
  <c r="W59" i="5"/>
  <c r="W60" i="5"/>
  <c r="W61" i="5"/>
  <c r="W62" i="5"/>
  <c r="W63" i="5"/>
  <c r="W64" i="5"/>
  <c r="S198" i="5"/>
  <c r="S197" i="5"/>
  <c r="S196" i="5"/>
  <c r="S195" i="5"/>
  <c r="S194" i="5"/>
  <c r="S193" i="5"/>
  <c r="S192" i="5"/>
  <c r="S191" i="5"/>
  <c r="S190" i="5"/>
  <c r="S189" i="5"/>
  <c r="S188" i="5"/>
  <c r="S187" i="5"/>
  <c r="S186" i="5"/>
  <c r="S185" i="5"/>
  <c r="S184" i="5"/>
  <c r="S183" i="5"/>
  <c r="S182" i="5"/>
  <c r="S181" i="5"/>
  <c r="S180" i="5"/>
  <c r="S179" i="5"/>
  <c r="S178" i="5"/>
  <c r="S177" i="5"/>
  <c r="S176" i="5"/>
  <c r="S175" i="5"/>
  <c r="S174" i="5"/>
  <c r="S173" i="5"/>
  <c r="S172" i="5"/>
  <c r="S171" i="5"/>
  <c r="S170" i="5"/>
  <c r="S169" i="5"/>
  <c r="S168" i="5"/>
  <c r="S167" i="5"/>
  <c r="S166" i="5"/>
  <c r="S165" i="5"/>
  <c r="S164" i="5"/>
  <c r="S163" i="5"/>
  <c r="S160" i="5"/>
  <c r="S159" i="5"/>
  <c r="S158" i="5"/>
  <c r="S157" i="5"/>
  <c r="S156" i="5"/>
  <c r="S155" i="5"/>
  <c r="S154" i="5"/>
  <c r="S153" i="5"/>
  <c r="S148" i="5"/>
  <c r="S147" i="5"/>
  <c r="S146" i="5"/>
  <c r="S145" i="5"/>
  <c r="S144" i="5"/>
  <c r="S143" i="5"/>
  <c r="S142" i="5"/>
  <c r="S141" i="5"/>
  <c r="S140" i="5"/>
  <c r="S139" i="5"/>
  <c r="S138" i="5"/>
  <c r="S137" i="5"/>
  <c r="S136" i="5"/>
  <c r="S135" i="5"/>
  <c r="S131" i="5"/>
  <c r="S126" i="5"/>
  <c r="S125" i="5"/>
  <c r="S124" i="5"/>
  <c r="S123" i="5"/>
  <c r="S122" i="5"/>
  <c r="S121" i="5"/>
  <c r="S120" i="5"/>
  <c r="S119" i="5"/>
  <c r="S118" i="5"/>
  <c r="S117" i="5"/>
  <c r="S116" i="5"/>
  <c r="S115" i="5"/>
  <c r="S114" i="5"/>
  <c r="S113" i="5"/>
  <c r="S112" i="5"/>
  <c r="S111" i="5"/>
  <c r="S110" i="5"/>
  <c r="S109" i="5"/>
  <c r="S108" i="5"/>
  <c r="S107" i="5"/>
  <c r="S106" i="5"/>
  <c r="S105" i="5"/>
  <c r="S104" i="5"/>
  <c r="S103" i="5"/>
  <c r="S102" i="5"/>
  <c r="S101" i="5"/>
  <c r="S100" i="5"/>
  <c r="S99" i="5"/>
  <c r="S98" i="5"/>
  <c r="S97" i="5"/>
  <c r="S96" i="5"/>
  <c r="S95" i="5"/>
  <c r="S94" i="5"/>
  <c r="S93" i="5"/>
  <c r="S92" i="5"/>
  <c r="S91" i="5"/>
  <c r="S90" i="5"/>
  <c r="S89" i="5"/>
  <c r="S88" i="5"/>
  <c r="S87" i="5"/>
  <c r="S86" i="5"/>
  <c r="S85" i="5"/>
  <c r="S84" i="5"/>
  <c r="S83" i="5"/>
  <c r="S82" i="5"/>
  <c r="S81" i="5"/>
  <c r="S80" i="5"/>
  <c r="S79" i="5"/>
  <c r="S78" i="5"/>
  <c r="S77" i="5"/>
  <c r="S76" i="5"/>
  <c r="S75" i="5"/>
  <c r="S74" i="5"/>
  <c r="S73" i="5"/>
  <c r="S72" i="5"/>
  <c r="S71" i="5"/>
  <c r="S70" i="5"/>
  <c r="S69" i="5"/>
  <c r="S68" i="5"/>
  <c r="S67" i="5"/>
  <c r="S66" i="5"/>
  <c r="S65" i="5"/>
  <c r="S64" i="5"/>
  <c r="S63" i="5"/>
  <c r="S62" i="5"/>
  <c r="S61" i="5"/>
  <c r="S60" i="5"/>
  <c r="S59" i="5"/>
  <c r="S58" i="5"/>
  <c r="S57" i="5"/>
  <c r="S56" i="5"/>
  <c r="S55" i="5"/>
  <c r="S54" i="5"/>
  <c r="S53" i="5"/>
  <c r="S52" i="5"/>
  <c r="S51" i="5"/>
  <c r="S50" i="5"/>
  <c r="S49" i="5"/>
  <c r="S48" i="5"/>
  <c r="S47" i="5"/>
  <c r="S46" i="5"/>
  <c r="S45" i="5"/>
  <c r="S44" i="5"/>
  <c r="S43" i="5"/>
  <c r="S42" i="5"/>
  <c r="S41" i="5"/>
  <c r="S40" i="5"/>
  <c r="S39" i="5"/>
  <c r="S38" i="5"/>
  <c r="S37" i="5"/>
  <c r="S36" i="5"/>
  <c r="S35" i="5"/>
  <c r="S34" i="5"/>
  <c r="S33" i="5"/>
  <c r="S32" i="5"/>
  <c r="S31" i="5"/>
  <c r="S30" i="5"/>
  <c r="S29" i="5"/>
  <c r="S28" i="5"/>
  <c r="S27" i="5"/>
  <c r="S26" i="5"/>
  <c r="S25" i="5"/>
  <c r="S24" i="5"/>
  <c r="S23" i="5"/>
  <c r="S22" i="5"/>
  <c r="S21" i="5"/>
  <c r="S20" i="5"/>
  <c r="S19" i="5"/>
  <c r="S18" i="5"/>
  <c r="S17" i="5"/>
  <c r="S16" i="5"/>
  <c r="S15" i="5"/>
  <c r="S14" i="5"/>
  <c r="S13" i="5"/>
  <c r="S12" i="5"/>
  <c r="S11" i="5"/>
  <c r="S10" i="5"/>
  <c r="S9" i="5"/>
  <c r="S8" i="5"/>
  <c r="S7" i="5"/>
  <c r="S6"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0" i="5"/>
  <c r="P159" i="5"/>
  <c r="P158" i="5"/>
  <c r="P157" i="5"/>
  <c r="P156" i="5"/>
  <c r="P155" i="5"/>
  <c r="P154" i="5"/>
  <c r="P153" i="5"/>
  <c r="P148" i="5"/>
  <c r="P147" i="5"/>
  <c r="P146" i="5"/>
  <c r="P145" i="5"/>
  <c r="P144" i="5"/>
  <c r="P143" i="5"/>
  <c r="P142" i="5"/>
  <c r="P141" i="5"/>
  <c r="P140" i="5"/>
  <c r="P139" i="5"/>
  <c r="P138" i="5"/>
  <c r="P137" i="5"/>
  <c r="P136" i="5"/>
  <c r="P135" i="5"/>
  <c r="P131"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0" i="5"/>
  <c r="M159" i="5"/>
  <c r="M158" i="5"/>
  <c r="M157" i="5"/>
  <c r="M156" i="5"/>
  <c r="M155" i="5"/>
  <c r="M154" i="5"/>
  <c r="M153" i="5"/>
  <c r="M148" i="5"/>
  <c r="M147" i="5"/>
  <c r="M146" i="5"/>
  <c r="M145" i="5"/>
  <c r="M144" i="5"/>
  <c r="M143" i="5"/>
  <c r="M142" i="5"/>
  <c r="M141" i="5"/>
  <c r="M140" i="5"/>
  <c r="M139" i="5"/>
  <c r="M138" i="5"/>
  <c r="M137" i="5"/>
  <c r="M136" i="5"/>
  <c r="M135" i="5"/>
  <c r="M131"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9" i="5"/>
  <c r="J168" i="5"/>
  <c r="J167" i="5"/>
  <c r="J166" i="5"/>
  <c r="J165" i="5"/>
  <c r="J164" i="5"/>
  <c r="J163" i="5"/>
  <c r="J160" i="5"/>
  <c r="J159" i="5"/>
  <c r="J158" i="5"/>
  <c r="J157" i="5"/>
  <c r="J156" i="5"/>
  <c r="J155" i="5"/>
  <c r="J154" i="5"/>
  <c r="J153" i="5"/>
  <c r="J148" i="5"/>
  <c r="J147" i="5"/>
  <c r="J146" i="5"/>
  <c r="J145" i="5"/>
  <c r="J144" i="5"/>
  <c r="J143" i="5"/>
  <c r="J142" i="5"/>
  <c r="J141" i="5"/>
  <c r="J140" i="5"/>
  <c r="J139" i="5"/>
  <c r="J138" i="5"/>
  <c r="J137" i="5"/>
  <c r="J136" i="5"/>
  <c r="J135" i="5"/>
  <c r="J131"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J19" i="5"/>
  <c r="J18" i="5"/>
  <c r="J17" i="5"/>
  <c r="J16" i="5"/>
  <c r="J15" i="5"/>
  <c r="J14" i="5"/>
  <c r="J13" i="5"/>
  <c r="J12" i="5"/>
  <c r="J11" i="5"/>
  <c r="J10" i="5"/>
  <c r="J9" i="5"/>
  <c r="J8" i="5"/>
  <c r="J7" i="5"/>
  <c r="J6"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0" i="5"/>
  <c r="G159" i="5"/>
  <c r="G158" i="5"/>
  <c r="G157" i="5"/>
  <c r="G156" i="5"/>
  <c r="G155" i="5"/>
  <c r="G154" i="5"/>
  <c r="G153" i="5"/>
  <c r="G148" i="5"/>
  <c r="G147" i="5"/>
  <c r="G146" i="5"/>
  <c r="G145" i="5"/>
  <c r="G144" i="5"/>
  <c r="G143" i="5"/>
  <c r="G142" i="5"/>
  <c r="G141" i="5"/>
  <c r="G140" i="5"/>
  <c r="G139" i="5"/>
  <c r="G138" i="5"/>
  <c r="G137" i="5"/>
  <c r="G136" i="5"/>
  <c r="G135" i="5"/>
  <c r="G131"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31" i="5"/>
  <c r="D135" i="5"/>
  <c r="D136" i="5"/>
  <c r="D137" i="5"/>
  <c r="D138" i="5"/>
  <c r="D139" i="5"/>
  <c r="D140" i="5"/>
  <c r="D141" i="5"/>
  <c r="D142" i="5"/>
  <c r="D143" i="5"/>
  <c r="D144" i="5"/>
  <c r="D145" i="5"/>
  <c r="D146" i="5"/>
  <c r="D147" i="5"/>
  <c r="D148" i="5"/>
  <c r="D153" i="5"/>
  <c r="D154" i="5"/>
  <c r="D155" i="5"/>
  <c r="D156" i="5"/>
  <c r="D157" i="5"/>
  <c r="D158" i="5"/>
  <c r="D159" i="5"/>
  <c r="D160"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AG141" i="2" l="1"/>
  <c r="AF140" i="2"/>
  <c r="AE140" i="2"/>
  <c r="AB140" i="2"/>
  <c r="V197" i="5"/>
  <c r="V181" i="5"/>
  <c r="V165" i="5"/>
  <c r="V149" i="5"/>
  <c r="V126" i="5"/>
  <c r="V189" i="5"/>
  <c r="V173" i="5"/>
  <c r="V157" i="5"/>
  <c r="V141" i="5"/>
  <c r="V118" i="5"/>
  <c r="V179" i="5"/>
  <c r="V155" i="5"/>
  <c r="V124" i="5"/>
  <c r="V116" i="5"/>
  <c r="V108" i="5"/>
  <c r="V100" i="5"/>
  <c r="V195" i="5"/>
  <c r="V171" i="5"/>
  <c r="V139" i="5"/>
  <c r="V187" i="5"/>
  <c r="V163" i="5"/>
  <c r="V147" i="5"/>
  <c r="V102" i="5"/>
  <c r="V50" i="5"/>
  <c r="V42" i="5"/>
  <c r="V34" i="5"/>
  <c r="V26" i="5"/>
  <c r="V18" i="5"/>
  <c r="V10" i="5"/>
  <c r="AJ124" i="2"/>
  <c r="AJ60" i="2"/>
  <c r="V110" i="5"/>
  <c r="V94" i="5"/>
  <c r="V86" i="5"/>
  <c r="V78" i="5"/>
  <c r="V70" i="5"/>
  <c r="V62" i="5"/>
  <c r="V53" i="5"/>
  <c r="V45" i="5"/>
  <c r="V37" i="5"/>
  <c r="V29" i="5"/>
  <c r="V21" i="5"/>
  <c r="V13" i="5"/>
  <c r="V170" i="5"/>
  <c r="V138" i="5"/>
  <c r="V91" i="5"/>
  <c r="V177" i="5"/>
  <c r="V153" i="5"/>
  <c r="V114" i="5"/>
  <c r="V82" i="5"/>
  <c r="V58" i="5"/>
  <c r="V33" i="5"/>
  <c r="V198" i="5"/>
  <c r="V190" i="5"/>
  <c r="V182" i="5"/>
  <c r="V174" i="5"/>
  <c r="V166" i="5"/>
  <c r="V158" i="5"/>
  <c r="V150" i="5"/>
  <c r="V142" i="5"/>
  <c r="V131" i="5"/>
  <c r="V119" i="5"/>
  <c r="V111" i="5"/>
  <c r="V103" i="5"/>
  <c r="V95" i="5"/>
  <c r="V87" i="5"/>
  <c r="V79" i="5"/>
  <c r="V71" i="5"/>
  <c r="V63" i="5"/>
  <c r="V54" i="5"/>
  <c r="V46" i="5"/>
  <c r="V38" i="5"/>
  <c r="V30" i="5"/>
  <c r="V22" i="5"/>
  <c r="V14" i="5"/>
  <c r="AJ132" i="2"/>
  <c r="AJ68" i="2"/>
  <c r="V196" i="5"/>
  <c r="V188" i="5"/>
  <c r="V180" i="5"/>
  <c r="V172" i="5"/>
  <c r="V164" i="5"/>
  <c r="V156" i="5"/>
  <c r="V148" i="5"/>
  <c r="V140" i="5"/>
  <c r="V125" i="5"/>
  <c r="V117" i="5"/>
  <c r="V109" i="5"/>
  <c r="V101" i="5"/>
  <c r="V93" i="5"/>
  <c r="V85" i="5"/>
  <c r="V77" i="5"/>
  <c r="V69" i="5"/>
  <c r="V61" i="5"/>
  <c r="V52" i="5"/>
  <c r="V44" i="5"/>
  <c r="V36" i="5"/>
  <c r="V28" i="5"/>
  <c r="V20" i="5"/>
  <c r="V12" i="5"/>
  <c r="AJ116" i="2"/>
  <c r="AJ52" i="2"/>
  <c r="V92" i="5"/>
  <c r="V84" i="5"/>
  <c r="V76" i="5"/>
  <c r="V68" i="5"/>
  <c r="V60" i="5"/>
  <c r="V51" i="5"/>
  <c r="V43" i="5"/>
  <c r="V35" i="5"/>
  <c r="V27" i="5"/>
  <c r="V19" i="5"/>
  <c r="V11" i="5"/>
  <c r="AJ108" i="2"/>
  <c r="AJ44" i="2"/>
  <c r="V178" i="5"/>
  <c r="V123" i="5"/>
  <c r="V75" i="5"/>
  <c r="AJ100" i="2"/>
  <c r="AJ36" i="2"/>
  <c r="V194" i="5"/>
  <c r="V146" i="5"/>
  <c r="V83" i="5"/>
  <c r="V185" i="5"/>
  <c r="V137" i="5"/>
  <c r="V98" i="5"/>
  <c r="V66" i="5"/>
  <c r="V25" i="5"/>
  <c r="AJ92" i="2"/>
  <c r="AJ28" i="2"/>
  <c r="V186" i="5"/>
  <c r="V154" i="5"/>
  <c r="V107" i="5"/>
  <c r="V67" i="5"/>
  <c r="V193" i="5"/>
  <c r="V161" i="5"/>
  <c r="V122" i="5"/>
  <c r="V90" i="5"/>
  <c r="V49" i="5"/>
  <c r="V17" i="5"/>
  <c r="V192" i="5"/>
  <c r="V184" i="5"/>
  <c r="V176" i="5"/>
  <c r="V168" i="5"/>
  <c r="V160" i="5"/>
  <c r="V152" i="5"/>
  <c r="V144" i="5"/>
  <c r="V136" i="5"/>
  <c r="V121" i="5"/>
  <c r="V113" i="5"/>
  <c r="V105" i="5"/>
  <c r="V97" i="5"/>
  <c r="V89" i="5"/>
  <c r="V81" i="5"/>
  <c r="V73" i="5"/>
  <c r="V65" i="5"/>
  <c r="V56" i="5"/>
  <c r="V48" i="5"/>
  <c r="V40" i="5"/>
  <c r="V32" i="5"/>
  <c r="V24" i="5"/>
  <c r="V16" i="5"/>
  <c r="V8" i="5"/>
  <c r="AJ84" i="2"/>
  <c r="AJ20" i="2"/>
  <c r="V162" i="5"/>
  <c r="V115" i="5"/>
  <c r="V99" i="5"/>
  <c r="V59" i="5"/>
  <c r="V169" i="5"/>
  <c r="V145" i="5"/>
  <c r="V106" i="5"/>
  <c r="V74" i="5"/>
  <c r="V41" i="5"/>
  <c r="V9" i="5"/>
  <c r="V191" i="5"/>
  <c r="V183" i="5"/>
  <c r="V175" i="5"/>
  <c r="V167" i="5"/>
  <c r="V159" i="5"/>
  <c r="V151" i="5"/>
  <c r="V143" i="5"/>
  <c r="V135" i="5"/>
  <c r="V120" i="5"/>
  <c r="V112" i="5"/>
  <c r="V104" i="5"/>
  <c r="V96" i="5"/>
  <c r="V88" i="5"/>
  <c r="V80" i="5"/>
  <c r="V72" i="5"/>
  <c r="V64" i="5"/>
  <c r="V55" i="5"/>
  <c r="V47" i="5"/>
  <c r="V39" i="5"/>
  <c r="V31" i="5"/>
  <c r="V23" i="5"/>
  <c r="V15" i="5"/>
  <c r="AJ140" i="2"/>
  <c r="AJ76" i="2"/>
  <c r="AJ131" i="2"/>
  <c r="AJ123" i="2"/>
  <c r="AJ115" i="2"/>
  <c r="AJ107" i="2"/>
  <c r="AJ99" i="2"/>
  <c r="AJ91" i="2"/>
  <c r="AJ83" i="2"/>
  <c r="AJ75" i="2"/>
  <c r="AJ67" i="2"/>
  <c r="AJ59" i="2"/>
  <c r="AJ51" i="2"/>
  <c r="AJ43" i="2"/>
  <c r="AJ35" i="2"/>
  <c r="AJ27" i="2"/>
  <c r="AJ19" i="2"/>
  <c r="AJ138" i="2"/>
  <c r="AJ130" i="2"/>
  <c r="AJ122" i="2"/>
  <c r="AJ114" i="2"/>
  <c r="AJ106" i="2"/>
  <c r="AJ98" i="2"/>
  <c r="AJ90" i="2"/>
  <c r="AJ82" i="2"/>
  <c r="AJ74" i="2"/>
  <c r="AJ66" i="2"/>
  <c r="AJ58" i="2"/>
  <c r="AJ50" i="2"/>
  <c r="AJ42" i="2"/>
  <c r="AJ34" i="2"/>
  <c r="AJ26" i="2"/>
  <c r="AJ18" i="2"/>
  <c r="AJ137" i="2"/>
  <c r="AJ129" i="2"/>
  <c r="AJ121" i="2"/>
  <c r="AJ113" i="2"/>
  <c r="AJ105" i="2"/>
  <c r="AJ97" i="2"/>
  <c r="AJ89" i="2"/>
  <c r="AJ81" i="2"/>
  <c r="AJ73" i="2"/>
  <c r="AJ65" i="2"/>
  <c r="AJ57" i="2"/>
  <c r="AJ49" i="2"/>
  <c r="AJ41" i="2"/>
  <c r="AJ33" i="2"/>
  <c r="AJ25" i="2"/>
  <c r="AJ17" i="2"/>
  <c r="AJ136" i="2"/>
  <c r="AJ128" i="2"/>
  <c r="AJ120" i="2"/>
  <c r="AJ112" i="2"/>
  <c r="AJ104" i="2"/>
  <c r="AJ96" i="2"/>
  <c r="AJ88" i="2"/>
  <c r="AJ80" i="2"/>
  <c r="AJ72" i="2"/>
  <c r="AJ64" i="2"/>
  <c r="AJ56" i="2"/>
  <c r="AJ48" i="2"/>
  <c r="AJ40" i="2"/>
  <c r="AJ32" i="2"/>
  <c r="AJ24" i="2"/>
  <c r="AJ16" i="2"/>
  <c r="AJ135" i="2"/>
  <c r="AJ127" i="2"/>
  <c r="AJ119" i="2"/>
  <c r="AJ111" i="2"/>
  <c r="AJ103" i="2"/>
  <c r="AJ95" i="2"/>
  <c r="AJ87" i="2"/>
  <c r="AJ79" i="2"/>
  <c r="AJ71" i="2"/>
  <c r="AJ63" i="2"/>
  <c r="AJ55" i="2"/>
  <c r="AJ47" i="2"/>
  <c r="AJ39" i="2"/>
  <c r="AJ31" i="2"/>
  <c r="AJ23" i="2"/>
  <c r="AJ15" i="2"/>
  <c r="AJ134" i="2"/>
  <c r="AJ126" i="2"/>
  <c r="AJ118" i="2"/>
  <c r="AJ110" i="2"/>
  <c r="AJ102" i="2"/>
  <c r="AJ94" i="2"/>
  <c r="AJ86" i="2"/>
  <c r="AJ78" i="2"/>
  <c r="AJ70" i="2"/>
  <c r="AJ62" i="2"/>
  <c r="AJ54" i="2"/>
  <c r="AJ46" i="2"/>
  <c r="AJ38" i="2"/>
  <c r="AJ30" i="2"/>
  <c r="AJ22" i="2"/>
  <c r="AJ141" i="2"/>
  <c r="AJ133" i="2"/>
  <c r="AJ125" i="2"/>
  <c r="AJ117" i="2"/>
  <c r="AJ109" i="2"/>
  <c r="AJ101" i="2"/>
  <c r="AJ93" i="2"/>
  <c r="AJ85" i="2"/>
  <c r="AJ77" i="2"/>
  <c r="AJ69" i="2"/>
  <c r="AJ61" i="2"/>
  <c r="AJ53" i="2"/>
  <c r="AJ45" i="2"/>
  <c r="AJ37" i="2"/>
  <c r="AJ29" i="2"/>
  <c r="AJ21" i="2"/>
  <c r="AD140" i="2"/>
  <c r="AC140" i="2"/>
  <c r="AF139" i="2"/>
  <c r="V118" i="2"/>
  <c r="V38" i="2"/>
  <c r="V95" i="2"/>
  <c r="V87" i="2"/>
  <c r="V79" i="2"/>
  <c r="V55" i="2"/>
  <c r="V15" i="2"/>
  <c r="V128" i="2"/>
  <c r="V120" i="2"/>
  <c r="V104" i="2"/>
  <c r="V96" i="2"/>
  <c r="V88" i="2"/>
  <c r="V80" i="2"/>
  <c r="V72" i="2"/>
  <c r="V56" i="2"/>
  <c r="V48" i="2"/>
  <c r="V24" i="2"/>
  <c r="V105" i="2"/>
  <c r="V50" i="2"/>
  <c r="V26" i="2"/>
  <c r="V90" i="2"/>
  <c r="V126" i="2"/>
  <c r="V51" i="2"/>
  <c r="V19" i="2"/>
  <c r="V114" i="2"/>
  <c r="V92" i="2"/>
  <c r="V53" i="2"/>
  <c r="AE139" i="2"/>
  <c r="V123" i="2"/>
  <c r="V125" i="2"/>
  <c r="V136" i="2"/>
  <c r="V40" i="2"/>
  <c r="V132" i="2"/>
  <c r="V135" i="2"/>
  <c r="V127" i="2"/>
  <c r="V119" i="2"/>
  <c r="V111" i="2"/>
  <c r="V103" i="2"/>
  <c r="V71" i="2"/>
  <c r="V63" i="2"/>
  <c r="V39" i="2"/>
  <c r="V31" i="2"/>
  <c r="V23" i="2"/>
  <c r="V42" i="2"/>
  <c r="V34" i="2"/>
  <c r="V33" i="2"/>
  <c r="V17" i="2"/>
  <c r="V47" i="2"/>
  <c r="V137" i="2"/>
  <c r="V129" i="2"/>
  <c r="V121" i="2"/>
  <c r="V113" i="2"/>
  <c r="V97" i="2"/>
  <c r="V89" i="2"/>
  <c r="V81" i="2"/>
  <c r="V73" i="2"/>
  <c r="V65" i="2"/>
  <c r="V57" i="2"/>
  <c r="V138" i="2"/>
  <c r="V130" i="2"/>
  <c r="V122" i="2"/>
  <c r="V106" i="2"/>
  <c r="V98" i="2"/>
  <c r="V82" i="2"/>
  <c r="V74" i="2"/>
  <c r="V66" i="2"/>
  <c r="V58" i="2"/>
  <c r="V115" i="2"/>
  <c r="V107" i="2"/>
  <c r="V99" i="2"/>
  <c r="V91" i="2"/>
  <c r="V83" i="2"/>
  <c r="V75" i="2"/>
  <c r="V67" i="2"/>
  <c r="V59" i="2"/>
  <c r="V43" i="2"/>
  <c r="V35" i="2"/>
  <c r="V131" i="2"/>
  <c r="AK131" i="2" s="1"/>
  <c r="V141" i="2"/>
  <c r="B139" i="2"/>
  <c r="AP139" i="2"/>
  <c r="V124" i="2"/>
  <c r="V116" i="2"/>
  <c r="V109" i="2"/>
  <c r="V108" i="2"/>
  <c r="V101" i="2"/>
  <c r="V100" i="2"/>
  <c r="V93" i="2"/>
  <c r="V85" i="2"/>
  <c r="V84" i="2"/>
  <c r="V77" i="2"/>
  <c r="V76" i="2"/>
  <c r="V69" i="2"/>
  <c r="V68" i="2"/>
  <c r="V61" i="2"/>
  <c r="V60" i="2"/>
  <c r="V52" i="2"/>
  <c r="V45" i="2"/>
  <c r="V44" i="2"/>
  <c r="V36" i="2"/>
  <c r="V28" i="2"/>
  <c r="V20" i="2"/>
  <c r="V49" i="2"/>
  <c r="V140" i="2"/>
  <c r="AA140" i="2"/>
  <c r="V133" i="2"/>
  <c r="V117" i="2"/>
  <c r="V37" i="2"/>
  <c r="V21" i="2"/>
  <c r="V112" i="2"/>
  <c r="V134" i="2"/>
  <c r="V110" i="2"/>
  <c r="V102" i="2"/>
  <c r="V94" i="2"/>
  <c r="V86" i="2"/>
  <c r="V78" i="2"/>
  <c r="V70" i="2"/>
  <c r="V62" i="2"/>
  <c r="V54" i="2"/>
  <c r="V46" i="2"/>
  <c r="V30" i="2"/>
  <c r="V22" i="2"/>
  <c r="V29" i="2"/>
  <c r="V32" i="2"/>
  <c r="V16" i="2"/>
  <c r="V41" i="2"/>
  <c r="V25" i="2"/>
  <c r="V18" i="2"/>
  <c r="V27" i="2"/>
  <c r="AD139" i="2"/>
  <c r="AC139" i="2"/>
  <c r="V139" i="2"/>
  <c r="AK139" i="2" s="1"/>
  <c r="AB139" i="2"/>
  <c r="AA139" i="2"/>
  <c r="AK44" i="2" l="1"/>
  <c r="AK36" i="2"/>
  <c r="AK124" i="2"/>
  <c r="AK67" i="2"/>
  <c r="AK140" i="2"/>
  <c r="AK84" i="2"/>
  <c r="AK92" i="2"/>
  <c r="AK108" i="2"/>
  <c r="AK123" i="2"/>
  <c r="AK28" i="2"/>
  <c r="AK59" i="2"/>
  <c r="AK60" i="2"/>
  <c r="AK52" i="2"/>
  <c r="AK20" i="2"/>
  <c r="AK116" i="2"/>
  <c r="AK101" i="2"/>
  <c r="AK103" i="2"/>
  <c r="AK27" i="2"/>
  <c r="AK91" i="2"/>
  <c r="AK83" i="2"/>
  <c r="AK19" i="2"/>
  <c r="AK132" i="2"/>
  <c r="AK100" i="2"/>
  <c r="AK51" i="2"/>
  <c r="AK68" i="2"/>
  <c r="AK99" i="2"/>
  <c r="AK77" i="2"/>
  <c r="AK141" i="2"/>
  <c r="AK15" i="2"/>
  <c r="AK79" i="2"/>
  <c r="AK16" i="2"/>
  <c r="AK80" i="2"/>
  <c r="AK17" i="2"/>
  <c r="AK81" i="2"/>
  <c r="AK18" i="2"/>
  <c r="AK82" i="2"/>
  <c r="AK35" i="2"/>
  <c r="AK107" i="2"/>
  <c r="AK76" i="2"/>
  <c r="AK43" i="2"/>
  <c r="AK115" i="2"/>
  <c r="AK78" i="2"/>
  <c r="AK21" i="2"/>
  <c r="AK85" i="2"/>
  <c r="AK22" i="2"/>
  <c r="AK86" i="2"/>
  <c r="AK23" i="2"/>
  <c r="AK87" i="2"/>
  <c r="AK24" i="2"/>
  <c r="AK88" i="2"/>
  <c r="AK25" i="2"/>
  <c r="AK89" i="2"/>
  <c r="AK26" i="2"/>
  <c r="AK90" i="2"/>
  <c r="AK29" i="2"/>
  <c r="AK93" i="2"/>
  <c r="AK30" i="2"/>
  <c r="AK94" i="2"/>
  <c r="AK31" i="2"/>
  <c r="AK95" i="2"/>
  <c r="AK32" i="2"/>
  <c r="AK96" i="2"/>
  <c r="AK33" i="2"/>
  <c r="AK97" i="2"/>
  <c r="AK34" i="2"/>
  <c r="AK98" i="2"/>
  <c r="AK37" i="2"/>
  <c r="AK38" i="2"/>
  <c r="AK102" i="2"/>
  <c r="AK39" i="2"/>
  <c r="AK40" i="2"/>
  <c r="AK104" i="2"/>
  <c r="AK41" i="2"/>
  <c r="AK105" i="2"/>
  <c r="AK42" i="2"/>
  <c r="AK106" i="2"/>
  <c r="AK75" i="2"/>
  <c r="AK45" i="2"/>
  <c r="AK109" i="2"/>
  <c r="AK46" i="2"/>
  <c r="AK110" i="2"/>
  <c r="AK47" i="2"/>
  <c r="AK111" i="2"/>
  <c r="AK48" i="2"/>
  <c r="AK112" i="2"/>
  <c r="AK49" i="2"/>
  <c r="AK113" i="2"/>
  <c r="AK50" i="2"/>
  <c r="AK114" i="2"/>
  <c r="AG140" i="2"/>
  <c r="AK53" i="2"/>
  <c r="AK117" i="2"/>
  <c r="AK54" i="2"/>
  <c r="AK118" i="2"/>
  <c r="AK55" i="2"/>
  <c r="AK119" i="2"/>
  <c r="AK56" i="2"/>
  <c r="AK120" i="2"/>
  <c r="AK57" i="2"/>
  <c r="AK121" i="2"/>
  <c r="AK58" i="2"/>
  <c r="AK122" i="2"/>
  <c r="AK61" i="2"/>
  <c r="AK125" i="2"/>
  <c r="AK62" i="2"/>
  <c r="AK126" i="2"/>
  <c r="AK63" i="2"/>
  <c r="AK127" i="2"/>
  <c r="AK128" i="2"/>
  <c r="AK65" i="2"/>
  <c r="AK129" i="2"/>
  <c r="AK66" i="2"/>
  <c r="AK130" i="2"/>
  <c r="AK69" i="2"/>
  <c r="AK133" i="2"/>
  <c r="AK70" i="2"/>
  <c r="AK134" i="2"/>
  <c r="AK71" i="2"/>
  <c r="AK135" i="2"/>
  <c r="AK72" i="2"/>
  <c r="AK136" i="2"/>
  <c r="AK73" i="2"/>
  <c r="AK137" i="2"/>
  <c r="AK74" i="2"/>
  <c r="AK138" i="2"/>
  <c r="AO139" i="2"/>
  <c r="AL139" i="2"/>
  <c r="AG139" i="2"/>
  <c r="AQ139" i="2"/>
  <c r="AM139" i="2"/>
  <c r="AN139" i="2"/>
  <c r="AP141" i="2"/>
  <c r="AQ141" i="2"/>
  <c r="AL141" i="2"/>
  <c r="AM141" i="2"/>
  <c r="AN141" i="2"/>
  <c r="AO141" i="2"/>
  <c r="AP140" i="2"/>
  <c r="AO140" i="2"/>
  <c r="AQ140" i="2"/>
  <c r="AL140" i="2"/>
  <c r="AM140" i="2"/>
  <c r="AN140" i="2"/>
  <c r="C105" i="4"/>
  <c r="D106" i="4" l="1"/>
  <c r="Z134" i="2"/>
  <c r="Z135" i="2"/>
  <c r="Z136" i="2"/>
  <c r="Z137" i="2"/>
  <c r="Z138" i="2"/>
  <c r="AA138" i="2" s="1"/>
  <c r="AR140" i="2"/>
  <c r="AR139" i="2"/>
  <c r="AR141" i="2"/>
  <c r="L181" i="2"/>
  <c r="L186" i="2" s="1"/>
  <c r="M181" i="2"/>
  <c r="M186" i="2" s="1"/>
  <c r="N181" i="2"/>
  <c r="N186" i="2" s="1"/>
  <c r="O181" i="2"/>
  <c r="O186" i="2" s="1"/>
  <c r="AA137" i="2"/>
  <c r="AB137" i="2"/>
  <c r="AC137" i="2"/>
  <c r="AD137" i="2"/>
  <c r="AE137" i="2"/>
  <c r="AF137" i="2"/>
  <c r="AE136" i="2"/>
  <c r="AF136" i="2"/>
  <c r="AF138" i="2" l="1"/>
  <c r="AB138" i="2"/>
  <c r="AB136" i="2"/>
  <c r="AD135" i="2"/>
  <c r="AB135" i="2"/>
  <c r="AA135" i="2"/>
  <c r="AQ134" i="2"/>
  <c r="AM135" i="2"/>
  <c r="AM136" i="2"/>
  <c r="AG137" i="2"/>
  <c r="AE134" i="2"/>
  <c r="AE135" i="2"/>
  <c r="AF134" i="2"/>
  <c r="AC134" i="2"/>
  <c r="AF135" i="2"/>
  <c r="AC135" i="2"/>
  <c r="AC138" i="2"/>
  <c r="AD134" i="2"/>
  <c r="AD136" i="2"/>
  <c r="AB134" i="2"/>
  <c r="AP138" i="2"/>
  <c r="AD138" i="2"/>
  <c r="AC136" i="2"/>
  <c r="AA134" i="2"/>
  <c r="AO137" i="2"/>
  <c r="AA136" i="2"/>
  <c r="AE138" i="2"/>
  <c r="AG135" i="2" l="1"/>
  <c r="AG136" i="2"/>
  <c r="AG134" i="2"/>
  <c r="AG138" i="2"/>
  <c r="AQ138" i="2"/>
  <c r="AN138" i="2"/>
  <c r="AO135" i="2"/>
  <c r="AL136" i="2"/>
  <c r="AP137" i="2"/>
  <c r="AO136" i="2"/>
  <c r="AL137" i="2"/>
  <c r="AQ136" i="2"/>
  <c r="AM138" i="2"/>
  <c r="AQ135" i="2"/>
  <c r="AL138" i="2"/>
  <c r="AO138" i="2"/>
  <c r="AN135" i="2"/>
  <c r="AM137" i="2"/>
  <c r="AP136" i="2"/>
  <c r="AN137" i="2"/>
  <c r="AM134" i="2"/>
  <c r="AP134" i="2"/>
  <c r="AL135" i="2"/>
  <c r="AN136" i="2"/>
  <c r="AP135" i="2"/>
  <c r="AQ137" i="2"/>
  <c r="AN134" i="2"/>
  <c r="AL134" i="2"/>
  <c r="AO134" i="2"/>
  <c r="C104" i="4"/>
  <c r="Z133" i="2" l="1"/>
  <c r="Z131" i="2"/>
  <c r="Z132" i="2"/>
  <c r="D105" i="4"/>
  <c r="AR135" i="2"/>
  <c r="AR138" i="2"/>
  <c r="AR137" i="2"/>
  <c r="AR136" i="2"/>
  <c r="AR134" i="2"/>
  <c r="C103" i="4"/>
  <c r="Z130" i="2" l="1"/>
  <c r="D104" i="4"/>
  <c r="AA131" i="2"/>
  <c r="AB131" i="2"/>
  <c r="AC131" i="2"/>
  <c r="AD131" i="2"/>
  <c r="AE131" i="2"/>
  <c r="AF131" i="2"/>
  <c r="AA132" i="2"/>
  <c r="AB132" i="2"/>
  <c r="AC132" i="2"/>
  <c r="AD132" i="2"/>
  <c r="AE132" i="2"/>
  <c r="AF132" i="2"/>
  <c r="AA133" i="2"/>
  <c r="AB133" i="2"/>
  <c r="AC133" i="2"/>
  <c r="AD133" i="2"/>
  <c r="AE133" i="2"/>
  <c r="AF133" i="2"/>
  <c r="AG133" i="2" l="1"/>
  <c r="AG132" i="2"/>
  <c r="AG131" i="2"/>
  <c r="AL131" i="2"/>
  <c r="AP132" i="2"/>
  <c r="AO132" i="2"/>
  <c r="AM131" i="2"/>
  <c r="AP131" i="2"/>
  <c r="AO131" i="2"/>
  <c r="AN131" i="2"/>
  <c r="AN133" i="2"/>
  <c r="AM133" i="2"/>
  <c r="AQ133" i="2"/>
  <c r="AP133" i="2"/>
  <c r="AO133" i="2"/>
  <c r="AL133" i="2"/>
  <c r="C102" i="4"/>
  <c r="Z128" i="2" l="1"/>
  <c r="Z129" i="2"/>
  <c r="D103" i="4"/>
  <c r="AR133" i="2"/>
  <c r="AN132" i="2"/>
  <c r="AQ131" i="2"/>
  <c r="AR131" i="2" s="1"/>
  <c r="AM132" i="2"/>
  <c r="AQ132" i="2"/>
  <c r="AL132" i="2"/>
  <c r="C101" i="4"/>
  <c r="C100" i="4"/>
  <c r="Z127" i="2" l="1"/>
  <c r="D101" i="4"/>
  <c r="D102" i="4"/>
  <c r="AR132" i="2"/>
  <c r="C3" i="7"/>
  <c r="AC127" i="2"/>
  <c r="AD127" i="2"/>
  <c r="AE127" i="2"/>
  <c r="AF127" i="2"/>
  <c r="AA128" i="2"/>
  <c r="AB128" i="2"/>
  <c r="AC128" i="2"/>
  <c r="AD128" i="2"/>
  <c r="AE128" i="2"/>
  <c r="AF128" i="2"/>
  <c r="AD129" i="2"/>
  <c r="AA130" i="2"/>
  <c r="AB130" i="2"/>
  <c r="AC130" i="2"/>
  <c r="AD130" i="2"/>
  <c r="AE130" i="2"/>
  <c r="AF130" i="2"/>
  <c r="AB129" i="2" l="1"/>
  <c r="AC129" i="2"/>
  <c r="AA129" i="2"/>
  <c r="AF129" i="2"/>
  <c r="AE129" i="2"/>
  <c r="AG130" i="2"/>
  <c r="AP122" i="2"/>
  <c r="AP130" i="2"/>
  <c r="AP121" i="2"/>
  <c r="AQ129" i="2"/>
  <c r="AL128" i="2"/>
  <c r="AL120" i="2"/>
  <c r="AG128" i="2"/>
  <c r="AP126" i="2"/>
  <c r="AL124" i="2"/>
  <c r="AB127" i="2"/>
  <c r="AA127" i="2"/>
  <c r="AN125" i="2"/>
  <c r="AQ127" i="2"/>
  <c r="AL125" i="2"/>
  <c r="AO127" i="2"/>
  <c r="AQ124" i="2"/>
  <c r="AO123" i="2"/>
  <c r="AN127" i="2"/>
  <c r="AP124" i="2"/>
  <c r="AN123" i="2"/>
  <c r="AQ123" i="2"/>
  <c r="AP127" i="2"/>
  <c r="AQ125" i="2"/>
  <c r="AO124" i="2"/>
  <c r="AM123" i="2"/>
  <c r="AM125" i="2"/>
  <c r="AL127" i="2"/>
  <c r="AP125" i="2"/>
  <c r="AN124" i="2"/>
  <c r="AL123" i="2"/>
  <c r="AP123" i="2"/>
  <c r="AM127" i="2"/>
  <c r="AO125" i="2"/>
  <c r="AM124" i="2"/>
  <c r="C89" i="4"/>
  <c r="C90" i="4"/>
  <c r="C91" i="4"/>
  <c r="C92" i="4"/>
  <c r="C93" i="4"/>
  <c r="Z112" i="2" s="1"/>
  <c r="C94" i="4"/>
  <c r="Z113" i="2" s="1"/>
  <c r="C95" i="4"/>
  <c r="C96" i="4"/>
  <c r="C97" i="4"/>
  <c r="C98" i="4"/>
  <c r="C99" i="4"/>
  <c r="C88" i="4"/>
  <c r="Z118" i="2" l="1"/>
  <c r="Z117" i="2"/>
  <c r="D96" i="4"/>
  <c r="Z114" i="2"/>
  <c r="Z115" i="2"/>
  <c r="Z116" i="2"/>
  <c r="Z121" i="2"/>
  <c r="Z122" i="2"/>
  <c r="Z119" i="2"/>
  <c r="Z123" i="2"/>
  <c r="Z120" i="2"/>
  <c r="D97" i="4"/>
  <c r="Z106" i="2"/>
  <c r="Z105" i="2"/>
  <c r="Z107" i="2"/>
  <c r="Z103" i="2"/>
  <c r="Z104" i="2"/>
  <c r="Z126" i="2"/>
  <c r="D99" i="4"/>
  <c r="D100" i="4"/>
  <c r="Z110" i="2"/>
  <c r="Z111" i="2"/>
  <c r="Z109" i="2"/>
  <c r="Z108" i="2"/>
  <c r="Z124" i="2"/>
  <c r="Z125" i="2"/>
  <c r="D98" i="4"/>
  <c r="AR124" i="2"/>
  <c r="AR123" i="2"/>
  <c r="AR127" i="2"/>
  <c r="AR125" i="2"/>
  <c r="AG129" i="2"/>
  <c r="AL129" i="2"/>
  <c r="AP129" i="2"/>
  <c r="AG127" i="2"/>
  <c r="AM122" i="2"/>
  <c r="AQ122" i="2"/>
  <c r="AO129" i="2"/>
  <c r="AM129" i="2"/>
  <c r="AO121" i="2"/>
  <c r="AN129" i="2"/>
  <c r="AM120" i="2"/>
  <c r="AM121" i="2"/>
  <c r="AO120" i="2"/>
  <c r="AL121" i="2"/>
  <c r="AN121" i="2"/>
  <c r="AN120" i="2"/>
  <c r="AQ121" i="2"/>
  <c r="AO126" i="2"/>
  <c r="AO122" i="2"/>
  <c r="AN122" i="2"/>
  <c r="AL122" i="2"/>
  <c r="AN128" i="2"/>
  <c r="AO128" i="2"/>
  <c r="AM126" i="2"/>
  <c r="AM128" i="2"/>
  <c r="AN126" i="2"/>
  <c r="AL126" i="2"/>
  <c r="AQ128" i="2"/>
  <c r="AQ126" i="2"/>
  <c r="AP128" i="2"/>
  <c r="AQ120" i="2"/>
  <c r="AP120" i="2"/>
  <c r="AO130" i="2"/>
  <c r="AN130" i="2"/>
  <c r="AQ130" i="2"/>
  <c r="AL130" i="2"/>
  <c r="AM130" i="2"/>
  <c r="AD120" i="2" l="1"/>
  <c r="AF120" i="2"/>
  <c r="AC120" i="2"/>
  <c r="AE120" i="2"/>
  <c r="AA120" i="2"/>
  <c r="AB120" i="2"/>
  <c r="AE122" i="2"/>
  <c r="AB122" i="2"/>
  <c r="AA122" i="2"/>
  <c r="AD122" i="2"/>
  <c r="AC122" i="2"/>
  <c r="AF122" i="2"/>
  <c r="AD121" i="2"/>
  <c r="AE121" i="2"/>
  <c r="AF121" i="2"/>
  <c r="AB121" i="2"/>
  <c r="AA121" i="2"/>
  <c r="AC121" i="2"/>
  <c r="AE126" i="2"/>
  <c r="AA126" i="2"/>
  <c r="AB126" i="2"/>
  <c r="AF126" i="2"/>
  <c r="AD126" i="2"/>
  <c r="AC126" i="2"/>
  <c r="AA123" i="2"/>
  <c r="AF123" i="2"/>
  <c r="AD123" i="2"/>
  <c r="AE123" i="2"/>
  <c r="AC123" i="2"/>
  <c r="AB123" i="2"/>
  <c r="AD125" i="2"/>
  <c r="AB125" i="2"/>
  <c r="AA125" i="2"/>
  <c r="AC125" i="2"/>
  <c r="AF125" i="2"/>
  <c r="AE125" i="2"/>
  <c r="AC124" i="2"/>
  <c r="AE124" i="2"/>
  <c r="AD124" i="2"/>
  <c r="AB124" i="2"/>
  <c r="AA124" i="2"/>
  <c r="AF124" i="2"/>
  <c r="AR129" i="2"/>
  <c r="AR126" i="2"/>
  <c r="AR128" i="2"/>
  <c r="AR120" i="2"/>
  <c r="AR130" i="2"/>
  <c r="AR121" i="2"/>
  <c r="AR122" i="2"/>
  <c r="X79" i="2"/>
  <c r="X78" i="2"/>
  <c r="X74" i="2"/>
  <c r="X73" i="2"/>
  <c r="X72" i="2"/>
  <c r="X71" i="2"/>
  <c r="X65" i="2"/>
  <c r="X64" i="2"/>
  <c r="E57" i="5"/>
  <c r="C87" i="4"/>
  <c r="Z102" i="2" s="1"/>
  <c r="C86" i="4"/>
  <c r="Z101" i="2" s="1"/>
  <c r="C85" i="4"/>
  <c r="Z100" i="2" s="1"/>
  <c r="C84" i="4"/>
  <c r="C83" i="4"/>
  <c r="Z96" i="2" s="1"/>
  <c r="C82" i="4"/>
  <c r="C81" i="4"/>
  <c r="C80" i="4"/>
  <c r="Z92" i="2" s="1"/>
  <c r="C79" i="4"/>
  <c r="C78" i="4"/>
  <c r="C77" i="4"/>
  <c r="C76" i="4"/>
  <c r="C75" i="4"/>
  <c r="C74" i="4"/>
  <c r="C73" i="4"/>
  <c r="C72" i="4"/>
  <c r="C71" i="4"/>
  <c r="C70" i="4"/>
  <c r="C69" i="4"/>
  <c r="Z80" i="2" s="1"/>
  <c r="C68" i="4"/>
  <c r="C66" i="4"/>
  <c r="C65" i="4"/>
  <c r="C64" i="4"/>
  <c r="C63" i="4"/>
  <c r="C62" i="4"/>
  <c r="H67" i="4"/>
  <c r="M67" i="4" s="1"/>
  <c r="Z83" i="2" l="1"/>
  <c r="Z84" i="2"/>
  <c r="Z85" i="2"/>
  <c r="Z86" i="2"/>
  <c r="Z87" i="2"/>
  <c r="Z88" i="2"/>
  <c r="AG125" i="2"/>
  <c r="AG122" i="2"/>
  <c r="AG126" i="2"/>
  <c r="AG124" i="2"/>
  <c r="AG121" i="2"/>
  <c r="AG120" i="2"/>
  <c r="Z59" i="2"/>
  <c r="Z60" i="2"/>
  <c r="Z61" i="2"/>
  <c r="Z62" i="2"/>
  <c r="Z63" i="2"/>
  <c r="Z64" i="2"/>
  <c r="Z65" i="2"/>
  <c r="Z89" i="2"/>
  <c r="Z90" i="2"/>
  <c r="Z91" i="2"/>
  <c r="Z66" i="2"/>
  <c r="Z67" i="2"/>
  <c r="Z68" i="2"/>
  <c r="Z75" i="2"/>
  <c r="Z76" i="2"/>
  <c r="Z77" i="2"/>
  <c r="Z78" i="2"/>
  <c r="Z79" i="2"/>
  <c r="Z97" i="2"/>
  <c r="Z98" i="2"/>
  <c r="Z99" i="2"/>
  <c r="Z94" i="2"/>
  <c r="Z95" i="2"/>
  <c r="Z93" i="2"/>
  <c r="Z82" i="2"/>
  <c r="Z81" i="2"/>
  <c r="AG123" i="2"/>
  <c r="D64" i="2"/>
  <c r="P64" i="2" s="1"/>
  <c r="V64" i="2" s="1"/>
  <c r="AK64" i="2" s="1"/>
  <c r="W57" i="5"/>
  <c r="D57" i="5"/>
  <c r="V57" i="5" s="1"/>
  <c r="AF61" i="2"/>
  <c r="AB61" i="2"/>
  <c r="AA61" i="2"/>
  <c r="AE61" i="2"/>
  <c r="AD61" i="2"/>
  <c r="AC61" i="2"/>
  <c r="C67" i="4"/>
  <c r="J67" i="4"/>
  <c r="K67" i="4"/>
  <c r="L67" i="4"/>
  <c r="Z73" i="2" l="1"/>
  <c r="Z74" i="2"/>
  <c r="Z70" i="2"/>
  <c r="Z71" i="2"/>
  <c r="Z69" i="2"/>
  <c r="Z72" i="2"/>
  <c r="AG61" i="2"/>
  <c r="AN61" i="2"/>
  <c r="AL61" i="2"/>
  <c r="AQ61" i="2"/>
  <c r="AM61" i="2"/>
  <c r="AO61" i="2"/>
  <c r="AP61" i="2"/>
  <c r="T5" i="5"/>
  <c r="Q5" i="5"/>
  <c r="H5" i="5"/>
  <c r="K5" i="5"/>
  <c r="N5" i="5"/>
  <c r="AR61" i="2" l="1"/>
  <c r="E5" i="5"/>
  <c r="X14" i="2" l="1"/>
  <c r="X15" i="2"/>
  <c r="X16" i="2"/>
  <c r="X17" i="2"/>
  <c r="X18" i="2"/>
  <c r="X19" i="2"/>
  <c r="X20" i="2"/>
  <c r="X21" i="2"/>
  <c r="X22" i="2"/>
  <c r="X23" i="2"/>
  <c r="X24" i="2"/>
  <c r="X25" i="2"/>
  <c r="X26" i="2"/>
  <c r="X27" i="2"/>
  <c r="X28" i="2"/>
  <c r="X29" i="2"/>
  <c r="X30" i="2"/>
  <c r="X31" i="2"/>
  <c r="X32" i="2"/>
  <c r="X33" i="2"/>
  <c r="X34" i="2"/>
  <c r="X35" i="2"/>
  <c r="X40" i="2"/>
  <c r="X42" i="2"/>
  <c r="X43" i="2"/>
  <c r="X44" i="2"/>
  <c r="X45" i="2"/>
  <c r="X47" i="2"/>
  <c r="X48" i="2"/>
  <c r="X49" i="2"/>
  <c r="X50" i="2"/>
  <c r="X51" i="2"/>
  <c r="X52" i="2"/>
  <c r="X53" i="2"/>
  <c r="X54" i="2"/>
  <c r="K181" i="2" l="1"/>
  <c r="F8" i="7"/>
  <c r="G8" i="7"/>
  <c r="H8" i="7"/>
  <c r="I8" i="7"/>
  <c r="X13" i="2"/>
  <c r="E8" i="7" l="1"/>
  <c r="K186" i="2"/>
  <c r="AA62" i="2"/>
  <c r="AB62" i="2"/>
  <c r="AC62" i="2"/>
  <c r="AD62" i="2"/>
  <c r="AE62" i="2"/>
  <c r="AF62" i="2"/>
  <c r="AA63" i="2"/>
  <c r="AB63" i="2"/>
  <c r="AC63" i="2"/>
  <c r="AD63" i="2"/>
  <c r="AE63" i="2"/>
  <c r="AF63" i="2"/>
  <c r="AA64" i="2"/>
  <c r="AB64" i="2"/>
  <c r="AC64" i="2"/>
  <c r="AD64" i="2"/>
  <c r="AE64" i="2"/>
  <c r="AF64" i="2"/>
  <c r="AA65" i="2"/>
  <c r="AB65" i="2"/>
  <c r="AC65" i="2"/>
  <c r="AD65" i="2"/>
  <c r="AE65" i="2"/>
  <c r="AF65" i="2"/>
  <c r="AA66" i="2"/>
  <c r="AB66" i="2"/>
  <c r="AC66" i="2"/>
  <c r="AD66" i="2"/>
  <c r="AE66" i="2"/>
  <c r="AF66" i="2"/>
  <c r="AA67" i="2"/>
  <c r="AB67" i="2"/>
  <c r="AC67" i="2"/>
  <c r="AD67" i="2"/>
  <c r="AE67" i="2"/>
  <c r="AF67" i="2"/>
  <c r="AA68" i="2"/>
  <c r="AB68" i="2"/>
  <c r="AC68" i="2"/>
  <c r="AD68" i="2"/>
  <c r="AE68" i="2"/>
  <c r="AF68" i="2"/>
  <c r="AA69" i="2"/>
  <c r="AB69" i="2"/>
  <c r="AC69" i="2"/>
  <c r="AD69" i="2"/>
  <c r="AE69" i="2"/>
  <c r="AF69" i="2"/>
  <c r="AA70" i="2"/>
  <c r="AB70" i="2"/>
  <c r="AC70" i="2"/>
  <c r="AD70" i="2"/>
  <c r="AE70" i="2"/>
  <c r="AF70" i="2"/>
  <c r="AA71" i="2"/>
  <c r="AB71" i="2"/>
  <c r="AC71" i="2"/>
  <c r="AD71" i="2"/>
  <c r="AE71" i="2"/>
  <c r="AF71" i="2"/>
  <c r="AA72" i="2"/>
  <c r="AB72" i="2"/>
  <c r="AC72" i="2"/>
  <c r="AD72" i="2"/>
  <c r="AE72" i="2"/>
  <c r="AF72" i="2"/>
  <c r="AA73" i="2"/>
  <c r="AB73" i="2"/>
  <c r="AC73" i="2"/>
  <c r="AD73" i="2"/>
  <c r="AE73" i="2"/>
  <c r="AF73" i="2"/>
  <c r="AA74" i="2"/>
  <c r="AB74" i="2"/>
  <c r="AC74" i="2"/>
  <c r="AD74" i="2"/>
  <c r="AE74" i="2"/>
  <c r="AF74" i="2"/>
  <c r="AA75" i="2"/>
  <c r="AB75" i="2"/>
  <c r="AC75" i="2"/>
  <c r="AD75" i="2"/>
  <c r="AE75" i="2"/>
  <c r="AF75" i="2"/>
  <c r="AA76" i="2"/>
  <c r="AB76" i="2"/>
  <c r="AC76" i="2"/>
  <c r="AD76" i="2"/>
  <c r="AE76" i="2"/>
  <c r="AF76" i="2"/>
  <c r="AA77" i="2"/>
  <c r="AB77" i="2"/>
  <c r="AC77" i="2"/>
  <c r="AD77" i="2"/>
  <c r="AE77" i="2"/>
  <c r="AF77" i="2"/>
  <c r="AA78" i="2"/>
  <c r="AB78" i="2"/>
  <c r="AC78" i="2"/>
  <c r="AD78" i="2"/>
  <c r="AE78" i="2"/>
  <c r="AF78" i="2"/>
  <c r="AA79" i="2"/>
  <c r="AB79" i="2"/>
  <c r="AC79" i="2"/>
  <c r="AD79" i="2"/>
  <c r="AE79" i="2"/>
  <c r="AF79" i="2"/>
  <c r="AA80" i="2"/>
  <c r="AB80" i="2"/>
  <c r="AC80" i="2"/>
  <c r="AD80" i="2"/>
  <c r="AE80" i="2"/>
  <c r="AF80" i="2"/>
  <c r="AA81" i="2"/>
  <c r="AB81" i="2"/>
  <c r="AC81" i="2"/>
  <c r="AD81" i="2"/>
  <c r="AE81" i="2"/>
  <c r="AF81" i="2"/>
  <c r="AA82" i="2"/>
  <c r="AB82" i="2"/>
  <c r="AC82" i="2"/>
  <c r="AD82" i="2"/>
  <c r="AE82" i="2"/>
  <c r="AF82" i="2"/>
  <c r="AA83" i="2"/>
  <c r="AB83" i="2"/>
  <c r="AC83" i="2"/>
  <c r="AD83" i="2"/>
  <c r="AE83" i="2"/>
  <c r="AF83" i="2"/>
  <c r="AA84" i="2"/>
  <c r="AB84" i="2"/>
  <c r="AC84" i="2"/>
  <c r="AD84" i="2"/>
  <c r="AE84" i="2"/>
  <c r="AF84" i="2"/>
  <c r="AA85" i="2"/>
  <c r="AB85" i="2"/>
  <c r="AC85" i="2"/>
  <c r="AD85" i="2"/>
  <c r="AE85" i="2"/>
  <c r="AF85" i="2"/>
  <c r="AA86" i="2"/>
  <c r="AB86" i="2"/>
  <c r="AC86" i="2"/>
  <c r="AD86" i="2"/>
  <c r="AE86" i="2"/>
  <c r="AF86" i="2"/>
  <c r="AA87" i="2"/>
  <c r="AB87" i="2"/>
  <c r="AC87" i="2"/>
  <c r="AD87" i="2"/>
  <c r="AE87" i="2"/>
  <c r="AF87" i="2"/>
  <c r="AA88" i="2"/>
  <c r="AB88" i="2"/>
  <c r="AC88" i="2"/>
  <c r="AD88" i="2"/>
  <c r="AE88" i="2"/>
  <c r="AF88" i="2"/>
  <c r="AA89" i="2"/>
  <c r="AB89" i="2"/>
  <c r="AC89" i="2"/>
  <c r="AD89" i="2"/>
  <c r="AE89" i="2"/>
  <c r="AF89" i="2"/>
  <c r="AA90" i="2"/>
  <c r="AB90" i="2"/>
  <c r="AC90" i="2"/>
  <c r="AD90" i="2"/>
  <c r="AE90" i="2"/>
  <c r="AF90" i="2"/>
  <c r="AA91" i="2"/>
  <c r="AB91" i="2"/>
  <c r="AC91" i="2"/>
  <c r="AD91" i="2"/>
  <c r="AE91" i="2"/>
  <c r="AF91" i="2"/>
  <c r="AA92" i="2"/>
  <c r="AB92" i="2"/>
  <c r="AC92" i="2"/>
  <c r="AD92" i="2"/>
  <c r="AE92" i="2"/>
  <c r="AF92" i="2"/>
  <c r="AA93" i="2"/>
  <c r="AB93" i="2"/>
  <c r="AC93" i="2"/>
  <c r="AD93" i="2"/>
  <c r="AE93" i="2"/>
  <c r="AF93" i="2"/>
  <c r="AA94" i="2"/>
  <c r="AB94" i="2"/>
  <c r="AC94" i="2"/>
  <c r="AD94" i="2"/>
  <c r="AE94" i="2"/>
  <c r="AF94" i="2"/>
  <c r="AA95" i="2"/>
  <c r="AB95" i="2"/>
  <c r="AC95" i="2"/>
  <c r="AD95" i="2"/>
  <c r="AE95" i="2"/>
  <c r="AF95" i="2"/>
  <c r="AA96" i="2"/>
  <c r="AB96" i="2"/>
  <c r="AC96" i="2"/>
  <c r="AD96" i="2"/>
  <c r="AE96" i="2"/>
  <c r="AF96" i="2"/>
  <c r="AA97" i="2"/>
  <c r="AB97" i="2"/>
  <c r="AC97" i="2"/>
  <c r="AD97" i="2"/>
  <c r="AE97" i="2"/>
  <c r="AF97" i="2"/>
  <c r="AA98" i="2"/>
  <c r="AB98" i="2"/>
  <c r="AC98" i="2"/>
  <c r="AD98" i="2"/>
  <c r="AE98" i="2"/>
  <c r="AF98" i="2"/>
  <c r="AA99" i="2"/>
  <c r="AB99" i="2"/>
  <c r="AC99" i="2"/>
  <c r="AD99" i="2"/>
  <c r="AE99" i="2"/>
  <c r="AF99" i="2"/>
  <c r="AA100" i="2"/>
  <c r="AB100" i="2"/>
  <c r="AC100" i="2"/>
  <c r="AD100" i="2"/>
  <c r="AE100" i="2"/>
  <c r="AF100" i="2"/>
  <c r="AA101" i="2"/>
  <c r="AB101" i="2"/>
  <c r="AC101" i="2"/>
  <c r="AD101" i="2"/>
  <c r="AE101" i="2"/>
  <c r="AF101" i="2"/>
  <c r="AA102" i="2"/>
  <c r="AB102" i="2"/>
  <c r="AC102" i="2"/>
  <c r="AD102" i="2"/>
  <c r="AE102" i="2"/>
  <c r="AF102" i="2"/>
  <c r="AA103" i="2"/>
  <c r="AB103" i="2"/>
  <c r="AC103" i="2"/>
  <c r="AD103" i="2"/>
  <c r="AE103" i="2"/>
  <c r="AF103" i="2"/>
  <c r="AA104" i="2"/>
  <c r="AB104" i="2"/>
  <c r="AC104" i="2"/>
  <c r="AD104" i="2"/>
  <c r="AE104" i="2"/>
  <c r="AF104" i="2"/>
  <c r="AA105" i="2"/>
  <c r="AB105" i="2"/>
  <c r="AC105" i="2"/>
  <c r="AD105" i="2"/>
  <c r="AE105" i="2"/>
  <c r="AF105" i="2"/>
  <c r="AA106" i="2"/>
  <c r="AB106" i="2"/>
  <c r="AC106" i="2"/>
  <c r="AD106" i="2"/>
  <c r="AE106" i="2"/>
  <c r="AF106" i="2"/>
  <c r="AA107" i="2"/>
  <c r="AB107" i="2"/>
  <c r="AC107" i="2"/>
  <c r="AD107" i="2"/>
  <c r="AE107" i="2"/>
  <c r="AF107" i="2"/>
  <c r="AA108" i="2"/>
  <c r="AB108" i="2"/>
  <c r="AC108" i="2"/>
  <c r="AD108" i="2"/>
  <c r="AE108" i="2"/>
  <c r="AF108" i="2"/>
  <c r="AA109" i="2"/>
  <c r="AB109" i="2"/>
  <c r="AC109" i="2"/>
  <c r="AD109" i="2"/>
  <c r="AE109" i="2"/>
  <c r="AF109" i="2"/>
  <c r="AA110" i="2"/>
  <c r="AB110" i="2"/>
  <c r="AC110" i="2"/>
  <c r="AD110" i="2"/>
  <c r="AE110" i="2"/>
  <c r="AF110" i="2"/>
  <c r="AA111" i="2"/>
  <c r="AB111" i="2"/>
  <c r="AC111" i="2"/>
  <c r="AD111" i="2"/>
  <c r="AE111" i="2"/>
  <c r="AF111" i="2"/>
  <c r="AA112" i="2"/>
  <c r="AB112" i="2"/>
  <c r="AC112" i="2"/>
  <c r="AD112" i="2"/>
  <c r="AE112" i="2"/>
  <c r="AF112" i="2"/>
  <c r="AA113" i="2"/>
  <c r="AB113" i="2"/>
  <c r="AC113" i="2"/>
  <c r="AD113" i="2"/>
  <c r="AE113" i="2"/>
  <c r="AF113" i="2"/>
  <c r="AA114" i="2"/>
  <c r="AB114" i="2"/>
  <c r="AC114" i="2"/>
  <c r="AD114" i="2"/>
  <c r="AE114" i="2"/>
  <c r="AF114" i="2"/>
  <c r="AA115" i="2"/>
  <c r="AB115" i="2"/>
  <c r="AC115" i="2"/>
  <c r="AD115" i="2"/>
  <c r="AE115" i="2"/>
  <c r="AF115" i="2"/>
  <c r="AA116" i="2"/>
  <c r="AB116" i="2"/>
  <c r="AC116" i="2"/>
  <c r="AD116" i="2"/>
  <c r="AE116" i="2"/>
  <c r="AF116" i="2"/>
  <c r="AA117" i="2"/>
  <c r="AB117" i="2"/>
  <c r="AC117" i="2"/>
  <c r="AD117" i="2"/>
  <c r="AE117" i="2"/>
  <c r="AF117" i="2"/>
  <c r="AA118" i="2"/>
  <c r="AB118" i="2"/>
  <c r="AC118" i="2"/>
  <c r="AD118" i="2"/>
  <c r="AE118" i="2"/>
  <c r="AF118" i="2"/>
  <c r="AA119" i="2"/>
  <c r="AB119" i="2"/>
  <c r="AC119" i="2"/>
  <c r="AD119" i="2"/>
  <c r="AE119" i="2"/>
  <c r="AF119" i="2"/>
  <c r="P14" i="2"/>
  <c r="Q14" i="2"/>
  <c r="R14" i="2"/>
  <c r="S14" i="2"/>
  <c r="T14" i="2"/>
  <c r="U14" i="2"/>
  <c r="I13" i="2"/>
  <c r="H13" i="2"/>
  <c r="G13" i="2"/>
  <c r="F13" i="2"/>
  <c r="E13" i="2"/>
  <c r="E181" i="2" s="1"/>
  <c r="D13" i="2"/>
  <c r="D181" i="2" s="1"/>
  <c r="C13" i="2"/>
  <c r="AJ13" i="2" s="1"/>
  <c r="W7" i="5"/>
  <c r="W6" i="5"/>
  <c r="AG116" i="2" l="1"/>
  <c r="AG112" i="2"/>
  <c r="AG108" i="2"/>
  <c r="AG104" i="2"/>
  <c r="AG100" i="2"/>
  <c r="AG96" i="2"/>
  <c r="AG92" i="2"/>
  <c r="AG88" i="2"/>
  <c r="AG117" i="2"/>
  <c r="AG113" i="2"/>
  <c r="AG109" i="2"/>
  <c r="AG105" i="2"/>
  <c r="AG101" i="2"/>
  <c r="AG97" i="2"/>
  <c r="AG93" i="2"/>
  <c r="AG89" i="2"/>
  <c r="AG85" i="2"/>
  <c r="AG81" i="2"/>
  <c r="AG77" i="2"/>
  <c r="AG73" i="2"/>
  <c r="AG69" i="2"/>
  <c r="AG65" i="2"/>
  <c r="AG119" i="2"/>
  <c r="AG115" i="2"/>
  <c r="AG111" i="2"/>
  <c r="AG107" i="2"/>
  <c r="AG103" i="2"/>
  <c r="AG99" i="2"/>
  <c r="AG95" i="2"/>
  <c r="AG91" i="2"/>
  <c r="AG87" i="2"/>
  <c r="AG83" i="2"/>
  <c r="AG79" i="2"/>
  <c r="AG75" i="2"/>
  <c r="AG71" i="2"/>
  <c r="AG67" i="2"/>
  <c r="AG63" i="2"/>
  <c r="AG84" i="2"/>
  <c r="AG80" i="2"/>
  <c r="AG76" i="2"/>
  <c r="AG72" i="2"/>
  <c r="AG68" i="2"/>
  <c r="AG64" i="2"/>
  <c r="AG118" i="2"/>
  <c r="AG114" i="2"/>
  <c r="AG110" i="2"/>
  <c r="AG106" i="2"/>
  <c r="AG102" i="2"/>
  <c r="AG98" i="2"/>
  <c r="AG94" i="2"/>
  <c r="AG90" i="2"/>
  <c r="AG86" i="2"/>
  <c r="AG82" i="2"/>
  <c r="AG78" i="2"/>
  <c r="AG74" i="2"/>
  <c r="AG70" i="2"/>
  <c r="AG66" i="2"/>
  <c r="AG62" i="2"/>
  <c r="AO53" i="2"/>
  <c r="AN53" i="2"/>
  <c r="AM53" i="2"/>
  <c r="AP53" i="2"/>
  <c r="AQ53" i="2"/>
  <c r="AL53" i="2"/>
  <c r="AO41" i="2"/>
  <c r="AL41" i="2"/>
  <c r="AQ41" i="2"/>
  <c r="AN41" i="2"/>
  <c r="AP41" i="2"/>
  <c r="AM41" i="2"/>
  <c r="AO29" i="2"/>
  <c r="AN29" i="2"/>
  <c r="AP29" i="2"/>
  <c r="AQ29" i="2"/>
  <c r="AL29" i="2"/>
  <c r="AM29" i="2"/>
  <c r="AO21" i="2"/>
  <c r="AM21" i="2"/>
  <c r="AN21" i="2"/>
  <c r="AP21" i="2"/>
  <c r="AQ21" i="2"/>
  <c r="AL21" i="2"/>
  <c r="AM52" i="2"/>
  <c r="AQ52" i="2"/>
  <c r="AO52" i="2"/>
  <c r="AL52" i="2"/>
  <c r="AN52" i="2"/>
  <c r="AP52" i="2"/>
  <c r="AM36" i="2"/>
  <c r="AQ36" i="2"/>
  <c r="AO36" i="2"/>
  <c r="AP36" i="2"/>
  <c r="AL36" i="2"/>
  <c r="AN36" i="2"/>
  <c r="AM32" i="2"/>
  <c r="AQ32" i="2"/>
  <c r="AL32" i="2"/>
  <c r="AN32" i="2"/>
  <c r="AO32" i="2"/>
  <c r="AP32" i="2"/>
  <c r="AM24" i="2"/>
  <c r="AQ24" i="2"/>
  <c r="AP24" i="2"/>
  <c r="AL24" i="2"/>
  <c r="AO24" i="2"/>
  <c r="AN24" i="2"/>
  <c r="AM16" i="2"/>
  <c r="AQ16" i="2"/>
  <c r="AP16" i="2"/>
  <c r="AL16" i="2"/>
  <c r="AN16" i="2"/>
  <c r="AO16" i="2"/>
  <c r="AN57" i="2"/>
  <c r="AO57" i="2"/>
  <c r="AP57" i="2"/>
  <c r="AL57" i="2"/>
  <c r="AQ57" i="2"/>
  <c r="AM57" i="2"/>
  <c r="AO45" i="2"/>
  <c r="AN45" i="2"/>
  <c r="AL45" i="2"/>
  <c r="AM45" i="2"/>
  <c r="AP45" i="2"/>
  <c r="AQ45" i="2"/>
  <c r="AO33" i="2"/>
  <c r="AL33" i="2"/>
  <c r="AQ33" i="2"/>
  <c r="AM33" i="2"/>
  <c r="AN33" i="2"/>
  <c r="AP33" i="2"/>
  <c r="AO17" i="2"/>
  <c r="AP17" i="2"/>
  <c r="AL17" i="2"/>
  <c r="AQ17" i="2"/>
  <c r="AN17" i="2"/>
  <c r="AM17" i="2"/>
  <c r="AL56" i="2"/>
  <c r="AP56" i="2"/>
  <c r="AO56" i="2"/>
  <c r="AQ56" i="2"/>
  <c r="AM56" i="2"/>
  <c r="AN56" i="2"/>
  <c r="AM44" i="2"/>
  <c r="AQ44" i="2"/>
  <c r="AO44" i="2"/>
  <c r="AL44" i="2"/>
  <c r="AN44" i="2"/>
  <c r="AP44" i="2"/>
  <c r="AM20" i="2"/>
  <c r="AQ20" i="2"/>
  <c r="AN20" i="2"/>
  <c r="AO20" i="2"/>
  <c r="AL20" i="2"/>
  <c r="AP20" i="2"/>
  <c r="AN59" i="2"/>
  <c r="AM59" i="2"/>
  <c r="AO59" i="2"/>
  <c r="AL59" i="2"/>
  <c r="AP59" i="2"/>
  <c r="AQ59" i="2"/>
  <c r="AO55" i="2"/>
  <c r="AM55" i="2"/>
  <c r="AP55" i="2"/>
  <c r="AQ55" i="2"/>
  <c r="AL55" i="2"/>
  <c r="AN55" i="2"/>
  <c r="AO51" i="2"/>
  <c r="AP51" i="2"/>
  <c r="AL51" i="2"/>
  <c r="AM51" i="2"/>
  <c r="AN51" i="2"/>
  <c r="AQ51" i="2"/>
  <c r="AO47" i="2"/>
  <c r="AM47" i="2"/>
  <c r="AN47" i="2"/>
  <c r="AP47" i="2"/>
  <c r="AQ47" i="2"/>
  <c r="AL47" i="2"/>
  <c r="AO43" i="2"/>
  <c r="AP43" i="2"/>
  <c r="AQ43" i="2"/>
  <c r="AL43" i="2"/>
  <c r="AM43" i="2"/>
  <c r="AN43" i="2"/>
  <c r="AO39" i="2"/>
  <c r="AM39" i="2"/>
  <c r="AL39" i="2"/>
  <c r="AN39" i="2"/>
  <c r="AQ39" i="2"/>
  <c r="AP39" i="2"/>
  <c r="AO35" i="2"/>
  <c r="AP35" i="2"/>
  <c r="AN35" i="2"/>
  <c r="AQ35" i="2"/>
  <c r="AM35" i="2"/>
  <c r="AL35" i="2"/>
  <c r="AO31" i="2"/>
  <c r="AM31" i="2"/>
  <c r="AQ31" i="2"/>
  <c r="AL31" i="2"/>
  <c r="AN31" i="2"/>
  <c r="AP31" i="2"/>
  <c r="AO27" i="2"/>
  <c r="AN27" i="2"/>
  <c r="AP27" i="2"/>
  <c r="AL27" i="2"/>
  <c r="AM27" i="2"/>
  <c r="AQ27" i="2"/>
  <c r="AO23" i="2"/>
  <c r="AL23" i="2"/>
  <c r="AQ23" i="2"/>
  <c r="AM23" i="2"/>
  <c r="AN23" i="2"/>
  <c r="AP23" i="2"/>
  <c r="AO19" i="2"/>
  <c r="AN19" i="2"/>
  <c r="AP19" i="2"/>
  <c r="AQ19" i="2"/>
  <c r="AL19" i="2"/>
  <c r="AM19" i="2"/>
  <c r="AO15" i="2"/>
  <c r="AL15" i="2"/>
  <c r="AQ15" i="2"/>
  <c r="AM15" i="2"/>
  <c r="AN15" i="2"/>
  <c r="AP15" i="2"/>
  <c r="AO49" i="2"/>
  <c r="AL49" i="2"/>
  <c r="AQ49" i="2"/>
  <c r="AP49" i="2"/>
  <c r="AM49" i="2"/>
  <c r="AN49" i="2"/>
  <c r="AO37" i="2"/>
  <c r="AN37" i="2"/>
  <c r="AQ37" i="2"/>
  <c r="AL37" i="2"/>
  <c r="AM37" i="2"/>
  <c r="AP37" i="2"/>
  <c r="AO25" i="2"/>
  <c r="AP25" i="2"/>
  <c r="AL25" i="2"/>
  <c r="AQ25" i="2"/>
  <c r="AM25" i="2"/>
  <c r="AN25" i="2"/>
  <c r="AL60" i="2"/>
  <c r="AP60" i="2"/>
  <c r="AM60" i="2"/>
  <c r="AN60" i="2"/>
  <c r="AO60" i="2"/>
  <c r="AQ60" i="2"/>
  <c r="AM48" i="2"/>
  <c r="AQ48" i="2"/>
  <c r="AL48" i="2"/>
  <c r="AO48" i="2"/>
  <c r="AP48" i="2"/>
  <c r="AN48" i="2"/>
  <c r="AM40" i="2"/>
  <c r="AQ40" i="2"/>
  <c r="AL40" i="2"/>
  <c r="AN40" i="2"/>
  <c r="AO40" i="2"/>
  <c r="AP40" i="2"/>
  <c r="AM28" i="2"/>
  <c r="AQ28" i="2"/>
  <c r="AO28" i="2"/>
  <c r="AN28" i="2"/>
  <c r="AP28" i="2"/>
  <c r="AL28" i="2"/>
  <c r="AL58" i="2"/>
  <c r="AP58" i="2"/>
  <c r="AN58" i="2"/>
  <c r="AO58" i="2"/>
  <c r="AQ58" i="2"/>
  <c r="AM58" i="2"/>
  <c r="AM54" i="2"/>
  <c r="AQ54" i="2"/>
  <c r="AN54" i="2"/>
  <c r="AO54" i="2"/>
  <c r="AP54" i="2"/>
  <c r="AL54" i="2"/>
  <c r="AM50" i="2"/>
  <c r="AQ50" i="2"/>
  <c r="AP50" i="2"/>
  <c r="AL50" i="2"/>
  <c r="AN50" i="2"/>
  <c r="AO50" i="2"/>
  <c r="AM46" i="2"/>
  <c r="AQ46" i="2"/>
  <c r="AN46" i="2"/>
  <c r="AL46" i="2"/>
  <c r="AO46" i="2"/>
  <c r="AP46" i="2"/>
  <c r="AM42" i="2"/>
  <c r="AQ42" i="2"/>
  <c r="AP42" i="2"/>
  <c r="AO42" i="2"/>
  <c r="AL42" i="2"/>
  <c r="AN42" i="2"/>
  <c r="AM38" i="2"/>
  <c r="AQ38" i="2"/>
  <c r="AN38" i="2"/>
  <c r="AL38" i="2"/>
  <c r="AO38" i="2"/>
  <c r="AP38" i="2"/>
  <c r="AM34" i="2"/>
  <c r="AQ34" i="2"/>
  <c r="AP34" i="2"/>
  <c r="AN34" i="2"/>
  <c r="AO34" i="2"/>
  <c r="AL34" i="2"/>
  <c r="AM30" i="2"/>
  <c r="AQ30" i="2"/>
  <c r="AN30" i="2"/>
  <c r="AP30" i="2"/>
  <c r="AO30" i="2"/>
  <c r="AL30" i="2"/>
  <c r="AM26" i="2"/>
  <c r="AQ26" i="2"/>
  <c r="AO26" i="2"/>
  <c r="AP26" i="2"/>
  <c r="AL26" i="2"/>
  <c r="AN26" i="2"/>
  <c r="AM22" i="2"/>
  <c r="AQ22" i="2"/>
  <c r="AL22" i="2"/>
  <c r="AN22" i="2"/>
  <c r="AO22" i="2"/>
  <c r="AP22" i="2"/>
  <c r="AM18" i="2"/>
  <c r="AQ18" i="2"/>
  <c r="AO18" i="2"/>
  <c r="AP18" i="2"/>
  <c r="AL18" i="2"/>
  <c r="AN18" i="2"/>
  <c r="AO14" i="2"/>
  <c r="AP14" i="2"/>
  <c r="AQ14" i="2"/>
  <c r="AL14" i="2"/>
  <c r="AM14" i="2"/>
  <c r="AN14" i="2"/>
  <c r="J5" i="5"/>
  <c r="AN180" i="2" s="1"/>
  <c r="F13" i="7" s="1"/>
  <c r="P5" i="5"/>
  <c r="AP180" i="2" s="1"/>
  <c r="H13" i="7" s="1"/>
  <c r="V14" i="2"/>
  <c r="M5" i="5"/>
  <c r="AO180" i="2" s="1"/>
  <c r="G13" i="7" s="1"/>
  <c r="S5" i="5"/>
  <c r="W5" i="5"/>
  <c r="S13" i="2"/>
  <c r="S181" i="2" s="1"/>
  <c r="G181" i="2"/>
  <c r="Q13" i="2"/>
  <c r="U13" i="2"/>
  <c r="U181" i="2" s="1"/>
  <c r="I181" i="2"/>
  <c r="T13" i="2"/>
  <c r="T181" i="2" s="1"/>
  <c r="H181" i="2"/>
  <c r="R13" i="2"/>
  <c r="R181" i="2" s="1"/>
  <c r="F181" i="2"/>
  <c r="D6" i="5"/>
  <c r="AC1" i="5" l="1"/>
  <c r="AE1" i="5"/>
  <c r="Z1" i="5"/>
  <c r="AB1" i="5"/>
  <c r="AD1" i="5"/>
  <c r="AA1" i="5"/>
  <c r="AF1" i="5"/>
  <c r="AR34" i="2"/>
  <c r="AK14" i="2"/>
  <c r="AR14" i="2" s="1"/>
  <c r="AR50" i="2"/>
  <c r="AR37" i="2"/>
  <c r="W1" i="5"/>
  <c r="T1" i="5"/>
  <c r="S1" i="5" s="1"/>
  <c r="N1" i="5"/>
  <c r="M1" i="5" s="1"/>
  <c r="H1" i="5"/>
  <c r="G1" i="5" s="1"/>
  <c r="K1" i="5"/>
  <c r="J1" i="5" s="1"/>
  <c r="Q1" i="5"/>
  <c r="P1" i="5" s="1"/>
  <c r="E1" i="5"/>
  <c r="D1" i="5" s="1"/>
  <c r="AR54" i="2"/>
  <c r="AR31" i="2"/>
  <c r="AR24" i="2"/>
  <c r="AR53" i="2"/>
  <c r="AR38" i="2"/>
  <c r="AR15" i="2"/>
  <c r="AR27" i="2"/>
  <c r="AR43" i="2"/>
  <c r="AR59" i="2"/>
  <c r="AR33" i="2"/>
  <c r="AR16" i="2"/>
  <c r="AR52" i="2"/>
  <c r="AR22" i="2"/>
  <c r="AR58" i="2"/>
  <c r="AR48" i="2"/>
  <c r="AR60" i="2"/>
  <c r="AR55" i="2"/>
  <c r="AR17" i="2"/>
  <c r="AR36" i="2"/>
  <c r="AR30" i="2"/>
  <c r="AR28" i="2"/>
  <c r="AR49" i="2"/>
  <c r="AR35" i="2"/>
  <c r="AR57" i="2"/>
  <c r="AR40" i="2"/>
  <c r="AR19" i="2"/>
  <c r="AR39" i="2"/>
  <c r="AR29" i="2"/>
  <c r="AR18" i="2"/>
  <c r="AR46" i="2"/>
  <c r="AR23" i="2"/>
  <c r="AR47" i="2"/>
  <c r="AR44" i="2"/>
  <c r="AR21" i="2"/>
  <c r="AR41" i="2"/>
  <c r="AR26" i="2"/>
  <c r="AR42" i="2"/>
  <c r="AR25" i="2"/>
  <c r="AR51" i="2"/>
  <c r="AR20" i="2"/>
  <c r="AR56" i="2"/>
  <c r="AR45" i="2"/>
  <c r="AR32" i="2"/>
  <c r="I7" i="7"/>
  <c r="I9" i="7" s="1"/>
  <c r="I186" i="2"/>
  <c r="E7" i="7"/>
  <c r="E9" i="7" s="1"/>
  <c r="E186" i="2"/>
  <c r="F7" i="7"/>
  <c r="F9" i="7" s="1"/>
  <c r="F186" i="2"/>
  <c r="H7" i="7"/>
  <c r="H9" i="7" s="1"/>
  <c r="H186" i="2"/>
  <c r="G7" i="7"/>
  <c r="G9" i="7" s="1"/>
  <c r="G186" i="2"/>
  <c r="Q181" i="2"/>
  <c r="D5" i="5"/>
  <c r="G5" i="5"/>
  <c r="AM180" i="2" s="1"/>
  <c r="E13" i="7" s="1"/>
  <c r="V6" i="5"/>
  <c r="V7" i="5"/>
  <c r="V1" i="5" l="1"/>
  <c r="V5" i="5"/>
  <c r="C61" i="4"/>
  <c r="Z58" i="2" s="1"/>
  <c r="C52" i="4" l="1"/>
  <c r="C53" i="4"/>
  <c r="C54" i="4"/>
  <c r="C55" i="4"/>
  <c r="C56" i="4"/>
  <c r="C57" i="4"/>
  <c r="C58" i="4"/>
  <c r="C59" i="4"/>
  <c r="C60" i="4"/>
  <c r="Z57" i="2" s="1"/>
  <c r="Z49" i="2" l="1"/>
  <c r="Z50" i="2"/>
  <c r="Z51" i="2"/>
  <c r="Z52" i="2"/>
  <c r="Z53" i="2"/>
  <c r="Z46" i="2"/>
  <c r="Z54" i="2"/>
  <c r="Z47" i="2"/>
  <c r="Z48" i="2"/>
  <c r="Z41" i="2"/>
  <c r="Z42" i="2"/>
  <c r="Z43" i="2"/>
  <c r="Z44" i="2"/>
  <c r="Z45" i="2"/>
  <c r="Z37" i="2"/>
  <c r="Z38" i="2"/>
  <c r="Z55" i="2"/>
  <c r="Z56" i="2"/>
  <c r="Z39" i="2"/>
  <c r="Z40" i="2"/>
  <c r="AL119" i="2"/>
  <c r="AM119" i="2"/>
  <c r="AQ119" i="2"/>
  <c r="AN119" i="2"/>
  <c r="AO119" i="2"/>
  <c r="AP119" i="2"/>
  <c r="C51" i="4"/>
  <c r="AR119" i="2" l="1"/>
  <c r="AB50" i="2"/>
  <c r="AC50" i="2"/>
  <c r="AA50" i="2"/>
  <c r="AE50" i="2"/>
  <c r="AD50" i="2"/>
  <c r="AF50" i="2"/>
  <c r="AE59" i="2"/>
  <c r="AC59" i="2"/>
  <c r="AF59" i="2"/>
  <c r="AD59" i="2"/>
  <c r="AA59" i="2"/>
  <c r="AB59" i="2"/>
  <c r="AF47" i="2"/>
  <c r="AB47" i="2"/>
  <c r="AD47" i="2"/>
  <c r="AE47" i="2"/>
  <c r="AA47" i="2"/>
  <c r="AC47" i="2"/>
  <c r="AE38" i="2"/>
  <c r="AB38" i="2"/>
  <c r="AC38" i="2"/>
  <c r="AA38" i="2"/>
  <c r="AF38" i="2"/>
  <c r="AD38" i="2"/>
  <c r="AA48" i="2"/>
  <c r="AF48" i="2"/>
  <c r="AB48" i="2"/>
  <c r="AE48" i="2"/>
  <c r="AC48" i="2"/>
  <c r="AD48" i="2"/>
  <c r="AE51" i="2"/>
  <c r="AA51" i="2"/>
  <c r="AF51" i="2"/>
  <c r="AD51" i="2"/>
  <c r="AC51" i="2"/>
  <c r="AB51" i="2"/>
  <c r="AD39" i="2"/>
  <c r="AB39" i="2"/>
  <c r="AE39" i="2"/>
  <c r="AC39" i="2"/>
  <c r="AA39" i="2"/>
  <c r="AF39" i="2"/>
  <c r="AF46" i="2"/>
  <c r="AE46" i="2"/>
  <c r="AA46" i="2"/>
  <c r="AB46" i="2"/>
  <c r="AD46" i="2"/>
  <c r="AC46" i="2"/>
  <c r="AB54" i="2"/>
  <c r="AF54" i="2"/>
  <c r="AA54" i="2"/>
  <c r="AE54" i="2"/>
  <c r="AC54" i="2"/>
  <c r="AD54" i="2"/>
  <c r="AC52" i="2"/>
  <c r="AF52" i="2"/>
  <c r="AD52" i="2"/>
  <c r="AA52" i="2"/>
  <c r="AE52" i="2"/>
  <c r="AB52" i="2"/>
  <c r="AB55" i="2"/>
  <c r="AA55" i="2"/>
  <c r="AC55" i="2"/>
  <c r="AE55" i="2"/>
  <c r="AF55" i="2"/>
  <c r="AD55" i="2"/>
  <c r="AE40" i="2"/>
  <c r="AC40" i="2"/>
  <c r="AB40" i="2"/>
  <c r="AA40" i="2"/>
  <c r="AF40" i="2"/>
  <c r="AD40" i="2"/>
  <c r="AD45" i="2"/>
  <c r="AC45" i="2"/>
  <c r="AA45" i="2"/>
  <c r="AF45" i="2"/>
  <c r="AB45" i="2"/>
  <c r="AE45" i="2"/>
  <c r="AA58" i="2"/>
  <c r="AE58" i="2"/>
  <c r="AB58" i="2"/>
  <c r="AD58" i="2"/>
  <c r="AC58" i="2"/>
  <c r="AF58" i="2"/>
  <c r="AE60" i="2"/>
  <c r="AB60" i="2"/>
  <c r="AF60" i="2"/>
  <c r="AD60" i="2"/>
  <c r="AC60" i="2"/>
  <c r="AA60" i="2"/>
  <c r="AF43" i="2"/>
  <c r="AB43" i="2"/>
  <c r="AA43" i="2"/>
  <c r="AE43" i="2"/>
  <c r="AC43" i="2"/>
  <c r="AD43" i="2"/>
  <c r="AB56" i="2"/>
  <c r="AE56" i="2"/>
  <c r="AA56" i="2"/>
  <c r="AC56" i="2"/>
  <c r="AD56" i="2"/>
  <c r="AF56" i="2"/>
  <c r="AB44" i="2"/>
  <c r="AA44" i="2"/>
  <c r="AE44" i="2"/>
  <c r="AC44" i="2"/>
  <c r="AF44" i="2"/>
  <c r="AD44" i="2"/>
  <c r="AA41" i="2"/>
  <c r="AF41" i="2"/>
  <c r="AE41" i="2"/>
  <c r="AB41" i="2"/>
  <c r="AD41" i="2"/>
  <c r="AC41" i="2"/>
  <c r="AB49" i="2"/>
  <c r="AA49" i="2"/>
  <c r="AF49" i="2"/>
  <c r="AD49" i="2"/>
  <c r="AC49" i="2"/>
  <c r="AE49" i="2"/>
  <c r="AF57" i="2"/>
  <c r="AD57" i="2"/>
  <c r="AC57" i="2"/>
  <c r="AB57" i="2"/>
  <c r="AE57" i="2"/>
  <c r="AA57" i="2"/>
  <c r="AE53" i="2"/>
  <c r="AF53" i="2"/>
  <c r="AA53" i="2"/>
  <c r="AD53" i="2"/>
  <c r="AB53" i="2"/>
  <c r="AC53" i="2"/>
  <c r="AA42" i="2"/>
  <c r="AF42" i="2"/>
  <c r="AB42" i="2"/>
  <c r="AC42" i="2"/>
  <c r="AE42" i="2"/>
  <c r="AD42" i="2"/>
  <c r="AP118" i="2"/>
  <c r="AQ118" i="2"/>
  <c r="AN118" i="2"/>
  <c r="AL118" i="2"/>
  <c r="AM118" i="2"/>
  <c r="AO118" i="2"/>
  <c r="AR118" i="2" l="1"/>
  <c r="AG50" i="2"/>
  <c r="AG58" i="2"/>
  <c r="AG57" i="2"/>
  <c r="AG56" i="2"/>
  <c r="AG54" i="2"/>
  <c r="AG45" i="2"/>
  <c r="AG44" i="2"/>
  <c r="AG51" i="2"/>
  <c r="AG40" i="2"/>
  <c r="AG55" i="2"/>
  <c r="AG38" i="2"/>
  <c r="AG42" i="2"/>
  <c r="AG41" i="2"/>
  <c r="AG43" i="2"/>
  <c r="AG46" i="2"/>
  <c r="AG49" i="2"/>
  <c r="AG59" i="2"/>
  <c r="AG60" i="2"/>
  <c r="AG52" i="2"/>
  <c r="AG53" i="2"/>
  <c r="AG39" i="2"/>
  <c r="AG48" i="2"/>
  <c r="AG47" i="2"/>
  <c r="C48" i="4"/>
  <c r="C49" i="4"/>
  <c r="Z35" i="2" s="1"/>
  <c r="C50" i="4"/>
  <c r="Z36" i="2" s="1"/>
  <c r="AC37" i="2" l="1"/>
  <c r="AD37" i="2"/>
  <c r="AF37" i="2"/>
  <c r="AA37" i="2"/>
  <c r="AE37" i="2"/>
  <c r="AB37" i="2"/>
  <c r="C41" i="4"/>
  <c r="C42" i="4"/>
  <c r="Z27" i="2" s="1"/>
  <c r="C43" i="4"/>
  <c r="C44" i="4"/>
  <c r="C45" i="4"/>
  <c r="C46" i="4"/>
  <c r="C47" i="4"/>
  <c r="Z28" i="2" l="1"/>
  <c r="Z29" i="2"/>
  <c r="Z30" i="2"/>
  <c r="Z25" i="2"/>
  <c r="Z26" i="2"/>
  <c r="Z31" i="2"/>
  <c r="Z34" i="2"/>
  <c r="Z32" i="2"/>
  <c r="Z33" i="2"/>
  <c r="AG37" i="2"/>
  <c r="AB27" i="2"/>
  <c r="AF27" i="2"/>
  <c r="AD27" i="2"/>
  <c r="AE27" i="2"/>
  <c r="AC27" i="2"/>
  <c r="AA27" i="2"/>
  <c r="AE36" i="2"/>
  <c r="AB36" i="2"/>
  <c r="AD36" i="2"/>
  <c r="AA36" i="2"/>
  <c r="AF36" i="2"/>
  <c r="AC36" i="2"/>
  <c r="AA35" i="2"/>
  <c r="AB35" i="2"/>
  <c r="AF35" i="2"/>
  <c r="AD35" i="2"/>
  <c r="AC35" i="2"/>
  <c r="AE35" i="2"/>
  <c r="AG36" i="2" l="1"/>
  <c r="AG27" i="2"/>
  <c r="AG35" i="2"/>
  <c r="AC30" i="2"/>
  <c r="AA30" i="2"/>
  <c r="AE30" i="2"/>
  <c r="AB30" i="2"/>
  <c r="AD30" i="2"/>
  <c r="AF30" i="2"/>
  <c r="AB33" i="2"/>
  <c r="AA33" i="2"/>
  <c r="AE33" i="2"/>
  <c r="AD33" i="2"/>
  <c r="AF33" i="2"/>
  <c r="AC33" i="2"/>
  <c r="AA29" i="2"/>
  <c r="AE29" i="2"/>
  <c r="AB29" i="2"/>
  <c r="AD29" i="2"/>
  <c r="AF29" i="2"/>
  <c r="AC29" i="2"/>
  <c r="AC32" i="2"/>
  <c r="AE32" i="2"/>
  <c r="AB32" i="2"/>
  <c r="AD32" i="2"/>
  <c r="AA32" i="2"/>
  <c r="AF32" i="2"/>
  <c r="AF34" i="2"/>
  <c r="AA34" i="2"/>
  <c r="AE34" i="2"/>
  <c r="AD34" i="2"/>
  <c r="AC34" i="2"/>
  <c r="AB34" i="2"/>
  <c r="AE31" i="2"/>
  <c r="AA31" i="2"/>
  <c r="AF31" i="2"/>
  <c r="AD31" i="2"/>
  <c r="AB31" i="2"/>
  <c r="AC31" i="2"/>
  <c r="AD25" i="2"/>
  <c r="AB25" i="2"/>
  <c r="AF25" i="2"/>
  <c r="AC25" i="2"/>
  <c r="AE25" i="2"/>
  <c r="AA25" i="2"/>
  <c r="AF28" i="2"/>
  <c r="AB28" i="2"/>
  <c r="AE28" i="2"/>
  <c r="AD28" i="2"/>
  <c r="AC28" i="2"/>
  <c r="AA28" i="2"/>
  <c r="AE26" i="2"/>
  <c r="AB26" i="2"/>
  <c r="AD26" i="2"/>
  <c r="AF26" i="2"/>
  <c r="AC26" i="2"/>
  <c r="AA26" i="2"/>
  <c r="AP115" i="2"/>
  <c r="AQ115" i="2"/>
  <c r="AL115" i="2"/>
  <c r="AM115" i="2"/>
  <c r="AN115" i="2"/>
  <c r="AO115" i="2"/>
  <c r="AL116" i="2"/>
  <c r="AM116" i="2"/>
  <c r="AN116" i="2"/>
  <c r="AO116" i="2"/>
  <c r="AP116" i="2"/>
  <c r="AQ116" i="2"/>
  <c r="AN117" i="2"/>
  <c r="AO117" i="2"/>
  <c r="AP117" i="2"/>
  <c r="AL117" i="2"/>
  <c r="AM117" i="2"/>
  <c r="AQ117" i="2"/>
  <c r="AR116" i="2" l="1"/>
  <c r="AR115" i="2"/>
  <c r="AR117" i="2"/>
  <c r="AG26" i="2"/>
  <c r="AG29" i="2"/>
  <c r="AG34" i="2"/>
  <c r="AG30" i="2"/>
  <c r="AG25" i="2"/>
  <c r="AG28" i="2"/>
  <c r="AG31" i="2"/>
  <c r="AG33" i="2"/>
  <c r="AG32" i="2"/>
  <c r="C40" i="4"/>
  <c r="C31" i="4"/>
  <c r="Z17" i="2" s="1"/>
  <c r="C32" i="4"/>
  <c r="Z18" i="2" s="1"/>
  <c r="C33" i="4"/>
  <c r="C34" i="4"/>
  <c r="C35" i="4"/>
  <c r="C36" i="4"/>
  <c r="C37" i="4"/>
  <c r="C38" i="4"/>
  <c r="Z24" i="2" s="1"/>
  <c r="C39" i="4"/>
  <c r="C30" i="4"/>
  <c r="Z19" i="2" l="1"/>
  <c r="Z20" i="2"/>
  <c r="Z23" i="2"/>
  <c r="Z21" i="2"/>
  <c r="Z22" i="2"/>
  <c r="AB18" i="2"/>
  <c r="AD18" i="2"/>
  <c r="AE18" i="2"/>
  <c r="AC18" i="2"/>
  <c r="AA18" i="2"/>
  <c r="AF18" i="2"/>
  <c r="AF17" i="2"/>
  <c r="AA17" i="2"/>
  <c r="AB17" i="2"/>
  <c r="AC17" i="2"/>
  <c r="AE17" i="2"/>
  <c r="AD17" i="2"/>
  <c r="AB24" i="2"/>
  <c r="AD24" i="2"/>
  <c r="AA24" i="2"/>
  <c r="AF24" i="2"/>
  <c r="AC24" i="2"/>
  <c r="AE24" i="2"/>
  <c r="C16" i="4"/>
  <c r="C17" i="4"/>
  <c r="C18" i="4"/>
  <c r="C19" i="4"/>
  <c r="C20" i="4"/>
  <c r="C21" i="4"/>
  <c r="C22" i="4"/>
  <c r="Z15" i="2" s="1"/>
  <c r="C23" i="4"/>
  <c r="C24" i="4"/>
  <c r="Z16" i="2" s="1"/>
  <c r="C25" i="4"/>
  <c r="C26" i="4"/>
  <c r="C27" i="4"/>
  <c r="C28" i="4"/>
  <c r="C29" i="4"/>
  <c r="C15" i="4"/>
  <c r="Z14" i="2" s="1"/>
  <c r="C14" i="4"/>
  <c r="AJ8" i="2"/>
  <c r="D8" i="2"/>
  <c r="B13" i="7"/>
  <c r="B7" i="7"/>
  <c r="C13" i="4"/>
  <c r="C12" i="4"/>
  <c r="C11" i="4"/>
  <c r="C10" i="4"/>
  <c r="C9" i="4"/>
  <c r="C8" i="4"/>
  <c r="B14" i="2"/>
  <c r="B13" i="2"/>
  <c r="Z13" i="2" l="1"/>
  <c r="AB13" i="2" s="1"/>
  <c r="AG17" i="2"/>
  <c r="AG24" i="2"/>
  <c r="AG18" i="2"/>
  <c r="AF14" i="2"/>
  <c r="AE14" i="2"/>
  <c r="AD14" i="2"/>
  <c r="AB14" i="2"/>
  <c r="AC14" i="2"/>
  <c r="AA14" i="2"/>
  <c r="AB15" i="2"/>
  <c r="AF15" i="2"/>
  <c r="AD15" i="2"/>
  <c r="AE15" i="2"/>
  <c r="AC15" i="2"/>
  <c r="AA15" i="2"/>
  <c r="AE19" i="2"/>
  <c r="AA19" i="2"/>
  <c r="AB19" i="2"/>
  <c r="AF19" i="2"/>
  <c r="AC19" i="2"/>
  <c r="AD19" i="2"/>
  <c r="AE20" i="2"/>
  <c r="AC20" i="2"/>
  <c r="AA20" i="2"/>
  <c r="AF20" i="2"/>
  <c r="AB20" i="2"/>
  <c r="AD20" i="2"/>
  <c r="AE21" i="2"/>
  <c r="AB21" i="2"/>
  <c r="AD21" i="2"/>
  <c r="AF21" i="2"/>
  <c r="AC21" i="2"/>
  <c r="AA21" i="2"/>
  <c r="AC23" i="2"/>
  <c r="AA23" i="2"/>
  <c r="AB23" i="2"/>
  <c r="AD23" i="2"/>
  <c r="AF23" i="2"/>
  <c r="AE23" i="2"/>
  <c r="AD22" i="2"/>
  <c r="AF22" i="2"/>
  <c r="AA22" i="2"/>
  <c r="AE22" i="2"/>
  <c r="AB22" i="2"/>
  <c r="AC22" i="2"/>
  <c r="AD16" i="2"/>
  <c r="AA16" i="2"/>
  <c r="AF16" i="2"/>
  <c r="AE16" i="2"/>
  <c r="AB16" i="2"/>
  <c r="AC16" i="2"/>
  <c r="AN111" i="2"/>
  <c r="AQ111" i="2"/>
  <c r="AO111" i="2"/>
  <c r="AL111" i="2"/>
  <c r="AP111" i="2"/>
  <c r="AM111" i="2"/>
  <c r="AL114" i="2"/>
  <c r="AP114" i="2"/>
  <c r="AM114" i="2"/>
  <c r="AQ114" i="2"/>
  <c r="AN114" i="2"/>
  <c r="AO114" i="2"/>
  <c r="AL112" i="2"/>
  <c r="AP112" i="2"/>
  <c r="AM112" i="2"/>
  <c r="AQ112" i="2"/>
  <c r="AN112" i="2"/>
  <c r="AO112" i="2"/>
  <c r="AL108" i="2"/>
  <c r="AP108" i="2"/>
  <c r="AM108" i="2"/>
  <c r="AQ108" i="2"/>
  <c r="AN108" i="2"/>
  <c r="AO108" i="2"/>
  <c r="AN109" i="2"/>
  <c r="AM109" i="2"/>
  <c r="AO109" i="2"/>
  <c r="AL109" i="2"/>
  <c r="AP109" i="2"/>
  <c r="AQ109" i="2"/>
  <c r="AL110" i="2"/>
  <c r="AP110" i="2"/>
  <c r="AM110" i="2"/>
  <c r="AQ110" i="2"/>
  <c r="AN110" i="2"/>
  <c r="AO110" i="2"/>
  <c r="AN83" i="2"/>
  <c r="AP83" i="2"/>
  <c r="AL83" i="2"/>
  <c r="AQ83" i="2"/>
  <c r="AM83" i="2"/>
  <c r="AO83" i="2"/>
  <c r="AN71" i="2"/>
  <c r="AM71" i="2"/>
  <c r="AP71" i="2"/>
  <c r="AO71" i="2"/>
  <c r="AL71" i="2"/>
  <c r="AQ71" i="2"/>
  <c r="AM93" i="2"/>
  <c r="AQ93" i="2"/>
  <c r="AN93" i="2"/>
  <c r="AO93" i="2"/>
  <c r="AP93" i="2"/>
  <c r="AL93" i="2"/>
  <c r="AO104" i="2"/>
  <c r="AL104" i="2"/>
  <c r="AP104" i="2"/>
  <c r="AM104" i="2"/>
  <c r="AQ104" i="2"/>
  <c r="AN104" i="2"/>
  <c r="AL66" i="2"/>
  <c r="AP66" i="2"/>
  <c r="AN66" i="2"/>
  <c r="AQ66" i="2"/>
  <c r="AM66" i="2"/>
  <c r="AO66" i="2"/>
  <c r="AL62" i="2"/>
  <c r="AP62" i="2"/>
  <c r="AQ62" i="2"/>
  <c r="AM62" i="2"/>
  <c r="AN62" i="2"/>
  <c r="AO62" i="2"/>
  <c r="AL82" i="2"/>
  <c r="AP82" i="2"/>
  <c r="AQ82" i="2"/>
  <c r="AM82" i="2"/>
  <c r="AN82" i="2"/>
  <c r="AO82" i="2"/>
  <c r="AL78" i="2"/>
  <c r="AP78" i="2"/>
  <c r="AN78" i="2"/>
  <c r="AO78" i="2"/>
  <c r="AQ78" i="2"/>
  <c r="AM78" i="2"/>
  <c r="AL74" i="2"/>
  <c r="AP74" i="2"/>
  <c r="AQ74" i="2"/>
  <c r="AN74" i="2"/>
  <c r="AM74" i="2"/>
  <c r="AO74" i="2"/>
  <c r="AL70" i="2"/>
  <c r="AP70" i="2"/>
  <c r="AN70" i="2"/>
  <c r="AO70" i="2"/>
  <c r="AQ70" i="2"/>
  <c r="AM70" i="2"/>
  <c r="AO96" i="2"/>
  <c r="AL96" i="2"/>
  <c r="AP96" i="2"/>
  <c r="AQ96" i="2"/>
  <c r="AM96" i="2"/>
  <c r="AN96" i="2"/>
  <c r="AO92" i="2"/>
  <c r="AL92" i="2"/>
  <c r="AP92" i="2"/>
  <c r="AM92" i="2"/>
  <c r="AQ92" i="2"/>
  <c r="AN92" i="2"/>
  <c r="AL88" i="2"/>
  <c r="AP88" i="2"/>
  <c r="AM88" i="2"/>
  <c r="AN88" i="2"/>
  <c r="AO88" i="2"/>
  <c r="AQ88" i="2"/>
  <c r="AM101" i="2"/>
  <c r="AQ101" i="2"/>
  <c r="AN101" i="2"/>
  <c r="AO101" i="2"/>
  <c r="AL101" i="2"/>
  <c r="AP101" i="2"/>
  <c r="AN67" i="2"/>
  <c r="AM67" i="2"/>
  <c r="AQ67" i="2"/>
  <c r="AO67" i="2"/>
  <c r="AL67" i="2"/>
  <c r="AP67" i="2"/>
  <c r="AN75" i="2"/>
  <c r="AP75" i="2"/>
  <c r="AQ75" i="2"/>
  <c r="AM75" i="2"/>
  <c r="AL75" i="2"/>
  <c r="AO75" i="2"/>
  <c r="AN69" i="2"/>
  <c r="AL69" i="2"/>
  <c r="AQ69" i="2"/>
  <c r="AM69" i="2"/>
  <c r="AP69" i="2"/>
  <c r="AO69" i="2"/>
  <c r="AN65" i="2"/>
  <c r="AO65" i="2"/>
  <c r="AP65" i="2"/>
  <c r="AQ65" i="2"/>
  <c r="AL65" i="2"/>
  <c r="AM65" i="2"/>
  <c r="AN85" i="2"/>
  <c r="AO85" i="2"/>
  <c r="AP85" i="2"/>
  <c r="AQ85" i="2"/>
  <c r="AL85" i="2"/>
  <c r="AM85" i="2"/>
  <c r="AN81" i="2"/>
  <c r="AL81" i="2"/>
  <c r="AQ81" i="2"/>
  <c r="AM81" i="2"/>
  <c r="AO81" i="2"/>
  <c r="AP81" i="2"/>
  <c r="AN77" i="2"/>
  <c r="AO77" i="2"/>
  <c r="AP77" i="2"/>
  <c r="AQ77" i="2"/>
  <c r="AL77" i="2"/>
  <c r="AM77" i="2"/>
  <c r="AN73" i="2"/>
  <c r="AL73" i="2"/>
  <c r="AQ73" i="2"/>
  <c r="AO73" i="2"/>
  <c r="AM73" i="2"/>
  <c r="AP73" i="2"/>
  <c r="AM99" i="2"/>
  <c r="AQ99" i="2"/>
  <c r="AN99" i="2"/>
  <c r="AO99" i="2"/>
  <c r="AL99" i="2"/>
  <c r="AP99" i="2"/>
  <c r="AM95" i="2"/>
  <c r="AQ95" i="2"/>
  <c r="AN95" i="2"/>
  <c r="AO95" i="2"/>
  <c r="AL95" i="2"/>
  <c r="AP95" i="2"/>
  <c r="AM91" i="2"/>
  <c r="AQ91" i="2"/>
  <c r="AN91" i="2"/>
  <c r="AO91" i="2"/>
  <c r="AP91" i="2"/>
  <c r="AL91" i="2"/>
  <c r="AN87" i="2"/>
  <c r="AM87" i="2"/>
  <c r="AO87" i="2"/>
  <c r="AP87" i="2"/>
  <c r="AQ87" i="2"/>
  <c r="AL87" i="2"/>
  <c r="AO100" i="2"/>
  <c r="AL100" i="2"/>
  <c r="AQ100" i="2"/>
  <c r="AP100" i="2"/>
  <c r="AM100" i="2"/>
  <c r="AN100" i="2"/>
  <c r="AN63" i="2"/>
  <c r="AP63" i="2"/>
  <c r="AM63" i="2"/>
  <c r="AQ63" i="2"/>
  <c r="AO63" i="2"/>
  <c r="AL63" i="2"/>
  <c r="AN79" i="2"/>
  <c r="AM79" i="2"/>
  <c r="AO79" i="2"/>
  <c r="AP79" i="2"/>
  <c r="AL79" i="2"/>
  <c r="AQ79" i="2"/>
  <c r="AM97" i="2"/>
  <c r="AQ97" i="2"/>
  <c r="AN97" i="2"/>
  <c r="AO97" i="2"/>
  <c r="AP97" i="2"/>
  <c r="AL97" i="2"/>
  <c r="AN89" i="2"/>
  <c r="AL89" i="2"/>
  <c r="AQ89" i="2"/>
  <c r="AM89" i="2"/>
  <c r="AO89" i="2"/>
  <c r="AP89" i="2"/>
  <c r="AO102" i="2"/>
  <c r="AP102" i="2"/>
  <c r="AL102" i="2"/>
  <c r="AM102" i="2"/>
  <c r="AQ102" i="2"/>
  <c r="AN102" i="2"/>
  <c r="AL68" i="2"/>
  <c r="AP68" i="2"/>
  <c r="AM68" i="2"/>
  <c r="AQ68" i="2"/>
  <c r="AN68" i="2"/>
  <c r="AO68" i="2"/>
  <c r="AL64" i="2"/>
  <c r="AP64" i="2"/>
  <c r="AO64" i="2"/>
  <c r="AN64" i="2"/>
  <c r="AM64" i="2"/>
  <c r="AQ64" i="2"/>
  <c r="AL84" i="2"/>
  <c r="AP84" i="2"/>
  <c r="AO84" i="2"/>
  <c r="AQ84" i="2"/>
  <c r="AM84" i="2"/>
  <c r="AN84" i="2"/>
  <c r="AL80" i="2"/>
  <c r="AP80" i="2"/>
  <c r="AM80" i="2"/>
  <c r="AN80" i="2"/>
  <c r="AO80" i="2"/>
  <c r="AQ80" i="2"/>
  <c r="AL76" i="2"/>
  <c r="AP76" i="2"/>
  <c r="AO76" i="2"/>
  <c r="AQ76" i="2"/>
  <c r="AM76" i="2"/>
  <c r="AN76" i="2"/>
  <c r="AL72" i="2"/>
  <c r="AP72" i="2"/>
  <c r="AM72" i="2"/>
  <c r="AO72" i="2"/>
  <c r="AN72" i="2"/>
  <c r="AQ72" i="2"/>
  <c r="AO98" i="2"/>
  <c r="AL98" i="2"/>
  <c r="AP98" i="2"/>
  <c r="AQ98" i="2"/>
  <c r="AM98" i="2"/>
  <c r="AN98" i="2"/>
  <c r="AO94" i="2"/>
  <c r="AL94" i="2"/>
  <c r="AP94" i="2"/>
  <c r="AM94" i="2"/>
  <c r="AQ94" i="2"/>
  <c r="AN94" i="2"/>
  <c r="AO90" i="2"/>
  <c r="AL90" i="2"/>
  <c r="AP90" i="2"/>
  <c r="AQ90" i="2"/>
  <c r="AM90" i="2"/>
  <c r="AN90" i="2"/>
  <c r="AL86" i="2"/>
  <c r="AP86" i="2"/>
  <c r="AN86" i="2"/>
  <c r="AO86" i="2"/>
  <c r="AQ86" i="2"/>
  <c r="AM86" i="2"/>
  <c r="AM105" i="2"/>
  <c r="AQ105" i="2"/>
  <c r="AN105" i="2"/>
  <c r="AO105" i="2"/>
  <c r="AP105" i="2"/>
  <c r="AL105" i="2"/>
  <c r="AM103" i="2"/>
  <c r="AQ103" i="2"/>
  <c r="AO103" i="2"/>
  <c r="AN103" i="2"/>
  <c r="AL103" i="2"/>
  <c r="AP103" i="2"/>
  <c r="AN106" i="2"/>
  <c r="AO106" i="2"/>
  <c r="AM106" i="2"/>
  <c r="AL106" i="2"/>
  <c r="AP106" i="2"/>
  <c r="AQ106" i="2"/>
  <c r="AM107" i="2"/>
  <c r="AQ107" i="2"/>
  <c r="AP107" i="2"/>
  <c r="AN107" i="2"/>
  <c r="AO107" i="2"/>
  <c r="AL107" i="2"/>
  <c r="AE13" i="2"/>
  <c r="AF13" i="2"/>
  <c r="AD13" i="2"/>
  <c r="AC13" i="2"/>
  <c r="AR76" i="2" l="1"/>
  <c r="AR68" i="2"/>
  <c r="AR99" i="2"/>
  <c r="AR85" i="2"/>
  <c r="AR67" i="2"/>
  <c r="AR88" i="2"/>
  <c r="AR74" i="2"/>
  <c r="AR66" i="2"/>
  <c r="AR112" i="2"/>
  <c r="AR103" i="2"/>
  <c r="AR102" i="2"/>
  <c r="AR63" i="2"/>
  <c r="AR73" i="2"/>
  <c r="AR109" i="2"/>
  <c r="AR111" i="2"/>
  <c r="AR86" i="2"/>
  <c r="AR72" i="2"/>
  <c r="AR64" i="2"/>
  <c r="AR95" i="2"/>
  <c r="AR75" i="2"/>
  <c r="AR70" i="2"/>
  <c r="AR62" i="2"/>
  <c r="AR108" i="2"/>
  <c r="AR98" i="2"/>
  <c r="AR89" i="2"/>
  <c r="AR100" i="2"/>
  <c r="AR91" i="2"/>
  <c r="AR96" i="2"/>
  <c r="AR84" i="2"/>
  <c r="AR79" i="2"/>
  <c r="AR77" i="2"/>
  <c r="AR82" i="2"/>
  <c r="AR107" i="2"/>
  <c r="AR94" i="2"/>
  <c r="AR97" i="2"/>
  <c r="AR87" i="2"/>
  <c r="AR81" i="2"/>
  <c r="AR92" i="2"/>
  <c r="AR104" i="2"/>
  <c r="AR80" i="2"/>
  <c r="AR65" i="2"/>
  <c r="AR101" i="2"/>
  <c r="AR78" i="2"/>
  <c r="AR71" i="2"/>
  <c r="AR83" i="2"/>
  <c r="AR110" i="2"/>
  <c r="AR114" i="2"/>
  <c r="AR106" i="2"/>
  <c r="AR105" i="2"/>
  <c r="AR90" i="2"/>
  <c r="AR69" i="2"/>
  <c r="AR93" i="2"/>
  <c r="AG20" i="2"/>
  <c r="AG21" i="2"/>
  <c r="AG19" i="2"/>
  <c r="AG14" i="2"/>
  <c r="AG16" i="2"/>
  <c r="AG15" i="2"/>
  <c r="AG23" i="2"/>
  <c r="AG22" i="2"/>
  <c r="AN113" i="2"/>
  <c r="AQ113" i="2"/>
  <c r="AO113" i="2"/>
  <c r="AL113" i="2"/>
  <c r="AP113" i="2"/>
  <c r="AM113" i="2"/>
  <c r="AP13" i="2"/>
  <c r="AO13" i="2"/>
  <c r="AN13" i="2"/>
  <c r="AQ13" i="2"/>
  <c r="AM13" i="2"/>
  <c r="AD180" i="2"/>
  <c r="AB181" i="2"/>
  <c r="AE180" i="2"/>
  <c r="AC180" i="2"/>
  <c r="AD181" i="2"/>
  <c r="AF181" i="2"/>
  <c r="AQ180" i="2"/>
  <c r="I13" i="7" s="1"/>
  <c r="AL180" i="2"/>
  <c r="AR113" i="2" l="1"/>
  <c r="AC181" i="2"/>
  <c r="AB180" i="2"/>
  <c r="AF180" i="2"/>
  <c r="AE181" i="2"/>
  <c r="E10" i="7"/>
  <c r="J181" i="2"/>
  <c r="J186" i="2" s="1"/>
  <c r="D13" i="7"/>
  <c r="F10" i="7" l="1"/>
  <c r="F11" i="7" s="1"/>
  <c r="G10" i="7"/>
  <c r="G11" i="7" s="1"/>
  <c r="I10" i="7"/>
  <c r="I11" i="7" s="1"/>
  <c r="H10" i="7"/>
  <c r="H11" i="7" s="1"/>
  <c r="E11" i="7"/>
  <c r="J13" i="7"/>
  <c r="D186" i="2"/>
  <c r="P13" i="2"/>
  <c r="J182" i="2"/>
  <c r="J187" i="2" s="1"/>
  <c r="D8" i="7"/>
  <c r="J8" i="7" s="1"/>
  <c r="AA13" i="2" l="1"/>
  <c r="AL13" i="2"/>
  <c r="V13" i="2"/>
  <c r="AK13" i="2" s="1"/>
  <c r="P181" i="2"/>
  <c r="D7" i="7"/>
  <c r="D182" i="2"/>
  <c r="D187" i="2" s="1"/>
  <c r="V181" i="2" l="1"/>
  <c r="AI13" i="2"/>
  <c r="AI14" i="2" s="1"/>
  <c r="AI15" i="2" s="1"/>
  <c r="AI16" i="2" s="1"/>
  <c r="AI17" i="2" s="1"/>
  <c r="AI18" i="2" s="1"/>
  <c r="AI19" i="2" s="1"/>
  <c r="AI20" i="2" s="1"/>
  <c r="AI21" i="2" s="1"/>
  <c r="AI22" i="2" s="1"/>
  <c r="AI23" i="2" s="1"/>
  <c r="AI24" i="2" s="1"/>
  <c r="AI25" i="2" s="1"/>
  <c r="AI26" i="2" s="1"/>
  <c r="AI27" i="2" s="1"/>
  <c r="AI28" i="2" s="1"/>
  <c r="AI29" i="2" s="1"/>
  <c r="AI30" i="2" s="1"/>
  <c r="AI31" i="2" s="1"/>
  <c r="AI32" i="2" s="1"/>
  <c r="AI33" i="2" s="1"/>
  <c r="AI34" i="2" s="1"/>
  <c r="AI35" i="2" s="1"/>
  <c r="AI36" i="2" s="1"/>
  <c r="AI37" i="2" s="1"/>
  <c r="AI38" i="2" s="1"/>
  <c r="AI39" i="2" s="1"/>
  <c r="AI40" i="2" s="1"/>
  <c r="AI41" i="2" s="1"/>
  <c r="AI42" i="2" s="1"/>
  <c r="AI43" i="2" s="1"/>
  <c r="AI44" i="2" s="1"/>
  <c r="AI45" i="2" s="1"/>
  <c r="AI46" i="2" s="1"/>
  <c r="AI47" i="2" s="1"/>
  <c r="AI48" i="2" s="1"/>
  <c r="AI49" i="2" s="1"/>
  <c r="AI50" i="2" s="1"/>
  <c r="AI51" i="2" s="1"/>
  <c r="AI52" i="2" s="1"/>
  <c r="AI53" i="2" s="1"/>
  <c r="AI54" i="2" s="1"/>
  <c r="AI55" i="2" s="1"/>
  <c r="AI56" i="2" s="1"/>
  <c r="AI57" i="2" s="1"/>
  <c r="AI58" i="2" s="1"/>
  <c r="AI59" i="2" s="1"/>
  <c r="AI60" i="2" s="1"/>
  <c r="AI61" i="2" s="1"/>
  <c r="AI62" i="2" s="1"/>
  <c r="AI63" i="2" s="1"/>
  <c r="AI64" i="2" s="1"/>
  <c r="AI65" i="2" s="1"/>
  <c r="AI66" i="2" s="1"/>
  <c r="AI67" i="2" s="1"/>
  <c r="AI68" i="2" s="1"/>
  <c r="AI69" i="2" s="1"/>
  <c r="AI70" i="2" s="1"/>
  <c r="AI71" i="2" s="1"/>
  <c r="AI72" i="2" s="1"/>
  <c r="AI73" i="2" s="1"/>
  <c r="AI74" i="2" s="1"/>
  <c r="AI75" i="2" s="1"/>
  <c r="AI76" i="2" s="1"/>
  <c r="AI77" i="2" s="1"/>
  <c r="AI78" i="2" s="1"/>
  <c r="AI79" i="2" s="1"/>
  <c r="AI80" i="2" s="1"/>
  <c r="AI81" i="2" s="1"/>
  <c r="AI82" i="2" s="1"/>
  <c r="AI83" i="2" s="1"/>
  <c r="AI84" i="2" s="1"/>
  <c r="AI85" i="2" s="1"/>
  <c r="AI86" i="2" s="1"/>
  <c r="AI87" i="2" s="1"/>
  <c r="AI88" i="2" s="1"/>
  <c r="AI89" i="2" s="1"/>
  <c r="AI90" i="2" s="1"/>
  <c r="AI91" i="2" s="1"/>
  <c r="AI92" i="2" s="1"/>
  <c r="AI93" i="2" s="1"/>
  <c r="AI94" i="2" s="1"/>
  <c r="AI95" i="2" s="1"/>
  <c r="AI96" i="2" s="1"/>
  <c r="AI97" i="2" s="1"/>
  <c r="AI98" i="2" s="1"/>
  <c r="AI99" i="2" s="1"/>
  <c r="AI100" i="2" s="1"/>
  <c r="AI101" i="2" s="1"/>
  <c r="AI102" i="2" s="1"/>
  <c r="AI103" i="2" s="1"/>
  <c r="AI104" i="2" s="1"/>
  <c r="AI105" i="2" s="1"/>
  <c r="AI106" i="2" s="1"/>
  <c r="AI107" i="2" s="1"/>
  <c r="AI108" i="2" s="1"/>
  <c r="AI109" i="2" s="1"/>
  <c r="AI110" i="2" s="1"/>
  <c r="AI111" i="2" s="1"/>
  <c r="AI112" i="2" s="1"/>
  <c r="AI113" i="2" s="1"/>
  <c r="AI114" i="2" s="1"/>
  <c r="AI115" i="2" s="1"/>
  <c r="AI116" i="2" s="1"/>
  <c r="AI117" i="2" s="1"/>
  <c r="AI118" i="2" s="1"/>
  <c r="AI119" i="2" s="1"/>
  <c r="AI120" i="2" s="1"/>
  <c r="AI121" i="2" s="1"/>
  <c r="AI122" i="2" s="1"/>
  <c r="AI123" i="2" s="1"/>
  <c r="AI124" i="2" s="1"/>
  <c r="AI125" i="2" s="1"/>
  <c r="AI126" i="2" s="1"/>
  <c r="AI127" i="2" s="1"/>
  <c r="AI128" i="2" s="1"/>
  <c r="AI129" i="2" s="1"/>
  <c r="AI130" i="2" s="1"/>
  <c r="AI131" i="2" s="1"/>
  <c r="AI132" i="2" s="1"/>
  <c r="AI133" i="2" s="1"/>
  <c r="AI134" i="2" s="1"/>
  <c r="AI135" i="2" s="1"/>
  <c r="AI136" i="2" s="1"/>
  <c r="AI137" i="2" s="1"/>
  <c r="AI138" i="2" s="1"/>
  <c r="AI139" i="2" s="1"/>
  <c r="AI140" i="2" s="1"/>
  <c r="AI141" i="2" s="1"/>
  <c r="AK181" i="2"/>
  <c r="AA180" i="2"/>
  <c r="AG180" i="2" s="1"/>
  <c r="AG13" i="2"/>
  <c r="AH13" i="2" s="1"/>
  <c r="AH14" i="2" s="1"/>
  <c r="AH15" i="2" s="1"/>
  <c r="AH16" i="2" s="1"/>
  <c r="AH17" i="2" s="1"/>
  <c r="AH18" i="2" s="1"/>
  <c r="AH19" i="2" s="1"/>
  <c r="AH20" i="2" s="1"/>
  <c r="AH21" i="2" s="1"/>
  <c r="AH22" i="2" s="1"/>
  <c r="AH23" i="2" s="1"/>
  <c r="AH24" i="2" s="1"/>
  <c r="AH25" i="2" s="1"/>
  <c r="AH26" i="2" s="1"/>
  <c r="AH27" i="2" s="1"/>
  <c r="AH28" i="2" s="1"/>
  <c r="AH29" i="2" s="1"/>
  <c r="AH30" i="2" s="1"/>
  <c r="AH31" i="2" s="1"/>
  <c r="AH32" i="2" s="1"/>
  <c r="AH33" i="2" s="1"/>
  <c r="AH34" i="2" s="1"/>
  <c r="AH35" i="2" s="1"/>
  <c r="AH36" i="2" s="1"/>
  <c r="AH37" i="2" s="1"/>
  <c r="AH38" i="2" s="1"/>
  <c r="AH39" i="2" s="1"/>
  <c r="AH40" i="2" s="1"/>
  <c r="AH41" i="2" s="1"/>
  <c r="AH42" i="2" s="1"/>
  <c r="AH43" i="2" s="1"/>
  <c r="AH44" i="2" s="1"/>
  <c r="AH45" i="2" s="1"/>
  <c r="AH46" i="2" s="1"/>
  <c r="AH47" i="2" s="1"/>
  <c r="AH48" i="2" s="1"/>
  <c r="AH49" i="2" s="1"/>
  <c r="AH50" i="2" s="1"/>
  <c r="AH51" i="2" s="1"/>
  <c r="AH52" i="2" s="1"/>
  <c r="AH53" i="2" s="1"/>
  <c r="AH54" i="2" s="1"/>
  <c r="AH55" i="2" s="1"/>
  <c r="AH56" i="2" s="1"/>
  <c r="AH57" i="2" s="1"/>
  <c r="AH58" i="2" s="1"/>
  <c r="AH59" i="2" s="1"/>
  <c r="AH60" i="2" s="1"/>
  <c r="AH61" i="2" s="1"/>
  <c r="AH62" i="2" s="1"/>
  <c r="AH63" i="2" s="1"/>
  <c r="AH64" i="2" s="1"/>
  <c r="AH65" i="2" s="1"/>
  <c r="AH66" i="2" s="1"/>
  <c r="AH67" i="2" s="1"/>
  <c r="AH68" i="2" s="1"/>
  <c r="AH69" i="2" s="1"/>
  <c r="AH70" i="2" s="1"/>
  <c r="AH71" i="2" s="1"/>
  <c r="AH72" i="2" s="1"/>
  <c r="AH73" i="2" s="1"/>
  <c r="AH74" i="2" s="1"/>
  <c r="AH75" i="2" s="1"/>
  <c r="AH76" i="2" s="1"/>
  <c r="AH77" i="2" s="1"/>
  <c r="AH78" i="2" s="1"/>
  <c r="AH79" i="2" s="1"/>
  <c r="AH80" i="2" s="1"/>
  <c r="AH81" i="2" s="1"/>
  <c r="AH82" i="2" s="1"/>
  <c r="AH83" i="2" s="1"/>
  <c r="AH84" i="2" s="1"/>
  <c r="AH85" i="2" s="1"/>
  <c r="AH86" i="2" s="1"/>
  <c r="AH87" i="2" s="1"/>
  <c r="AH88" i="2" s="1"/>
  <c r="AH89" i="2" s="1"/>
  <c r="AH90" i="2" s="1"/>
  <c r="AH91" i="2" s="1"/>
  <c r="AH92" i="2" s="1"/>
  <c r="AH93" i="2" s="1"/>
  <c r="AH94" i="2" s="1"/>
  <c r="AH95" i="2" s="1"/>
  <c r="AH96" i="2" s="1"/>
  <c r="AH97" i="2" s="1"/>
  <c r="AH98" i="2" s="1"/>
  <c r="AH99" i="2" s="1"/>
  <c r="AH100" i="2" s="1"/>
  <c r="AH101" i="2" s="1"/>
  <c r="AH102" i="2" s="1"/>
  <c r="AH103" i="2" s="1"/>
  <c r="AH104" i="2" s="1"/>
  <c r="AH105" i="2" s="1"/>
  <c r="AH106" i="2" s="1"/>
  <c r="AH107" i="2" s="1"/>
  <c r="AH108" i="2" s="1"/>
  <c r="AH109" i="2" s="1"/>
  <c r="AH110" i="2" s="1"/>
  <c r="AH111" i="2" s="1"/>
  <c r="AH112" i="2" s="1"/>
  <c r="AH113" i="2" s="1"/>
  <c r="AH114" i="2" s="1"/>
  <c r="AH115" i="2" s="1"/>
  <c r="AH116" i="2" s="1"/>
  <c r="AH117" i="2" s="1"/>
  <c r="AH118" i="2" s="1"/>
  <c r="AH119" i="2" s="1"/>
  <c r="AH120" i="2" s="1"/>
  <c r="AH121" i="2" s="1"/>
  <c r="AH122" i="2" s="1"/>
  <c r="AH123" i="2" s="1"/>
  <c r="AH124" i="2" s="1"/>
  <c r="AH125" i="2" s="1"/>
  <c r="AH126" i="2" s="1"/>
  <c r="AH127" i="2" s="1"/>
  <c r="AH128" i="2" s="1"/>
  <c r="AH129" i="2" s="1"/>
  <c r="AH130" i="2" s="1"/>
  <c r="AH131" i="2" s="1"/>
  <c r="AH132" i="2" s="1"/>
  <c r="AH133" i="2" s="1"/>
  <c r="AH134" i="2" s="1"/>
  <c r="AH135" i="2" s="1"/>
  <c r="AH136" i="2" s="1"/>
  <c r="AH137" i="2" s="1"/>
  <c r="AH138" i="2" s="1"/>
  <c r="AH139" i="2" s="1"/>
  <c r="AH140" i="2" s="1"/>
  <c r="AH141" i="2" s="1"/>
  <c r="AH142" i="2" s="1"/>
  <c r="AH143" i="2" s="1"/>
  <c r="AH144" i="2" s="1"/>
  <c r="AH145" i="2" s="1"/>
  <c r="AH146" i="2" s="1"/>
  <c r="AH147" i="2" s="1"/>
  <c r="AH148" i="2" s="1"/>
  <c r="AH149" i="2" s="1"/>
  <c r="AH150" i="2" s="1"/>
  <c r="AH151" i="2" s="1"/>
  <c r="AH152" i="2" s="1"/>
  <c r="AH153" i="2" s="1"/>
  <c r="AH154" i="2" s="1"/>
  <c r="AH155" i="2" s="1"/>
  <c r="AH156" i="2" s="1"/>
  <c r="AH157" i="2" s="1"/>
  <c r="AH158" i="2" s="1"/>
  <c r="AH159" i="2" s="1"/>
  <c r="AH160" i="2" s="1"/>
  <c r="AH161" i="2" s="1"/>
  <c r="AH162" i="2" s="1"/>
  <c r="AH163" i="2" s="1"/>
  <c r="AH164" i="2" s="1"/>
  <c r="AH165" i="2" s="1"/>
  <c r="AH166" i="2" s="1"/>
  <c r="AH167" i="2" s="1"/>
  <c r="AH168" i="2" s="1"/>
  <c r="AH169" i="2" s="1"/>
  <c r="AH170" i="2" s="1"/>
  <c r="AH171" i="2" s="1"/>
  <c r="AH172" i="2" s="1"/>
  <c r="AA181" i="2"/>
  <c r="W13" i="2"/>
  <c r="J7" i="7"/>
  <c r="D9" i="7"/>
  <c r="J9" i="7" s="1"/>
  <c r="P182" i="2"/>
  <c r="AR13" i="2" l="1"/>
  <c r="D10" i="7"/>
  <c r="D11" i="7" s="1"/>
  <c r="AG181" i="2"/>
  <c r="AA182" i="2"/>
  <c r="AA184" i="2" s="1"/>
  <c r="W14" i="2"/>
  <c r="W15" i="2" s="1"/>
  <c r="W16" i="2" s="1"/>
  <c r="W17" i="2" s="1"/>
  <c r="W18" i="2" s="1"/>
  <c r="W19" i="2" s="1"/>
  <c r="W20" i="2" s="1"/>
  <c r="W21" i="2" s="1"/>
  <c r="W22" i="2" s="1"/>
  <c r="W23" i="2" s="1"/>
  <c r="W24" i="2" s="1"/>
  <c r="W25" i="2" s="1"/>
  <c r="W26" i="2" s="1"/>
  <c r="W27" i="2" s="1"/>
  <c r="W28" i="2" s="1"/>
  <c r="W29" i="2" s="1"/>
  <c r="W30" i="2" s="1"/>
  <c r="W31" i="2" s="1"/>
  <c r="W32" i="2" s="1"/>
  <c r="W33" i="2" s="1"/>
  <c r="W34" i="2" s="1"/>
  <c r="W35" i="2" s="1"/>
  <c r="W36" i="2" s="1"/>
  <c r="W37" i="2" s="1"/>
  <c r="W38" i="2" s="1"/>
  <c r="W39" i="2" s="1"/>
  <c r="W40" i="2" s="1"/>
  <c r="W41" i="2" s="1"/>
  <c r="W42" i="2" s="1"/>
  <c r="W43" i="2" s="1"/>
  <c r="W44" i="2" s="1"/>
  <c r="W45" i="2" s="1"/>
  <c r="W46" i="2" s="1"/>
  <c r="W47" i="2" s="1"/>
  <c r="W48" i="2" s="1"/>
  <c r="W49" i="2" s="1"/>
  <c r="W50" i="2" s="1"/>
  <c r="W51" i="2" s="1"/>
  <c r="W52" i="2" s="1"/>
  <c r="W53" i="2" s="1"/>
  <c r="W54" i="2" s="1"/>
  <c r="W55" i="2" s="1"/>
  <c r="W56" i="2" s="1"/>
  <c r="W57" i="2" s="1"/>
  <c r="W58" i="2" s="1"/>
  <c r="W59" i="2" s="1"/>
  <c r="W60" i="2" s="1"/>
  <c r="W61" i="2" s="1"/>
  <c r="W62" i="2" s="1"/>
  <c r="W63" i="2" s="1"/>
  <c r="W64" i="2" s="1"/>
  <c r="W65" i="2" s="1"/>
  <c r="W66" i="2" s="1"/>
  <c r="W67" i="2" s="1"/>
  <c r="W68" i="2" s="1"/>
  <c r="W69" i="2" s="1"/>
  <c r="W70" i="2" s="1"/>
  <c r="W71" i="2" s="1"/>
  <c r="W72" i="2" s="1"/>
  <c r="W73" i="2" s="1"/>
  <c r="W74" i="2" s="1"/>
  <c r="W75" i="2" s="1"/>
  <c r="W76" i="2" s="1"/>
  <c r="W77" i="2" s="1"/>
  <c r="W78" i="2" s="1"/>
  <c r="W79" i="2" s="1"/>
  <c r="W80" i="2" s="1"/>
  <c r="W81" i="2" s="1"/>
  <c r="W82" i="2" s="1"/>
  <c r="W83" i="2" s="1"/>
  <c r="W84" i="2" s="1"/>
  <c r="W85" i="2" s="1"/>
  <c r="W86" i="2" s="1"/>
  <c r="W87" i="2" s="1"/>
  <c r="W88" i="2" s="1"/>
  <c r="W89" i="2" s="1"/>
  <c r="W90" i="2" s="1"/>
  <c r="W91" i="2" s="1"/>
  <c r="W92" i="2" s="1"/>
  <c r="W93" i="2" s="1"/>
  <c r="W94" i="2" s="1"/>
  <c r="W95" i="2" s="1"/>
  <c r="W96" i="2" s="1"/>
  <c r="W97" i="2" s="1"/>
  <c r="W98" i="2" s="1"/>
  <c r="W99" i="2" s="1"/>
  <c r="W100" i="2" s="1"/>
  <c r="W101" i="2" s="1"/>
  <c r="W102" i="2" s="1"/>
  <c r="W103" i="2" s="1"/>
  <c r="W104" i="2" s="1"/>
  <c r="W105" i="2" s="1"/>
  <c r="W106" i="2" s="1"/>
  <c r="W107" i="2" s="1"/>
  <c r="W108" i="2" s="1"/>
  <c r="W109" i="2" s="1"/>
  <c r="W110" i="2" s="1"/>
  <c r="W111" i="2" s="1"/>
  <c r="W112" i="2" s="1"/>
  <c r="W113" i="2" s="1"/>
  <c r="W114" i="2" s="1"/>
  <c r="W115" i="2" s="1"/>
  <c r="W116" i="2" s="1"/>
  <c r="W117" i="2" s="1"/>
  <c r="W118" i="2" s="1"/>
  <c r="W119" i="2" s="1"/>
  <c r="W120" i="2" s="1"/>
  <c r="W121" i="2" s="1"/>
  <c r="W122" i="2" s="1"/>
  <c r="W123" i="2" s="1"/>
  <c r="W124" i="2" s="1"/>
  <c r="W125" i="2" s="1"/>
  <c r="W126" i="2" s="1"/>
  <c r="W127" i="2" s="1"/>
  <c r="W128" i="2" s="1"/>
  <c r="W129" i="2" s="1"/>
  <c r="W130" i="2" s="1"/>
  <c r="W131" i="2" s="1"/>
  <c r="W132" i="2" s="1"/>
  <c r="W133" i="2" s="1"/>
  <c r="W134" i="2" s="1"/>
  <c r="W135" i="2" s="1"/>
  <c r="W136" i="2" s="1"/>
  <c r="W137" i="2" s="1"/>
  <c r="W138" i="2" s="1"/>
  <c r="W139" i="2" s="1"/>
  <c r="W140" i="2" s="1"/>
  <c r="W141" i="2" s="1"/>
  <c r="W142" i="2" s="1"/>
  <c r="W143" i="2" s="1"/>
  <c r="AN181" i="2"/>
  <c r="AN183" i="2" s="1"/>
  <c r="AL181" i="2"/>
  <c r="AL183" i="2" s="1"/>
  <c r="AO181" i="2"/>
  <c r="AO183" i="2" s="1"/>
  <c r="AQ181" i="2"/>
  <c r="AQ183" i="2" s="1"/>
  <c r="AP181" i="2"/>
  <c r="AP183" i="2" s="1"/>
  <c r="AM181" i="2"/>
  <c r="AM183" i="2" s="1"/>
  <c r="J14" i="7"/>
  <c r="D14" i="7" s="1"/>
  <c r="W144" i="2" l="1"/>
  <c r="W145" i="2" s="1"/>
  <c r="W146" i="2" s="1"/>
  <c r="W147" i="2" s="1"/>
  <c r="AL182" i="2"/>
  <c r="D17" i="7"/>
  <c r="G14" i="7"/>
  <c r="H14" i="7"/>
  <c r="E14" i="7"/>
  <c r="I14" i="7"/>
  <c r="F14" i="7"/>
  <c r="J15" i="7"/>
  <c r="J10" i="7"/>
  <c r="J11" i="7"/>
  <c r="J17" i="7" s="1"/>
  <c r="W148" i="2" l="1"/>
  <c r="W149" i="2" s="1"/>
  <c r="W150" i="2" s="1"/>
  <c r="W151" i="2" s="1"/>
  <c r="W152" i="2" s="1"/>
  <c r="W153" i="2" s="1"/>
  <c r="W154" i="2" s="1"/>
  <c r="W155" i="2" s="1"/>
  <c r="W156" i="2" s="1"/>
  <c r="W157" i="2" s="1"/>
  <c r="W158" i="2" s="1"/>
  <c r="W159" i="2" s="1"/>
  <c r="W160" i="2" s="1"/>
  <c r="W161" i="2" s="1"/>
  <c r="W162" i="2" s="1"/>
  <c r="W163" i="2" s="1"/>
  <c r="W164" i="2" s="1"/>
  <c r="W165" i="2" s="1"/>
  <c r="W166" i="2" s="1"/>
  <c r="W167" i="2" s="1"/>
  <c r="D15" i="7"/>
  <c r="F15" i="7"/>
  <c r="F17" i="7"/>
  <c r="H15" i="7"/>
  <c r="H17" i="7"/>
  <c r="I15" i="7"/>
  <c r="I17" i="7"/>
  <c r="G15" i="7"/>
  <c r="G17" i="7"/>
  <c r="E15" i="7"/>
  <c r="E17" i="7"/>
  <c r="H12" i="7"/>
  <c r="I12" i="7"/>
  <c r="G12" i="7"/>
  <c r="F12" i="7"/>
  <c r="E12" i="7"/>
  <c r="J12" i="7"/>
  <c r="D12" i="7"/>
  <c r="W168" i="2" l="1"/>
  <c r="W169" i="2" s="1"/>
  <c r="W170" i="2" s="1"/>
  <c r="W171" i="2" s="1"/>
  <c r="W172" i="2" s="1"/>
  <c r="W18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Antera Gestão de Recursos</author>
  </authors>
  <commentList>
    <comment ref="B135" authorId="0" shapeId="0" xr:uid="{00000000-0006-0000-0400-000001000000}">
      <text>
        <r>
          <rPr>
            <b/>
            <sz val="9"/>
            <color indexed="81"/>
            <rFont val="Segoe UI"/>
            <family val="2"/>
          </rPr>
          <t>Data: efetiva: 01.11.23</t>
        </r>
      </text>
    </comment>
    <comment ref="B136" authorId="0" shapeId="0" xr:uid="{00000000-0006-0000-0400-000002000000}">
      <text>
        <r>
          <rPr>
            <b/>
            <sz val="9"/>
            <color indexed="81"/>
            <rFont val="Segoe UI"/>
            <family val="2"/>
          </rPr>
          <t>Data: efetiva: 01.11.23</t>
        </r>
      </text>
    </comment>
  </commentList>
</comments>
</file>

<file path=xl/sharedStrings.xml><?xml version="1.0" encoding="utf-8"?>
<sst xmlns="http://schemas.openxmlformats.org/spreadsheetml/2006/main" count="438" uniqueCount="250">
  <si>
    <t>Data</t>
  </si>
  <si>
    <t>Mês</t>
  </si>
  <si>
    <t>mai.15</t>
  </si>
  <si>
    <t>jun.15</t>
  </si>
  <si>
    <t>Total</t>
  </si>
  <si>
    <t>Planilha de Acompanhamento do Hurdle rate</t>
  </si>
  <si>
    <t>BNDES</t>
  </si>
  <si>
    <t>Valor aportado pelos quotistas</t>
  </si>
  <si>
    <t>%</t>
  </si>
  <si>
    <t>Disposto no regulamento do Fundo em vigor</t>
  </si>
  <si>
    <t>Planilha de Acompanhamento do Hurdle Rate</t>
  </si>
  <si>
    <t>out.15</t>
  </si>
  <si>
    <t>TOTAL</t>
  </si>
  <si>
    <t>jul.15</t>
  </si>
  <si>
    <t>ago.15</t>
  </si>
  <si>
    <t>set.15</t>
  </si>
  <si>
    <t>ÍNDICE</t>
  </si>
  <si>
    <t>Valor 
Acumulado</t>
  </si>
  <si>
    <t xml:space="preserve">    VARIAÇÃO</t>
  </si>
  <si>
    <t>ANO</t>
  </si>
  <si>
    <t>MÊS</t>
  </si>
  <si>
    <t>NÚMERO ÍNDICE</t>
  </si>
  <si>
    <t>(%)</t>
  </si>
  <si>
    <t>(DEZ 93 = 100)</t>
  </si>
  <si>
    <t>NO</t>
  </si>
  <si>
    <t>MESES</t>
  </si>
  <si>
    <t>JAN</t>
  </si>
  <si>
    <t>FEV</t>
  </si>
  <si>
    <t>MAR</t>
  </si>
  <si>
    <t>ABR</t>
  </si>
  <si>
    <t>MAI</t>
  </si>
  <si>
    <t>JUN</t>
  </si>
  <si>
    <t>JUL</t>
  </si>
  <si>
    <t>AGO</t>
  </si>
  <si>
    <t>SET</t>
  </si>
  <si>
    <t>OUT</t>
  </si>
  <si>
    <t>NOV</t>
  </si>
  <si>
    <t>DEZ</t>
  </si>
  <si>
    <t>(continuação)</t>
  </si>
  <si>
    <t xml:space="preserve">Fonte: IBGE, Diretoria de Pesquisas, Coordenação de Índices de Preços, </t>
  </si>
  <si>
    <t>Sistema Nacional de Índices de Preços ao Consumidor.</t>
  </si>
  <si>
    <t>nov.15</t>
  </si>
  <si>
    <t>Regula-
mento</t>
  </si>
  <si>
    <t xml:space="preserve">Planilha de Apuração do Valor do Hurdle Rate  (valores em reais) </t>
  </si>
  <si>
    <t>Quant.
Quotas</t>
  </si>
  <si>
    <t>R$</t>
  </si>
  <si>
    <t>(-) Valor amortizado aos quotistas</t>
  </si>
  <si>
    <t>(=) Valor parcial (aportes - amortizações)</t>
  </si>
  <si>
    <t>(+) Correção IPCA</t>
  </si>
  <si>
    <t>(=) Valor corrigido (IPCA)</t>
  </si>
  <si>
    <t>DESCRIÇÃO</t>
  </si>
  <si>
    <t xml:space="preserve">Quantidade de Quotas </t>
  </si>
  <si>
    <t>CALCULADO ATÉ:</t>
  </si>
  <si>
    <t>Valor juros (6% a.a.)</t>
  </si>
  <si>
    <t>TOTAL R$</t>
  </si>
  <si>
    <t>QUANT.</t>
  </si>
  <si>
    <t>A</t>
  </si>
  <si>
    <t>B</t>
  </si>
  <si>
    <t>C</t>
  </si>
  <si>
    <t>D</t>
  </si>
  <si>
    <t>I</t>
  </si>
  <si>
    <t>IPCA (fonte IBGE)</t>
  </si>
  <si>
    <t>SÉRIE HISTÓRICA DO IPCA (fonte IBGE)</t>
  </si>
  <si>
    <t>Da data Aporte/Amort. 
até data atual</t>
  </si>
  <si>
    <t>APORTES</t>
  </si>
  <si>
    <t>AMORTIZAÇÕES</t>
  </si>
  <si>
    <r>
      <t xml:space="preserve">VALOR PARCIAL
</t>
    </r>
    <r>
      <rPr>
        <sz val="10"/>
        <rFont val="Calibri"/>
        <family val="2"/>
        <scheme val="minor"/>
      </rPr>
      <t>(Aportes (-) Amortizações)</t>
    </r>
  </si>
  <si>
    <t>VALORES CORRIGIDOS PELO IPCA</t>
  </si>
  <si>
    <t>VALORES DOS APORTES E AMORTIZAÇÕES - QUOTISTAS</t>
  </si>
  <si>
    <r>
      <t xml:space="preserve">QUANT. IPCA´s 
</t>
    </r>
    <r>
      <rPr>
        <sz val="7"/>
        <rFont val="Calibri"/>
        <family val="2"/>
        <scheme val="minor"/>
      </rPr>
      <t>(data Aporte/Amort.)</t>
    </r>
  </si>
  <si>
    <t>VALOR
JUROS</t>
  </si>
  <si>
    <t>CUSTO DE OPORTUNIDADE (6% a.a.)</t>
  </si>
  <si>
    <t>DATA ATUAL</t>
  </si>
  <si>
    <t>dez.15</t>
  </si>
  <si>
    <t>jan.16</t>
  </si>
  <si>
    <t>fev.16</t>
  </si>
  <si>
    <t>mar.16</t>
  </si>
  <si>
    <t>abr.16</t>
  </si>
  <si>
    <t>mai.16</t>
  </si>
  <si>
    <t>jun.16</t>
  </si>
  <si>
    <r>
      <t>numero indice IPCA mês anterior
IPCA</t>
    </r>
    <r>
      <rPr>
        <sz val="7"/>
        <rFont val="Calibri"/>
        <family val="2"/>
        <scheme val="minor"/>
      </rPr>
      <t xml:space="preserve"> (data 
Aporte/Amort.)</t>
    </r>
  </si>
  <si>
    <t>Número Índice IPCA</t>
  </si>
  <si>
    <t>QUANT.
DIAS</t>
  </si>
  <si>
    <t>APURAÇÃO HURDLE RATE - FIP PRIMATEC</t>
  </si>
  <si>
    <t>FIP PRIMATEC</t>
  </si>
  <si>
    <t>Início das atividades do Fundo: 10/06/2015</t>
  </si>
  <si>
    <t>FINEP</t>
  </si>
  <si>
    <t>BDMG</t>
  </si>
  <si>
    <t>ANTERA</t>
  </si>
  <si>
    <t>BANDES</t>
  </si>
  <si>
    <t>FAPEMIG</t>
  </si>
  <si>
    <t>E</t>
  </si>
  <si>
    <t>F</t>
  </si>
  <si>
    <t>G</t>
  </si>
  <si>
    <t>H</t>
  </si>
  <si>
    <t>J</t>
  </si>
  <si>
    <t>K</t>
  </si>
  <si>
    <t>L</t>
  </si>
  <si>
    <r>
      <rPr>
        <b/>
        <sz val="10"/>
        <color rgb="FFC00000"/>
        <rFont val="Calibri"/>
        <family val="2"/>
        <scheme val="minor"/>
      </rPr>
      <t>M</t>
    </r>
    <r>
      <rPr>
        <sz val="8"/>
        <color rgb="FFC00000"/>
        <rFont val="Calibri"/>
        <family val="2"/>
        <scheme val="minor"/>
      </rPr>
      <t>=A-G</t>
    </r>
  </si>
  <si>
    <r>
      <rPr>
        <b/>
        <sz val="10"/>
        <color rgb="FFC00000"/>
        <rFont val="Calibri"/>
        <family val="2"/>
        <scheme val="minor"/>
      </rPr>
      <t>N</t>
    </r>
    <r>
      <rPr>
        <sz val="8"/>
        <color rgb="FFC00000"/>
        <rFont val="Calibri"/>
        <family val="2"/>
        <scheme val="minor"/>
      </rPr>
      <t>=B-H</t>
    </r>
  </si>
  <si>
    <r>
      <rPr>
        <b/>
        <sz val="10"/>
        <color rgb="FFC00000"/>
        <rFont val="Calibri"/>
        <family val="2"/>
        <scheme val="minor"/>
      </rPr>
      <t>O</t>
    </r>
    <r>
      <rPr>
        <sz val="8"/>
        <color rgb="FFC00000"/>
        <rFont val="Calibri"/>
        <family val="2"/>
        <scheme val="minor"/>
      </rPr>
      <t>=C-I</t>
    </r>
  </si>
  <si>
    <r>
      <rPr>
        <b/>
        <sz val="10"/>
        <color rgb="FFC00000"/>
        <rFont val="Calibri"/>
        <family val="2"/>
        <scheme val="minor"/>
      </rPr>
      <t>P</t>
    </r>
    <r>
      <rPr>
        <sz val="8"/>
        <color rgb="FFC00000"/>
        <rFont val="Calibri"/>
        <family val="2"/>
        <scheme val="minor"/>
      </rPr>
      <t>=D-J</t>
    </r>
  </si>
  <si>
    <r>
      <rPr>
        <b/>
        <sz val="10"/>
        <color rgb="FFC00000"/>
        <rFont val="Calibri"/>
        <family val="2"/>
        <scheme val="minor"/>
      </rPr>
      <t>Q</t>
    </r>
    <r>
      <rPr>
        <sz val="8"/>
        <color rgb="FFC00000"/>
        <rFont val="Calibri"/>
        <family val="2"/>
        <scheme val="minor"/>
      </rPr>
      <t>=E-K</t>
    </r>
  </si>
  <si>
    <r>
      <rPr>
        <b/>
        <sz val="10"/>
        <color rgb="FFC00000"/>
        <rFont val="Calibri"/>
        <family val="2"/>
        <scheme val="minor"/>
      </rPr>
      <t>R</t>
    </r>
    <r>
      <rPr>
        <sz val="8"/>
        <color rgb="FFC00000"/>
        <rFont val="Calibri"/>
        <family val="2"/>
        <scheme val="minor"/>
      </rPr>
      <t>=F-L</t>
    </r>
  </si>
  <si>
    <t>U</t>
  </si>
  <si>
    <r>
      <rPr>
        <b/>
        <sz val="10"/>
        <color rgb="FFC00000"/>
        <rFont val="Calibri"/>
        <family val="2"/>
        <scheme val="minor"/>
      </rPr>
      <t>V</t>
    </r>
    <r>
      <rPr>
        <sz val="8"/>
        <color rgb="FFC00000"/>
        <rFont val="Calibri"/>
        <family val="2"/>
        <scheme val="minor"/>
      </rPr>
      <t>=M / U</t>
    </r>
  </si>
  <si>
    <r>
      <rPr>
        <b/>
        <sz val="10"/>
        <color rgb="FFC00000"/>
        <rFont val="Calibri"/>
        <family val="2"/>
        <scheme val="minor"/>
      </rPr>
      <t>W</t>
    </r>
    <r>
      <rPr>
        <sz val="8"/>
        <color rgb="FFC00000"/>
        <rFont val="Calibri"/>
        <family val="2"/>
        <scheme val="minor"/>
      </rPr>
      <t>=N / U</t>
    </r>
  </si>
  <si>
    <r>
      <rPr>
        <b/>
        <sz val="10"/>
        <color rgb="FFC00000"/>
        <rFont val="Calibri"/>
        <family val="2"/>
        <scheme val="minor"/>
      </rPr>
      <t>X</t>
    </r>
    <r>
      <rPr>
        <sz val="8"/>
        <color rgb="FFC00000"/>
        <rFont val="Calibri"/>
        <family val="2"/>
        <scheme val="minor"/>
      </rPr>
      <t>=O / U</t>
    </r>
  </si>
  <si>
    <r>
      <rPr>
        <b/>
        <sz val="10"/>
        <color rgb="FFC00000"/>
        <rFont val="Calibri"/>
        <family val="2"/>
        <scheme val="minor"/>
      </rPr>
      <t>Y</t>
    </r>
    <r>
      <rPr>
        <sz val="8"/>
        <color rgb="FFC00000"/>
        <rFont val="Calibri"/>
        <family val="2"/>
        <scheme val="minor"/>
      </rPr>
      <t>=P / U</t>
    </r>
  </si>
  <si>
    <r>
      <rPr>
        <b/>
        <sz val="10"/>
        <color rgb="FFC00000"/>
        <rFont val="Calibri"/>
        <family val="2"/>
        <scheme val="minor"/>
      </rPr>
      <t>Z</t>
    </r>
    <r>
      <rPr>
        <sz val="8"/>
        <color rgb="FFC00000"/>
        <rFont val="Calibri"/>
        <family val="2"/>
        <scheme val="minor"/>
      </rPr>
      <t>=Q / U</t>
    </r>
  </si>
  <si>
    <r>
      <rPr>
        <b/>
        <sz val="10"/>
        <color rgb="FFC00000"/>
        <rFont val="Calibri"/>
        <family val="2"/>
        <scheme val="minor"/>
      </rPr>
      <t>AA</t>
    </r>
    <r>
      <rPr>
        <sz val="8"/>
        <color rgb="FFC00000"/>
        <rFont val="Calibri"/>
        <family val="2"/>
        <scheme val="minor"/>
      </rPr>
      <t>=R/ U</t>
    </r>
  </si>
  <si>
    <r>
      <rPr>
        <b/>
        <sz val="10"/>
        <color rgb="FFC00000"/>
        <rFont val="Calibri"/>
        <family val="2"/>
        <scheme val="minor"/>
      </rPr>
      <t>AB</t>
    </r>
    <r>
      <rPr>
        <b/>
        <sz val="9"/>
        <color rgb="FFC00000"/>
        <rFont val="Calibri"/>
        <family val="2"/>
        <scheme val="minor"/>
      </rPr>
      <t>=</t>
    </r>
    <r>
      <rPr>
        <b/>
        <sz val="8"/>
        <color rgb="FFC00000"/>
        <rFont val="Calibri"/>
        <family val="2"/>
        <scheme val="minor"/>
      </rPr>
      <t xml:space="preserve">Dias </t>
    </r>
    <r>
      <rPr>
        <sz val="6"/>
        <color rgb="FFC00000"/>
        <rFont val="Calibri"/>
        <family val="2"/>
        <scheme val="minor"/>
      </rPr>
      <t>(Aporte/
Amort. até atual)</t>
    </r>
  </si>
  <si>
    <r>
      <rPr>
        <b/>
        <sz val="10"/>
        <color rgb="FFC00000"/>
        <rFont val="Calibri"/>
        <family val="2"/>
        <scheme val="minor"/>
      </rPr>
      <t>AC</t>
    </r>
    <r>
      <rPr>
        <sz val="8"/>
        <color rgb="FFC00000"/>
        <rFont val="Calibri"/>
        <family val="2"/>
        <scheme val="minor"/>
      </rPr>
      <t>=
((V*(1+6%)^(AB/360))-G</t>
    </r>
  </si>
  <si>
    <r>
      <rPr>
        <b/>
        <sz val="10"/>
        <color rgb="FFC00000"/>
        <rFont val="Calibri"/>
        <family val="2"/>
        <scheme val="minor"/>
      </rPr>
      <t>AD</t>
    </r>
    <r>
      <rPr>
        <sz val="8"/>
        <color rgb="FFC00000"/>
        <rFont val="Calibri"/>
        <family val="2"/>
        <scheme val="minor"/>
      </rPr>
      <t>=</t>
    </r>
    <r>
      <rPr>
        <sz val="6"/>
        <color rgb="FFC00000"/>
        <rFont val="Calibri"/>
        <family val="2"/>
        <scheme val="minor"/>
      </rPr>
      <t>Quant.
 Quotas FINEP</t>
    </r>
  </si>
  <si>
    <r>
      <rPr>
        <b/>
        <sz val="10"/>
        <color rgb="FFC00000"/>
        <rFont val="Calibri"/>
        <family val="2"/>
        <scheme val="minor"/>
      </rPr>
      <t>AE</t>
    </r>
    <r>
      <rPr>
        <sz val="8"/>
        <color rgb="FFC00000"/>
        <rFont val="Calibri"/>
        <family val="2"/>
        <scheme val="minor"/>
      </rPr>
      <t>=</t>
    </r>
    <r>
      <rPr>
        <sz val="6"/>
        <color rgb="FFC00000"/>
        <rFont val="Calibri"/>
        <family val="2"/>
        <scheme val="minor"/>
      </rPr>
      <t>Quant.
 Quotas ANTERA</t>
    </r>
  </si>
  <si>
    <r>
      <rPr>
        <b/>
        <sz val="10"/>
        <color rgb="FFC00000"/>
        <rFont val="Calibri"/>
        <family val="2"/>
        <scheme val="minor"/>
      </rPr>
      <t>AF</t>
    </r>
    <r>
      <rPr>
        <sz val="8"/>
        <color rgb="FFC00000"/>
        <rFont val="Calibri"/>
        <family val="2"/>
        <scheme val="minor"/>
      </rPr>
      <t>=</t>
    </r>
    <r>
      <rPr>
        <sz val="6"/>
        <color rgb="FFC00000"/>
        <rFont val="Calibri"/>
        <family val="2"/>
        <scheme val="minor"/>
      </rPr>
      <t>Quant.
 Quotas BDMG</t>
    </r>
  </si>
  <si>
    <r>
      <rPr>
        <b/>
        <sz val="10"/>
        <color rgb="FFC00000"/>
        <rFont val="Calibri"/>
        <family val="2"/>
        <scheme val="minor"/>
      </rPr>
      <t>AG</t>
    </r>
    <r>
      <rPr>
        <sz val="8"/>
        <color rgb="FFC00000"/>
        <rFont val="Calibri"/>
        <family val="2"/>
        <scheme val="minor"/>
      </rPr>
      <t>=</t>
    </r>
    <r>
      <rPr>
        <sz val="6"/>
        <color rgb="FFC00000"/>
        <rFont val="Calibri"/>
        <family val="2"/>
        <scheme val="minor"/>
      </rPr>
      <t>Quant.
 Quotas BNDES</t>
    </r>
  </si>
  <si>
    <r>
      <rPr>
        <b/>
        <sz val="10"/>
        <color rgb="FFC00000"/>
        <rFont val="Calibri"/>
        <family val="2"/>
        <scheme val="minor"/>
      </rPr>
      <t>AH</t>
    </r>
    <r>
      <rPr>
        <sz val="8"/>
        <color rgb="FFC00000"/>
        <rFont val="Calibri"/>
        <family val="2"/>
        <scheme val="minor"/>
      </rPr>
      <t>=</t>
    </r>
    <r>
      <rPr>
        <sz val="6"/>
        <color rgb="FFC00000"/>
        <rFont val="Calibri"/>
        <family val="2"/>
        <scheme val="minor"/>
      </rPr>
      <t>Quant.
 Quotas BANDES</t>
    </r>
  </si>
  <si>
    <r>
      <rPr>
        <b/>
        <sz val="10"/>
        <color rgb="FFC00000"/>
        <rFont val="Calibri"/>
        <family val="2"/>
        <scheme val="minor"/>
      </rPr>
      <t>AI</t>
    </r>
    <r>
      <rPr>
        <b/>
        <sz val="8"/>
        <color rgb="FFC00000"/>
        <rFont val="Calibri"/>
        <family val="2"/>
        <scheme val="minor"/>
      </rPr>
      <t>=</t>
    </r>
    <r>
      <rPr>
        <sz val="6"/>
        <color rgb="FFC00000"/>
        <rFont val="Calibri"/>
        <family val="2"/>
        <scheme val="minor"/>
      </rPr>
      <t>Quant.
 Quotas FAPEMIG</t>
    </r>
  </si>
  <si>
    <t xml:space="preserve">Artigo 14º </t>
  </si>
  <si>
    <t>jul.16</t>
  </si>
  <si>
    <t>ago.16</t>
  </si>
  <si>
    <t>set.16</t>
  </si>
  <si>
    <t>out.16</t>
  </si>
  <si>
    <t>nov.16</t>
  </si>
  <si>
    <t>dez.16</t>
  </si>
  <si>
    <t>jan.17</t>
  </si>
  <si>
    <t>fev.17</t>
  </si>
  <si>
    <t>mar.17</t>
  </si>
  <si>
    <t>abr.17</t>
  </si>
  <si>
    <t>mai.17</t>
  </si>
  <si>
    <t>jun.17</t>
  </si>
  <si>
    <t>jul.17</t>
  </si>
  <si>
    <t>ago.17</t>
  </si>
  <si>
    <t>set.17</t>
  </si>
  <si>
    <t>out.17</t>
  </si>
  <si>
    <t>nov.17</t>
  </si>
  <si>
    <t>dez.17</t>
  </si>
  <si>
    <t>jan.18</t>
  </si>
  <si>
    <t>fev.18</t>
  </si>
  <si>
    <t>mar.18</t>
  </si>
  <si>
    <t>abr.18</t>
  </si>
  <si>
    <t>mai.18</t>
  </si>
  <si>
    <t>jun.18</t>
  </si>
  <si>
    <t>jul.18</t>
  </si>
  <si>
    <t>ago.18</t>
  </si>
  <si>
    <t>set.18</t>
  </si>
  <si>
    <t>out.18</t>
  </si>
  <si>
    <t>nov.18</t>
  </si>
  <si>
    <t>dez.18</t>
  </si>
  <si>
    <t>jan.19</t>
  </si>
  <si>
    <t>fev.19</t>
  </si>
  <si>
    <t>mar.19</t>
  </si>
  <si>
    <t>abr.19</t>
  </si>
  <si>
    <t>mai.19</t>
  </si>
  <si>
    <t>jun.19</t>
  </si>
  <si>
    <t>jul.19</t>
  </si>
  <si>
    <t>ago.19</t>
  </si>
  <si>
    <t>set.19</t>
  </si>
  <si>
    <t>out.19</t>
  </si>
  <si>
    <t>out.20</t>
  </si>
  <si>
    <t>nov.19</t>
  </si>
  <si>
    <t>dez.19</t>
  </si>
  <si>
    <t>jan.20</t>
  </si>
  <si>
    <t>fev.20</t>
  </si>
  <si>
    <t>mar.20</t>
  </si>
  <si>
    <t>abr.20</t>
  </si>
  <si>
    <t>mai.20</t>
  </si>
  <si>
    <t>jun.20</t>
  </si>
  <si>
    <t>jul.20</t>
  </si>
  <si>
    <t>ago.20</t>
  </si>
  <si>
    <t>set.20</t>
  </si>
  <si>
    <t>nov.20</t>
  </si>
  <si>
    <t>dez.20</t>
  </si>
  <si>
    <t>jan.21</t>
  </si>
  <si>
    <t>fev.21</t>
  </si>
  <si>
    <t>mar.21</t>
  </si>
  <si>
    <t>abr.21</t>
  </si>
  <si>
    <t>mai.21</t>
  </si>
  <si>
    <t>jun.21</t>
  </si>
  <si>
    <t>jul.21</t>
  </si>
  <si>
    <t>ago.21</t>
  </si>
  <si>
    <t>set.21</t>
  </si>
  <si>
    <t>out.21</t>
  </si>
  <si>
    <t>nov.21</t>
  </si>
  <si>
    <t>dez.21</t>
  </si>
  <si>
    <t>jan.22</t>
  </si>
  <si>
    <r>
      <t xml:space="preserve">VALOR JUROS
</t>
    </r>
    <r>
      <rPr>
        <sz val="7"/>
        <rFont val="Calibri"/>
        <family val="2"/>
        <scheme val="minor"/>
      </rPr>
      <t>(data atual)</t>
    </r>
  </si>
  <si>
    <t>APORTES QUOTISTAS (fonte: Modal/Intrader)</t>
  </si>
  <si>
    <r>
      <t xml:space="preserve">Artigo 14 – </t>
    </r>
    <r>
      <rPr>
        <sz val="10"/>
        <color rgb="FF000000"/>
        <rFont val="Calibri"/>
        <family val="2"/>
      </rPr>
      <t>Adicionalmente, desde que cumpridas as condições seguintes, a Gestora e o Consultor Operacional farão jus ao recebimento de remuneração a título de performance (“</t>
    </r>
    <r>
      <rPr>
        <u/>
        <sz val="10"/>
        <color rgb="FF000000"/>
        <rFont val="Calibri"/>
        <family val="2"/>
      </rPr>
      <t>Taxa de Performance</t>
    </r>
    <r>
      <rPr>
        <sz val="10"/>
        <color rgb="FF000000"/>
        <rFont val="Calibri"/>
        <family val="2"/>
      </rPr>
      <t>”). A Taxa de Performance será de 20% (vinte por cento) dos ganhos distribuídos, em moeda corrente do País, pelo Fundo aos Cotistas que excederem os valores integralizados originalmente pelos Cotistas, atualizado pela variação de IPCA, acrescido de um custo de oportunidade de 6% (seis por cento) ao ano. O pagamento da Taxa de Performance está condicionado à integralização de todo o Patrimônio Comprometido ou ao término do Período de Investimentos, o que ocorrer primeiro. Somente será devida a taxa de performance à Gestora e ao Consultor Operacional, após a devolução para os Cotistas de todo o seu Capital Investido, atualizado pela variação de IPCA, devidamente corrigido pelo custo de oportunidade citado acima, conforme o seguinte procedimento:</t>
    </r>
  </si>
  <si>
    <r>
      <t xml:space="preserve">(ii)        </t>
    </r>
    <r>
      <rPr>
        <u/>
        <sz val="10"/>
        <color rgb="FF000000"/>
        <rFont val="Calibri"/>
        <family val="2"/>
      </rPr>
      <t>na segunda etapa</t>
    </r>
    <r>
      <rPr>
        <sz val="10"/>
        <color rgb="FF000000"/>
        <rFont val="Calibri"/>
        <family val="2"/>
      </rPr>
      <t>, os recursos continuarão sendo pagos apenas aos Cotistas, proporcionalmente à participação de cada Cotista no Capital Integralizado, até que atingido o montante equivalente ao Custo de Oportunidade (6% a.a.) aplicado sobre o capital distribuído na forma do inciso (i) acima, acumulado até a data de encerramento da primeira etapa acima;</t>
    </r>
  </si>
  <si>
    <r>
      <t xml:space="preserve">(iii)       </t>
    </r>
    <r>
      <rPr>
        <u/>
        <sz val="10"/>
        <color rgb="FF000000"/>
        <rFont val="Calibri"/>
        <family val="2"/>
      </rPr>
      <t>na terceira etapa</t>
    </r>
    <r>
      <rPr>
        <sz val="10"/>
        <color rgb="FF000000"/>
        <rFont val="Calibri"/>
        <family val="2"/>
      </rPr>
      <t xml:space="preserve">, os recursos serão pagos apenas à Gestora e ao Consultor Operacional, a título de Taxa de Performance, até que seja atingido o montante equivalente a 20% (vinte por cento) do Capital Distribuído nos termos do inciso (ii) acima; </t>
    </r>
  </si>
  <si>
    <r>
      <t xml:space="preserve">(iv)       </t>
    </r>
    <r>
      <rPr>
        <u/>
        <sz val="10"/>
        <color rgb="FF000000"/>
        <rFont val="Calibri"/>
        <family val="2"/>
      </rPr>
      <t>na quarta etapa</t>
    </r>
    <r>
      <rPr>
        <sz val="10"/>
        <color rgb="FF000000"/>
        <rFont val="Calibri"/>
        <family val="2"/>
      </rPr>
      <t xml:space="preserve">, os recursos serão pagos exclusivamente aos Cotistas, proporcionalmente à participação de cada Cotista no Capital Integralizado, até que o valor recebido pelos Cotistas corresponda a 4 (quatro) vezes o valor distribuído nos termos do item (iii) acima; </t>
    </r>
  </si>
  <si>
    <r>
      <t xml:space="preserve">(v)        </t>
    </r>
    <r>
      <rPr>
        <u/>
        <sz val="10"/>
        <color rgb="FF000000"/>
        <rFont val="Calibri"/>
        <family val="2"/>
      </rPr>
      <t>na quinta etapa</t>
    </r>
    <r>
      <rPr>
        <sz val="10"/>
        <color rgb="FF000000"/>
        <rFont val="Calibri"/>
        <family val="2"/>
      </rPr>
      <t>, os recursos serão rateados para que se restabeleça a proporção de 20% (vinte por cento) para a Gestora e o Consultor Operacional, a título de Taxa de Performance, e 80% (oitenta por cento) aos Cotistas, proporcionalmente à participação de cada Cotista no Capital Integralizado, de forma que essa proporcionalidade se mantenha inalterada.</t>
    </r>
  </si>
  <si>
    <r>
      <t xml:space="preserve">Parágrafo Primeiro </t>
    </r>
    <r>
      <rPr>
        <sz val="10"/>
        <color rgb="FF000000"/>
        <rFont val="Calibri"/>
        <family val="2"/>
      </rPr>
      <t>– Os Cotistas somente fazem jus aos recursos descritos na quarta e na quinta etapas constantes do Parágrafo acima se houver valores excedentes ao pagamento efetuado à Gestora e ao Consultor Operacional, nos termos da etapa III do referido Parágrafo.</t>
    </r>
  </si>
  <si>
    <r>
      <t xml:space="preserve">Parágrafo Segundo - </t>
    </r>
    <r>
      <rPr>
        <sz val="10"/>
        <color rgb="FF000000"/>
        <rFont val="Calibri"/>
        <family val="2"/>
      </rPr>
      <t xml:space="preserve">Na hipótese de liquidação do Fundo, a Taxa de Performance será paga, somente se houver resultado positivo do Fundo, apurada nos termos do </t>
    </r>
    <r>
      <rPr>
        <i/>
        <sz val="10"/>
        <color rgb="FF000000"/>
        <rFont val="Calibri"/>
        <family val="2"/>
      </rPr>
      <t xml:space="preserve">caput </t>
    </r>
    <r>
      <rPr>
        <sz val="10"/>
        <color rgb="FF000000"/>
        <rFont val="Calibri"/>
        <family val="2"/>
      </rPr>
      <t>deste artigo, à Gestora e ao Consultor Operacional.</t>
    </r>
  </si>
  <si>
    <r>
      <t xml:space="preserve">Parágrafo Terceiro </t>
    </r>
    <r>
      <rPr>
        <sz val="10"/>
        <color rgb="FF000000"/>
        <rFont val="Calibri"/>
        <family val="2"/>
      </rPr>
      <t xml:space="preserve">– No caso de renúncia da Gestora ou do Consultor Operacional, descredenciamento da Gestora da CVM, ou destituição da Gestora ou do Consultor Operacional por justa causa pela Assembleia Geral de Cotistas, a Gestora ou o Consultor Operacional não fará jus a Taxa de Performance. </t>
    </r>
  </si>
  <si>
    <r>
      <t xml:space="preserve">Parágrafo Quarto </t>
    </r>
    <r>
      <rPr>
        <sz val="10"/>
        <color rgb="FF000000"/>
        <rFont val="Calibri"/>
        <family val="2"/>
      </rPr>
      <t>– No caso de destituição da Gestora ou do Consultor Operacional pela Assembleia Geral de Cotistas, sem que haja justa causa, a Taxa de Performance será paga à Gestora ou ao Consultor Operacional destituído, conforme o caso, quando da sua realização e de forma proporcional ao período em que foi responsável pelas atividades junto ao Fundo, desde que cumpridas as condições previstas no caput deste Artigo 13.</t>
    </r>
  </si>
  <si>
    <r>
      <t xml:space="preserve">Artigo 15 </t>
    </r>
    <r>
      <rPr>
        <sz val="10"/>
        <color rgb="FF000000"/>
        <rFont val="Calibri"/>
        <family val="2"/>
      </rPr>
      <t>- Sem prejuízo do disposto neste Capítulo, o Fundo estabelecerá a cobrança de uma taxa de performance extraordinária, a qual será calculada pela aplicação de uma alíquota de 30% sobre o montante que seria distribuído aos Cotistas detentores de Cotas Classe B após a dedução da Taxa de Performance da Gestora (“</t>
    </r>
    <r>
      <rPr>
        <u/>
        <sz val="10"/>
        <color rgb="FF000000"/>
        <rFont val="Calibri"/>
        <family val="2"/>
      </rPr>
      <t>Taxa de Performance Extraordinária</t>
    </r>
    <r>
      <rPr>
        <sz val="10"/>
        <color rgb="FF000000"/>
        <rFont val="Calibri"/>
        <family val="2"/>
      </rPr>
      <t>”).</t>
    </r>
  </si>
  <si>
    <r>
      <t xml:space="preserve">Parágrafo Primeiro </t>
    </r>
    <r>
      <rPr>
        <sz val="10"/>
        <color rgb="FF000000"/>
        <rFont val="Calibri"/>
        <family val="2"/>
      </rPr>
      <t xml:space="preserve">– O pagamento da Taxa de Performance Extraordinária a que se refere o </t>
    </r>
    <r>
      <rPr>
        <i/>
        <sz val="10"/>
        <color rgb="FF000000"/>
        <rFont val="Calibri"/>
        <family val="2"/>
      </rPr>
      <t xml:space="preserve">caput </t>
    </r>
    <r>
      <rPr>
        <sz val="10"/>
        <color rgb="FF000000"/>
        <rFont val="Calibri"/>
        <family val="2"/>
      </rPr>
      <t xml:space="preserve">deste artigo está condicionado ao pagamento pelos Cotistas da remuneração a título de performance a que se refere o Artigo 13 deste Regulamento e será direcionada às Incubadoras e Parques Tecnológicos que contribuírem, direta ou indiretamente, com o Fundo e suas Sociedades Investidas, devendo estas firmarem convênios de cooperação com o Fundo e a Gestora e o Consultor Operacional. A forma de rateio da Taxa de Performance Extraordinária obedece painel de pontuação aprovado em Assembleia Geral de Cotistas de 21 de janeiro de 2016. </t>
    </r>
  </si>
  <si>
    <r>
      <t xml:space="preserve">Parágrafo Segundo </t>
    </r>
    <r>
      <rPr>
        <sz val="10"/>
        <color rgb="FF000000"/>
        <rFont val="Calibri"/>
        <family val="2"/>
      </rPr>
      <t>- Fica estabelecido que no prazo de no mínimo 60 (sessenta) dias anteriores à sua liquidação, o Fundo se obriga a repassar a Taxa de Performance Extraordinária a Incubadoras e Parques Tecnológicos, conforme métrica citada no Parágrafo Primeiro deste artigo. Na hipótese de alguma das incubadoras ou parques tecnológicos esteja impedido de receber por qualquer motivo a Taxa de Performance Extraordinária, esta será redirecionada aos Cotistas detentores de Cotas Classe B. Qualquer outra destinação senão a prevista neste artigo, bem como retenção da Taxa de Performance Extraordinária pelo Administrador, estão vedadas.</t>
    </r>
  </si>
  <si>
    <r>
      <t xml:space="preserve">(i)          </t>
    </r>
    <r>
      <rPr>
        <u/>
        <sz val="10"/>
        <color rgb="FF000000"/>
        <rFont val="Calibri"/>
        <family val="2"/>
      </rPr>
      <t>na primeira etapa</t>
    </r>
    <r>
      <rPr>
        <sz val="10"/>
        <color rgb="FF000000"/>
        <rFont val="Calibri"/>
        <family val="2"/>
      </rPr>
      <t xml:space="preserve">, os recursos serão pagos apenas aos Cotistas, proporcionalmente à participação de cada Cotista no Capital Integralizado, até que atingido o montante equivalente ao valor do Capital Integralizado ajustado pela </t>
    </r>
    <r>
      <rPr>
        <sz val="20"/>
        <color rgb="FFFF0000"/>
        <rFont val="Calibri"/>
        <family val="2"/>
      </rPr>
      <t>variação do IPCA verificada entre o mês anterior à data da integralização e o IPCA do mês anterior à data do efetivo pagamento (Principal + IPCA);</t>
    </r>
  </si>
  <si>
    <t>fev.22</t>
  </si>
  <si>
    <t>mar.22</t>
  </si>
  <si>
    <t>abr.22</t>
  </si>
  <si>
    <t>mai.22</t>
  </si>
  <si>
    <t>jun.22</t>
  </si>
  <si>
    <t>jul.22</t>
  </si>
  <si>
    <t>ago.22</t>
  </si>
  <si>
    <t>set.22</t>
  </si>
  <si>
    <t>out.22</t>
  </si>
  <si>
    <t>nov.22</t>
  </si>
  <si>
    <t>dez.22</t>
  </si>
  <si>
    <t>jan.23</t>
  </si>
  <si>
    <t>fev.23</t>
  </si>
  <si>
    <t>mar.23</t>
  </si>
  <si>
    <t>abr.23</t>
  </si>
  <si>
    <t>mai.23</t>
  </si>
  <si>
    <t>Quotas</t>
  </si>
  <si>
    <t>https://www.ibge.gov.br/estatisticas/economicas/precos-e-custos/9256-indice-nacional-de-precos-ao-consumidor-amplo.html?=&amp;t=downloads</t>
  </si>
  <si>
    <t>jun.23</t>
  </si>
  <si>
    <t>Quantidade
Acumulada</t>
  </si>
  <si>
    <r>
      <t>S</t>
    </r>
    <r>
      <rPr>
        <sz val="8"/>
        <color rgb="FFFF0000"/>
        <rFont val="Calibri"/>
        <family val="2"/>
        <scheme val="minor"/>
      </rPr>
      <t>=M+</t>
    </r>
    <r>
      <rPr>
        <b/>
        <sz val="9"/>
        <color rgb="FFFF0000"/>
        <rFont val="Calibri"/>
        <family val="2"/>
        <scheme val="minor"/>
      </rPr>
      <t>N+O+P+Q+R</t>
    </r>
  </si>
  <si>
    <r>
      <t>T=R</t>
    </r>
    <r>
      <rPr>
        <sz val="6"/>
        <color rgb="FFFF0000"/>
        <rFont val="Calibri"/>
        <family val="2"/>
        <scheme val="minor"/>
      </rPr>
      <t>anterior</t>
    </r>
    <r>
      <rPr>
        <b/>
        <sz val="8"/>
        <color rgb="FFFF0000"/>
        <rFont val="Calibri"/>
        <family val="2"/>
        <scheme val="minor"/>
      </rPr>
      <t xml:space="preserve"> 
+ R</t>
    </r>
    <r>
      <rPr>
        <sz val="6"/>
        <color rgb="FFFF0000"/>
        <rFont val="Calibri"/>
        <family val="2"/>
        <scheme val="minor"/>
      </rPr>
      <t>posterior</t>
    </r>
  </si>
  <si>
    <r>
      <t xml:space="preserve">21 </t>
    </r>
    <r>
      <rPr>
        <sz val="6"/>
        <rFont val="Calibri"/>
        <family val="2"/>
        <scheme val="minor"/>
      </rPr>
      <t>(cancelada)</t>
    </r>
  </si>
  <si>
    <t>jul.23</t>
  </si>
  <si>
    <t>check</t>
  </si>
  <si>
    <t>Check</t>
  </si>
  <si>
    <t>ago.23</t>
  </si>
  <si>
    <t>set.23</t>
  </si>
  <si>
    <r>
      <t>N</t>
    </r>
    <r>
      <rPr>
        <b/>
        <vertAlign val="superscript"/>
        <sz val="10"/>
        <rFont val="Calibri"/>
        <family val="2"/>
        <scheme val="minor"/>
      </rPr>
      <t>o</t>
    </r>
    <r>
      <rPr>
        <b/>
        <sz val="10"/>
        <rFont val="Calibri"/>
        <family val="2"/>
        <scheme val="minor"/>
      </rPr>
      <t xml:space="preserve"> Chamada</t>
    </r>
  </si>
  <si>
    <r>
      <t>N</t>
    </r>
    <r>
      <rPr>
        <b/>
        <vertAlign val="superscript"/>
        <sz val="10"/>
        <rFont val="Calibri"/>
        <family val="2"/>
        <scheme val="minor"/>
      </rPr>
      <t>o</t>
    </r>
    <r>
      <rPr>
        <b/>
        <sz val="10"/>
        <rFont val="Calibri"/>
        <family val="2"/>
        <scheme val="minor"/>
      </rPr>
      <t xml:space="preserve"> Amortização</t>
    </r>
  </si>
  <si>
    <t>AMORITZAÇÃO AOS QUOTISTAS (fonte: Intrader)</t>
  </si>
  <si>
    <t>out.23</t>
  </si>
  <si>
    <t>nov.23</t>
  </si>
  <si>
    <t>dez.23</t>
  </si>
  <si>
    <t>jan.24</t>
  </si>
  <si>
    <t>fev.24</t>
  </si>
  <si>
    <t>mar.24</t>
  </si>
  <si>
    <t>abr.24</t>
  </si>
  <si>
    <t xml:space="preserve"> MAI</t>
  </si>
  <si>
    <t>mai.24</t>
  </si>
  <si>
    <t>jun.24</t>
  </si>
  <si>
    <t>jul.24</t>
  </si>
  <si>
    <t>REGULAMENTO FIP PRIMATEC</t>
  </si>
  <si>
    <t>ago.24</t>
  </si>
  <si>
    <t>set.24</t>
  </si>
  <si>
    <t>out.24</t>
  </si>
  <si>
    <t>nov.24</t>
  </si>
  <si>
    <t>dez.24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</si>
</sst>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2">
    <numFmt numFmtId="5" formatCode="&quot;R$&quot;\ #,##0;\-&quot;R$&quot;\ #,##0"/>
    <numFmt numFmtId="43" formatCode="_-* #,##0.00_-;\-* #,##0.00_-;_-* &quot;-&quot;??_-;_-@_-"/>
    <numFmt numFmtId="164" formatCode="_(&quot;R$ &quot;* #,##0.00_);_(&quot;R$ &quot;* \(#,##0.00\);_(&quot;R$ &quot;* &quot;-&quot;??_);_(@_)"/>
    <numFmt numFmtId="165" formatCode="_(* #,##0.00_);_(* \(#,##0.00\);_(* &quot;-&quot;??_);_(@_)"/>
    <numFmt numFmtId="166" formatCode="_(&quot;$&quot;* #,##0.00_);_(&quot;$&quot;* \(#,##0.00\);_(&quot;$&quot;* &quot;-&quot;??_);_(@_)"/>
    <numFmt numFmtId="167" formatCode="_(* #,##0_);_(* \(#,##0\);_(* &quot;-&quot;??_);_(@_)"/>
    <numFmt numFmtId="168" formatCode="_-* #,##0_-;\-* #,##0_-;_-* &quot;-&quot;??_-;_-@_-"/>
    <numFmt numFmtId="169" formatCode="0.000000"/>
    <numFmt numFmtId="170" formatCode="0.0%"/>
    <numFmt numFmtId="171" formatCode="0_);\(0\)"/>
    <numFmt numFmtId="172" formatCode="_(* #,##0_);_(* \(#,##0\);_(* &quot;-&quot;_);_(@_)"/>
    <numFmt numFmtId="173" formatCode="_ * #,##0_ ;_ * \-#,##0_ ;_ * &quot;-&quot;_ ;_ @_ "/>
    <numFmt numFmtId="174" formatCode="_ * #,##0.00_ ;_ * \-#,##0.00_ ;_ * &quot;-&quot;??_ ;_ @_ "/>
    <numFmt numFmtId="175" formatCode="#,##0.00&quot;¢/kWh&quot;"/>
    <numFmt numFmtId="176" formatCode="_(&quot;$&quot;* #,##0_);_(&quot;$&quot;* \(#,##0\);_(&quot;$&quot;* &quot;-&quot;??_);_(@_)"/>
    <numFmt numFmtId="177" formatCode="_(&quot;$&quot;* #,##0,\ &quot;k&quot;_);_(&quot;$&quot;* \(#,##0,\ &quot;k&quot;\);_(&quot;$&quot;* &quot;-&quot;??_);_(@_)"/>
    <numFmt numFmtId="178" formatCode="_(&quot;$&quot;* #,##0,,\ &quot;M&quot;_);_(&quot;$&quot;* \(#,##0,,\ &quot;M&quot;\);_(&quot;$&quot;* &quot;-&quot;??_);_(@_)"/>
    <numFmt numFmtId="179" formatCode="#,##0.0_);\(#,##0.0\);\-\-"/>
    <numFmt numFmtId="180" formatCode="&quot;$&quot;_(#,##0.00_);&quot;$&quot;\(#,##0.00\);&quot;$&quot;_(0.00_);@_)"/>
    <numFmt numFmtId="181" formatCode="#,##0.00_);\(#,##0.00\);0.00_);@_)"/>
    <numFmt numFmtId="182" formatCode="#,##0_)\x;\(#,##0\)\x;0_)\x;@_)_x"/>
    <numFmt numFmtId="183" formatCode="#,##0_)_x;\(#,##0\)_x;0_)_x;@_)_x"/>
    <numFmt numFmtId="184" formatCode="0.0_)\%;\(0.0\)\%;0.0_)\%;@_)_%"/>
    <numFmt numFmtId="185" formatCode="#,##0;\(#,##0\)"/>
    <numFmt numFmtId="186" formatCode="0.0%;\-0.0%"/>
    <numFmt numFmtId="187" formatCode="[Blue]General"/>
    <numFmt numFmtId="188" formatCode="mm/dd/yy"/>
    <numFmt numFmtId="189" formatCode="#,##0.00_);\(#,##0.00\);\-\-"/>
    <numFmt numFmtId="190" formatCode="#,##0_);\(#,##0\);\-"/>
    <numFmt numFmtId="191" formatCode="&quot;$&quot;#,##0.0"/>
    <numFmt numFmtId="192" formatCode="[$$-C09]#,##0.00"/>
    <numFmt numFmtId="193" formatCode="&quot;$&quot;#,##0;\-&quot;$&quot;#,##0"/>
    <numFmt numFmtId="194" formatCode="&quot;$&quot;#,##0.00"/>
    <numFmt numFmtId="195" formatCode="#,##0.0_);\(#,##0.0\)"/>
    <numFmt numFmtId="196" formatCode="_(* #,##0.0000_);_(* \(#,##0.0000\);_(* &quot;-&quot;??_);_(@_)"/>
    <numFmt numFmtId="197" formatCode="#,##0.0;[Red]\-#,##0.0"/>
    <numFmt numFmtId="198" formatCode="#,##0.000;[Red]\-#,##0.000"/>
    <numFmt numFmtId="199" formatCode="0.0%;\(0.0%\)"/>
    <numFmt numFmtId="200" formatCode="0.0%_);\(0.0%\);0.0%_);@_%_)"/>
    <numFmt numFmtId="201" formatCode="#,##0.00_);[Red]\(#,##0.00\);\ \-_)"/>
    <numFmt numFmtId="202" formatCode="General_)"/>
    <numFmt numFmtId="203" formatCode="#,##0.0_);\(#,##0.0\);&quot;-&quot;?"/>
    <numFmt numFmtId="204" formatCode="_-* #,##0.00_-;\(#,##0.00\);_-* &quot;-&quot;_-"/>
    <numFmt numFmtId="205" formatCode="#,##0_%_);\(#,##0\)_%;#,##0_%_);@_%_)"/>
    <numFmt numFmtId="206" formatCode="#,##0_%_);\(#,##0\)_%;**;@_%_)"/>
    <numFmt numFmtId="207" formatCode="mmmm\-yy"/>
    <numFmt numFmtId="208" formatCode="&quot;$&quot;#,##0.0_);\(&quot;$&quot;#,##0.0\)"/>
    <numFmt numFmtId="209" formatCode="[$-C09]dd\-mmm\-yy;@"/>
    <numFmt numFmtId="210" formatCode="[$-416]mmm\-yy;@"/>
    <numFmt numFmtId="211" formatCode="#,##0.00_ ;\-#,##0.00\ "/>
    <numFmt numFmtId="212" formatCode="#,##0_ ;\-#,##0\ "/>
    <numFmt numFmtId="213" formatCode="dd/mm/yy;@"/>
  </numFmts>
  <fonts count="16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1"/>
      <color indexed="62"/>
      <name val="Calibri"/>
      <family val="2"/>
    </font>
    <font>
      <u/>
      <sz val="8"/>
      <color indexed="12"/>
      <name val="Arial"/>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0"/>
      <color theme="1"/>
      <name val="Verdana"/>
      <family val="2"/>
    </font>
    <font>
      <sz val="12"/>
      <color theme="1"/>
      <name val="Calibri"/>
      <family val="2"/>
      <scheme val="minor"/>
    </font>
    <font>
      <b/>
      <sz val="12"/>
      <name val="Arial"/>
      <family val="2"/>
    </font>
    <font>
      <b/>
      <sz val="14"/>
      <name val="Arial"/>
      <family val="2"/>
    </font>
    <font>
      <sz val="10"/>
      <name val="Univers (WN)"/>
    </font>
    <font>
      <sz val="10"/>
      <name val="Courier"/>
      <family val="3"/>
    </font>
    <font>
      <sz val="8.5"/>
      <name val="MS Sans Serif"/>
      <family val="2"/>
    </font>
    <font>
      <sz val="10"/>
      <name val="Geneva"/>
    </font>
    <font>
      <sz val="12"/>
      <name val="New Century Schlbk"/>
    </font>
    <font>
      <sz val="10"/>
      <color indexed="8"/>
      <name val="Arial"/>
      <family val="2"/>
    </font>
    <font>
      <sz val="9"/>
      <name val="Frutiger 45 Light"/>
      <family val="2"/>
    </font>
    <font>
      <b/>
      <sz val="22"/>
      <color indexed="18"/>
      <name val="Arial"/>
      <family val="2"/>
    </font>
    <font>
      <sz val="8"/>
      <color indexed="18"/>
      <name val="Arial"/>
      <family val="2"/>
    </font>
    <font>
      <sz val="11"/>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2"/>
      <name val="Weiss"/>
    </font>
    <font>
      <b/>
      <i/>
      <sz val="10"/>
      <name val="Book Antiqua"/>
      <family val="1"/>
    </font>
    <font>
      <sz val="12"/>
      <name val="¹ÙÅÁÃ¼"/>
      <charset val="129"/>
    </font>
    <font>
      <sz val="11"/>
      <color indexed="8"/>
      <name val="Arial"/>
      <family val="2"/>
    </font>
    <font>
      <sz val="11"/>
      <color indexed="9"/>
      <name val="Arial"/>
      <family val="2"/>
    </font>
    <font>
      <sz val="9"/>
      <color indexed="9"/>
      <name val="Arial"/>
      <family val="2"/>
    </font>
    <font>
      <sz val="12"/>
      <name val="Helv"/>
    </font>
    <font>
      <b/>
      <sz val="10"/>
      <color indexed="55"/>
      <name val="Arial"/>
      <family val="2"/>
    </font>
    <font>
      <b/>
      <sz val="10"/>
      <color indexed="9"/>
      <name val="Arial"/>
      <family val="2"/>
    </font>
    <font>
      <b/>
      <sz val="12"/>
      <color indexed="9"/>
      <name val="Arial"/>
      <family val="2"/>
    </font>
    <font>
      <sz val="10"/>
      <color indexed="9"/>
      <name val="Arial"/>
      <family val="2"/>
    </font>
    <font>
      <sz val="9"/>
      <color theme="0"/>
      <name val="Calibri"/>
      <family val="2"/>
    </font>
    <font>
      <sz val="10"/>
      <color indexed="8"/>
      <name val="Book Antiqua"/>
      <family val="1"/>
    </font>
    <font>
      <sz val="10"/>
      <name val="Times New Roman"/>
      <family val="1"/>
    </font>
    <font>
      <sz val="8"/>
      <name val="Times New Roman"/>
      <family val="1"/>
    </font>
    <font>
      <sz val="8"/>
      <name val="Arial"/>
      <family val="2"/>
    </font>
    <font>
      <sz val="9"/>
      <color indexed="12"/>
      <name val="Frutiger 45 Light"/>
      <family val="2"/>
    </font>
    <font>
      <sz val="11"/>
      <color indexed="20"/>
      <name val="Arial"/>
      <family val="2"/>
    </font>
    <font>
      <sz val="9"/>
      <color indexed="20"/>
      <name val="Arial"/>
      <family val="2"/>
    </font>
    <font>
      <sz val="12"/>
      <name val="Tms Rmn"/>
    </font>
    <font>
      <b/>
      <sz val="10"/>
      <name val="MS Sans Serif"/>
      <family val="2"/>
    </font>
    <font>
      <sz val="12"/>
      <name val="±¼¸²Ã¼"/>
      <charset val="129"/>
    </font>
    <font>
      <b/>
      <sz val="11"/>
      <name val="Arial"/>
      <family val="2"/>
    </font>
    <font>
      <b/>
      <i/>
      <sz val="14"/>
      <name val="Arial"/>
      <family val="2"/>
    </font>
    <font>
      <b/>
      <sz val="24"/>
      <name val="Arial Narrow"/>
      <family val="2"/>
    </font>
    <font>
      <b/>
      <i/>
      <sz val="12"/>
      <name val="Arial"/>
      <family val="2"/>
    </font>
    <font>
      <i/>
      <sz val="12"/>
      <name val="Arial"/>
      <family val="2"/>
    </font>
    <font>
      <sz val="12"/>
      <name val="Arial"/>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i/>
      <sz val="9"/>
      <color indexed="18"/>
      <name val="Arial"/>
      <family val="2"/>
    </font>
    <font>
      <sz val="10"/>
      <color indexed="8"/>
      <name val="MS Sans Serif"/>
      <family val="2"/>
    </font>
    <font>
      <sz val="10"/>
      <name val="Helv"/>
    </font>
    <font>
      <b/>
      <sz val="11"/>
      <color indexed="52"/>
      <name val="Arial"/>
      <family val="2"/>
    </font>
    <font>
      <b/>
      <sz val="9"/>
      <color indexed="52"/>
      <name val="Arial"/>
      <family val="2"/>
    </font>
    <font>
      <sz val="8"/>
      <name val="Palatino"/>
      <family val="1"/>
    </font>
    <font>
      <sz val="9"/>
      <color indexed="10"/>
      <name val="Geneva"/>
      <family val="2"/>
    </font>
    <font>
      <sz val="5.5"/>
      <name val="Helv"/>
      <family val="2"/>
    </font>
    <font>
      <b/>
      <sz val="11"/>
      <color indexed="9"/>
      <name val="Arial"/>
      <family val="2"/>
    </font>
    <font>
      <b/>
      <sz val="9"/>
      <color indexed="9"/>
      <name val="Arial"/>
      <family val="2"/>
    </font>
    <font>
      <b/>
      <sz val="6"/>
      <name val="Helv"/>
    </font>
    <font>
      <b/>
      <sz val="8"/>
      <name val="Arial"/>
      <family val="2"/>
    </font>
    <font>
      <b/>
      <sz val="8"/>
      <name val="Gill Sans"/>
      <family val="2"/>
    </font>
    <font>
      <sz val="11"/>
      <name val="Tms Rmn"/>
    </font>
    <font>
      <sz val="9"/>
      <name val="Trebuchet MS"/>
      <family val="2"/>
    </font>
    <font>
      <sz val="10"/>
      <color indexed="8"/>
      <name val="Calibri"/>
      <family val="2"/>
    </font>
    <font>
      <u/>
      <sz val="11"/>
      <color theme="10"/>
      <name val="Calibri"/>
      <family val="2"/>
    </font>
    <font>
      <b/>
      <sz val="12"/>
      <name val="Courier New"/>
      <family val="3"/>
    </font>
    <font>
      <sz val="8"/>
      <name val="Courier New"/>
      <family val="3"/>
    </font>
    <font>
      <b/>
      <sz val="10"/>
      <name val="Courier New"/>
      <family val="3"/>
    </font>
    <font>
      <b/>
      <sz val="8"/>
      <name val="Courier New"/>
      <family val="3"/>
    </font>
    <font>
      <sz val="10"/>
      <name val="Calibri"/>
      <family val="2"/>
      <scheme val="minor"/>
    </font>
    <font>
      <b/>
      <sz val="10"/>
      <name val="Calibri"/>
      <family val="2"/>
      <scheme val="minor"/>
    </font>
    <font>
      <b/>
      <u/>
      <sz val="10"/>
      <name val="Calibri"/>
      <family val="2"/>
      <scheme val="minor"/>
    </font>
    <font>
      <sz val="8"/>
      <name val="Calibri"/>
      <family val="2"/>
      <scheme val="minor"/>
    </font>
    <font>
      <b/>
      <sz val="8"/>
      <color rgb="FFC00000"/>
      <name val="Calibri"/>
      <family val="2"/>
      <scheme val="minor"/>
    </font>
    <font>
      <sz val="6"/>
      <color rgb="FFC00000"/>
      <name val="Calibri"/>
      <family val="2"/>
      <scheme val="minor"/>
    </font>
    <font>
      <b/>
      <sz val="8"/>
      <name val="Calibri"/>
      <family val="2"/>
      <scheme val="minor"/>
    </font>
    <font>
      <sz val="9"/>
      <name val="Calibri"/>
      <family val="2"/>
      <scheme val="minor"/>
    </font>
    <font>
      <sz val="10"/>
      <color rgb="FFFF0000"/>
      <name val="Calibri"/>
      <family val="2"/>
      <scheme val="minor"/>
    </font>
    <font>
      <b/>
      <sz val="14"/>
      <color theme="1"/>
      <name val="Calibri"/>
      <family val="2"/>
      <scheme val="minor"/>
    </font>
    <font>
      <sz val="11"/>
      <name val="Calibri"/>
      <family val="2"/>
      <scheme val="minor"/>
    </font>
    <font>
      <b/>
      <sz val="14"/>
      <name val="Calibri"/>
      <family val="2"/>
      <scheme val="minor"/>
    </font>
    <font>
      <sz val="12"/>
      <name val="Calibri"/>
      <family val="2"/>
      <scheme val="minor"/>
    </font>
    <font>
      <sz val="12"/>
      <color rgb="FFC00000"/>
      <name val="Calibri"/>
      <family val="2"/>
      <scheme val="minor"/>
    </font>
    <font>
      <u/>
      <sz val="7.5"/>
      <color theme="10"/>
      <name val="Arial"/>
      <family val="2"/>
    </font>
    <font>
      <sz val="8"/>
      <color rgb="FFC00000"/>
      <name val="Calibri"/>
      <family val="2"/>
      <scheme val="minor"/>
    </font>
    <font>
      <b/>
      <sz val="9"/>
      <color rgb="FFC00000"/>
      <name val="Calibri"/>
      <family val="2"/>
      <scheme val="minor"/>
    </font>
    <font>
      <b/>
      <sz val="10"/>
      <color rgb="FFC00000"/>
      <name val="Calibri"/>
      <family val="2"/>
      <scheme val="minor"/>
    </font>
    <font>
      <sz val="7"/>
      <name val="Calibri"/>
      <family val="2"/>
      <scheme val="minor"/>
    </font>
    <font>
      <b/>
      <sz val="12"/>
      <name val="Calibri"/>
      <family val="2"/>
      <scheme val="minor"/>
    </font>
    <font>
      <b/>
      <sz val="10"/>
      <color rgb="FFFF0000"/>
      <name val="Calibri"/>
      <family val="2"/>
      <scheme val="minor"/>
    </font>
    <font>
      <b/>
      <u/>
      <sz val="10"/>
      <color rgb="FFFF0000"/>
      <name val="Calibri"/>
      <family val="2"/>
      <scheme val="minor"/>
    </font>
    <font>
      <b/>
      <sz val="10"/>
      <color rgb="FF000000"/>
      <name val="Calibri"/>
      <family val="2"/>
    </font>
    <font>
      <sz val="10"/>
      <color rgb="FF000000"/>
      <name val="Calibri"/>
      <family val="2"/>
    </font>
    <font>
      <u/>
      <sz val="10"/>
      <color rgb="FF000000"/>
      <name val="Calibri"/>
      <family val="2"/>
    </font>
    <font>
      <i/>
      <sz val="10"/>
      <color rgb="FF000000"/>
      <name val="Calibri"/>
      <family val="2"/>
    </font>
    <font>
      <sz val="20"/>
      <color rgb="FFFF0000"/>
      <name val="Calibri"/>
      <family val="2"/>
    </font>
    <font>
      <sz val="8"/>
      <color rgb="FFFF0000"/>
      <name val="Calibri"/>
      <family val="2"/>
      <scheme val="minor"/>
    </font>
    <font>
      <b/>
      <sz val="9"/>
      <color rgb="FFFF0000"/>
      <name val="Calibri"/>
      <family val="2"/>
      <scheme val="minor"/>
    </font>
    <font>
      <sz val="6"/>
      <color rgb="FFFF0000"/>
      <name val="Calibri"/>
      <family val="2"/>
      <scheme val="minor"/>
    </font>
    <font>
      <b/>
      <sz val="8"/>
      <color rgb="FFFF0000"/>
      <name val="Calibri"/>
      <family val="2"/>
      <scheme val="minor"/>
    </font>
    <font>
      <sz val="6"/>
      <name val="Calibri"/>
      <family val="2"/>
      <scheme val="minor"/>
    </font>
    <font>
      <b/>
      <sz val="10"/>
      <name val="Times New Roman"/>
      <family val="1"/>
    </font>
    <font>
      <b/>
      <vertAlign val="superscript"/>
      <sz val="10"/>
      <name val="Calibri"/>
      <family val="2"/>
      <scheme val="minor"/>
    </font>
    <font>
      <b/>
      <sz val="9"/>
      <color indexed="81"/>
      <name val="Segoe UI"/>
      <family val="2"/>
    </font>
  </fonts>
  <fills count="77">
    <fill>
      <patternFill patternType="none"/>
    </fill>
    <fill>
      <patternFill patternType="gray125"/>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5"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indexed="8"/>
        <bgColor indexed="64"/>
      </patternFill>
    </fill>
    <fill>
      <patternFill patternType="solid">
        <fgColor indexed="12"/>
        <bgColor indexed="64"/>
      </patternFill>
    </fill>
    <fill>
      <patternFill patternType="solid">
        <fgColor indexed="18"/>
        <bgColor indexed="64"/>
      </patternFill>
    </fill>
    <fill>
      <patternFill patternType="solid">
        <fgColor indexed="48"/>
        <bgColor indexed="64"/>
      </patternFill>
    </fill>
    <fill>
      <patternFill patternType="solid">
        <fgColor indexed="57"/>
        <bgColor indexed="64"/>
      </patternFill>
    </fill>
    <fill>
      <patternFill patternType="solid">
        <fgColor indexed="53"/>
        <bgColor indexed="64"/>
      </patternFill>
    </fill>
    <fill>
      <patternFill patternType="solid">
        <fgColor indexed="44"/>
        <bgColor indexed="64"/>
      </patternFill>
    </fill>
    <fill>
      <patternFill patternType="solid">
        <fgColor indexed="42"/>
        <bgColor indexed="64"/>
      </patternFill>
    </fill>
    <fill>
      <patternFill patternType="solid">
        <fgColor indexed="65"/>
        <bgColor indexed="64"/>
      </patternFill>
    </fill>
    <fill>
      <patternFill patternType="solid">
        <fgColor theme="0"/>
        <bgColor indexed="64"/>
      </patternFill>
    </fill>
    <fill>
      <patternFill patternType="solid">
        <fgColor rgb="FFFFFF99"/>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FFFCC"/>
        <bgColor indexed="64"/>
      </patternFill>
    </fill>
  </fills>
  <borders count="10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top style="hair">
        <color indexed="8"/>
      </top>
      <bottom style="hair">
        <color indexed="8"/>
      </bottom>
      <diagonal/>
    </border>
    <border>
      <left/>
      <right/>
      <top/>
      <bottom style="medium">
        <color indexed="18"/>
      </bottom>
      <diagonal/>
    </border>
    <border>
      <left/>
      <right/>
      <top style="thin">
        <color indexed="64"/>
      </top>
      <bottom style="medium">
        <color indexed="64"/>
      </bottom>
      <diagonal/>
    </border>
    <border>
      <left style="double">
        <color indexed="64"/>
      </left>
      <right/>
      <top/>
      <bottom style="hair">
        <color indexed="64"/>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right/>
      <top style="hair">
        <color indexed="64"/>
      </top>
      <bottom/>
      <diagonal/>
    </border>
    <border>
      <left/>
      <right/>
      <top style="hair">
        <color indexed="64"/>
      </top>
      <bottom style="hair">
        <color indexed="64"/>
      </bottom>
      <diagonal/>
    </border>
    <border>
      <left/>
      <right/>
      <top style="double">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top/>
      <bottom style="double">
        <color indexed="8"/>
      </bottom>
      <diagonal/>
    </border>
    <border>
      <left/>
      <right style="thin">
        <color indexed="8"/>
      </right>
      <top/>
      <bottom/>
      <diagonal/>
    </border>
    <border>
      <left style="thin">
        <color indexed="8"/>
      </left>
      <right/>
      <top/>
      <bottom/>
      <diagonal/>
    </border>
    <border>
      <left/>
      <right style="thin">
        <color indexed="8"/>
      </right>
      <top style="thin">
        <color indexed="8"/>
      </top>
      <bottom/>
      <diagonal/>
    </border>
    <border>
      <left/>
      <right style="thin">
        <color indexed="8"/>
      </right>
      <top/>
      <bottom style="medium">
        <color indexed="8"/>
      </bottom>
      <diagonal/>
    </border>
    <border>
      <left/>
      <right/>
      <top/>
      <bottom style="medium">
        <color indexed="8"/>
      </bottom>
      <diagonal/>
    </border>
    <border>
      <left style="thin">
        <color indexed="8"/>
      </left>
      <right/>
      <top/>
      <bottom style="medium">
        <color indexed="8"/>
      </bottom>
      <diagonal/>
    </border>
    <border>
      <left style="thin">
        <color indexed="8"/>
      </left>
      <right style="thin">
        <color indexed="8"/>
      </right>
      <top/>
      <bottom/>
      <diagonal/>
    </border>
    <border>
      <left style="thin">
        <color indexed="64"/>
      </left>
      <right/>
      <top/>
      <bottom/>
      <diagonal/>
    </border>
    <border>
      <left style="thin">
        <color indexed="64"/>
      </left>
      <right style="thin">
        <color indexed="64"/>
      </right>
      <top/>
      <bottom/>
      <diagonal/>
    </border>
    <border>
      <left style="thin">
        <color indexed="8"/>
      </left>
      <right/>
      <top/>
      <bottom style="thin">
        <color indexed="8"/>
      </bottom>
      <diagonal/>
    </border>
    <border>
      <left/>
      <right/>
      <top/>
      <bottom style="thin">
        <color indexed="8"/>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s>
  <cellStyleXfs count="53224">
    <xf numFmtId="0" fontId="0" fillId="0" borderId="0"/>
    <xf numFmtId="165"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2" applyNumberFormat="0" applyFill="0" applyAlignment="0" applyProtection="0"/>
    <xf numFmtId="0" fontId="27" fillId="0" borderId="3" applyNumberFormat="0" applyFill="0" applyAlignment="0" applyProtection="0"/>
    <xf numFmtId="0" fontId="28" fillId="0" borderId="4" applyNumberFormat="0" applyFill="0" applyAlignment="0" applyProtection="0"/>
    <xf numFmtId="0" fontId="28" fillId="0" borderId="0" applyNumberFormat="0" applyFill="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0" applyNumberFormat="0" applyBorder="0" applyAlignment="0" applyProtection="0"/>
    <xf numFmtId="0" fontId="32" fillId="6" borderId="5" applyNumberFormat="0" applyAlignment="0" applyProtection="0"/>
    <xf numFmtId="0" fontId="33" fillId="7" borderId="6" applyNumberFormat="0" applyAlignment="0" applyProtection="0"/>
    <xf numFmtId="0" fontId="34" fillId="7" borderId="5" applyNumberFormat="0" applyAlignment="0" applyProtection="0"/>
    <xf numFmtId="0" fontId="35" fillId="0" borderId="7" applyNumberFormat="0" applyFill="0" applyAlignment="0" applyProtection="0"/>
    <xf numFmtId="0" fontId="36" fillId="8" borderId="8"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10" applyNumberFormat="0" applyFill="0" applyAlignment="0" applyProtection="0"/>
    <xf numFmtId="0" fontId="40"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40" fillId="13" borderId="0" applyNumberFormat="0" applyBorder="0" applyAlignment="0" applyProtection="0"/>
    <xf numFmtId="0" fontId="40"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40" fillId="33" borderId="0" applyNumberFormat="0" applyBorder="0" applyAlignment="0" applyProtection="0"/>
    <xf numFmtId="0" fontId="41" fillId="34" borderId="0" applyNumberFormat="0" applyBorder="0" applyAlignment="0" applyProtection="0"/>
    <xf numFmtId="0" fontId="41" fillId="35" borderId="0" applyNumberFormat="0" applyBorder="0" applyAlignment="0" applyProtection="0"/>
    <xf numFmtId="0" fontId="41" fillId="36" borderId="0" applyNumberFormat="0" applyBorder="0" applyAlignment="0" applyProtection="0"/>
    <xf numFmtId="0" fontId="41" fillId="37" borderId="0" applyNumberFormat="0" applyBorder="0" applyAlignment="0" applyProtection="0"/>
    <xf numFmtId="0" fontId="41" fillId="38" borderId="0" applyNumberFormat="0" applyBorder="0" applyAlignment="0" applyProtection="0"/>
    <xf numFmtId="0" fontId="41" fillId="39" borderId="0" applyNumberFormat="0" applyBorder="0" applyAlignment="0" applyProtection="0"/>
    <xf numFmtId="0" fontId="41" fillId="40"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37" borderId="0" applyNumberFormat="0" applyBorder="0" applyAlignment="0" applyProtection="0"/>
    <xf numFmtId="0" fontId="41" fillId="40" borderId="0" applyNumberFormat="0" applyBorder="0" applyAlignment="0" applyProtection="0"/>
    <xf numFmtId="0" fontId="41" fillId="43" borderId="0" applyNumberFormat="0" applyBorder="0" applyAlignment="0" applyProtection="0"/>
    <xf numFmtId="0" fontId="42" fillId="44" borderId="0" applyNumberFormat="0" applyBorder="0" applyAlignment="0" applyProtection="0"/>
    <xf numFmtId="0" fontId="42" fillId="41" borderId="0" applyNumberFormat="0" applyBorder="0" applyAlignment="0" applyProtection="0"/>
    <xf numFmtId="0" fontId="42" fillId="42"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42" fillId="47" borderId="0" applyNumberFormat="0" applyBorder="0" applyAlignment="0" applyProtection="0"/>
    <xf numFmtId="0" fontId="43" fillId="36" borderId="0" applyNumberFormat="0" applyBorder="0" applyAlignment="0" applyProtection="0"/>
    <xf numFmtId="0" fontId="44" fillId="48" borderId="11" applyNumberFormat="0" applyAlignment="0" applyProtection="0"/>
    <xf numFmtId="0" fontId="45" fillId="49" borderId="12" applyNumberFormat="0" applyAlignment="0" applyProtection="0"/>
    <xf numFmtId="0" fontId="46" fillId="0" borderId="13" applyNumberFormat="0" applyFill="0" applyAlignment="0" applyProtection="0"/>
    <xf numFmtId="166" fontId="24" fillId="0" borderId="0" applyFont="0" applyFill="0" applyBorder="0" applyAlignment="0" applyProtection="0"/>
    <xf numFmtId="0" fontId="42" fillId="50" borderId="0" applyNumberFormat="0" applyBorder="0" applyAlignment="0" applyProtection="0"/>
    <xf numFmtId="0" fontId="42" fillId="51" borderId="0" applyNumberFormat="0" applyBorder="0" applyAlignment="0" applyProtection="0"/>
    <xf numFmtId="0" fontId="42" fillId="52"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42" fillId="53" borderId="0" applyNumberFormat="0" applyBorder="0" applyAlignment="0" applyProtection="0"/>
    <xf numFmtId="0" fontId="47" fillId="39" borderId="11" applyNumberFormat="0" applyAlignment="0" applyProtection="0"/>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9" fillId="35" borderId="0" applyNumberFormat="0" applyBorder="0" applyAlignment="0" applyProtection="0"/>
    <xf numFmtId="164" fontId="22" fillId="0" borderId="0" applyFont="0" applyFill="0" applyBorder="0" applyAlignment="0" applyProtection="0"/>
    <xf numFmtId="164" fontId="22" fillId="0" borderId="0" applyFont="0" applyFill="0" applyBorder="0" applyAlignment="0" applyProtection="0"/>
    <xf numFmtId="0" fontId="50" fillId="54" borderId="0" applyNumberFormat="0" applyBorder="0" applyAlignment="0" applyProtection="0"/>
    <xf numFmtId="0" fontId="24" fillId="0" borderId="0"/>
    <xf numFmtId="0" fontId="59" fillId="0" borderId="0"/>
    <xf numFmtId="0" fontId="23" fillId="0" borderId="0"/>
    <xf numFmtId="0" fontId="22"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4" fillId="0" borderId="0"/>
    <xf numFmtId="0" fontId="59" fillId="0" borderId="0"/>
    <xf numFmtId="0" fontId="22" fillId="0" borderId="0"/>
    <xf numFmtId="0" fontId="59" fillId="0" borderId="0"/>
    <xf numFmtId="0" fontId="59" fillId="0" borderId="0"/>
    <xf numFmtId="0" fontId="59" fillId="0" borderId="0"/>
    <xf numFmtId="0" fontId="59" fillId="0" borderId="0"/>
    <xf numFmtId="0" fontId="59" fillId="0" borderId="0"/>
    <xf numFmtId="0" fontId="5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4" fillId="0" borderId="0"/>
    <xf numFmtId="0" fontId="22" fillId="0" borderId="0"/>
    <xf numFmtId="0" fontId="22"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4"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4" fillId="0" borderId="0"/>
    <xf numFmtId="0" fontId="59" fillId="0" borderId="0"/>
    <xf numFmtId="0" fontId="59" fillId="0" borderId="0"/>
    <xf numFmtId="0" fontId="59" fillId="0" borderId="0"/>
    <xf numFmtId="0" fontId="59" fillId="0" borderId="0"/>
    <xf numFmtId="0" fontId="60" fillId="0" borderId="0"/>
    <xf numFmtId="0" fontId="60" fillId="0" borderId="0"/>
    <xf numFmtId="0" fontId="59" fillId="0" borderId="0"/>
    <xf numFmtId="0" fontId="59" fillId="0" borderId="0"/>
    <xf numFmtId="0" fontId="59" fillId="0" borderId="0"/>
    <xf numFmtId="0" fontId="59" fillId="0" borderId="0"/>
    <xf numFmtId="0" fontId="22" fillId="0" borderId="0"/>
    <xf numFmtId="0" fontId="22" fillId="0" borderId="0"/>
    <xf numFmtId="0" fontId="59" fillId="0" borderId="0"/>
    <xf numFmtId="0" fontId="59" fillId="0" borderId="0"/>
    <xf numFmtId="0" fontId="59" fillId="0" borderId="0"/>
    <xf numFmtId="0" fontId="59" fillId="0" borderId="0"/>
    <xf numFmtId="0" fontId="22" fillId="0" borderId="0"/>
    <xf numFmtId="0" fontId="22" fillId="0" borderId="0"/>
    <xf numFmtId="0" fontId="59" fillId="0" borderId="0"/>
    <xf numFmtId="0" fontId="22" fillId="0" borderId="0"/>
    <xf numFmtId="0" fontId="59" fillId="0" borderId="0"/>
    <xf numFmtId="0" fontId="22" fillId="9" borderId="9" applyNumberFormat="0" applyFont="0" applyAlignment="0" applyProtection="0"/>
    <xf numFmtId="0" fontId="22" fillId="9" borderId="9" applyNumberFormat="0" applyFont="0" applyAlignment="0" applyProtection="0"/>
    <xf numFmtId="0" fontId="22" fillId="9" borderId="9" applyNumberFormat="0" applyFont="0" applyAlignment="0" applyProtection="0"/>
    <xf numFmtId="0" fontId="22" fillId="9" borderId="9" applyNumberFormat="0" applyFont="0" applyAlignment="0" applyProtection="0"/>
    <xf numFmtId="0" fontId="22" fillId="9" borderId="9" applyNumberFormat="0" applyFont="0" applyAlignment="0" applyProtection="0"/>
    <xf numFmtId="0" fontId="24" fillId="55" borderId="14" applyNumberFormat="0" applyFont="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4" fillId="0" borderId="0" applyFont="0" applyFill="0" applyBorder="0" applyAlignment="0" applyProtection="0"/>
    <xf numFmtId="0" fontId="51" fillId="48" borderId="15" applyNumberFormat="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4" fillId="0" borderId="0" applyFont="0" applyFill="0" applyBorder="0" applyAlignment="0" applyProtection="0"/>
    <xf numFmtId="43" fontId="59" fillId="0" borderId="0" applyFont="0" applyFill="0" applyBorder="0" applyAlignment="0" applyProtection="0"/>
    <xf numFmtId="43" fontId="22"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43" fontId="22"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2"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60" fillId="0" borderId="0" applyFont="0" applyFill="0" applyBorder="0" applyAlignment="0" applyProtection="0"/>
    <xf numFmtId="165" fontId="60" fillId="0" borderId="0" applyFont="0" applyFill="0" applyBorder="0" applyAlignment="0" applyProtection="0"/>
    <xf numFmtId="165" fontId="24" fillId="0" borderId="0" applyFont="0" applyFill="0" applyBorder="0" applyAlignment="0" applyProtection="0"/>
    <xf numFmtId="165" fontId="22" fillId="0" borderId="0" applyFon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5" fillId="0" borderId="16" applyNumberFormat="0" applyFill="0" applyAlignment="0" applyProtection="0"/>
    <xf numFmtId="0" fontId="56" fillId="0" borderId="17" applyNumberFormat="0" applyFill="0" applyAlignment="0" applyProtection="0"/>
    <xf numFmtId="0" fontId="57" fillId="0" borderId="18" applyNumberFormat="0" applyFill="0" applyAlignment="0" applyProtection="0"/>
    <xf numFmtId="0" fontId="57" fillId="0" borderId="0" applyNumberFormat="0" applyFill="0" applyBorder="0" applyAlignment="0" applyProtection="0"/>
    <xf numFmtId="0" fontId="54" fillId="0" borderId="0" applyNumberFormat="0" applyFill="0" applyBorder="0" applyAlignment="0" applyProtection="0"/>
    <xf numFmtId="0" fontId="58" fillId="0" borderId="19" applyNumberFormat="0" applyFill="0" applyAlignment="0" applyProtection="0"/>
    <xf numFmtId="0" fontId="59" fillId="0" borderId="0"/>
    <xf numFmtId="165" fontId="24" fillId="0" borderId="0" applyFont="0" applyFill="0" applyBorder="0" applyAlignment="0" applyProtection="0"/>
    <xf numFmtId="9" fontId="22" fillId="0" borderId="0" applyFont="0" applyFill="0" applyBorder="0" applyAlignment="0" applyProtection="0"/>
    <xf numFmtId="0" fontId="21" fillId="0" borderId="0"/>
    <xf numFmtId="165" fontId="21" fillId="0" borderId="0" applyFont="0" applyFill="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21" fillId="9" borderId="9" applyNumberFormat="0" applyFont="0" applyAlignment="0" applyProtection="0"/>
    <xf numFmtId="0" fontId="21" fillId="9" borderId="9" applyNumberFormat="0" applyFont="0" applyAlignment="0" applyProtection="0"/>
    <xf numFmtId="164" fontId="21" fillId="0" borderId="0" applyFont="0" applyFill="0" applyBorder="0" applyAlignment="0" applyProtection="0"/>
    <xf numFmtId="0" fontId="21" fillId="0" borderId="0"/>
    <xf numFmtId="0" fontId="21" fillId="0" borderId="0"/>
    <xf numFmtId="0" fontId="21" fillId="0" borderId="0"/>
    <xf numFmtId="164" fontId="21" fillId="0" borderId="0" applyFont="0" applyFill="0" applyBorder="0" applyAlignment="0" applyProtection="0"/>
    <xf numFmtId="0" fontId="21" fillId="0" borderId="0"/>
    <xf numFmtId="0" fontId="21" fillId="0" borderId="0"/>
    <xf numFmtId="0" fontId="21" fillId="0" borderId="0"/>
    <xf numFmtId="0" fontId="21" fillId="9" borderId="9" applyNumberFormat="0" applyFont="0" applyAlignment="0" applyProtection="0"/>
    <xf numFmtId="0" fontId="21" fillId="9" borderId="9" applyNumberFormat="0" applyFont="0" applyAlignment="0" applyProtection="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164" fontId="24" fillId="0" borderId="0" applyFont="0" applyFill="0" applyBorder="0" applyAlignment="0" applyProtection="0"/>
    <xf numFmtId="165" fontId="24" fillId="0" borderId="0" applyFont="0" applyFill="0" applyBorder="0" applyAlignment="0" applyProtection="0"/>
    <xf numFmtId="9" fontId="24" fillId="0" borderId="0" applyFont="0" applyFill="0" applyBorder="0" applyAlignment="0" applyProtection="0"/>
    <xf numFmtId="0" fontId="24" fillId="0" borderId="0"/>
    <xf numFmtId="0" fontId="24" fillId="0" borderId="0"/>
    <xf numFmtId="0" fontId="21" fillId="0" borderId="0"/>
    <xf numFmtId="0" fontId="21" fillId="9" borderId="9" applyNumberFormat="0" applyFont="0" applyAlignment="0" applyProtection="0"/>
    <xf numFmtId="165" fontId="21" fillId="0" borderId="0" applyFont="0" applyFill="0" applyBorder="0" applyAlignment="0" applyProtection="0"/>
    <xf numFmtId="9" fontId="21" fillId="0" borderId="0" applyFont="0" applyFill="0" applyBorder="0" applyAlignment="0" applyProtection="0"/>
    <xf numFmtId="9" fontId="59" fillId="0" borderId="0" applyFont="0" applyFill="0" applyBorder="0" applyAlignment="0" applyProtection="0"/>
    <xf numFmtId="0" fontId="59" fillId="0" borderId="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9" borderId="9" applyNumberFormat="0" applyFont="0" applyAlignment="0" applyProtection="0"/>
    <xf numFmtId="0" fontId="20" fillId="9" borderId="9" applyNumberFormat="0" applyFont="0" applyAlignment="0" applyProtection="0"/>
    <xf numFmtId="0" fontId="20" fillId="15" borderId="0" applyNumberFormat="0" applyBorder="0" applyAlignment="0" applyProtection="0"/>
    <xf numFmtId="0" fontId="20" fillId="12"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16" borderId="0" applyNumberFormat="0" applyBorder="0" applyAlignment="0" applyProtection="0"/>
    <xf numFmtId="0" fontId="20" fillId="9" borderId="9" applyNumberFormat="0" applyFont="0" applyAlignment="0" applyProtection="0"/>
    <xf numFmtId="0" fontId="20" fillId="9" borderId="9" applyNumberFormat="0" applyFont="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9" borderId="9" applyNumberFormat="0" applyFont="0" applyAlignment="0" applyProtection="0"/>
    <xf numFmtId="0" fontId="20" fillId="9" borderId="9" applyNumberFormat="0" applyFont="0" applyAlignment="0" applyProtection="0"/>
    <xf numFmtId="0" fontId="20" fillId="0" borderId="0"/>
    <xf numFmtId="173" fontId="63" fillId="0" borderId="0" applyFont="0" applyFill="0" applyProtection="0"/>
    <xf numFmtId="174" fontId="24" fillId="0" borderId="0" applyFont="0" applyFill="0" applyBorder="0" applyAlignment="0" applyProtection="0"/>
    <xf numFmtId="0" fontId="64" fillId="0" borderId="0">
      <alignment vertical="center"/>
    </xf>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4" fontId="24" fillId="0" borderId="0" applyFont="0" applyFill="0" applyBorder="0" applyAlignment="0" applyProtection="0"/>
    <xf numFmtId="173" fontId="65" fillId="0" borderId="0" applyFont="0" applyFill="0" applyBorder="0" applyAlignment="0" applyProtection="0"/>
    <xf numFmtId="3" fontId="66" fillId="0" borderId="0" applyFont="0" applyFill="0" applyBorder="0" applyAlignment="0" applyProtection="0"/>
    <xf numFmtId="175" fontId="67" fillId="0" borderId="0" applyFont="0" applyFill="0" applyBorder="0" applyAlignment="0" applyProtection="0"/>
    <xf numFmtId="176" fontId="24" fillId="0" borderId="0" applyFont="0" applyFill="0" applyBorder="0" applyAlignment="0" applyProtection="0"/>
    <xf numFmtId="176" fontId="24" fillId="0" borderId="0" applyFont="0" applyFill="0" applyBorder="0" applyAlignment="0" applyProtection="0"/>
    <xf numFmtId="176" fontId="24" fillId="0" borderId="0" applyFont="0" applyFill="0" applyBorder="0" applyAlignment="0" applyProtection="0"/>
    <xf numFmtId="176" fontId="24" fillId="0" borderId="0" applyFont="0" applyFill="0" applyBorder="0" applyAlignment="0" applyProtection="0"/>
    <xf numFmtId="176" fontId="24" fillId="0" borderId="0" applyFont="0" applyFill="0" applyBorder="0" applyAlignment="0" applyProtection="0"/>
    <xf numFmtId="177" fontId="24" fillId="0" borderId="30" applyFont="0" applyFill="0" applyBorder="0" applyAlignment="0" applyProtection="0"/>
    <xf numFmtId="177" fontId="24" fillId="0" borderId="30" applyFont="0" applyFill="0" applyBorder="0" applyAlignment="0" applyProtection="0"/>
    <xf numFmtId="177" fontId="24" fillId="0" borderId="30" applyFont="0" applyFill="0" applyBorder="0" applyAlignment="0" applyProtection="0"/>
    <xf numFmtId="177" fontId="24" fillId="0" borderId="30" applyFont="0" applyFill="0" applyBorder="0" applyAlignment="0" applyProtection="0"/>
    <xf numFmtId="177" fontId="24" fillId="0" borderId="30" applyFont="0" applyFill="0" applyBorder="0" applyAlignment="0" applyProtection="0"/>
    <xf numFmtId="178" fontId="24" fillId="0" borderId="30" applyFont="0" applyFill="0" applyBorder="0" applyAlignment="0" applyProtection="0"/>
    <xf numFmtId="178" fontId="24" fillId="0" borderId="30" applyFont="0" applyFill="0" applyBorder="0" applyAlignment="0" applyProtection="0"/>
    <xf numFmtId="178" fontId="24" fillId="0" borderId="30" applyFont="0" applyFill="0" applyBorder="0" applyAlignment="0" applyProtection="0"/>
    <xf numFmtId="178" fontId="24" fillId="0" borderId="30" applyFont="0" applyFill="0" applyBorder="0" applyAlignment="0" applyProtection="0"/>
    <xf numFmtId="178" fontId="24" fillId="0" borderId="30" applyFont="0" applyFill="0" applyBorder="0" applyAlignment="0" applyProtection="0"/>
    <xf numFmtId="0" fontId="24" fillId="0" borderId="0"/>
    <xf numFmtId="0" fontId="24" fillId="0" borderId="0"/>
    <xf numFmtId="0" fontId="24" fillId="0" borderId="0"/>
    <xf numFmtId="0" fontId="24" fillId="0" borderId="0"/>
    <xf numFmtId="0" fontId="24" fillId="0" borderId="0"/>
    <xf numFmtId="0" fontId="68" fillId="0" borderId="0">
      <alignment vertical="top"/>
    </xf>
    <xf numFmtId="0" fontId="68" fillId="0" borderId="0">
      <alignment vertical="top"/>
    </xf>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0" fontId="68" fillId="0" borderId="0">
      <alignment vertical="top"/>
    </xf>
    <xf numFmtId="0" fontId="68" fillId="0" borderId="0">
      <alignment vertical="top"/>
    </xf>
    <xf numFmtId="0" fontId="68" fillId="0" borderId="0">
      <alignment vertical="top"/>
    </xf>
    <xf numFmtId="179" fontId="69" fillId="0" borderId="0"/>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6" fillId="0" borderId="0"/>
    <xf numFmtId="0" fontId="68" fillId="0" borderId="0">
      <alignment vertical="top"/>
    </xf>
    <xf numFmtId="180" fontId="24" fillId="0" borderId="0" applyFont="0" applyFill="0" applyBorder="0" applyAlignment="0" applyProtection="0"/>
    <xf numFmtId="180" fontId="24" fillId="0" borderId="0" applyFont="0" applyFill="0" applyBorder="0" applyAlignment="0" applyProtection="0"/>
    <xf numFmtId="180" fontId="24" fillId="0" borderId="0" applyFont="0" applyFill="0" applyBorder="0" applyAlignment="0" applyProtection="0"/>
    <xf numFmtId="180" fontId="24" fillId="0" borderId="0" applyFont="0" applyFill="0" applyBorder="0" applyAlignment="0" applyProtection="0"/>
    <xf numFmtId="180" fontId="24" fillId="0" borderId="0" applyFont="0" applyFill="0" applyBorder="0" applyAlignment="0" applyProtection="0"/>
    <xf numFmtId="181" fontId="24" fillId="0" borderId="0" applyFont="0" applyFill="0" applyBorder="0" applyAlignment="0" applyProtection="0"/>
    <xf numFmtId="181" fontId="24" fillId="0" borderId="0" applyFont="0" applyFill="0" applyBorder="0" applyAlignment="0" applyProtection="0"/>
    <xf numFmtId="181" fontId="24" fillId="0" borderId="0" applyFont="0" applyFill="0" applyBorder="0" applyAlignment="0" applyProtection="0"/>
    <xf numFmtId="181" fontId="24" fillId="0" borderId="0" applyFont="0" applyFill="0" applyBorder="0" applyAlignment="0" applyProtection="0"/>
    <xf numFmtId="181" fontId="24" fillId="0" borderId="0" applyFont="0" applyFill="0" applyBorder="0" applyAlignment="0" applyProtection="0"/>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70" fillId="0" borderId="0" applyNumberFormat="0" applyFill="0" applyBorder="0" applyAlignment="0" applyProtection="0"/>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0" fontId="68" fillId="0" borderId="0">
      <alignment vertical="top"/>
    </xf>
    <xf numFmtId="0" fontId="68" fillId="0" borderId="0">
      <alignment vertical="top"/>
    </xf>
    <xf numFmtId="182" fontId="24" fillId="0" borderId="0" applyFont="0" applyFill="0" applyBorder="0" applyAlignment="0" applyProtection="0"/>
    <xf numFmtId="182" fontId="24" fillId="0" borderId="0" applyFont="0" applyFill="0" applyBorder="0" applyAlignment="0" applyProtection="0"/>
    <xf numFmtId="182" fontId="24" fillId="0" borderId="0" applyFont="0" applyFill="0" applyBorder="0" applyAlignment="0" applyProtection="0"/>
    <xf numFmtId="182" fontId="24" fillId="0" borderId="0" applyFont="0" applyFill="0" applyBorder="0" applyAlignment="0" applyProtection="0"/>
    <xf numFmtId="182" fontId="24" fillId="0" borderId="0" applyFont="0" applyFill="0" applyBorder="0" applyAlignment="0" applyProtection="0"/>
    <xf numFmtId="183" fontId="24" fillId="0" borderId="0" applyFont="0" applyFill="0" applyBorder="0" applyProtection="0">
      <alignment horizontal="right"/>
    </xf>
    <xf numFmtId="183" fontId="24" fillId="0" borderId="0" applyFont="0" applyFill="0" applyBorder="0" applyProtection="0">
      <alignment horizontal="right"/>
    </xf>
    <xf numFmtId="183" fontId="24" fillId="0" borderId="0" applyFont="0" applyFill="0" applyBorder="0" applyProtection="0">
      <alignment horizontal="right"/>
    </xf>
    <xf numFmtId="183" fontId="24" fillId="0" borderId="0" applyFont="0" applyFill="0" applyBorder="0" applyProtection="0">
      <alignment horizontal="right"/>
    </xf>
    <xf numFmtId="183" fontId="24" fillId="0" borderId="0" applyFont="0" applyFill="0" applyBorder="0" applyProtection="0">
      <alignment horizontal="right"/>
    </xf>
    <xf numFmtId="3" fontId="71" fillId="0" borderId="35" applyNumberFormat="0" applyFill="0" applyBorder="0" applyAlignment="0" applyProtection="0"/>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84" fontId="24" fillId="0" borderId="0" applyFont="0" applyFill="0" applyBorder="0" applyProtection="0">
      <alignment horizontal="right"/>
    </xf>
    <xf numFmtId="184" fontId="24" fillId="0" borderId="0" applyFont="0" applyFill="0" applyBorder="0" applyProtection="0">
      <alignment horizontal="right"/>
    </xf>
    <xf numFmtId="184" fontId="24" fillId="0" borderId="0" applyFont="0" applyFill="0" applyBorder="0" applyProtection="0">
      <alignment horizontal="right"/>
    </xf>
    <xf numFmtId="184" fontId="24" fillId="0" borderId="0" applyFont="0" applyFill="0" applyBorder="0" applyProtection="0">
      <alignment horizontal="right"/>
    </xf>
    <xf numFmtId="184" fontId="24" fillId="0" borderId="0" applyFont="0" applyFill="0" applyBorder="0" applyProtection="0">
      <alignment horizontal="right"/>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72" fillId="0" borderId="0"/>
    <xf numFmtId="0" fontId="73" fillId="0" borderId="0" applyNumberFormat="0" applyFill="0" applyBorder="0" applyProtection="0">
      <alignment vertical="top"/>
    </xf>
    <xf numFmtId="0" fontId="73" fillId="0" borderId="0" applyNumberFormat="0" applyFill="0" applyBorder="0" applyProtection="0">
      <alignment vertical="top"/>
    </xf>
    <xf numFmtId="0" fontId="73" fillId="0" borderId="0" applyNumberFormat="0" applyFill="0" applyBorder="0" applyProtection="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0" fontId="68" fillId="0" borderId="0">
      <alignment vertical="top"/>
    </xf>
    <xf numFmtId="0" fontId="68" fillId="0" borderId="0">
      <alignment vertical="top"/>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74" fillId="0" borderId="36" applyNumberFormat="0" applyFill="0" applyAlignment="0" applyProtection="0"/>
    <xf numFmtId="0" fontId="75" fillId="0" borderId="37" applyNumberFormat="0" applyFill="0" applyProtection="0">
      <alignment horizontal="center"/>
    </xf>
    <xf numFmtId="0" fontId="75" fillId="0" borderId="0" applyNumberFormat="0" applyFill="0" applyBorder="0" applyProtection="0">
      <alignment horizontal="left"/>
    </xf>
    <xf numFmtId="0" fontId="76" fillId="0" borderId="0" applyNumberFormat="0" applyFill="0" applyBorder="0" applyProtection="0">
      <alignment horizontal="centerContinuous"/>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169" fontId="24" fillId="0" borderId="0">
      <alignment horizontal="left" wrapText="1"/>
    </xf>
    <xf numFmtId="0" fontId="68" fillId="0" borderId="0">
      <alignment vertical="top"/>
    </xf>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73" fontId="24" fillId="0" borderId="0" applyFont="0" applyFill="0" applyProtection="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185" fontId="24" fillId="0" borderId="0" applyBorder="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172" fontId="24" fillId="0" borderId="35"/>
    <xf numFmtId="186" fontId="77"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0" fontId="78" fillId="0" borderId="0">
      <alignment horizontal="center"/>
    </xf>
    <xf numFmtId="9" fontId="79" fillId="0" borderId="0" applyFont="0" applyFill="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80"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68" fillId="34"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74"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68" fillId="34"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74"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74"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74"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74"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74"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80"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68" fillId="3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74"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68" fillId="3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41" fillId="35" borderId="0" applyNumberFormat="0" applyBorder="0" applyAlignment="0" applyProtection="0"/>
    <xf numFmtId="0" fontId="74"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74"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74"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74"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74"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80"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68" fillId="36"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74"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68" fillId="36"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41" fillId="36" borderId="0" applyNumberFormat="0" applyBorder="0" applyAlignment="0" applyProtection="0"/>
    <xf numFmtId="0" fontId="74"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74"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74"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74"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74"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80"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68" fillId="37"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68" fillId="37"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80"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68" fillId="38"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74"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68" fillId="38"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41" fillId="38" borderId="0" applyNumberFormat="0" applyBorder="0" applyAlignment="0" applyProtection="0"/>
    <xf numFmtId="0" fontId="74"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74"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74"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74"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74"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80"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68" fillId="39"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74"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68" fillId="39"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41" fillId="39" borderId="0" applyNumberFormat="0" applyBorder="0" applyAlignment="0" applyProtection="0"/>
    <xf numFmtId="0" fontId="74"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74"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74"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74"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74"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41" fillId="34" borderId="0" applyNumberFormat="0" applyBorder="0" applyAlignment="0" applyProtection="0"/>
    <xf numFmtId="0" fontId="41" fillId="35" borderId="0" applyNumberFormat="0" applyBorder="0" applyAlignment="0" applyProtection="0"/>
    <xf numFmtId="0" fontId="41" fillId="36" borderId="0" applyNumberFormat="0" applyBorder="0" applyAlignment="0" applyProtection="0"/>
    <xf numFmtId="0" fontId="41" fillId="37" borderId="0" applyNumberFormat="0" applyBorder="0" applyAlignment="0" applyProtection="0"/>
    <xf numFmtId="0" fontId="41" fillId="38" borderId="0" applyNumberFormat="0" applyBorder="0" applyAlignment="0" applyProtection="0"/>
    <xf numFmtId="0" fontId="41" fillId="39"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80"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68" fillId="40"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68" fillId="40"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80"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68" fillId="41"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74"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68" fillId="41"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74"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74"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74"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74"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74"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80"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68" fillId="42"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74"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68" fillId="42"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74"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74"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74"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74"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74"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80"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68" fillId="37"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68" fillId="37"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74"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80"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68" fillId="40"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68" fillId="40"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41"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74"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80"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68" fillId="43"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74"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68" fillId="43"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41" fillId="43" borderId="0" applyNumberFormat="0" applyBorder="0" applyAlignment="0" applyProtection="0"/>
    <xf numFmtId="0" fontId="74"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74"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74"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74"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74"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41" fillId="40"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37" borderId="0" applyNumberFormat="0" applyBorder="0" applyAlignment="0" applyProtection="0"/>
    <xf numFmtId="0" fontId="41" fillId="40" borderId="0" applyNumberFormat="0" applyBorder="0" applyAlignment="0" applyProtection="0"/>
    <xf numFmtId="0" fontId="41" fillId="43"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81"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8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82" fillId="44" borderId="0" applyNumberFormat="0" applyBorder="0" applyAlignment="0" applyProtection="0"/>
    <xf numFmtId="0" fontId="82" fillId="44" borderId="0" applyNumberFormat="0" applyBorder="0" applyAlignment="0" applyProtection="0"/>
    <xf numFmtId="0" fontId="82" fillId="44" borderId="0" applyNumberFormat="0" applyBorder="0" applyAlignment="0" applyProtection="0"/>
    <xf numFmtId="0" fontId="82" fillId="44" borderId="0" applyNumberFormat="0" applyBorder="0" applyAlignment="0" applyProtection="0"/>
    <xf numFmtId="0" fontId="82" fillId="44" borderId="0" applyNumberFormat="0" applyBorder="0" applyAlignment="0" applyProtection="0"/>
    <xf numFmtId="0" fontId="42" fillId="44"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81"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8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82" fillId="41" borderId="0" applyNumberFormat="0" applyBorder="0" applyAlignment="0" applyProtection="0"/>
    <xf numFmtId="0" fontId="82" fillId="41" borderId="0" applyNumberFormat="0" applyBorder="0" applyAlignment="0" applyProtection="0"/>
    <xf numFmtId="0" fontId="82" fillId="41" borderId="0" applyNumberFormat="0" applyBorder="0" applyAlignment="0" applyProtection="0"/>
    <xf numFmtId="0" fontId="82" fillId="41" borderId="0" applyNumberFormat="0" applyBorder="0" applyAlignment="0" applyProtection="0"/>
    <xf numFmtId="0" fontId="82" fillId="41" borderId="0" applyNumberFormat="0" applyBorder="0" applyAlignment="0" applyProtection="0"/>
    <xf numFmtId="0" fontId="42" fillId="41"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81"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8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82" fillId="42" borderId="0" applyNumberFormat="0" applyBorder="0" applyAlignment="0" applyProtection="0"/>
    <xf numFmtId="0" fontId="82" fillId="42" borderId="0" applyNumberFormat="0" applyBorder="0" applyAlignment="0" applyProtection="0"/>
    <xf numFmtId="0" fontId="82" fillId="42" borderId="0" applyNumberFormat="0" applyBorder="0" applyAlignment="0" applyProtection="0"/>
    <xf numFmtId="0" fontId="82" fillId="42" borderId="0" applyNumberFormat="0" applyBorder="0" applyAlignment="0" applyProtection="0"/>
    <xf numFmtId="0" fontId="82" fillId="42" borderId="0" applyNumberFormat="0" applyBorder="0" applyAlignment="0" applyProtection="0"/>
    <xf numFmtId="0" fontId="42" fillId="42"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81"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8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82" fillId="45" borderId="0" applyNumberFormat="0" applyBorder="0" applyAlignment="0" applyProtection="0"/>
    <xf numFmtId="0" fontId="82" fillId="45" borderId="0" applyNumberFormat="0" applyBorder="0" applyAlignment="0" applyProtection="0"/>
    <xf numFmtId="0" fontId="82" fillId="45" borderId="0" applyNumberFormat="0" applyBorder="0" applyAlignment="0" applyProtection="0"/>
    <xf numFmtId="0" fontId="82" fillId="45" borderId="0" applyNumberFormat="0" applyBorder="0" applyAlignment="0" applyProtection="0"/>
    <xf numFmtId="0" fontId="82" fillId="45"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81"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8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82" fillId="46" borderId="0" applyNumberFormat="0" applyBorder="0" applyAlignment="0" applyProtection="0"/>
    <xf numFmtId="0" fontId="82" fillId="46" borderId="0" applyNumberFormat="0" applyBorder="0" applyAlignment="0" applyProtection="0"/>
    <xf numFmtId="0" fontId="82" fillId="46" borderId="0" applyNumberFormat="0" applyBorder="0" applyAlignment="0" applyProtection="0"/>
    <xf numFmtId="0" fontId="82" fillId="46" borderId="0" applyNumberFormat="0" applyBorder="0" applyAlignment="0" applyProtection="0"/>
    <xf numFmtId="0" fontId="82" fillId="46" borderId="0" applyNumberFormat="0" applyBorder="0" applyAlignment="0" applyProtection="0"/>
    <xf numFmtId="0" fontId="42" fillId="46"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81"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8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82" fillId="47" borderId="0" applyNumberFormat="0" applyBorder="0" applyAlignment="0" applyProtection="0"/>
    <xf numFmtId="0" fontId="82" fillId="47" borderId="0" applyNumberFormat="0" applyBorder="0" applyAlignment="0" applyProtection="0"/>
    <xf numFmtId="0" fontId="82" fillId="47" borderId="0" applyNumberFormat="0" applyBorder="0" applyAlignment="0" applyProtection="0"/>
    <xf numFmtId="0" fontId="82" fillId="47" borderId="0" applyNumberFormat="0" applyBorder="0" applyAlignment="0" applyProtection="0"/>
    <xf numFmtId="0" fontId="82" fillId="47" borderId="0" applyNumberFormat="0" applyBorder="0" applyAlignment="0" applyProtection="0"/>
    <xf numFmtId="0" fontId="42" fillId="47" borderId="0" applyNumberFormat="0" applyBorder="0" applyAlignment="0" applyProtection="0"/>
    <xf numFmtId="37" fontId="83" fillId="0" borderId="0"/>
    <xf numFmtId="0" fontId="84" fillId="0" borderId="30" applyNumberFormat="0" applyFill="0" applyBorder="0" applyAlignment="0" applyProtection="0">
      <alignment horizontal="center"/>
    </xf>
    <xf numFmtId="0" fontId="85" fillId="60" borderId="31" applyNumberFormat="0" applyBorder="0" applyProtection="0">
      <alignment horizontal="left" vertical="center"/>
    </xf>
    <xf numFmtId="0" fontId="86" fillId="61" borderId="0" applyNumberFormat="0" applyBorder="0" applyAlignment="0" applyProtection="0"/>
    <xf numFmtId="0" fontId="86" fillId="62" borderId="0" applyNumberFormat="0" applyBorder="0" applyAlignment="0" applyProtection="0"/>
    <xf numFmtId="0" fontId="87" fillId="63" borderId="0" applyNumberFormat="0" applyBorder="0" applyAlignment="0" applyProtection="0"/>
    <xf numFmtId="0" fontId="85" fillId="64" borderId="0" applyNumberFormat="0" applyBorder="0" applyProtection="0">
      <alignment horizontal="center" wrapText="1"/>
    </xf>
    <xf numFmtId="0" fontId="87" fillId="62" borderId="0" applyNumberFormat="0" applyBorder="0" applyAlignment="0" applyProtection="0"/>
    <xf numFmtId="168" fontId="85" fillId="65" borderId="38" applyNumberFormat="0" applyBorder="0" applyAlignment="0" applyProtection="0">
      <alignment horizontal="left"/>
    </xf>
    <xf numFmtId="168" fontId="85" fillId="65" borderId="38" applyNumberFormat="0" applyBorder="0" applyAlignment="0" applyProtection="0">
      <alignment horizontal="left"/>
    </xf>
    <xf numFmtId="168" fontId="85" fillId="65" borderId="38" applyNumberFormat="0" applyBorder="0" applyAlignment="0" applyProtection="0">
      <alignment horizontal="left"/>
    </xf>
    <xf numFmtId="168" fontId="85" fillId="65" borderId="38" applyNumberFormat="0" applyBorder="0" applyAlignment="0" applyProtection="0">
      <alignment horizontal="left"/>
    </xf>
    <xf numFmtId="168" fontId="85" fillId="65" borderId="38" applyNumberFormat="0" applyBorder="0" applyAlignment="0" applyProtection="0">
      <alignment horizontal="left"/>
    </xf>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88" fillId="1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8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42" fillId="50" borderId="0" applyNumberFormat="0" applyBorder="0" applyAlignment="0" applyProtection="0"/>
    <xf numFmtId="0" fontId="82" fillId="50" borderId="0" applyNumberFormat="0" applyBorder="0" applyAlignment="0" applyProtection="0"/>
    <xf numFmtId="0" fontId="82" fillId="50" borderId="0" applyNumberFormat="0" applyBorder="0" applyAlignment="0" applyProtection="0"/>
    <xf numFmtId="0" fontId="82" fillId="50" borderId="0" applyNumberFormat="0" applyBorder="0" applyAlignment="0" applyProtection="0"/>
    <xf numFmtId="0" fontId="82" fillId="50" borderId="0" applyNumberFormat="0" applyBorder="0" applyAlignment="0" applyProtection="0"/>
    <xf numFmtId="0" fontId="82" fillId="50" borderId="0" applyNumberFormat="0" applyBorder="0" applyAlignment="0" applyProtection="0"/>
    <xf numFmtId="0" fontId="42" fillId="50"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81"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8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82" fillId="51" borderId="0" applyNumberFormat="0" applyBorder="0" applyAlignment="0" applyProtection="0"/>
    <xf numFmtId="0" fontId="82" fillId="51" borderId="0" applyNumberFormat="0" applyBorder="0" applyAlignment="0" applyProtection="0"/>
    <xf numFmtId="0" fontId="82" fillId="51" borderId="0" applyNumberFormat="0" applyBorder="0" applyAlignment="0" applyProtection="0"/>
    <xf numFmtId="0" fontId="82" fillId="51" borderId="0" applyNumberFormat="0" applyBorder="0" applyAlignment="0" applyProtection="0"/>
    <xf numFmtId="0" fontId="82" fillId="51" borderId="0" applyNumberFormat="0" applyBorder="0" applyAlignment="0" applyProtection="0"/>
    <xf numFmtId="0" fontId="42" fillId="51"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81"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8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42" fillId="52" borderId="0" applyNumberFormat="0" applyBorder="0" applyAlignment="0" applyProtection="0"/>
    <xf numFmtId="0" fontId="82" fillId="52" borderId="0" applyNumberFormat="0" applyBorder="0" applyAlignment="0" applyProtection="0"/>
    <xf numFmtId="0" fontId="82" fillId="52" borderId="0" applyNumberFormat="0" applyBorder="0" applyAlignment="0" applyProtection="0"/>
    <xf numFmtId="0" fontId="82" fillId="52" borderId="0" applyNumberFormat="0" applyBorder="0" applyAlignment="0" applyProtection="0"/>
    <xf numFmtId="0" fontId="82" fillId="52" borderId="0" applyNumberFormat="0" applyBorder="0" applyAlignment="0" applyProtection="0"/>
    <xf numFmtId="0" fontId="82" fillId="52" borderId="0" applyNumberFormat="0" applyBorder="0" applyAlignment="0" applyProtection="0"/>
    <xf numFmtId="0" fontId="42" fillId="52"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81"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8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82" fillId="45" borderId="0" applyNumberFormat="0" applyBorder="0" applyAlignment="0" applyProtection="0"/>
    <xf numFmtId="0" fontId="82" fillId="45" borderId="0" applyNumberFormat="0" applyBorder="0" applyAlignment="0" applyProtection="0"/>
    <xf numFmtId="0" fontId="82" fillId="45" borderId="0" applyNumberFormat="0" applyBorder="0" applyAlignment="0" applyProtection="0"/>
    <xf numFmtId="0" fontId="82" fillId="45" borderId="0" applyNumberFormat="0" applyBorder="0" applyAlignment="0" applyProtection="0"/>
    <xf numFmtId="0" fontId="82" fillId="45"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81"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8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82" fillId="46" borderId="0" applyNumberFormat="0" applyBorder="0" applyAlignment="0" applyProtection="0"/>
    <xf numFmtId="0" fontId="82" fillId="46" borderId="0" applyNumberFormat="0" applyBorder="0" applyAlignment="0" applyProtection="0"/>
    <xf numFmtId="0" fontId="82" fillId="46" borderId="0" applyNumberFormat="0" applyBorder="0" applyAlignment="0" applyProtection="0"/>
    <xf numFmtId="0" fontId="82" fillId="46" borderId="0" applyNumberFormat="0" applyBorder="0" applyAlignment="0" applyProtection="0"/>
    <xf numFmtId="0" fontId="82" fillId="46" borderId="0" applyNumberFormat="0" applyBorder="0" applyAlignment="0" applyProtection="0"/>
    <xf numFmtId="0" fontId="42" fillId="46"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81"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8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42" fillId="53" borderId="0" applyNumberFormat="0" applyBorder="0" applyAlignment="0" applyProtection="0"/>
    <xf numFmtId="0" fontId="82" fillId="53" borderId="0" applyNumberFormat="0" applyBorder="0" applyAlignment="0" applyProtection="0"/>
    <xf numFmtId="0" fontId="82" fillId="53" borderId="0" applyNumberFormat="0" applyBorder="0" applyAlignment="0" applyProtection="0"/>
    <xf numFmtId="0" fontId="82" fillId="53" borderId="0" applyNumberFormat="0" applyBorder="0" applyAlignment="0" applyProtection="0"/>
    <xf numFmtId="0" fontId="82" fillId="53" borderId="0" applyNumberFormat="0" applyBorder="0" applyAlignment="0" applyProtection="0"/>
    <xf numFmtId="0" fontId="82" fillId="53" borderId="0" applyNumberFormat="0" applyBorder="0" applyAlignment="0" applyProtection="0"/>
    <xf numFmtId="0" fontId="42" fillId="53" borderId="0" applyNumberFormat="0" applyBorder="0" applyAlignment="0" applyProtection="0"/>
    <xf numFmtId="0" fontId="89" fillId="0" borderId="33"/>
    <xf numFmtId="0" fontId="89" fillId="0" borderId="33"/>
    <xf numFmtId="0" fontId="89" fillId="0" borderId="33"/>
    <xf numFmtId="187" fontId="24" fillId="66" borderId="39">
      <alignment horizontal="center" vertical="center"/>
    </xf>
    <xf numFmtId="0" fontId="90" fillId="0" borderId="0" applyNumberFormat="0" applyFont="0" applyFill="0" applyBorder="0" applyAlignment="0">
      <protection locked="0"/>
    </xf>
    <xf numFmtId="168" fontId="24" fillId="0" borderId="0" applyFont="0" applyFill="0" applyBorder="0" applyAlignment="0" applyProtection="0"/>
    <xf numFmtId="188" fontId="90" fillId="0" borderId="0" applyFont="0" applyFill="0" applyBorder="0" applyAlignment="0" applyProtection="0"/>
    <xf numFmtId="0" fontId="72" fillId="0" borderId="0"/>
    <xf numFmtId="0" fontId="91" fillId="0" borderId="0">
      <alignment horizontal="center" wrapText="1"/>
      <protection locked="0"/>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3" fontId="92" fillId="0" borderId="0" applyNumberFormat="0" applyFill="0" applyBorder="0" applyAlignment="0">
      <alignment horizontal="left"/>
    </xf>
    <xf numFmtId="179" fontId="93" fillId="67" borderId="0" applyBorder="0"/>
    <xf numFmtId="189" fontId="93" fillId="67" borderId="0" applyBorder="0"/>
    <xf numFmtId="190" fontId="93" fillId="67" borderId="0" applyBorder="0"/>
    <xf numFmtId="174" fontId="24" fillId="0" borderId="0" applyFont="0" applyFill="0" applyBorder="0" applyAlignment="0" applyProtection="0"/>
    <xf numFmtId="171" fontId="90" fillId="0" borderId="0" applyFont="0" applyFill="0" applyBorder="0" applyAlignment="0" applyProtection="0"/>
    <xf numFmtId="191" fontId="90" fillId="0" borderId="0" applyFont="0" applyFill="0" applyBorder="0" applyAlignment="0" applyProtection="0"/>
    <xf numFmtId="192" fontId="72" fillId="0" borderId="0">
      <protection locked="0"/>
    </xf>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94"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95"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95" fillId="35" borderId="0" applyNumberFormat="0" applyBorder="0" applyAlignment="0" applyProtection="0"/>
    <xf numFmtId="0" fontId="95" fillId="35" borderId="0" applyNumberFormat="0" applyBorder="0" applyAlignment="0" applyProtection="0"/>
    <xf numFmtId="0" fontId="95" fillId="35" borderId="0" applyNumberFormat="0" applyBorder="0" applyAlignment="0" applyProtection="0"/>
    <xf numFmtId="0" fontId="95" fillId="35" borderId="0" applyNumberFormat="0" applyBorder="0" applyAlignment="0" applyProtection="0"/>
    <xf numFmtId="0" fontId="95" fillId="35" borderId="0" applyNumberFormat="0" applyBorder="0" applyAlignment="0" applyProtection="0"/>
    <xf numFmtId="0" fontId="49" fillId="35" borderId="0" applyNumberFormat="0" applyBorder="0" applyAlignment="0" applyProtection="0"/>
    <xf numFmtId="0" fontId="96" fillId="0" borderId="0" applyNumberFormat="0" applyFill="0" applyBorder="0" applyAlignment="0" applyProtection="0"/>
    <xf numFmtId="0" fontId="87" fillId="0" borderId="40" applyNumberFormat="0" applyFont="0" applyFill="0" applyAlignment="0" applyProtection="0"/>
    <xf numFmtId="193" fontId="97" fillId="0" borderId="34" applyAlignment="0" applyProtection="0"/>
    <xf numFmtId="0" fontId="24" fillId="0" borderId="41" applyNumberFormat="0" applyFont="0" applyFill="0" applyAlignment="0" applyProtection="0"/>
    <xf numFmtId="0" fontId="24" fillId="0" borderId="42" applyNumberFormat="0" applyFont="0" applyFill="0" applyAlignment="0" applyProtection="0"/>
    <xf numFmtId="0" fontId="24" fillId="0" borderId="43" applyNumberFormat="0" applyFont="0" applyFill="0" applyAlignment="0" applyProtection="0"/>
    <xf numFmtId="0" fontId="98" fillId="0" borderId="0"/>
    <xf numFmtId="194" fontId="92" fillId="0" borderId="0" applyFill="0"/>
    <xf numFmtId="4" fontId="99" fillId="0" borderId="0">
      <alignment horizontal="right"/>
    </xf>
    <xf numFmtId="0" fontId="24" fillId="0" borderId="29" applyFill="0">
      <alignment horizontal="center"/>
    </xf>
    <xf numFmtId="194" fontId="62" fillId="0" borderId="44" applyFill="0"/>
    <xf numFmtId="0" fontId="24" fillId="0" borderId="0" applyFont="0" applyAlignment="0"/>
    <xf numFmtId="0" fontId="24" fillId="0" borderId="0" applyFont="0" applyAlignment="0"/>
    <xf numFmtId="0" fontId="24" fillId="0" borderId="0" applyFont="0" applyAlignment="0"/>
    <xf numFmtId="0" fontId="24" fillId="0" borderId="0" applyFont="0" applyAlignment="0"/>
    <xf numFmtId="0" fontId="24" fillId="0" borderId="0" applyFont="0" applyAlignment="0"/>
    <xf numFmtId="0" fontId="100" fillId="0" borderId="0" applyFill="0">
      <alignment vertical="top"/>
    </xf>
    <xf numFmtId="0" fontId="62" fillId="0" borderId="0" applyFill="0">
      <alignment horizontal="left" vertical="top"/>
    </xf>
    <xf numFmtId="194" fontId="99" fillId="0" borderId="33" applyFill="0"/>
    <xf numFmtId="194" fontId="99" fillId="0" borderId="33" applyFill="0"/>
    <xf numFmtId="194" fontId="99" fillId="0" borderId="33" applyFill="0"/>
    <xf numFmtId="0" fontId="24" fillId="0" borderId="0" applyNumberFormat="0" applyFont="0" applyAlignment="0"/>
    <xf numFmtId="0" fontId="24" fillId="0" borderId="0" applyNumberFormat="0" applyFont="0" applyAlignment="0"/>
    <xf numFmtId="0" fontId="24" fillId="0" borderId="0" applyNumberFormat="0" applyFont="0" applyAlignment="0"/>
    <xf numFmtId="0" fontId="24" fillId="0" borderId="0" applyNumberFormat="0" applyFont="0" applyAlignment="0"/>
    <xf numFmtId="0" fontId="24" fillId="0" borderId="0" applyNumberFormat="0" applyFont="0" applyAlignment="0"/>
    <xf numFmtId="0" fontId="100" fillId="0" borderId="0" applyFill="0">
      <alignment wrapText="1"/>
    </xf>
    <xf numFmtId="0" fontId="62" fillId="0" borderId="0" applyFill="0">
      <alignment horizontal="left" vertical="top" wrapText="1"/>
    </xf>
    <xf numFmtId="194" fontId="99" fillId="0" borderId="33" applyFill="0"/>
    <xf numFmtId="194" fontId="99" fillId="0" borderId="33" applyFill="0"/>
    <xf numFmtId="194" fontId="99" fillId="0" borderId="33" applyFill="0"/>
    <xf numFmtId="0" fontId="101" fillId="0" borderId="0" applyNumberFormat="0" applyFont="0" applyAlignment="0">
      <alignment horizontal="center"/>
    </xf>
    <xf numFmtId="0" fontId="102" fillId="0" borderId="0" applyFill="0">
      <alignment vertical="top" wrapText="1"/>
    </xf>
    <xf numFmtId="0" fontId="61" fillId="0" borderId="0" applyFill="0">
      <alignment horizontal="left" vertical="top" wrapText="1"/>
    </xf>
    <xf numFmtId="194" fontId="24" fillId="0" borderId="33" applyFill="0"/>
    <xf numFmtId="194" fontId="24" fillId="0" borderId="33" applyFill="0"/>
    <xf numFmtId="194" fontId="24" fillId="0" borderId="33" applyFill="0"/>
    <xf numFmtId="0" fontId="101" fillId="0" borderId="0" applyNumberFormat="0" applyFont="0" applyAlignment="0">
      <alignment horizontal="center"/>
    </xf>
    <xf numFmtId="0" fontId="103" fillId="0" borderId="0" applyFill="0">
      <alignment vertical="center" wrapText="1"/>
    </xf>
    <xf numFmtId="0" fontId="104" fillId="0" borderId="0">
      <alignment horizontal="left" vertical="center" wrapText="1"/>
    </xf>
    <xf numFmtId="194" fontId="105" fillId="0" borderId="33" applyFill="0"/>
    <xf numFmtId="194" fontId="105" fillId="0" borderId="33" applyFill="0"/>
    <xf numFmtId="194" fontId="105" fillId="0" borderId="33" applyFill="0"/>
    <xf numFmtId="0" fontId="101" fillId="0" borderId="0" applyNumberFormat="0" applyFont="0" applyAlignment="0">
      <alignment horizontal="center"/>
    </xf>
    <xf numFmtId="0" fontId="106" fillId="0" borderId="0" applyFill="0">
      <alignment horizontal="center" vertical="center" wrapText="1"/>
    </xf>
    <xf numFmtId="0" fontId="24" fillId="0" borderId="0" applyFill="0">
      <alignment horizontal="center" vertical="center" wrapText="1"/>
    </xf>
    <xf numFmtId="194" fontId="107" fillId="0" borderId="0" applyFill="0"/>
    <xf numFmtId="0" fontId="101" fillId="0" borderId="0" applyNumberFormat="0" applyFont="0" applyAlignment="0">
      <alignment horizontal="center"/>
    </xf>
    <xf numFmtId="0" fontId="108" fillId="0" borderId="0" applyFill="0">
      <alignment horizontal="center" vertical="center" wrapText="1"/>
    </xf>
    <xf numFmtId="0" fontId="109" fillId="0" borderId="0" applyFill="0">
      <alignment horizontal="center" vertical="center" wrapText="1"/>
    </xf>
    <xf numFmtId="194" fontId="71" fillId="0" borderId="0" applyFill="0"/>
    <xf numFmtId="0" fontId="101" fillId="0" borderId="0" applyNumberFormat="0" applyFont="0" applyAlignment="0">
      <alignment horizontal="center"/>
    </xf>
    <xf numFmtId="0" fontId="110" fillId="0" borderId="0">
      <alignment horizontal="center" wrapText="1"/>
    </xf>
    <xf numFmtId="0" fontId="107" fillId="0" borderId="0" applyFill="0">
      <alignment horizontal="center" wrapText="1"/>
    </xf>
    <xf numFmtId="0" fontId="111" fillId="0" borderId="0" applyFill="0" applyBorder="0" applyAlignment="0"/>
    <xf numFmtId="195" fontId="112" fillId="0" borderId="0" applyFill="0" applyBorder="0" applyAlignment="0"/>
    <xf numFmtId="196" fontId="112" fillId="0" borderId="0" applyFill="0" applyBorder="0" applyAlignment="0"/>
    <xf numFmtId="197" fontId="111" fillId="0" borderId="0" applyFill="0" applyBorder="0" applyAlignment="0"/>
    <xf numFmtId="198" fontId="111" fillId="0" borderId="0" applyFill="0" applyBorder="0" applyAlignment="0"/>
    <xf numFmtId="166" fontId="112" fillId="0" borderId="0" applyFill="0" applyBorder="0" applyAlignment="0"/>
    <xf numFmtId="199" fontId="112" fillId="0" borderId="0" applyFill="0" applyBorder="0" applyAlignment="0"/>
    <xf numFmtId="195" fontId="112" fillId="0" borderId="0" applyFill="0" applyBorder="0" applyAlignment="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113" fillId="48" borderId="11" applyNumberFormat="0" applyAlignment="0" applyProtection="0"/>
    <xf numFmtId="0" fontId="113" fillId="48" borderId="11" applyNumberFormat="0" applyAlignment="0" applyProtection="0"/>
    <xf numFmtId="0" fontId="113" fillId="48" borderId="11" applyNumberFormat="0" applyAlignment="0" applyProtection="0"/>
    <xf numFmtId="0" fontId="113" fillId="48" borderId="11" applyNumberFormat="0" applyAlignment="0" applyProtection="0"/>
    <xf numFmtId="0" fontId="113"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11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44" fillId="48" borderId="11" applyNumberFormat="0" applyAlignment="0" applyProtection="0"/>
    <xf numFmtId="0" fontId="114" fillId="48" borderId="11" applyNumberFormat="0" applyAlignment="0" applyProtection="0"/>
    <xf numFmtId="0" fontId="114" fillId="48" borderId="11" applyNumberFormat="0" applyAlignment="0" applyProtection="0"/>
    <xf numFmtId="0" fontId="114" fillId="48" borderId="11" applyNumberFormat="0" applyAlignment="0" applyProtection="0"/>
    <xf numFmtId="0" fontId="114" fillId="48" borderId="11" applyNumberFormat="0" applyAlignment="0" applyProtection="0"/>
    <xf numFmtId="0" fontId="114" fillId="48" borderId="11" applyNumberFormat="0" applyAlignment="0" applyProtection="0"/>
    <xf numFmtId="0" fontId="44" fillId="48" borderId="11" applyNumberFormat="0" applyAlignment="0" applyProtection="0"/>
    <xf numFmtId="200" fontId="115" fillId="0" borderId="0" applyFill="0" applyBorder="0" applyAlignment="0"/>
    <xf numFmtId="0" fontId="116" fillId="0" borderId="0"/>
    <xf numFmtId="3" fontId="117" fillId="0" borderId="0" applyNumberFormat="0" applyBorder="0"/>
    <xf numFmtId="170" fontId="117" fillId="68" borderId="0" applyNumberFormat="0" applyAlignment="0"/>
    <xf numFmtId="0" fontId="118" fillId="49" borderId="12" applyNumberFormat="0" applyAlignment="0" applyProtection="0"/>
    <xf numFmtId="0" fontId="119" fillId="49" borderId="12" applyNumberFormat="0" applyAlignment="0" applyProtection="0"/>
    <xf numFmtId="0" fontId="119" fillId="49" borderId="12" applyNumberFormat="0" applyAlignment="0" applyProtection="0"/>
    <xf numFmtId="0" fontId="119" fillId="49" borderId="12" applyNumberFormat="0" applyAlignment="0" applyProtection="0"/>
    <xf numFmtId="0" fontId="119" fillId="49" borderId="12" applyNumberFormat="0" applyAlignment="0" applyProtection="0"/>
    <xf numFmtId="0" fontId="119" fillId="49" borderId="12" applyNumberFormat="0" applyAlignment="0" applyProtection="0"/>
    <xf numFmtId="0" fontId="119" fillId="49" borderId="12" applyNumberFormat="0" applyAlignment="0" applyProtection="0"/>
    <xf numFmtId="201" fontId="24" fillId="0" borderId="0"/>
    <xf numFmtId="201" fontId="24" fillId="0" borderId="0"/>
    <xf numFmtId="201" fontId="24" fillId="0" borderId="0"/>
    <xf numFmtId="201" fontId="24" fillId="0" borderId="0"/>
    <xf numFmtId="201" fontId="24" fillId="0" borderId="0"/>
    <xf numFmtId="202" fontId="120" fillId="0" borderId="0">
      <alignment horizontal="left"/>
    </xf>
    <xf numFmtId="0" fontId="121" fillId="0" borderId="32">
      <alignment horizontal="center"/>
    </xf>
    <xf numFmtId="0" fontId="122" fillId="0" borderId="29">
      <alignment horizontal="center"/>
    </xf>
    <xf numFmtId="0" fontId="123" fillId="0" borderId="0"/>
    <xf numFmtId="0" fontId="123" fillId="0" borderId="0"/>
    <xf numFmtId="0" fontId="123" fillId="0" borderId="0"/>
    <xf numFmtId="0" fontId="123" fillId="0" borderId="0"/>
    <xf numFmtId="0" fontId="123" fillId="0" borderId="0"/>
    <xf numFmtId="0" fontId="123" fillId="0" borderId="0"/>
    <xf numFmtId="0" fontId="123" fillId="0" borderId="0"/>
    <xf numFmtId="0" fontId="123" fillId="0" borderId="0"/>
    <xf numFmtId="203" fontId="124" fillId="0" borderId="0" applyFont="0" applyFill="0" applyBorder="0" applyAlignment="0" applyProtection="0"/>
    <xf numFmtId="166" fontId="112" fillId="0" borderId="0" applyFont="0" applyFill="0" applyBorder="0" applyAlignment="0" applyProtection="0"/>
    <xf numFmtId="204" fontId="24" fillId="0" borderId="0" applyFill="0" applyBorder="0" applyAlignment="0" applyProtection="0"/>
    <xf numFmtId="205" fontId="115" fillId="0" borderId="0" applyFont="0" applyFill="0" applyBorder="0" applyAlignment="0" applyProtection="0">
      <alignment horizontal="right"/>
    </xf>
    <xf numFmtId="206" fontId="115" fillId="0" borderId="0" applyFont="0" applyFill="0" applyBorder="0" applyAlignment="0" applyProtection="0"/>
    <xf numFmtId="165" fontId="24" fillId="0" borderId="0" applyFont="0" applyFill="0" applyBorder="0" applyAlignment="0" applyProtection="0"/>
    <xf numFmtId="207"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43" fontId="24" fillId="0" borderId="0" applyFont="0" applyFill="0" applyBorder="0" applyAlignment="0" applyProtection="0"/>
    <xf numFmtId="0"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208" fontId="24" fillId="0" borderId="0" applyFont="0" applyFill="0" applyBorder="0" applyAlignment="0" applyProtection="0"/>
    <xf numFmtId="208" fontId="24"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208" fontId="24"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170" fontId="41" fillId="0" borderId="0" applyFont="0" applyFill="0" applyBorder="0" applyAlignment="0" applyProtection="0"/>
    <xf numFmtId="43" fontId="125" fillId="0" borderId="0" applyFont="0" applyFill="0" applyBorder="0" applyAlignment="0" applyProtection="0"/>
    <xf numFmtId="165" fontId="41" fillId="0" borderId="0" applyFont="0" applyFill="0" applyBorder="0" applyAlignment="0" applyProtection="0"/>
    <xf numFmtId="165" fontId="24" fillId="0" borderId="0" applyFont="0" applyFill="0" applyBorder="0" applyAlignment="0" applyProtection="0"/>
    <xf numFmtId="165" fontId="72" fillId="0" borderId="0" applyFont="0" applyFill="0" applyBorder="0" applyAlignment="0" applyProtection="0"/>
    <xf numFmtId="165" fontId="72" fillId="0" borderId="0" applyFont="0" applyFill="0" applyBorder="0" applyAlignment="0" applyProtection="0"/>
    <xf numFmtId="165" fontId="72" fillId="0" borderId="0" applyFont="0" applyFill="0" applyBorder="0" applyAlignment="0" applyProtection="0"/>
    <xf numFmtId="165" fontId="72" fillId="0" borderId="0" applyFont="0" applyFill="0" applyBorder="0" applyAlignment="0" applyProtection="0"/>
    <xf numFmtId="165" fontId="72" fillId="0" borderId="0" applyFont="0" applyFill="0" applyBorder="0" applyAlignment="0" applyProtection="0"/>
    <xf numFmtId="165" fontId="72" fillId="0" borderId="0" applyFont="0" applyFill="0" applyBorder="0" applyAlignment="0" applyProtection="0"/>
    <xf numFmtId="165" fontId="72" fillId="0" borderId="0" applyFont="0" applyFill="0" applyBorder="0" applyAlignment="0" applyProtection="0"/>
    <xf numFmtId="165" fontId="72" fillId="0" borderId="0" applyFont="0" applyFill="0" applyBorder="0" applyAlignment="0" applyProtection="0"/>
    <xf numFmtId="165" fontId="24" fillId="0" borderId="0" applyFont="0" applyFill="0" applyBorder="0" applyAlignment="0" applyProtection="0"/>
    <xf numFmtId="43" fontId="68" fillId="0" borderId="0" applyFont="0" applyFill="0" applyBorder="0" applyAlignment="0" applyProtection="0"/>
    <xf numFmtId="165"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41"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43" fontId="68"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72" fillId="0" borderId="0" applyFont="0" applyFill="0" applyBorder="0" applyAlignment="0" applyProtection="0"/>
    <xf numFmtId="43" fontId="41" fillId="0" borderId="0" applyFont="0" applyFill="0" applyBorder="0" applyAlignment="0" applyProtection="0"/>
    <xf numFmtId="165" fontId="41"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68" fillId="0" borderId="0" applyFont="0" applyFill="0" applyBorder="0" applyAlignment="0" applyProtection="0"/>
    <xf numFmtId="165" fontId="24"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43" fontId="24" fillId="0" borderId="0" applyFont="0" applyFill="0" applyBorder="0" applyAlignment="0" applyProtection="0"/>
    <xf numFmtId="165" fontId="24" fillId="0" borderId="0" applyFont="0" applyFill="0" applyBorder="0" applyAlignment="0" applyProtection="0"/>
    <xf numFmtId="209"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165" fontId="68"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43" fontId="24" fillId="0" borderId="0" applyFont="0" applyFill="0" applyBorder="0" applyAlignment="0" applyProtection="0"/>
    <xf numFmtId="0" fontId="41"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0" fontId="41" fillId="0" borderId="0" applyFont="0" applyFill="0" applyBorder="0" applyAlignment="0" applyProtection="0"/>
    <xf numFmtId="43" fontId="24" fillId="0" borderId="0" applyFont="0" applyFill="0" applyBorder="0" applyAlignment="0" applyProtection="0"/>
    <xf numFmtId="165"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43" fontId="41"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165" fontId="24" fillId="0" borderId="0" applyFont="0" applyFill="0" applyBorder="0" applyAlignment="0" applyProtection="0"/>
    <xf numFmtId="43" fontId="24" fillId="0" borderId="0" applyFont="0" applyFill="0" applyBorder="0" applyAlignment="0" applyProtection="0"/>
    <xf numFmtId="165" fontId="24"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24"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165" fontId="41" fillId="0" borderId="0" applyFont="0" applyFill="0" applyBorder="0" applyAlignment="0" applyProtection="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126" fillId="0" borderId="0" applyNumberFormat="0" applyFill="0" applyBorder="0" applyAlignment="0" applyProtection="0">
      <alignment vertical="top"/>
      <protection locked="0"/>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9" borderId="9" applyNumberFormat="0" applyFont="0" applyAlignment="0" applyProtection="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0" borderId="0"/>
    <xf numFmtId="0" fontId="20" fillId="9" borderId="9" applyNumberFormat="0" applyFont="0" applyAlignment="0" applyProtection="0"/>
    <xf numFmtId="0" fontId="20" fillId="0" borderId="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0" borderId="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20" fillId="32" borderId="0" applyNumberFormat="0" applyBorder="0" applyAlignment="0" applyProtection="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20" fillId="9" borderId="9" applyNumberFormat="0" applyFont="0" applyAlignment="0" applyProtection="0"/>
    <xf numFmtId="43" fontId="20" fillId="0" borderId="0" applyFont="0" applyFill="0" applyBorder="0" applyAlignment="0" applyProtection="0"/>
    <xf numFmtId="43" fontId="59"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0" fontId="20" fillId="0" borderId="0"/>
    <xf numFmtId="0" fontId="20" fillId="0" borderId="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9" borderId="9" applyNumberFormat="0" applyFont="0" applyAlignment="0" applyProtection="0"/>
    <xf numFmtId="0" fontId="20" fillId="9" borderId="9" applyNumberFormat="0" applyFont="0" applyAlignment="0" applyProtection="0"/>
    <xf numFmtId="0" fontId="20" fillId="15" borderId="0" applyNumberFormat="0" applyBorder="0" applyAlignment="0" applyProtection="0"/>
    <xf numFmtId="0" fontId="20" fillId="12"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16" borderId="0" applyNumberFormat="0" applyBorder="0" applyAlignment="0" applyProtection="0"/>
    <xf numFmtId="0" fontId="20" fillId="9" borderId="9" applyNumberFormat="0" applyFont="0" applyAlignment="0" applyProtection="0"/>
    <xf numFmtId="0" fontId="20" fillId="9" borderId="9" applyNumberFormat="0" applyFont="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9" borderId="9" applyNumberFormat="0" applyFont="0" applyAlignment="0" applyProtection="0"/>
    <xf numFmtId="0" fontId="20" fillId="9" borderId="9" applyNumberFormat="0" applyFont="0" applyAlignment="0" applyProtection="0"/>
    <xf numFmtId="0" fontId="20" fillId="0" borderId="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9" borderId="9" applyNumberFormat="0" applyFont="0" applyAlignment="0" applyProtection="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0" borderId="0"/>
    <xf numFmtId="0" fontId="20" fillId="9" borderId="9" applyNumberFormat="0" applyFont="0" applyAlignment="0" applyProtection="0"/>
    <xf numFmtId="0" fontId="20" fillId="0" borderId="0"/>
    <xf numFmtId="0" fontId="20" fillId="11" borderId="0" applyNumberFormat="0" applyBorder="0" applyAlignment="0" applyProtection="0"/>
    <xf numFmtId="0" fontId="20" fillId="12"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20" fillId="0" borderId="0"/>
    <xf numFmtId="0" fontId="20" fillId="11" borderId="0" applyNumberFormat="0" applyBorder="0" applyAlignment="0" applyProtection="0"/>
    <xf numFmtId="0" fontId="20" fillId="15" borderId="0" applyNumberFormat="0" applyBorder="0" applyAlignment="0" applyProtection="0"/>
    <xf numFmtId="0" fontId="20" fillId="19" borderId="0" applyNumberFormat="0" applyBorder="0" applyAlignment="0" applyProtection="0"/>
    <xf numFmtId="0" fontId="20" fillId="23" borderId="0" applyNumberFormat="0" applyBorder="0" applyAlignment="0" applyProtection="0"/>
    <xf numFmtId="0" fontId="20" fillId="27" borderId="0" applyNumberFormat="0" applyBorder="0" applyAlignment="0" applyProtection="0"/>
    <xf numFmtId="0" fontId="20" fillId="31"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20" fillId="32" borderId="0" applyNumberFormat="0" applyBorder="0" applyAlignment="0" applyProtection="0"/>
    <xf numFmtId="0" fontId="20" fillId="0" borderId="0"/>
    <xf numFmtId="0" fontId="20" fillId="9" borderId="9" applyNumberFormat="0" applyFont="0" applyAlignment="0" applyProtection="0"/>
    <xf numFmtId="43" fontId="20" fillId="0" borderId="0" applyFont="0" applyFill="0" applyBorder="0" applyAlignment="0" applyProtection="0"/>
    <xf numFmtId="0" fontId="20" fillId="0" borderId="0"/>
    <xf numFmtId="0" fontId="20" fillId="0" borderId="0"/>
    <xf numFmtId="0" fontId="20" fillId="0" borderId="0"/>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5" fontId="19" fillId="0" borderId="0" applyFont="0" applyFill="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9" borderId="9" applyNumberFormat="0" applyFont="0" applyAlignment="0" applyProtection="0"/>
    <xf numFmtId="0" fontId="19" fillId="9" borderId="9" applyNumberFormat="0" applyFont="0" applyAlignment="0" applyProtection="0"/>
    <xf numFmtId="0" fontId="19" fillId="15" borderId="0" applyNumberFormat="0" applyBorder="0" applyAlignment="0" applyProtection="0"/>
    <xf numFmtId="0" fontId="19" fillId="12"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19"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16" borderId="0" applyNumberFormat="0" applyBorder="0" applyAlignment="0" applyProtection="0"/>
    <xf numFmtId="0" fontId="19" fillId="9" borderId="9" applyNumberFormat="0" applyFont="0" applyAlignment="0" applyProtection="0"/>
    <xf numFmtId="0" fontId="19" fillId="9" borderId="9" applyNumberFormat="0" applyFont="0" applyAlignment="0" applyProtection="0"/>
    <xf numFmtId="0" fontId="19" fillId="23" borderId="0" applyNumberFormat="0" applyBorder="0" applyAlignment="0" applyProtection="0"/>
    <xf numFmtId="0" fontId="19" fillId="24"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9" borderId="9" applyNumberFormat="0" applyFont="0" applyAlignment="0" applyProtection="0"/>
    <xf numFmtId="0" fontId="19" fillId="9" borderId="9" applyNumberFormat="0" applyFont="0" applyAlignment="0" applyProtection="0"/>
    <xf numFmtId="0" fontId="24" fillId="0" borderId="0"/>
    <xf numFmtId="164" fontId="19" fillId="0" borderId="0" applyFont="0" applyFill="0" applyBorder="0" applyAlignment="0" applyProtection="0"/>
    <xf numFmtId="164"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9" borderId="9" applyNumberFormat="0" applyFont="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165" fontId="19" fillId="0" borderId="0" applyFont="0" applyFill="0" applyBorder="0" applyAlignment="0" applyProtection="0"/>
    <xf numFmtId="9" fontId="19" fillId="0" borderId="0" applyFont="0" applyFill="0" applyBorder="0" applyAlignment="0" applyProtection="0"/>
    <xf numFmtId="0" fontId="19" fillId="0" borderId="0"/>
    <xf numFmtId="165" fontId="19" fillId="0" borderId="0" applyFont="0" applyFill="0" applyBorder="0" applyAlignment="0" applyProtection="0"/>
    <xf numFmtId="164" fontId="19" fillId="0" borderId="0" applyFont="0" applyFill="0" applyBorder="0" applyAlignment="0" applyProtection="0"/>
    <xf numFmtId="0" fontId="19" fillId="0" borderId="0"/>
    <xf numFmtId="0" fontId="19" fillId="0" borderId="0"/>
    <xf numFmtId="0" fontId="19" fillId="0" borderId="0"/>
    <xf numFmtId="164" fontId="19" fillId="0" borderId="0" applyFont="0" applyFill="0" applyBorder="0" applyAlignment="0" applyProtection="0"/>
    <xf numFmtId="0" fontId="19" fillId="0" borderId="0"/>
    <xf numFmtId="0" fontId="19" fillId="0" borderId="0"/>
    <xf numFmtId="0" fontId="19" fillId="0" borderId="0"/>
    <xf numFmtId="0" fontId="19" fillId="9" borderId="9" applyNumberFormat="0" applyFont="0" applyAlignment="0" applyProtection="0"/>
    <xf numFmtId="0" fontId="19" fillId="9" borderId="9" applyNumberFormat="0" applyFont="0" applyAlignment="0" applyProtection="0"/>
    <xf numFmtId="0" fontId="19" fillId="0" borderId="0"/>
    <xf numFmtId="9" fontId="19" fillId="0" borderId="0" applyFont="0" applyFill="0" applyBorder="0" applyAlignment="0" applyProtection="0"/>
    <xf numFmtId="0" fontId="19" fillId="0" borderId="0"/>
    <xf numFmtId="0" fontId="19" fillId="0" borderId="0"/>
    <xf numFmtId="0" fontId="19" fillId="0" borderId="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9" fillId="0" borderId="0"/>
    <xf numFmtId="0" fontId="19" fillId="9" borderId="9" applyNumberFormat="0" applyFont="0" applyAlignment="0" applyProtection="0"/>
    <xf numFmtId="165" fontId="19" fillId="0" borderId="0" applyFont="0" applyFill="0" applyBorder="0" applyAlignment="0" applyProtection="0"/>
    <xf numFmtId="9" fontId="19" fillId="0" borderId="0" applyFont="0" applyFill="0" applyBorder="0" applyAlignment="0" applyProtection="0"/>
    <xf numFmtId="0" fontId="18" fillId="0" borderId="0"/>
    <xf numFmtId="43" fontId="18" fillId="0" borderId="0" applyFont="0" applyFill="0" applyBorder="0" applyAlignment="0" applyProtection="0"/>
    <xf numFmtId="0" fontId="18" fillId="9" borderId="9" applyNumberFormat="0" applyFont="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24" fillId="0" borderId="0"/>
    <xf numFmtId="0" fontId="24" fillId="0" borderId="0"/>
    <xf numFmtId="0" fontId="24" fillId="0" borderId="0"/>
    <xf numFmtId="164" fontId="18" fillId="0" borderId="0" applyFont="0" applyFill="0" applyBorder="0" applyAlignment="0" applyProtection="0"/>
    <xf numFmtId="164"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9" borderId="9" applyNumberFormat="0" applyFont="0" applyAlignment="0" applyProtection="0"/>
    <xf numFmtId="0" fontId="18" fillId="9" borderId="9" applyNumberFormat="0" applyFont="0" applyAlignment="0" applyProtection="0"/>
    <xf numFmtId="0" fontId="18" fillId="9" borderId="9" applyNumberFormat="0" applyFont="0" applyAlignment="0" applyProtection="0"/>
    <xf numFmtId="0" fontId="18" fillId="9" borderId="9" applyNumberFormat="0" applyFont="0" applyAlignment="0" applyProtection="0"/>
    <xf numFmtId="0" fontId="18" fillId="9" borderId="9" applyNumberFormat="0" applyFont="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65" fontId="18" fillId="0" borderId="0" applyFont="0" applyFill="0" applyBorder="0" applyAlignment="0" applyProtection="0"/>
    <xf numFmtId="0" fontId="24" fillId="0" borderId="0"/>
    <xf numFmtId="9" fontId="18" fillId="0" borderId="0" applyFont="0" applyFill="0" applyBorder="0" applyAlignment="0" applyProtection="0"/>
    <xf numFmtId="0" fontId="18" fillId="0" borderId="0"/>
    <xf numFmtId="165" fontId="18" fillId="0" borderId="0" applyFont="0" applyFill="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9" borderId="9" applyNumberFormat="0" applyFont="0" applyAlignment="0" applyProtection="0"/>
    <xf numFmtId="0" fontId="18" fillId="9" borderId="9" applyNumberFormat="0" applyFont="0" applyAlignment="0" applyProtection="0"/>
    <xf numFmtId="164" fontId="18" fillId="0" borderId="0" applyFont="0" applyFill="0" applyBorder="0" applyAlignment="0" applyProtection="0"/>
    <xf numFmtId="0" fontId="18" fillId="0" borderId="0"/>
    <xf numFmtId="0" fontId="18" fillId="0" borderId="0"/>
    <xf numFmtId="0" fontId="18" fillId="0" borderId="0"/>
    <xf numFmtId="164" fontId="18" fillId="0" borderId="0" applyFont="0" applyFill="0" applyBorder="0" applyAlignment="0" applyProtection="0"/>
    <xf numFmtId="0" fontId="18" fillId="0" borderId="0"/>
    <xf numFmtId="0" fontId="18" fillId="0" borderId="0"/>
    <xf numFmtId="0" fontId="18" fillId="0" borderId="0"/>
    <xf numFmtId="0" fontId="18" fillId="9" borderId="9" applyNumberFormat="0" applyFont="0" applyAlignment="0" applyProtection="0"/>
    <xf numFmtId="0" fontId="18" fillId="9" borderId="9" applyNumberFormat="0" applyFont="0" applyAlignment="0" applyProtection="0"/>
    <xf numFmtId="0" fontId="18" fillId="0" borderId="0"/>
    <xf numFmtId="9" fontId="18" fillId="0" borderId="0" applyFont="0" applyFill="0" applyBorder="0" applyAlignment="0" applyProtection="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9" borderId="9" applyNumberFormat="0" applyFont="0" applyAlignment="0" applyProtection="0"/>
    <xf numFmtId="165" fontId="18" fillId="0" borderId="0" applyFont="0" applyFill="0" applyBorder="0" applyAlignment="0" applyProtection="0"/>
    <xf numFmtId="9" fontId="18" fillId="0" borderId="0" applyFont="0" applyFill="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9" borderId="9" applyNumberFormat="0" applyFont="0" applyAlignment="0" applyProtection="0"/>
    <xf numFmtId="0" fontId="18" fillId="9" borderId="9" applyNumberFormat="0" applyFont="0" applyAlignment="0" applyProtection="0"/>
    <xf numFmtId="0" fontId="18" fillId="15" borderId="0" applyNumberFormat="0" applyBorder="0" applyAlignment="0" applyProtection="0"/>
    <xf numFmtId="0" fontId="18" fillId="12"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16" borderId="0" applyNumberFormat="0" applyBorder="0" applyAlignment="0" applyProtection="0"/>
    <xf numFmtId="0" fontId="18" fillId="9" borderId="9" applyNumberFormat="0" applyFont="0" applyAlignment="0" applyProtection="0"/>
    <xf numFmtId="0" fontId="18" fillId="9" borderId="9" applyNumberFormat="0" applyFont="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9" borderId="9" applyNumberFormat="0" applyFont="0" applyAlignment="0" applyProtection="0"/>
    <xf numFmtId="0" fontId="18" fillId="9" borderId="9" applyNumberFormat="0" applyFont="0" applyAlignment="0" applyProtection="0"/>
    <xf numFmtId="0" fontId="18" fillId="0" borderId="0"/>
    <xf numFmtId="3" fontId="71" fillId="0" borderId="73" applyNumberFormat="0" applyFill="0" applyBorder="0" applyAlignment="0" applyProtection="0"/>
    <xf numFmtId="172" fontId="24" fillId="0" borderId="73"/>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9" borderId="9" applyNumberFormat="0" applyFont="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0" borderId="0"/>
    <xf numFmtId="0" fontId="18" fillId="9" borderId="9" applyNumberFormat="0" applyFont="0" applyAlignment="0" applyProtection="0"/>
    <xf numFmtId="0" fontId="18" fillId="0" borderId="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0" borderId="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0" borderId="0"/>
    <xf numFmtId="0" fontId="18" fillId="9" borderId="9" applyNumberFormat="0" applyFont="0" applyAlignment="0" applyProtection="0"/>
    <xf numFmtId="43" fontId="18" fillId="0" borderId="0" applyFont="0" applyFill="0" applyBorder="0" applyAlignment="0" applyProtection="0"/>
    <xf numFmtId="0" fontId="18" fillId="0" borderId="0"/>
    <xf numFmtId="0" fontId="18" fillId="0" borderId="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9" borderId="9" applyNumberFormat="0" applyFont="0" applyAlignment="0" applyProtection="0"/>
    <xf numFmtId="0" fontId="18" fillId="9" borderId="9" applyNumberFormat="0" applyFont="0" applyAlignment="0" applyProtection="0"/>
    <xf numFmtId="0" fontId="18" fillId="15" borderId="0" applyNumberFormat="0" applyBorder="0" applyAlignment="0" applyProtection="0"/>
    <xf numFmtId="0" fontId="18" fillId="12"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16" borderId="0" applyNumberFormat="0" applyBorder="0" applyAlignment="0" applyProtection="0"/>
    <xf numFmtId="0" fontId="18" fillId="9" borderId="9" applyNumberFormat="0" applyFont="0" applyAlignment="0" applyProtection="0"/>
    <xf numFmtId="0" fontId="18" fillId="9" borderId="9" applyNumberFormat="0" applyFont="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9" borderId="9" applyNumberFormat="0" applyFont="0" applyAlignment="0" applyProtection="0"/>
    <xf numFmtId="0" fontId="18" fillId="9" borderId="9" applyNumberFormat="0" applyFont="0" applyAlignment="0" applyProtection="0"/>
    <xf numFmtId="0" fontId="18" fillId="0" borderId="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165"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9" borderId="9" applyNumberFormat="0" applyFont="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0" borderId="0"/>
    <xf numFmtId="0" fontId="18" fillId="9" borderId="9" applyNumberFormat="0" applyFont="0" applyAlignment="0" applyProtection="0"/>
    <xf numFmtId="0" fontId="18" fillId="0" borderId="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0" borderId="0"/>
    <xf numFmtId="0" fontId="18" fillId="11" borderId="0" applyNumberFormat="0" applyBorder="0" applyAlignment="0" applyProtection="0"/>
    <xf numFmtId="0" fontId="18" fillId="15"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7" borderId="0" applyNumberFormat="0" applyBorder="0" applyAlignment="0" applyProtection="0"/>
    <xf numFmtId="0" fontId="18" fillId="31"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0" borderId="0"/>
    <xf numFmtId="0" fontId="18" fillId="9" borderId="9" applyNumberFormat="0" applyFont="0" applyAlignment="0" applyProtection="0"/>
    <xf numFmtId="43" fontId="18" fillId="0" borderId="0" applyFont="0" applyFill="0" applyBorder="0" applyAlignment="0" applyProtection="0"/>
    <xf numFmtId="0" fontId="18" fillId="0" borderId="0"/>
    <xf numFmtId="0" fontId="18" fillId="0" borderId="0"/>
    <xf numFmtId="0" fontId="18" fillId="0" borderId="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65" fontId="18" fillId="0" borderId="0" applyFont="0" applyFill="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9" borderId="9" applyNumberFormat="0" applyFont="0" applyAlignment="0" applyProtection="0"/>
    <xf numFmtId="0" fontId="18" fillId="9" borderId="9" applyNumberFormat="0" applyFont="0" applyAlignment="0" applyProtection="0"/>
    <xf numFmtId="0" fontId="18" fillId="15" borderId="0" applyNumberFormat="0" applyBorder="0" applyAlignment="0" applyProtection="0"/>
    <xf numFmtId="0" fontId="18" fillId="12"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19"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16" borderId="0" applyNumberFormat="0" applyBorder="0" applyAlignment="0" applyProtection="0"/>
    <xf numFmtId="0" fontId="18" fillId="9" borderId="9" applyNumberFormat="0" applyFont="0" applyAlignment="0" applyProtection="0"/>
    <xf numFmtId="0" fontId="18" fillId="9" borderId="9" applyNumberFormat="0" applyFont="0" applyAlignment="0" applyProtection="0"/>
    <xf numFmtId="0" fontId="18" fillId="23" borderId="0" applyNumberFormat="0" applyBorder="0" applyAlignment="0" applyProtection="0"/>
    <xf numFmtId="0" fontId="18" fillId="24"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9" borderId="9" applyNumberFormat="0" applyFont="0" applyAlignment="0" applyProtection="0"/>
    <xf numFmtId="0" fontId="18" fillId="9" borderId="9" applyNumberFormat="0" applyFont="0" applyAlignment="0" applyProtection="0"/>
    <xf numFmtId="164" fontId="18" fillId="0" borderId="0" applyFont="0" applyFill="0" applyBorder="0" applyAlignment="0" applyProtection="0"/>
    <xf numFmtId="164"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9" borderId="9" applyNumberFormat="0" applyFont="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65" fontId="18" fillId="0" borderId="0" applyFont="0" applyFill="0" applyBorder="0" applyAlignment="0" applyProtection="0"/>
    <xf numFmtId="9" fontId="18" fillId="0" borderId="0" applyFont="0" applyFill="0" applyBorder="0" applyAlignment="0" applyProtection="0"/>
    <xf numFmtId="0" fontId="18" fillId="0" borderId="0"/>
    <xf numFmtId="165" fontId="18" fillId="0" borderId="0" applyFont="0" applyFill="0" applyBorder="0" applyAlignment="0" applyProtection="0"/>
    <xf numFmtId="164" fontId="18" fillId="0" borderId="0" applyFont="0" applyFill="0" applyBorder="0" applyAlignment="0" applyProtection="0"/>
    <xf numFmtId="0" fontId="18" fillId="0" borderId="0"/>
    <xf numFmtId="0" fontId="18" fillId="0" borderId="0"/>
    <xf numFmtId="0" fontId="18" fillId="0" borderId="0"/>
    <xf numFmtId="164" fontId="18" fillId="0" borderId="0" applyFont="0" applyFill="0" applyBorder="0" applyAlignment="0" applyProtection="0"/>
    <xf numFmtId="0" fontId="18" fillId="0" borderId="0"/>
    <xf numFmtId="0" fontId="18" fillId="0" borderId="0"/>
    <xf numFmtId="0" fontId="18" fillId="0" borderId="0"/>
    <xf numFmtId="0" fontId="18" fillId="9" borderId="9" applyNumberFormat="0" applyFont="0" applyAlignment="0" applyProtection="0"/>
    <xf numFmtId="0" fontId="18" fillId="9" borderId="9" applyNumberFormat="0" applyFont="0" applyAlignment="0" applyProtection="0"/>
    <xf numFmtId="0" fontId="18" fillId="0" borderId="0"/>
    <xf numFmtId="9" fontId="18" fillId="0" borderId="0" applyFont="0" applyFill="0" applyBorder="0" applyAlignment="0" applyProtection="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9" borderId="9" applyNumberFormat="0" applyFont="0" applyAlignment="0" applyProtection="0"/>
    <xf numFmtId="165" fontId="18" fillId="0" borderId="0" applyFont="0" applyFill="0" applyBorder="0" applyAlignment="0" applyProtection="0"/>
    <xf numFmtId="9" fontId="18" fillId="0" borderId="0" applyFont="0" applyFill="0" applyBorder="0" applyAlignment="0" applyProtection="0"/>
    <xf numFmtId="0" fontId="18" fillId="0" borderId="0"/>
    <xf numFmtId="0" fontId="18" fillId="0" borderId="0"/>
    <xf numFmtId="0" fontId="18" fillId="0" borderId="0"/>
    <xf numFmtId="0" fontId="17" fillId="0" borderId="0"/>
    <xf numFmtId="165" fontId="17" fillId="0" borderId="0" applyFont="0" applyFill="0" applyBorder="0" applyAlignment="0" applyProtection="0"/>
    <xf numFmtId="0" fontId="17" fillId="0" borderId="0"/>
    <xf numFmtId="0" fontId="17" fillId="0" borderId="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9" borderId="9" applyNumberFormat="0" applyFont="0" applyAlignment="0" applyProtection="0"/>
    <xf numFmtId="0" fontId="17" fillId="9" borderId="9" applyNumberFormat="0" applyFont="0" applyAlignment="0" applyProtection="0"/>
    <xf numFmtId="0" fontId="17" fillId="15" borderId="0" applyNumberFormat="0" applyBorder="0" applyAlignment="0" applyProtection="0"/>
    <xf numFmtId="0" fontId="17" fillId="12"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16" borderId="0" applyNumberFormat="0" applyBorder="0" applyAlignment="0" applyProtection="0"/>
    <xf numFmtId="0" fontId="17" fillId="9" borderId="9" applyNumberFormat="0" applyFont="0" applyAlignment="0" applyProtection="0"/>
    <xf numFmtId="0" fontId="17" fillId="9" borderId="9" applyNumberFormat="0" applyFont="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9" borderId="9" applyNumberFormat="0" applyFont="0" applyAlignment="0" applyProtection="0"/>
    <xf numFmtId="0" fontId="17" fillId="9" borderId="9" applyNumberFormat="0" applyFont="0" applyAlignment="0" applyProtection="0"/>
    <xf numFmtId="9" fontId="17" fillId="0" borderId="0" applyFont="0" applyFill="0" applyBorder="0" applyAlignment="0" applyProtection="0"/>
    <xf numFmtId="0" fontId="17" fillId="0" borderId="0"/>
    <xf numFmtId="0" fontId="24" fillId="0" borderId="0"/>
    <xf numFmtId="0" fontId="24" fillId="0" borderId="0"/>
    <xf numFmtId="0" fontId="17" fillId="0" borderId="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9" borderId="9" applyNumberFormat="0" applyFont="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0" fontId="17" fillId="9" borderId="9" applyNumberFormat="0" applyFont="0" applyAlignment="0" applyProtection="0"/>
    <xf numFmtId="0" fontId="17" fillId="0" borderId="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0" fontId="17" fillId="11" borderId="0" applyNumberFormat="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7" borderId="0" applyNumberFormat="0" applyBorder="0" applyAlignment="0" applyProtection="0"/>
    <xf numFmtId="0" fontId="17"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0" borderId="0"/>
    <xf numFmtId="0" fontId="17" fillId="9" borderId="9" applyNumberFormat="0" applyFont="0" applyAlignment="0" applyProtection="0"/>
    <xf numFmtId="43" fontId="17" fillId="0" borderId="0" applyFont="0" applyFill="0" applyBorder="0" applyAlignment="0" applyProtection="0"/>
    <xf numFmtId="0" fontId="17" fillId="0" borderId="0"/>
    <xf numFmtId="0" fontId="17" fillId="0" borderId="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9" borderId="9" applyNumberFormat="0" applyFont="0" applyAlignment="0" applyProtection="0"/>
    <xf numFmtId="0" fontId="17" fillId="9" borderId="9" applyNumberFormat="0" applyFont="0" applyAlignment="0" applyProtection="0"/>
    <xf numFmtId="0" fontId="17" fillId="15" borderId="0" applyNumberFormat="0" applyBorder="0" applyAlignment="0" applyProtection="0"/>
    <xf numFmtId="0" fontId="17" fillId="12"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16" borderId="0" applyNumberFormat="0" applyBorder="0" applyAlignment="0" applyProtection="0"/>
    <xf numFmtId="0" fontId="17" fillId="9" borderId="9" applyNumberFormat="0" applyFont="0" applyAlignment="0" applyProtection="0"/>
    <xf numFmtId="0" fontId="17" fillId="9" borderId="9" applyNumberFormat="0" applyFont="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9" borderId="9" applyNumberFormat="0" applyFont="0" applyAlignment="0" applyProtection="0"/>
    <xf numFmtId="0" fontId="17" fillId="9" borderId="9" applyNumberFormat="0" applyFont="0" applyAlignment="0" applyProtection="0"/>
    <xf numFmtId="0" fontId="17" fillId="0" borderId="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9" borderId="9" applyNumberFormat="0" applyFont="0" applyAlignment="0" applyProtection="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0" fontId="17" fillId="9" borderId="9" applyNumberFormat="0" applyFont="0" applyAlignment="0" applyProtection="0"/>
    <xf numFmtId="0" fontId="17" fillId="0" borderId="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0" borderId="0"/>
    <xf numFmtId="0" fontId="17" fillId="11" borderId="0" applyNumberFormat="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7" borderId="0" applyNumberFormat="0" applyBorder="0" applyAlignment="0" applyProtection="0"/>
    <xf numFmtId="0" fontId="17"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0" borderId="0"/>
    <xf numFmtId="0" fontId="17" fillId="9" borderId="9" applyNumberFormat="0" applyFont="0" applyAlignment="0" applyProtection="0"/>
    <xf numFmtId="43" fontId="17" fillId="0" borderId="0" applyFont="0" applyFill="0" applyBorder="0" applyAlignment="0" applyProtection="0"/>
    <xf numFmtId="0" fontId="17" fillId="0" borderId="0"/>
    <xf numFmtId="0" fontId="17" fillId="0" borderId="0"/>
    <xf numFmtId="0" fontId="17" fillId="0" borderId="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11" borderId="0" applyNumberFormat="0" applyBorder="0" applyAlignment="0" applyProtection="0"/>
    <xf numFmtId="0" fontId="17" fillId="12"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7" fillId="9" borderId="9" applyNumberFormat="0" applyFont="0" applyAlignment="0" applyProtection="0"/>
    <xf numFmtId="0" fontId="17" fillId="9" borderId="9" applyNumberFormat="0" applyFont="0" applyAlignment="0" applyProtection="0"/>
    <xf numFmtId="0" fontId="24" fillId="0" borderId="0"/>
    <xf numFmtId="0" fontId="145" fillId="0" borderId="0" applyNumberFormat="0" applyFill="0" applyBorder="0" applyAlignment="0" applyProtection="0">
      <alignment vertical="top"/>
      <protection locked="0"/>
    </xf>
    <xf numFmtId="0" fontId="23" fillId="0" borderId="0"/>
    <xf numFmtId="0" fontId="41" fillId="34" borderId="0" applyNumberFormat="0" applyBorder="0" applyAlignment="0" applyProtection="0"/>
    <xf numFmtId="0" fontId="41" fillId="35" borderId="0" applyNumberFormat="0" applyBorder="0" applyAlignment="0" applyProtection="0"/>
    <xf numFmtId="0" fontId="41" fillId="36" borderId="0" applyNumberFormat="0" applyBorder="0" applyAlignment="0" applyProtection="0"/>
    <xf numFmtId="0" fontId="41" fillId="37" borderId="0" applyNumberFormat="0" applyBorder="0" applyAlignment="0" applyProtection="0"/>
    <xf numFmtId="0" fontId="41" fillId="38" borderId="0" applyNumberFormat="0" applyBorder="0" applyAlignment="0" applyProtection="0"/>
    <xf numFmtId="0" fontId="41" fillId="39" borderId="0" applyNumberFormat="0" applyBorder="0" applyAlignment="0" applyProtection="0"/>
    <xf numFmtId="0" fontId="41" fillId="48" borderId="0" applyNumberFormat="0" applyBorder="0" applyAlignment="0" applyProtection="0"/>
    <xf numFmtId="0" fontId="41" fillId="40"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37" borderId="0" applyNumberFormat="0" applyBorder="0" applyAlignment="0" applyProtection="0"/>
    <xf numFmtId="0" fontId="41" fillId="40" borderId="0" applyNumberFormat="0" applyBorder="0" applyAlignment="0" applyProtection="0"/>
    <xf numFmtId="0" fontId="41" fillId="43" borderId="0" applyNumberFormat="0" applyBorder="0" applyAlignment="0" applyProtection="0"/>
    <xf numFmtId="0" fontId="42" fillId="44" borderId="0" applyNumberFormat="0" applyBorder="0" applyAlignment="0" applyProtection="0"/>
    <xf numFmtId="0" fontId="42" fillId="41" borderId="0" applyNumberFormat="0" applyBorder="0" applyAlignment="0" applyProtection="0"/>
    <xf numFmtId="0" fontId="42" fillId="42"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42" fillId="47" borderId="0" applyNumberFormat="0" applyBorder="0" applyAlignment="0" applyProtection="0"/>
    <xf numFmtId="0" fontId="42" fillId="50" borderId="0" applyNumberFormat="0" applyBorder="0" applyAlignment="0" applyProtection="0"/>
    <xf numFmtId="0" fontId="42" fillId="51" borderId="0" applyNumberFormat="0" applyBorder="0" applyAlignment="0" applyProtection="0"/>
    <xf numFmtId="0" fontId="42" fillId="52"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42" fillId="53" borderId="0" applyNumberFormat="0" applyBorder="0" applyAlignment="0" applyProtection="0"/>
    <xf numFmtId="0" fontId="49" fillId="35" borderId="0" applyNumberFormat="0" applyBorder="0" applyAlignment="0" applyProtection="0"/>
    <xf numFmtId="0" fontId="44" fillId="48" borderId="11" applyNumberFormat="0" applyAlignment="0" applyProtection="0"/>
    <xf numFmtId="0" fontId="45" fillId="49" borderId="12" applyNumberFormat="0" applyAlignment="0" applyProtection="0"/>
    <xf numFmtId="0" fontId="47" fillId="48" borderId="11" applyNumberFormat="0" applyAlignment="0" applyProtection="0"/>
    <xf numFmtId="0" fontId="53" fillId="0" borderId="0" applyNumberFormat="0" applyFill="0" applyBorder="0" applyAlignment="0" applyProtection="0"/>
    <xf numFmtId="0" fontId="43" fillId="36" borderId="0" applyNumberFormat="0" applyBorder="0" applyAlignment="0" applyProtection="0"/>
    <xf numFmtId="0" fontId="55" fillId="0" borderId="16" applyNumberFormat="0" applyFill="0" applyAlignment="0" applyProtection="0"/>
    <xf numFmtId="0" fontId="56" fillId="0" borderId="17" applyNumberFormat="0" applyFill="0" applyAlignment="0" applyProtection="0"/>
    <xf numFmtId="0" fontId="57" fillId="0" borderId="18" applyNumberFormat="0" applyFill="0" applyAlignment="0" applyProtection="0"/>
    <xf numFmtId="0" fontId="57" fillId="0" borderId="0" applyNumberFormat="0" applyFill="0" applyBorder="0" applyAlignment="0" applyProtection="0"/>
    <xf numFmtId="0" fontId="47" fillId="39" borderId="11" applyNumberFormat="0" applyAlignment="0" applyProtection="0"/>
    <xf numFmtId="0" fontId="46" fillId="0" borderId="13" applyNumberFormat="0" applyFill="0" applyAlignment="0" applyProtection="0"/>
    <xf numFmtId="0" fontId="50" fillId="54" borderId="0" applyNumberFormat="0" applyBorder="0" applyAlignment="0" applyProtection="0"/>
    <xf numFmtId="0" fontId="23" fillId="0" borderId="0"/>
    <xf numFmtId="0" fontId="23" fillId="0" borderId="0"/>
    <xf numFmtId="0" fontId="23" fillId="55" borderId="14" applyNumberFormat="0" applyFont="0" applyAlignment="0" applyProtection="0"/>
    <xf numFmtId="0" fontId="41" fillId="55" borderId="14" applyNumberFormat="0" applyFont="0" applyAlignment="0" applyProtection="0"/>
    <xf numFmtId="0" fontId="51" fillId="48" borderId="15" applyNumberFormat="0" applyAlignment="0" applyProtection="0"/>
    <xf numFmtId="0" fontId="54" fillId="0" borderId="0" applyNumberFormat="0" applyFill="0" applyBorder="0" applyAlignment="0" applyProtection="0"/>
    <xf numFmtId="0" fontId="23" fillId="0" borderId="0"/>
    <xf numFmtId="0" fontId="52" fillId="0" borderId="0" applyNumberForma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cellStyleXfs>
  <cellXfs count="374">
    <xf numFmtId="0" fontId="0" fillId="0" borderId="0" xfId="0"/>
    <xf numFmtId="0" fontId="24" fillId="0" borderId="0" xfId="0" applyFont="1"/>
    <xf numFmtId="0" fontId="128" fillId="0" borderId="65" xfId="21967" applyFont="1" applyBorder="1"/>
    <xf numFmtId="4" fontId="128" fillId="0" borderId="65" xfId="21967" applyNumberFormat="1" applyFont="1" applyBorder="1" applyAlignment="1">
      <alignment horizontal="right"/>
    </xf>
    <xf numFmtId="0" fontId="129" fillId="0" borderId="66" xfId="21967" applyFont="1" applyBorder="1"/>
    <xf numFmtId="0" fontId="129" fillId="0" borderId="0" xfId="21967" applyFont="1"/>
    <xf numFmtId="0" fontId="129" fillId="0" borderId="67" xfId="21967" applyFont="1" applyBorder="1"/>
    <xf numFmtId="4" fontId="129" fillId="0" borderId="0" xfId="21967" applyNumberFormat="1" applyFont="1"/>
    <xf numFmtId="0" fontId="129" fillId="0" borderId="0" xfId="21967" applyFont="1" applyAlignment="1">
      <alignment horizontal="center"/>
    </xf>
    <xf numFmtId="0" fontId="129" fillId="0" borderId="67" xfId="21967" applyFont="1" applyBorder="1" applyAlignment="1">
      <alignment horizontal="center"/>
    </xf>
    <xf numFmtId="0" fontId="129" fillId="0" borderId="68" xfId="21967" applyFont="1" applyBorder="1" applyAlignment="1">
      <alignment horizontal="center"/>
    </xf>
    <xf numFmtId="49" fontId="129" fillId="0" borderId="0" xfId="21967" applyNumberFormat="1" applyFont="1" applyAlignment="1">
      <alignment horizontal="center"/>
    </xf>
    <xf numFmtId="0" fontId="129" fillId="0" borderId="69" xfId="21967" applyFont="1" applyBorder="1" applyAlignment="1">
      <alignment horizontal="center"/>
    </xf>
    <xf numFmtId="0" fontId="129" fillId="0" borderId="70" xfId="21967" applyFont="1" applyBorder="1" applyAlignment="1">
      <alignment horizontal="center"/>
    </xf>
    <xf numFmtId="0" fontId="129" fillId="0" borderId="71" xfId="21967" applyFont="1" applyBorder="1" applyAlignment="1">
      <alignment horizontal="center"/>
    </xf>
    <xf numFmtId="4" fontId="129" fillId="0" borderId="71" xfId="21967" applyNumberFormat="1" applyFont="1" applyBorder="1" applyAlignment="1">
      <alignment horizontal="center"/>
    </xf>
    <xf numFmtId="0" fontId="130" fillId="0" borderId="0" xfId="21967" applyFont="1" applyAlignment="1">
      <alignment horizontal="center"/>
    </xf>
    <xf numFmtId="0" fontId="128" fillId="0" borderId="0" xfId="21967" applyFont="1" applyAlignment="1">
      <alignment horizontal="center"/>
    </xf>
    <xf numFmtId="2" fontId="128" fillId="0" borderId="65" xfId="21967" applyNumberFormat="1" applyFont="1" applyBorder="1"/>
    <xf numFmtId="2" fontId="129" fillId="0" borderId="0" xfId="21967" applyNumberFormat="1" applyFont="1"/>
    <xf numFmtId="2" fontId="129" fillId="0" borderId="67" xfId="21967" applyNumberFormat="1" applyFont="1" applyBorder="1" applyAlignment="1">
      <alignment horizontal="center"/>
    </xf>
    <xf numFmtId="2" fontId="129" fillId="0" borderId="72" xfId="21967" applyNumberFormat="1" applyFont="1" applyBorder="1" applyAlignment="1">
      <alignment horizontal="center"/>
    </xf>
    <xf numFmtId="2" fontId="129" fillId="0" borderId="69" xfId="21967" applyNumberFormat="1" applyFont="1" applyBorder="1" applyAlignment="1">
      <alignment horizontal="center"/>
    </xf>
    <xf numFmtId="2" fontId="128" fillId="0" borderId="73" xfId="21967" applyNumberFormat="1" applyFont="1" applyBorder="1" applyAlignment="1">
      <alignment horizontal="right"/>
    </xf>
    <xf numFmtId="4" fontId="128" fillId="0" borderId="73" xfId="21967" applyNumberFormat="1" applyFont="1" applyBorder="1" applyAlignment="1">
      <alignment horizontal="right"/>
    </xf>
    <xf numFmtId="0" fontId="128" fillId="0" borderId="74" xfId="21967" applyFont="1" applyBorder="1" applyAlignment="1">
      <alignment horizontal="center"/>
    </xf>
    <xf numFmtId="0" fontId="130" fillId="0" borderId="54" xfId="21967" applyFont="1" applyBorder="1" applyAlignment="1">
      <alignment horizontal="center"/>
    </xf>
    <xf numFmtId="0" fontId="129" fillId="0" borderId="75" xfId="21967" applyFont="1" applyBorder="1" applyAlignment="1">
      <alignment horizontal="center"/>
    </xf>
    <xf numFmtId="0" fontId="129" fillId="0" borderId="76" xfId="21967" applyFont="1" applyBorder="1" applyAlignment="1">
      <alignment horizontal="center"/>
    </xf>
    <xf numFmtId="0" fontId="90" fillId="0" borderId="0" xfId="0" applyFont="1"/>
    <xf numFmtId="0" fontId="131" fillId="0" borderId="0" xfId="0" applyFont="1"/>
    <xf numFmtId="0" fontId="131" fillId="0" borderId="30" xfId="0" applyFont="1" applyBorder="1"/>
    <xf numFmtId="0" fontId="131" fillId="69" borderId="0" xfId="0" applyFont="1" applyFill="1"/>
    <xf numFmtId="0" fontId="132" fillId="0" borderId="0" xfId="0" applyFont="1"/>
    <xf numFmtId="213" fontId="131" fillId="0" borderId="0" xfId="0" applyNumberFormat="1" applyFont="1"/>
    <xf numFmtId="0" fontId="133" fillId="0" borderId="0" xfId="0" applyFont="1"/>
    <xf numFmtId="0" fontId="132" fillId="72" borderId="45" xfId="0" applyFont="1" applyFill="1" applyBorder="1"/>
    <xf numFmtId="0" fontId="131" fillId="72" borderId="46" xfId="0" applyFont="1" applyFill="1" applyBorder="1"/>
    <xf numFmtId="0" fontId="131" fillId="72" borderId="47" xfId="0" applyFont="1" applyFill="1" applyBorder="1"/>
    <xf numFmtId="0" fontId="132" fillId="69" borderId="0" xfId="0" applyFont="1" applyFill="1"/>
    <xf numFmtId="14" fontId="131" fillId="69" borderId="0" xfId="0" applyNumberFormat="1" applyFont="1" applyFill="1" applyAlignment="1">
      <alignment horizontal="center"/>
    </xf>
    <xf numFmtId="0" fontId="132" fillId="71" borderId="50" xfId="0" applyFont="1" applyFill="1" applyBorder="1" applyAlignment="1">
      <alignment horizontal="center" vertical="center" wrapText="1"/>
    </xf>
    <xf numFmtId="0" fontId="132" fillId="71" borderId="27" xfId="0" applyFont="1" applyFill="1" applyBorder="1" applyAlignment="1">
      <alignment horizontal="center" vertical="center" wrapText="1"/>
    </xf>
    <xf numFmtId="0" fontId="132" fillId="71" borderId="23" xfId="0" applyFont="1" applyFill="1" applyBorder="1" applyAlignment="1">
      <alignment horizontal="center" vertical="center" wrapText="1"/>
    </xf>
    <xf numFmtId="210" fontId="135" fillId="71" borderId="50" xfId="0" applyNumberFormat="1" applyFont="1" applyFill="1" applyBorder="1" applyAlignment="1">
      <alignment horizontal="center" vertical="center" wrapText="1"/>
    </xf>
    <xf numFmtId="14" fontId="135" fillId="71" borderId="50" xfId="0" applyNumberFormat="1" applyFont="1" applyFill="1" applyBorder="1" applyAlignment="1">
      <alignment horizontal="center"/>
    </xf>
    <xf numFmtId="0" fontId="135" fillId="71" borderId="52" xfId="0" applyFont="1" applyFill="1" applyBorder="1" applyAlignment="1">
      <alignment horizontal="center" vertical="top" wrapText="1"/>
    </xf>
    <xf numFmtId="210" fontId="131" fillId="0" borderId="83" xfId="0" applyNumberFormat="1" applyFont="1" applyBorder="1" applyAlignment="1">
      <alignment horizontal="center" vertical="center" wrapText="1"/>
    </xf>
    <xf numFmtId="14" fontId="131" fillId="2" borderId="83" xfId="0" applyNumberFormat="1" applyFont="1" applyFill="1" applyBorder="1" applyAlignment="1">
      <alignment horizontal="center"/>
    </xf>
    <xf numFmtId="5" fontId="131" fillId="69" borderId="28" xfId="1" applyNumberFormat="1" applyFont="1" applyFill="1" applyBorder="1"/>
    <xf numFmtId="5" fontId="131" fillId="0" borderId="62" xfId="1" applyNumberFormat="1" applyFont="1" applyBorder="1" applyAlignment="1">
      <alignment horizontal="center"/>
    </xf>
    <xf numFmtId="167" fontId="131" fillId="69" borderId="28" xfId="1" applyNumberFormat="1" applyFont="1" applyFill="1" applyBorder="1" applyAlignment="1">
      <alignment horizontal="center"/>
    </xf>
    <xf numFmtId="210" fontId="131" fillId="0" borderId="84" xfId="0" applyNumberFormat="1" applyFont="1" applyBorder="1" applyAlignment="1">
      <alignment horizontal="center" vertical="center" wrapText="1"/>
    </xf>
    <xf numFmtId="5" fontId="131" fillId="69" borderId="1" xfId="1" applyNumberFormat="1" applyFont="1" applyFill="1" applyBorder="1"/>
    <xf numFmtId="5" fontId="131" fillId="0" borderId="21" xfId="1" applyNumberFormat="1" applyFont="1" applyBorder="1" applyAlignment="1">
      <alignment horizontal="center"/>
    </xf>
    <xf numFmtId="210" fontId="131" fillId="0" borderId="90" xfId="0" applyNumberFormat="1" applyFont="1" applyBorder="1" applyAlignment="1">
      <alignment horizontal="center" vertical="center" wrapText="1"/>
    </xf>
    <xf numFmtId="5" fontId="131" fillId="69" borderId="1" xfId="1" applyNumberFormat="1" applyFont="1" applyFill="1" applyBorder="1" applyAlignment="1">
      <alignment horizontal="right"/>
    </xf>
    <xf numFmtId="167" fontId="131" fillId="69" borderId="21" xfId="1" applyNumberFormat="1" applyFont="1" applyFill="1" applyBorder="1" applyAlignment="1">
      <alignment horizontal="center"/>
    </xf>
    <xf numFmtId="210" fontId="131" fillId="0" borderId="88" xfId="0" applyNumberFormat="1" applyFont="1" applyBorder="1" applyAlignment="1">
      <alignment horizontal="center" vertical="center" wrapText="1"/>
    </xf>
    <xf numFmtId="5" fontId="131" fillId="69" borderId="32" xfId="1" applyNumberFormat="1" applyFont="1" applyFill="1" applyBorder="1"/>
    <xf numFmtId="5" fontId="131" fillId="0" borderId="63" xfId="1" applyNumberFormat="1" applyFont="1" applyBorder="1" applyAlignment="1">
      <alignment horizontal="center"/>
    </xf>
    <xf numFmtId="210" fontId="131" fillId="0" borderId="91" xfId="0" applyNumberFormat="1" applyFont="1" applyBorder="1" applyAlignment="1">
      <alignment horizontal="center" vertical="center" wrapText="1"/>
    </xf>
    <xf numFmtId="212" fontId="131" fillId="69" borderId="32" xfId="1" applyNumberFormat="1" applyFont="1" applyFill="1" applyBorder="1" applyAlignment="1">
      <alignment horizontal="center"/>
    </xf>
    <xf numFmtId="0" fontId="137" fillId="0" borderId="0" xfId="0" applyFont="1"/>
    <xf numFmtId="210" fontId="137" fillId="73" borderId="25" xfId="0" applyNumberFormat="1" applyFont="1" applyFill="1" applyBorder="1" applyAlignment="1">
      <alignment horizontal="left" vertical="center" wrapText="1"/>
    </xf>
    <xf numFmtId="14" fontId="137" fillId="73" borderId="50" xfId="0" applyNumberFormat="1" applyFont="1" applyFill="1" applyBorder="1" applyAlignment="1">
      <alignment horizontal="center"/>
    </xf>
    <xf numFmtId="5" fontId="137" fillId="73" borderId="52" xfId="1" applyNumberFormat="1" applyFont="1" applyFill="1" applyBorder="1"/>
    <xf numFmtId="5" fontId="137" fillId="73" borderId="53" xfId="1" applyNumberFormat="1" applyFont="1" applyFill="1" applyBorder="1" applyAlignment="1">
      <alignment horizontal="center"/>
    </xf>
    <xf numFmtId="210" fontId="137" fillId="73" borderId="45" xfId="0" applyNumberFormat="1" applyFont="1" applyFill="1" applyBorder="1" applyAlignment="1">
      <alignment horizontal="center" vertical="center" wrapText="1"/>
    </xf>
    <xf numFmtId="212" fontId="137" fillId="73" borderId="52" xfId="1" applyNumberFormat="1" applyFont="1" applyFill="1" applyBorder="1" applyAlignment="1">
      <alignment horizontal="center"/>
    </xf>
    <xf numFmtId="212" fontId="137" fillId="73" borderId="53" xfId="1" applyNumberFormat="1" applyFont="1" applyFill="1" applyBorder="1" applyAlignment="1">
      <alignment horizontal="center"/>
    </xf>
    <xf numFmtId="211" fontId="137" fillId="73" borderId="81" xfId="1" applyNumberFormat="1" applyFont="1" applyFill="1" applyBorder="1"/>
    <xf numFmtId="9" fontId="131" fillId="0" borderId="0" xfId="2" applyFont="1"/>
    <xf numFmtId="167" fontId="131" fillId="69" borderId="0" xfId="0" applyNumberFormat="1" applyFont="1" applyFill="1"/>
    <xf numFmtId="165" fontId="131" fillId="0" borderId="0" xfId="1" applyFont="1" applyBorder="1" applyAlignment="1">
      <alignment horizontal="center"/>
    </xf>
    <xf numFmtId="167" fontId="138" fillId="0" borderId="0" xfId="1" applyNumberFormat="1" applyFont="1" applyBorder="1" applyAlignment="1">
      <alignment horizontal="center"/>
    </xf>
    <xf numFmtId="167" fontId="131" fillId="0" borderId="0" xfId="1" applyNumberFormat="1" applyFont="1" applyBorder="1" applyAlignment="1">
      <alignment horizontal="center"/>
    </xf>
    <xf numFmtId="0" fontId="134" fillId="69" borderId="0" xfId="0" applyFont="1" applyFill="1"/>
    <xf numFmtId="167" fontId="134" fillId="69" borderId="0" xfId="0" applyNumberFormat="1" applyFont="1" applyFill="1"/>
    <xf numFmtId="0" fontId="134" fillId="0" borderId="0" xfId="0" applyFont="1"/>
    <xf numFmtId="167" fontId="134" fillId="0" borderId="0" xfId="0" applyNumberFormat="1" applyFont="1"/>
    <xf numFmtId="43" fontId="134" fillId="69" borderId="0" xfId="0" applyNumberFormat="1" applyFont="1" applyFill="1"/>
    <xf numFmtId="3" fontId="131" fillId="0" borderId="0" xfId="0" applyNumberFormat="1" applyFont="1"/>
    <xf numFmtId="0" fontId="39" fillId="56" borderId="48" xfId="83" applyFont="1" applyFill="1" applyBorder="1" applyAlignment="1">
      <alignment horizontal="center" vertical="center" wrapText="1"/>
    </xf>
    <xf numFmtId="0" fontId="132" fillId="0" borderId="0" xfId="21907" applyFont="1"/>
    <xf numFmtId="0" fontId="131" fillId="0" borderId="0" xfId="21907" applyFont="1"/>
    <xf numFmtId="0" fontId="133" fillId="0" borderId="0" xfId="21907" applyFont="1"/>
    <xf numFmtId="14" fontId="142" fillId="57" borderId="46" xfId="0" applyNumberFormat="1" applyFont="1" applyFill="1" applyBorder="1" applyAlignment="1">
      <alignment horizontal="left"/>
    </xf>
    <xf numFmtId="0" fontId="142" fillId="57" borderId="46" xfId="0" applyFont="1" applyFill="1" applyBorder="1"/>
    <xf numFmtId="0" fontId="142" fillId="57" borderId="47" xfId="0" applyFont="1" applyFill="1" applyBorder="1"/>
    <xf numFmtId="0" fontId="142" fillId="57" borderId="51" xfId="0" applyFont="1" applyFill="1" applyBorder="1" applyAlignment="1">
      <alignment horizontal="center"/>
    </xf>
    <xf numFmtId="0" fontId="142" fillId="57" borderId="52" xfId="0" applyFont="1" applyFill="1" applyBorder="1" applyAlignment="1">
      <alignment horizontal="center"/>
    </xf>
    <xf numFmtId="0" fontId="142" fillId="57" borderId="53" xfId="0" applyFont="1" applyFill="1" applyBorder="1" applyAlignment="1">
      <alignment horizontal="center"/>
    </xf>
    <xf numFmtId="5" fontId="143" fillId="0" borderId="26" xfId="0" applyNumberFormat="1" applyFont="1" applyBorder="1"/>
    <xf numFmtId="5" fontId="143" fillId="0" borderId="24" xfId="0" applyNumberFormat="1" applyFont="1" applyBorder="1"/>
    <xf numFmtId="5" fontId="143" fillId="0" borderId="1" xfId="0" applyNumberFormat="1" applyFont="1" applyBorder="1"/>
    <xf numFmtId="5" fontId="143" fillId="0" borderId="21" xfId="0" applyNumberFormat="1" applyFont="1" applyBorder="1"/>
    <xf numFmtId="0" fontId="143" fillId="0" borderId="0" xfId="0" applyFont="1"/>
    <xf numFmtId="0" fontId="143" fillId="0" borderId="31" xfId="0" applyFont="1" applyBorder="1"/>
    <xf numFmtId="0" fontId="142" fillId="57" borderId="45" xfId="0" applyFont="1" applyFill="1" applyBorder="1" applyAlignment="1">
      <alignment horizontal="right"/>
    </xf>
    <xf numFmtId="4" fontId="128" fillId="0" borderId="0" xfId="53143" applyNumberFormat="1" applyFont="1" applyAlignment="1">
      <alignment horizontal="right"/>
    </xf>
    <xf numFmtId="2" fontId="128" fillId="0" borderId="0" xfId="53143" applyNumberFormat="1" applyFont="1" applyAlignment="1">
      <alignment horizontal="right"/>
    </xf>
    <xf numFmtId="2" fontId="128" fillId="0" borderId="73" xfId="53143" applyNumberFormat="1" applyFont="1" applyBorder="1" applyAlignment="1">
      <alignment horizontal="right"/>
    </xf>
    <xf numFmtId="4" fontId="128" fillId="0" borderId="73" xfId="53143" applyNumberFormat="1" applyFont="1" applyBorder="1" applyAlignment="1">
      <alignment horizontal="right"/>
    </xf>
    <xf numFmtId="0" fontId="128" fillId="0" borderId="74" xfId="53143" applyFont="1" applyBorder="1" applyAlignment="1">
      <alignment horizontal="center"/>
    </xf>
    <xf numFmtId="0" fontId="145" fillId="0" borderId="0" xfId="53144" applyAlignment="1" applyProtection="1"/>
    <xf numFmtId="5" fontId="131" fillId="0" borderId="62" xfId="0" applyNumberFormat="1" applyFont="1" applyBorder="1" applyAlignment="1">
      <alignment horizontal="center"/>
    </xf>
    <xf numFmtId="5" fontId="131" fillId="0" borderId="21" xfId="0" applyNumberFormat="1" applyFont="1" applyBorder="1" applyAlignment="1">
      <alignment horizontal="center"/>
    </xf>
    <xf numFmtId="3" fontId="131" fillId="0" borderId="20" xfId="0" applyNumberFormat="1" applyFont="1" applyBorder="1" applyAlignment="1">
      <alignment horizontal="center"/>
    </xf>
    <xf numFmtId="5" fontId="131" fillId="0" borderId="0" xfId="0" applyNumberFormat="1" applyFont="1"/>
    <xf numFmtId="14" fontId="132" fillId="72" borderId="50" xfId="0" applyNumberFormat="1" applyFont="1" applyFill="1" applyBorder="1" applyAlignment="1">
      <alignment horizontal="center"/>
    </xf>
    <xf numFmtId="211" fontId="135" fillId="71" borderId="53" xfId="0" applyNumberFormat="1" applyFont="1" applyFill="1" applyBorder="1" applyAlignment="1">
      <alignment horizontal="center" vertical="top" wrapText="1"/>
    </xf>
    <xf numFmtId="9" fontId="132" fillId="71" borderId="50" xfId="0" applyNumberFormat="1" applyFont="1" applyFill="1" applyBorder="1" applyAlignment="1">
      <alignment horizontal="center"/>
    </xf>
    <xf numFmtId="211" fontId="146" fillId="71" borderId="52" xfId="0" applyNumberFormat="1" applyFont="1" applyFill="1" applyBorder="1" applyAlignment="1">
      <alignment horizontal="center" vertical="top" wrapText="1"/>
    </xf>
    <xf numFmtId="0" fontId="147" fillId="71" borderId="52" xfId="0" applyFont="1" applyFill="1" applyBorder="1" applyAlignment="1">
      <alignment horizontal="center" vertical="top" wrapText="1"/>
    </xf>
    <xf numFmtId="0" fontId="148" fillId="71" borderId="52" xfId="0" applyFont="1" applyFill="1" applyBorder="1" applyAlignment="1">
      <alignment horizontal="center" vertical="top" wrapText="1"/>
    </xf>
    <xf numFmtId="210" fontId="137" fillId="73" borderId="58" xfId="0" applyNumberFormat="1" applyFont="1" applyFill="1" applyBorder="1" applyAlignment="1">
      <alignment horizontal="left" vertical="center" wrapText="1"/>
    </xf>
    <xf numFmtId="14" fontId="137" fillId="73" borderId="93" xfId="0" applyNumberFormat="1" applyFont="1" applyFill="1" applyBorder="1" applyAlignment="1">
      <alignment horizontal="center"/>
    </xf>
    <xf numFmtId="5" fontId="137" fillId="73" borderId="59" xfId="1" applyNumberFormat="1" applyFont="1" applyFill="1" applyBorder="1"/>
    <xf numFmtId="5" fontId="137" fillId="73" borderId="60" xfId="1" applyNumberFormat="1" applyFont="1" applyFill="1" applyBorder="1" applyAlignment="1">
      <alignment horizontal="center"/>
    </xf>
    <xf numFmtId="210" fontId="137" fillId="73" borderId="89" xfId="0" applyNumberFormat="1" applyFont="1" applyFill="1" applyBorder="1" applyAlignment="1">
      <alignment horizontal="center" vertical="center" wrapText="1"/>
    </xf>
    <xf numFmtId="211" fontId="137" fillId="73" borderId="86" xfId="1" applyNumberFormat="1" applyFont="1" applyFill="1" applyBorder="1"/>
    <xf numFmtId="210" fontId="137" fillId="75" borderId="51" xfId="0" applyNumberFormat="1" applyFont="1" applyFill="1" applyBorder="1" applyAlignment="1">
      <alignment horizontal="left" vertical="center" wrapText="1"/>
    </xf>
    <xf numFmtId="14" fontId="137" fillId="75" borderId="47" xfId="0" applyNumberFormat="1" applyFont="1" applyFill="1" applyBorder="1" applyAlignment="1">
      <alignment horizontal="center"/>
    </xf>
    <xf numFmtId="5" fontId="150" fillId="75" borderId="52" xfId="1" applyNumberFormat="1" applyFont="1" applyFill="1" applyBorder="1"/>
    <xf numFmtId="5" fontId="150" fillId="75" borderId="53" xfId="1" applyNumberFormat="1" applyFont="1" applyFill="1" applyBorder="1" applyAlignment="1">
      <alignment horizontal="center"/>
    </xf>
    <xf numFmtId="210" fontId="150" fillId="75" borderId="45" xfId="0" applyNumberFormat="1" applyFont="1" applyFill="1" applyBorder="1" applyAlignment="1">
      <alignment horizontal="center" vertical="center" wrapText="1"/>
    </xf>
    <xf numFmtId="211" fontId="150" fillId="75" borderId="81" xfId="1" applyNumberFormat="1" applyFont="1" applyFill="1" applyBorder="1"/>
    <xf numFmtId="0" fontId="128" fillId="0" borderId="0" xfId="0" applyFont="1" applyAlignment="1">
      <alignment horizontal="center"/>
    </xf>
    <xf numFmtId="2" fontId="128" fillId="0" borderId="73" xfId="0" applyNumberFormat="1" applyFont="1" applyBorder="1" applyAlignment="1">
      <alignment horizontal="right"/>
    </xf>
    <xf numFmtId="4" fontId="128" fillId="0" borderId="73" xfId="0" applyNumberFormat="1" applyFont="1" applyBorder="1" applyAlignment="1">
      <alignment horizontal="right"/>
    </xf>
    <xf numFmtId="0" fontId="130" fillId="0" borderId="54" xfId="0" applyFont="1" applyBorder="1" applyAlignment="1">
      <alignment horizontal="center"/>
    </xf>
    <xf numFmtId="0" fontId="145" fillId="56" borderId="89" xfId="53144" applyFill="1" applyBorder="1" applyAlignment="1" applyProtection="1">
      <alignment horizontal="center" vertical="center" wrapText="1"/>
    </xf>
    <xf numFmtId="0" fontId="39" fillId="56" borderId="30" xfId="83" applyFont="1" applyFill="1" applyBorder="1" applyAlignment="1">
      <alignment horizontal="center" vertical="center" wrapText="1"/>
    </xf>
    <xf numFmtId="5" fontId="131" fillId="0" borderId="24" xfId="0" applyNumberFormat="1" applyFont="1" applyBorder="1" applyAlignment="1">
      <alignment horizontal="center"/>
    </xf>
    <xf numFmtId="211" fontId="131" fillId="74" borderId="61" xfId="1" applyNumberFormat="1" applyFont="1" applyFill="1" applyBorder="1" applyAlignment="1">
      <alignment horizontal="center"/>
    </xf>
    <xf numFmtId="211" fontId="131" fillId="74" borderId="20" xfId="1" applyNumberFormat="1" applyFont="1" applyFill="1" applyBorder="1" applyAlignment="1">
      <alignment horizontal="center"/>
    </xf>
    <xf numFmtId="211" fontId="131" fillId="69" borderId="20" xfId="1" applyNumberFormat="1" applyFont="1" applyFill="1" applyBorder="1" applyAlignment="1">
      <alignment horizontal="center"/>
    </xf>
    <xf numFmtId="0" fontId="24" fillId="0" borderId="54" xfId="0" applyFont="1" applyBorder="1"/>
    <xf numFmtId="0" fontId="128" fillId="0" borderId="74" xfId="0" applyFont="1" applyBorder="1" applyAlignment="1">
      <alignment horizontal="center"/>
    </xf>
    <xf numFmtId="0" fontId="128" fillId="0" borderId="0" xfId="0" applyFont="1"/>
    <xf numFmtId="0" fontId="128" fillId="0" borderId="66" xfId="0" applyFont="1" applyBorder="1"/>
    <xf numFmtId="5" fontId="150" fillId="76" borderId="1" xfId="0" applyNumberFormat="1" applyFont="1" applyFill="1" applyBorder="1"/>
    <xf numFmtId="5" fontId="150" fillId="76" borderId="21" xfId="0" applyNumberFormat="1" applyFont="1" applyFill="1" applyBorder="1"/>
    <xf numFmtId="0" fontId="150" fillId="0" borderId="51" xfId="0" applyFont="1" applyBorder="1"/>
    <xf numFmtId="3" fontId="150" fillId="0" borderId="52" xfId="0" applyNumberFormat="1" applyFont="1" applyBorder="1" applyAlignment="1">
      <alignment horizontal="center"/>
    </xf>
    <xf numFmtId="3" fontId="150" fillId="0" borderId="53" xfId="0" applyNumberFormat="1" applyFont="1" applyBorder="1" applyAlignment="1">
      <alignment horizontal="center"/>
    </xf>
    <xf numFmtId="0" fontId="143" fillId="0" borderId="25" xfId="0" applyFont="1" applyBorder="1"/>
    <xf numFmtId="0" fontId="143" fillId="0" borderId="20" xfId="0" applyFont="1" applyBorder="1"/>
    <xf numFmtId="0" fontId="150" fillId="76" borderId="22" xfId="0" applyFont="1" applyFill="1" applyBorder="1"/>
    <xf numFmtId="5" fontId="150" fillId="76" borderId="27" xfId="0" applyNumberFormat="1" applyFont="1" applyFill="1" applyBorder="1"/>
    <xf numFmtId="5" fontId="150" fillId="76" borderId="23" xfId="0" applyNumberFormat="1" applyFont="1" applyFill="1" applyBorder="1"/>
    <xf numFmtId="0" fontId="150" fillId="76" borderId="20" xfId="0" applyFont="1" applyFill="1" applyBorder="1"/>
    <xf numFmtId="0" fontId="144" fillId="0" borderId="22" xfId="0" applyFont="1" applyBorder="1" applyAlignment="1">
      <alignment horizontal="left"/>
    </xf>
    <xf numFmtId="3" fontId="143" fillId="0" borderId="26" xfId="0" applyNumberFormat="1" applyFont="1" applyBorder="1" applyAlignment="1">
      <alignment horizontal="center"/>
    </xf>
    <xf numFmtId="3" fontId="143" fillId="0" borderId="24" xfId="0" applyNumberFormat="1" applyFont="1" applyBorder="1" applyAlignment="1">
      <alignment horizontal="center"/>
    </xf>
    <xf numFmtId="0" fontId="144" fillId="0" borderId="22" xfId="0" applyFont="1" applyBorder="1" applyAlignment="1">
      <alignment horizontal="left" vertical="center"/>
    </xf>
    <xf numFmtId="0" fontId="150" fillId="0" borderId="45" xfId="0" applyFont="1" applyBorder="1"/>
    <xf numFmtId="2" fontId="128" fillId="0" borderId="73" xfId="53185" applyNumberFormat="1" applyFont="1" applyBorder="1" applyAlignment="1">
      <alignment horizontal="right"/>
    </xf>
    <xf numFmtId="4" fontId="128" fillId="0" borderId="73" xfId="53185" applyNumberFormat="1" applyFont="1" applyBorder="1" applyAlignment="1">
      <alignment horizontal="right"/>
    </xf>
    <xf numFmtId="0" fontId="128" fillId="0" borderId="74" xfId="53185" applyFont="1" applyBorder="1" applyAlignment="1">
      <alignment horizontal="center"/>
    </xf>
    <xf numFmtId="0" fontId="128" fillId="0" borderId="0" xfId="53185" applyFont="1" applyAlignment="1">
      <alignment horizontal="center"/>
    </xf>
    <xf numFmtId="0" fontId="23" fillId="0" borderId="0" xfId="0" applyFont="1"/>
    <xf numFmtId="9" fontId="24" fillId="0" borderId="0" xfId="2" applyFont="1"/>
    <xf numFmtId="0" fontId="39" fillId="56" borderId="96" xfId="83" applyFont="1" applyFill="1" applyBorder="1" applyAlignment="1">
      <alignment horizontal="center" vertical="center" wrapText="1"/>
    </xf>
    <xf numFmtId="0" fontId="39" fillId="56" borderId="93" xfId="83" applyFont="1" applyFill="1" applyBorder="1" applyAlignment="1">
      <alignment horizontal="center" vertical="center" wrapText="1"/>
    </xf>
    <xf numFmtId="0" fontId="39" fillId="56" borderId="31" xfId="83" applyFont="1" applyFill="1" applyBorder="1" applyAlignment="1">
      <alignment horizontal="center" vertical="center" wrapText="1"/>
    </xf>
    <xf numFmtId="10" fontId="16" fillId="58" borderId="20" xfId="83" applyNumberFormat="1" applyFont="1" applyFill="1" applyBorder="1" applyAlignment="1">
      <alignment horizontal="center"/>
    </xf>
    <xf numFmtId="4" fontId="141" fillId="58" borderId="21" xfId="83" applyNumberFormat="1" applyFont="1" applyFill="1" applyBorder="1" applyAlignment="1">
      <alignment horizontal="center" vertical="center" wrapText="1"/>
    </xf>
    <xf numFmtId="10" fontId="16" fillId="59" borderId="20" xfId="83" applyNumberFormat="1" applyFont="1" applyFill="1" applyBorder="1" applyAlignment="1">
      <alignment horizontal="center"/>
    </xf>
    <xf numFmtId="4" fontId="141" fillId="59" borderId="21" xfId="83" applyNumberFormat="1" applyFont="1" applyFill="1" applyBorder="1" applyAlignment="1">
      <alignment horizontal="center" vertical="center" wrapText="1"/>
    </xf>
    <xf numFmtId="14" fontId="131" fillId="0" borderId="92" xfId="0" applyNumberFormat="1" applyFont="1" applyBorder="1" applyAlignment="1">
      <alignment horizontal="center"/>
    </xf>
    <xf numFmtId="3" fontId="131" fillId="0" borderId="61" xfId="0" applyNumberFormat="1" applyFont="1" applyBorder="1" applyAlignment="1">
      <alignment horizontal="center"/>
    </xf>
    <xf numFmtId="14" fontId="131" fillId="0" borderId="90" xfId="0" applyNumberFormat="1" applyFont="1" applyBorder="1" applyAlignment="1">
      <alignment horizontal="center"/>
    </xf>
    <xf numFmtId="212" fontId="137" fillId="73" borderId="95" xfId="1" applyNumberFormat="1" applyFont="1" applyFill="1" applyBorder="1" applyAlignment="1">
      <alignment horizontal="center"/>
    </xf>
    <xf numFmtId="5" fontId="134" fillId="73" borderId="59" xfId="1" applyNumberFormat="1" applyFont="1" applyFill="1" applyBorder="1"/>
    <xf numFmtId="211" fontId="131" fillId="69" borderId="92" xfId="1" applyNumberFormat="1" applyFont="1" applyFill="1" applyBorder="1" applyAlignment="1">
      <alignment horizontal="center"/>
    </xf>
    <xf numFmtId="5" fontId="137" fillId="73" borderId="51" xfId="1" applyNumberFormat="1" applyFont="1" applyFill="1" applyBorder="1"/>
    <xf numFmtId="5" fontId="137" fillId="73" borderId="58" xfId="1" applyNumberFormat="1" applyFont="1" applyFill="1" applyBorder="1"/>
    <xf numFmtId="5" fontId="150" fillId="75" borderId="51" xfId="1" applyNumberFormat="1" applyFont="1" applyFill="1" applyBorder="1"/>
    <xf numFmtId="17" fontId="15" fillId="59" borderId="20" xfId="83" applyNumberFormat="1" applyFont="1" applyFill="1" applyBorder="1" applyAlignment="1">
      <alignment horizontal="center"/>
    </xf>
    <xf numFmtId="17" fontId="15" fillId="58" borderId="20" xfId="83" applyNumberFormat="1" applyFont="1" applyFill="1" applyBorder="1" applyAlignment="1">
      <alignment horizontal="center"/>
    </xf>
    <xf numFmtId="10" fontId="15" fillId="59" borderId="20" xfId="83" applyNumberFormat="1" applyFont="1" applyFill="1" applyBorder="1" applyAlignment="1">
      <alignment horizontal="center"/>
    </xf>
    <xf numFmtId="10" fontId="23" fillId="0" borderId="0" xfId="2" applyNumberFormat="1" applyFont="1"/>
    <xf numFmtId="17" fontId="14" fillId="58" borderId="20" xfId="83" applyNumberFormat="1" applyFont="1" applyFill="1" applyBorder="1" applyAlignment="1">
      <alignment horizontal="center"/>
    </xf>
    <xf numFmtId="10" fontId="14" fillId="59" borderId="20" xfId="83" applyNumberFormat="1" applyFont="1" applyFill="1" applyBorder="1" applyAlignment="1">
      <alignment horizontal="center"/>
    </xf>
    <xf numFmtId="17" fontId="14" fillId="59" borderId="20" xfId="83" applyNumberFormat="1" applyFont="1" applyFill="1" applyBorder="1" applyAlignment="1">
      <alignment horizontal="center"/>
    </xf>
    <xf numFmtId="14" fontId="131" fillId="69" borderId="90" xfId="0" applyNumberFormat="1" applyFont="1" applyFill="1" applyBorder="1" applyAlignment="1">
      <alignment horizontal="center"/>
    </xf>
    <xf numFmtId="5" fontId="143" fillId="69" borderId="26" xfId="0" applyNumberFormat="1" applyFont="1" applyFill="1" applyBorder="1"/>
    <xf numFmtId="5" fontId="143" fillId="69" borderId="24" xfId="0" applyNumberFormat="1" applyFont="1" applyFill="1" applyBorder="1"/>
    <xf numFmtId="170" fontId="131" fillId="0" borderId="0" xfId="2" applyNumberFormat="1" applyFont="1"/>
    <xf numFmtId="170" fontId="144" fillId="0" borderId="27" xfId="2" applyNumberFormat="1" applyFont="1" applyBorder="1" applyAlignment="1">
      <alignment horizontal="center"/>
    </xf>
    <xf numFmtId="170" fontId="144" fillId="0" borderId="27" xfId="2" applyNumberFormat="1" applyFont="1" applyBorder="1" applyAlignment="1">
      <alignment horizontal="center" vertical="center"/>
    </xf>
    <xf numFmtId="170" fontId="144" fillId="0" borderId="23" xfId="2" applyNumberFormat="1" applyFont="1" applyBorder="1" applyAlignment="1">
      <alignment horizontal="center" vertical="center"/>
    </xf>
    <xf numFmtId="170" fontId="144" fillId="0" borderId="23" xfId="2" applyNumberFormat="1" applyFont="1" applyBorder="1" applyAlignment="1">
      <alignment horizontal="center"/>
    </xf>
    <xf numFmtId="0" fontId="151" fillId="0" borderId="0" xfId="21907" applyFont="1"/>
    <xf numFmtId="0" fontId="139" fillId="0" borderId="0" xfId="0" applyFont="1"/>
    <xf numFmtId="0" fontId="152" fillId="0" borderId="0" xfId="21907" applyFont="1"/>
    <xf numFmtId="0" fontId="153" fillId="0" borderId="0" xfId="0" applyFont="1" applyAlignment="1">
      <alignment horizontal="justify" vertical="center"/>
    </xf>
    <xf numFmtId="0" fontId="154" fillId="0" borderId="0" xfId="0" applyFont="1" applyAlignment="1">
      <alignment vertical="center"/>
    </xf>
    <xf numFmtId="0" fontId="154" fillId="0" borderId="0" xfId="0" applyFont="1" applyAlignment="1">
      <alignment horizontal="left" vertical="center" indent="8"/>
    </xf>
    <xf numFmtId="0" fontId="154" fillId="0" borderId="0" xfId="0" applyFont="1" applyAlignment="1">
      <alignment horizontal="justify" vertical="center"/>
    </xf>
    <xf numFmtId="0" fontId="153" fillId="74" borderId="0" xfId="0" applyFont="1" applyFill="1" applyAlignment="1">
      <alignment horizontal="justify" vertical="center"/>
    </xf>
    <xf numFmtId="10" fontId="13" fillId="59" borderId="20" xfId="83" applyNumberFormat="1" applyFont="1" applyFill="1" applyBorder="1" applyAlignment="1">
      <alignment horizontal="center"/>
    </xf>
    <xf numFmtId="2" fontId="128" fillId="0" borderId="73" xfId="53203" applyNumberFormat="1" applyFont="1" applyBorder="1" applyAlignment="1">
      <alignment horizontal="right"/>
    </xf>
    <xf numFmtId="10" fontId="12" fillId="59" borderId="20" xfId="83" applyNumberFormat="1" applyFont="1" applyFill="1" applyBorder="1" applyAlignment="1">
      <alignment horizontal="center"/>
    </xf>
    <xf numFmtId="5" fontId="131" fillId="0" borderId="29" xfId="0" applyNumberFormat="1" applyFont="1" applyBorder="1" applyAlignment="1">
      <alignment horizontal="center"/>
    </xf>
    <xf numFmtId="5" fontId="131" fillId="0" borderId="33" xfId="0" applyNumberFormat="1" applyFont="1" applyBorder="1" applyAlignment="1">
      <alignment horizontal="center"/>
    </xf>
    <xf numFmtId="14" fontId="131" fillId="0" borderId="29" xfId="0" applyNumberFormat="1" applyFont="1" applyBorder="1" applyAlignment="1">
      <alignment horizontal="center"/>
    </xf>
    <xf numFmtId="211" fontId="131" fillId="74" borderId="20" xfId="1" quotePrefix="1" applyNumberFormat="1" applyFont="1" applyFill="1" applyBorder="1" applyAlignment="1">
      <alignment horizontal="center"/>
    </xf>
    <xf numFmtId="10" fontId="24" fillId="0" borderId="0" xfId="2" applyNumberFormat="1" applyFont="1"/>
    <xf numFmtId="212" fontId="131" fillId="0" borderId="0" xfId="0" applyNumberFormat="1" applyFont="1"/>
    <xf numFmtId="167" fontId="137" fillId="73" borderId="52" xfId="1" applyNumberFormat="1" applyFont="1" applyFill="1" applyBorder="1" applyAlignment="1">
      <alignment horizontal="right"/>
    </xf>
    <xf numFmtId="0" fontId="132" fillId="71" borderId="24" xfId="0" applyFont="1" applyFill="1" applyBorder="1" applyAlignment="1">
      <alignment horizontal="center" vertical="center" wrapText="1"/>
    </xf>
    <xf numFmtId="0" fontId="137" fillId="71" borderId="46" xfId="0" applyFont="1" applyFill="1" applyBorder="1" applyAlignment="1">
      <alignment horizontal="center" vertical="center" wrapText="1"/>
    </xf>
    <xf numFmtId="0" fontId="132" fillId="71" borderId="89" xfId="0" applyFont="1" applyFill="1" applyBorder="1" applyAlignment="1">
      <alignment horizontal="center" vertical="center" wrapText="1"/>
    </xf>
    <xf numFmtId="0" fontId="132" fillId="71" borderId="30" xfId="0" applyFont="1" applyFill="1" applyBorder="1" applyAlignment="1">
      <alignment horizontal="center" vertical="center" wrapText="1"/>
    </xf>
    <xf numFmtId="0" fontId="132" fillId="71" borderId="87" xfId="0" applyFont="1" applyFill="1" applyBorder="1" applyAlignment="1">
      <alignment horizontal="center" vertical="center" wrapText="1"/>
    </xf>
    <xf numFmtId="0" fontId="132" fillId="71" borderId="49" xfId="0" applyFont="1" applyFill="1" applyBorder="1" applyAlignment="1">
      <alignment horizontal="center" vertical="center" wrapText="1"/>
    </xf>
    <xf numFmtId="0" fontId="132" fillId="71" borderId="46" xfId="0" applyFont="1" applyFill="1" applyBorder="1" applyAlignment="1">
      <alignment horizontal="center"/>
    </xf>
    <xf numFmtId="5" fontId="134" fillId="73" borderId="86" xfId="1" applyNumberFormat="1" applyFont="1" applyFill="1" applyBorder="1"/>
    <xf numFmtId="5" fontId="150" fillId="75" borderId="46" xfId="0" applyNumberFormat="1" applyFont="1" applyFill="1" applyBorder="1" applyAlignment="1">
      <alignment horizontal="center" vertical="center" wrapText="1"/>
    </xf>
    <xf numFmtId="0" fontId="132" fillId="71" borderId="82" xfId="0" applyFont="1" applyFill="1" applyBorder="1" applyAlignment="1">
      <alignment vertical="center" wrapText="1"/>
    </xf>
    <xf numFmtId="0" fontId="132" fillId="71" borderId="0" xfId="0" applyFont="1" applyFill="1" applyAlignment="1">
      <alignment vertical="center" wrapText="1"/>
    </xf>
    <xf numFmtId="0" fontId="132" fillId="71" borderId="54" xfId="0" applyFont="1" applyFill="1" applyBorder="1" applyAlignment="1">
      <alignment vertical="center" wrapText="1"/>
    </xf>
    <xf numFmtId="0" fontId="151" fillId="71" borderId="80" xfId="0" applyFont="1" applyFill="1" applyBorder="1" applyAlignment="1">
      <alignment vertical="center" wrapText="1"/>
    </xf>
    <xf numFmtId="0" fontId="151" fillId="71" borderId="82" xfId="0" applyFont="1" applyFill="1" applyBorder="1" applyAlignment="1">
      <alignment vertical="center" wrapText="1"/>
    </xf>
    <xf numFmtId="0" fontId="147" fillId="71" borderId="74" xfId="0" applyFont="1" applyFill="1" applyBorder="1" applyAlignment="1">
      <alignment horizontal="center" vertical="top" wrapText="1"/>
    </xf>
    <xf numFmtId="0" fontId="147" fillId="71" borderId="54" xfId="0" applyFont="1" applyFill="1" applyBorder="1" applyAlignment="1">
      <alignment horizontal="center" vertical="top" wrapText="1"/>
    </xf>
    <xf numFmtId="212" fontId="131" fillId="69" borderId="1" xfId="1" applyNumberFormat="1" applyFont="1" applyFill="1" applyBorder="1" applyAlignment="1">
      <alignment horizontal="center"/>
    </xf>
    <xf numFmtId="212" fontId="131" fillId="69" borderId="25" xfId="1" applyNumberFormat="1" applyFont="1" applyFill="1" applyBorder="1" applyAlignment="1">
      <alignment horizontal="center"/>
    </xf>
    <xf numFmtId="212" fontId="131" fillId="69" borderId="26" xfId="1" applyNumberFormat="1" applyFont="1" applyFill="1" applyBorder="1" applyAlignment="1">
      <alignment horizontal="center"/>
    </xf>
    <xf numFmtId="212" fontId="131" fillId="69" borderId="20" xfId="1" applyNumberFormat="1" applyFont="1" applyFill="1" applyBorder="1" applyAlignment="1">
      <alignment horizontal="center"/>
    </xf>
    <xf numFmtId="212" fontId="137" fillId="73" borderId="98" xfId="1" applyNumberFormat="1" applyFont="1" applyFill="1" applyBorder="1" applyAlignment="1">
      <alignment horizontal="center"/>
    </xf>
    <xf numFmtId="212" fontId="137" fillId="73" borderId="99" xfId="1" applyNumberFormat="1" applyFont="1" applyFill="1" applyBorder="1" applyAlignment="1">
      <alignment horizontal="center"/>
    </xf>
    <xf numFmtId="0" fontId="147" fillId="71" borderId="82" xfId="0" applyFont="1" applyFill="1" applyBorder="1" applyAlignment="1">
      <alignment horizontal="center" vertical="top" wrapText="1"/>
    </xf>
    <xf numFmtId="212" fontId="131" fillId="69" borderId="64" xfId="1" applyNumberFormat="1" applyFont="1" applyFill="1" applyBorder="1" applyAlignment="1">
      <alignment horizontal="center"/>
    </xf>
    <xf numFmtId="212" fontId="131" fillId="69" borderId="94" xfId="1" applyNumberFormat="1" applyFont="1" applyFill="1" applyBorder="1" applyAlignment="1">
      <alignment horizontal="center"/>
    </xf>
    <xf numFmtId="0" fontId="135" fillId="71" borderId="51" xfId="0" applyFont="1" applyFill="1" applyBorder="1" applyAlignment="1">
      <alignment horizontal="center" vertical="top" wrapText="1"/>
    </xf>
    <xf numFmtId="212" fontId="131" fillId="69" borderId="61" xfId="1" applyNumberFormat="1" applyFont="1" applyFill="1" applyBorder="1"/>
    <xf numFmtId="3" fontId="131" fillId="70" borderId="51" xfId="0" applyNumberFormat="1" applyFont="1" applyFill="1" applyBorder="1" applyAlignment="1">
      <alignment horizontal="center"/>
    </xf>
    <xf numFmtId="5" fontId="131" fillId="70" borderId="53" xfId="0" applyNumberFormat="1" applyFont="1" applyFill="1" applyBorder="1" applyAlignment="1">
      <alignment horizontal="center"/>
    </xf>
    <xf numFmtId="5" fontId="131" fillId="70" borderId="46" xfId="0" applyNumberFormat="1" applyFont="1" applyFill="1" applyBorder="1" applyAlignment="1">
      <alignment horizontal="center"/>
    </xf>
    <xf numFmtId="3" fontId="131" fillId="0" borderId="85" xfId="0" applyNumberFormat="1" applyFont="1" applyBorder="1" applyAlignment="1">
      <alignment horizontal="center"/>
    </xf>
    <xf numFmtId="0" fontId="132" fillId="57" borderId="46" xfId="0" applyFont="1" applyFill="1" applyBorder="1" applyAlignment="1">
      <alignment horizontal="center" vertical="center" wrapText="1"/>
    </xf>
    <xf numFmtId="0" fontId="163" fillId="57" borderId="56" xfId="0" applyFont="1" applyFill="1" applyBorder="1" applyAlignment="1">
      <alignment horizontal="center" vertical="center" wrapText="1"/>
    </xf>
    <xf numFmtId="0" fontId="163" fillId="57" borderId="57" xfId="0" applyFont="1" applyFill="1" applyBorder="1" applyAlignment="1">
      <alignment horizontal="center" vertical="center" wrapText="1"/>
    </xf>
    <xf numFmtId="0" fontId="163" fillId="57" borderId="0" xfId="0" applyFont="1" applyFill="1" applyAlignment="1">
      <alignment horizontal="center" vertical="center" wrapText="1"/>
    </xf>
    <xf numFmtId="14" fontId="131" fillId="70" borderId="45" xfId="0" applyNumberFormat="1" applyFont="1" applyFill="1" applyBorder="1" applyAlignment="1">
      <alignment horizontal="center"/>
    </xf>
    <xf numFmtId="5" fontId="131" fillId="69" borderId="74" xfId="1" applyNumberFormat="1" applyFont="1" applyFill="1" applyBorder="1"/>
    <xf numFmtId="211" fontId="131" fillId="74" borderId="91" xfId="1" quotePrefix="1" applyNumberFormat="1" applyFont="1" applyFill="1" applyBorder="1" applyAlignment="1">
      <alignment horizontal="center"/>
    </xf>
    <xf numFmtId="212" fontId="131" fillId="69" borderId="56" xfId="1" applyNumberFormat="1" applyFont="1" applyFill="1" applyBorder="1"/>
    <xf numFmtId="5" fontId="131" fillId="69" borderId="32" xfId="1" applyNumberFormat="1" applyFont="1" applyFill="1" applyBorder="1" applyAlignment="1">
      <alignment horizontal="right"/>
    </xf>
    <xf numFmtId="167" fontId="131" fillId="69" borderId="74" xfId="1" applyNumberFormat="1" applyFont="1" applyFill="1" applyBorder="1" applyAlignment="1">
      <alignment horizontal="center"/>
    </xf>
    <xf numFmtId="167" fontId="131" fillId="69" borderId="73" xfId="1" applyNumberFormat="1" applyFont="1" applyFill="1" applyBorder="1" applyAlignment="1">
      <alignment horizontal="center"/>
    </xf>
    <xf numFmtId="167" fontId="131" fillId="69" borderId="63" xfId="1" applyNumberFormat="1" applyFont="1" applyFill="1" applyBorder="1" applyAlignment="1">
      <alignment horizontal="center"/>
    </xf>
    <xf numFmtId="0" fontId="145" fillId="0" borderId="65" xfId="53144" applyBorder="1" applyAlignment="1" applyProtection="1"/>
    <xf numFmtId="210" fontId="137" fillId="74" borderId="58" xfId="0" applyNumberFormat="1" applyFont="1" applyFill="1" applyBorder="1" applyAlignment="1">
      <alignment horizontal="left" vertical="center" wrapText="1"/>
    </xf>
    <xf numFmtId="14" fontId="137" fillId="74" borderId="93" xfId="0" applyNumberFormat="1" applyFont="1" applyFill="1" applyBorder="1" applyAlignment="1">
      <alignment horizontal="center"/>
    </xf>
    <xf numFmtId="5" fontId="134" fillId="74" borderId="59" xfId="1" applyNumberFormat="1" applyFont="1" applyFill="1" applyBorder="1"/>
    <xf numFmtId="5" fontId="137" fillId="74" borderId="60" xfId="1" applyNumberFormat="1" applyFont="1" applyFill="1" applyBorder="1" applyAlignment="1">
      <alignment horizontal="center"/>
    </xf>
    <xf numFmtId="210" fontId="137" fillId="74" borderId="89" xfId="0" applyNumberFormat="1" applyFont="1" applyFill="1" applyBorder="1" applyAlignment="1">
      <alignment horizontal="center" vertical="center" wrapText="1"/>
    </xf>
    <xf numFmtId="5" fontId="137" fillId="74" borderId="58" xfId="1" applyNumberFormat="1" applyFont="1" applyFill="1" applyBorder="1"/>
    <xf numFmtId="5" fontId="134" fillId="74" borderId="86" xfId="1" applyNumberFormat="1" applyFont="1" applyFill="1" applyBorder="1"/>
    <xf numFmtId="211" fontId="137" fillId="74" borderId="86" xfId="1" applyNumberFormat="1" applyFont="1" applyFill="1" applyBorder="1"/>
    <xf numFmtId="5" fontId="137" fillId="74" borderId="59" xfId="1" applyNumberFormat="1" applyFont="1" applyFill="1" applyBorder="1"/>
    <xf numFmtId="210" fontId="137" fillId="74" borderId="51" xfId="0" applyNumberFormat="1" applyFont="1" applyFill="1" applyBorder="1" applyAlignment="1">
      <alignment horizontal="left" vertical="center" wrapText="1"/>
    </xf>
    <xf numFmtId="14" fontId="137" fillId="74" borderId="47" xfId="0" applyNumberFormat="1" applyFont="1" applyFill="1" applyBorder="1" applyAlignment="1">
      <alignment horizontal="center"/>
    </xf>
    <xf numFmtId="5" fontId="150" fillId="74" borderId="52" xfId="1" applyNumberFormat="1" applyFont="1" applyFill="1" applyBorder="1"/>
    <xf numFmtId="5" fontId="150" fillId="74" borderId="53" xfId="1" applyNumberFormat="1" applyFont="1" applyFill="1" applyBorder="1" applyAlignment="1">
      <alignment horizontal="center"/>
    </xf>
    <xf numFmtId="210" fontId="150" fillId="74" borderId="45" xfId="0" applyNumberFormat="1" applyFont="1" applyFill="1" applyBorder="1" applyAlignment="1">
      <alignment horizontal="center" vertical="center" wrapText="1"/>
    </xf>
    <xf numFmtId="5" fontId="150" fillId="74" borderId="51" xfId="1" applyNumberFormat="1" applyFont="1" applyFill="1" applyBorder="1"/>
    <xf numFmtId="5" fontId="150" fillId="74" borderId="46" xfId="0" applyNumberFormat="1" applyFont="1" applyFill="1" applyBorder="1" applyAlignment="1">
      <alignment horizontal="center" vertical="center" wrapText="1"/>
    </xf>
    <xf numFmtId="211" fontId="150" fillId="74" borderId="81" xfId="1" applyNumberFormat="1" applyFont="1" applyFill="1" applyBorder="1"/>
    <xf numFmtId="9" fontId="131" fillId="0" borderId="21" xfId="2" applyFont="1" applyBorder="1" applyAlignment="1">
      <alignment horizontal="center"/>
    </xf>
    <xf numFmtId="170" fontId="131" fillId="0" borderId="21" xfId="2" applyNumberFormat="1" applyFont="1" applyBorder="1" applyAlignment="1">
      <alignment horizontal="center"/>
    </xf>
    <xf numFmtId="0" fontId="147" fillId="74" borderId="82" xfId="0" applyFont="1" applyFill="1" applyBorder="1" applyAlignment="1">
      <alignment horizontal="center" vertical="top" wrapText="1"/>
    </xf>
    <xf numFmtId="212" fontId="131" fillId="74" borderId="29" xfId="1" applyNumberFormat="1" applyFont="1" applyFill="1" applyBorder="1" applyAlignment="1">
      <alignment horizontal="center"/>
    </xf>
    <xf numFmtId="212" fontId="131" fillId="74" borderId="0" xfId="1" applyNumberFormat="1" applyFont="1" applyFill="1" applyBorder="1" applyAlignment="1">
      <alignment horizontal="center"/>
    </xf>
    <xf numFmtId="211" fontId="135" fillId="74" borderId="53" xfId="0" applyNumberFormat="1" applyFont="1" applyFill="1" applyBorder="1" applyAlignment="1">
      <alignment horizontal="center" vertical="top" wrapText="1"/>
    </xf>
    <xf numFmtId="167" fontId="131" fillId="74" borderId="21" xfId="1" applyNumberFormat="1" applyFont="1" applyFill="1" applyBorder="1" applyAlignment="1">
      <alignment horizontal="center"/>
    </xf>
    <xf numFmtId="167" fontId="131" fillId="74" borderId="63" xfId="1" applyNumberFormat="1" applyFont="1" applyFill="1" applyBorder="1" applyAlignment="1">
      <alignment horizontal="center"/>
    </xf>
    <xf numFmtId="0" fontId="132" fillId="71" borderId="98" xfId="0" applyFont="1" applyFill="1" applyBorder="1" applyAlignment="1">
      <alignment horizontal="center" vertical="center" wrapText="1"/>
    </xf>
    <xf numFmtId="0" fontId="132" fillId="74" borderId="49" xfId="0" applyFont="1" applyFill="1" applyBorder="1" applyAlignment="1">
      <alignment horizontal="center" vertical="center" wrapText="1"/>
    </xf>
    <xf numFmtId="0" fontId="132" fillId="71" borderId="51" xfId="0" applyFont="1" applyFill="1" applyBorder="1" applyAlignment="1">
      <alignment horizontal="center" vertical="center" wrapText="1"/>
    </xf>
    <xf numFmtId="0" fontId="132" fillId="71" borderId="52" xfId="0" applyFont="1" applyFill="1" applyBorder="1" applyAlignment="1">
      <alignment horizontal="center" vertical="center" wrapText="1"/>
    </xf>
    <xf numFmtId="165" fontId="132" fillId="72" borderId="50" xfId="1" applyFont="1" applyFill="1" applyBorder="1" applyAlignment="1">
      <alignment horizontal="center"/>
    </xf>
    <xf numFmtId="0" fontId="132" fillId="57" borderId="53" xfId="0" applyFont="1" applyFill="1" applyBorder="1" applyAlignment="1">
      <alignment horizontal="center" vertical="center" wrapText="1"/>
    </xf>
    <xf numFmtId="0" fontId="132" fillId="57" borderId="95" xfId="0" applyFont="1" applyFill="1" applyBorder="1" applyAlignment="1">
      <alignment horizontal="center" vertical="center" wrapText="1"/>
    </xf>
    <xf numFmtId="3" fontId="132" fillId="0" borderId="20" xfId="0" applyNumberFormat="1" applyFont="1" applyBorder="1" applyAlignment="1">
      <alignment horizontal="center"/>
    </xf>
    <xf numFmtId="3" fontId="132" fillId="70" borderId="51" xfId="0" applyNumberFormat="1" applyFont="1" applyFill="1" applyBorder="1" applyAlignment="1">
      <alignment horizontal="center"/>
    </xf>
    <xf numFmtId="3" fontId="132" fillId="0" borderId="61" xfId="0" applyNumberFormat="1" applyFont="1" applyBorder="1" applyAlignment="1">
      <alignment horizontal="center"/>
    </xf>
    <xf numFmtId="10" fontId="11" fillId="59" borderId="20" xfId="83" applyNumberFormat="1" applyFont="1" applyFill="1" applyBorder="1" applyAlignment="1">
      <alignment horizontal="center"/>
    </xf>
    <xf numFmtId="10" fontId="10" fillId="59" borderId="20" xfId="83" applyNumberFormat="1" applyFont="1" applyFill="1" applyBorder="1" applyAlignment="1">
      <alignment horizontal="center"/>
    </xf>
    <xf numFmtId="10" fontId="9" fillId="59" borderId="20" xfId="83" applyNumberFormat="1" applyFont="1" applyFill="1" applyBorder="1" applyAlignment="1">
      <alignment horizontal="center"/>
    </xf>
    <xf numFmtId="10" fontId="8" fillId="59" borderId="20" xfId="83" applyNumberFormat="1" applyFont="1" applyFill="1" applyBorder="1" applyAlignment="1">
      <alignment horizontal="center"/>
    </xf>
    <xf numFmtId="10" fontId="7" fillId="59" borderId="20" xfId="83" applyNumberFormat="1" applyFont="1" applyFill="1" applyBorder="1" applyAlignment="1">
      <alignment horizontal="center"/>
    </xf>
    <xf numFmtId="10" fontId="6" fillId="59" borderId="20" xfId="83" applyNumberFormat="1" applyFont="1" applyFill="1" applyBorder="1" applyAlignment="1">
      <alignment horizontal="center"/>
    </xf>
    <xf numFmtId="3" fontId="132" fillId="69" borderId="20" xfId="0" applyNumberFormat="1" applyFont="1" applyFill="1" applyBorder="1" applyAlignment="1">
      <alignment horizontal="center"/>
    </xf>
    <xf numFmtId="3" fontId="131" fillId="69" borderId="61" xfId="0" applyNumberFormat="1" applyFont="1" applyFill="1" applyBorder="1" applyAlignment="1">
      <alignment horizontal="center"/>
    </xf>
    <xf numFmtId="5" fontId="131" fillId="69" borderId="21" xfId="0" applyNumberFormat="1" applyFont="1" applyFill="1" applyBorder="1" applyAlignment="1">
      <alignment horizontal="center"/>
    </xf>
    <xf numFmtId="5" fontId="131" fillId="69" borderId="29" xfId="0" applyNumberFormat="1" applyFont="1" applyFill="1" applyBorder="1" applyAlignment="1">
      <alignment horizontal="center"/>
    </xf>
    <xf numFmtId="3" fontId="131" fillId="69" borderId="20" xfId="0" applyNumberFormat="1" applyFont="1" applyFill="1" applyBorder="1" applyAlignment="1">
      <alignment horizontal="center"/>
    </xf>
    <xf numFmtId="5" fontId="131" fillId="69" borderId="62" xfId="0" applyNumberFormat="1" applyFont="1" applyFill="1" applyBorder="1" applyAlignment="1">
      <alignment horizontal="center"/>
    </xf>
    <xf numFmtId="10" fontId="5" fillId="59" borderId="20" xfId="83" applyNumberFormat="1" applyFont="1" applyFill="1" applyBorder="1" applyAlignment="1">
      <alignment horizontal="center"/>
    </xf>
    <xf numFmtId="10" fontId="4" fillId="59" borderId="20" xfId="83" applyNumberFormat="1" applyFont="1" applyFill="1" applyBorder="1" applyAlignment="1">
      <alignment horizontal="center"/>
    </xf>
    <xf numFmtId="10" fontId="3" fillId="59" borderId="20" xfId="83" applyNumberFormat="1" applyFont="1" applyFill="1" applyBorder="1" applyAlignment="1">
      <alignment horizontal="center"/>
    </xf>
    <xf numFmtId="10" fontId="2" fillId="59" borderId="20" xfId="83" applyNumberFormat="1" applyFont="1" applyFill="1" applyBorder="1" applyAlignment="1">
      <alignment horizontal="center"/>
    </xf>
    <xf numFmtId="5" fontId="139" fillId="0" borderId="29" xfId="0" applyNumberFormat="1" applyFont="1" applyBorder="1" applyAlignment="1">
      <alignment horizontal="center"/>
    </xf>
    <xf numFmtId="10" fontId="1" fillId="59" borderId="20" xfId="83" applyNumberFormat="1" applyFont="1" applyFill="1" applyBorder="1" applyAlignment="1">
      <alignment horizontal="center"/>
    </xf>
    <xf numFmtId="0" fontId="134" fillId="0" borderId="30" xfId="0" applyFont="1" applyBorder="1" applyAlignment="1">
      <alignment horizontal="justify" vertical="center" wrapText="1"/>
    </xf>
    <xf numFmtId="0" fontId="134" fillId="0" borderId="87" xfId="0" applyFont="1" applyBorder="1" applyAlignment="1">
      <alignment horizontal="justify" vertical="center" wrapText="1"/>
    </xf>
    <xf numFmtId="0" fontId="134" fillId="0" borderId="77" xfId="0" applyFont="1" applyBorder="1" applyAlignment="1">
      <alignment horizontal="justify" vertical="center" wrapText="1"/>
    </xf>
    <xf numFmtId="0" fontId="134" fillId="0" borderId="78" xfId="0" applyFont="1" applyBorder="1" applyAlignment="1">
      <alignment horizontal="justify" vertical="center" wrapText="1"/>
    </xf>
    <xf numFmtId="0" fontId="134" fillId="0" borderId="79" xfId="0" applyFont="1" applyBorder="1" applyAlignment="1">
      <alignment horizontal="justify" vertical="center" wrapText="1"/>
    </xf>
    <xf numFmtId="0" fontId="142" fillId="57" borderId="45" xfId="0" applyFont="1" applyFill="1" applyBorder="1" applyAlignment="1">
      <alignment horizontal="center"/>
    </xf>
    <xf numFmtId="0" fontId="142" fillId="57" borderId="46" xfId="0" applyFont="1" applyFill="1" applyBorder="1" applyAlignment="1">
      <alignment horizontal="center"/>
    </xf>
    <xf numFmtId="0" fontId="142" fillId="57" borderId="47" xfId="0" applyFont="1" applyFill="1" applyBorder="1" applyAlignment="1">
      <alignment horizontal="center"/>
    </xf>
    <xf numFmtId="5" fontId="150" fillId="74" borderId="52" xfId="1" applyNumberFormat="1" applyFont="1" applyFill="1" applyBorder="1" applyAlignment="1">
      <alignment horizontal="center" vertical="center" wrapText="1"/>
    </xf>
    <xf numFmtId="5" fontId="150" fillId="74" borderId="52" xfId="0" applyNumberFormat="1" applyFont="1" applyFill="1" applyBorder="1" applyAlignment="1">
      <alignment horizontal="center" vertical="center" wrapText="1"/>
    </xf>
    <xf numFmtId="5" fontId="150" fillId="74" borderId="95" xfId="1" applyNumberFormat="1" applyFont="1" applyFill="1" applyBorder="1" applyAlignment="1">
      <alignment horizontal="center" vertical="center" wrapText="1"/>
    </xf>
    <xf numFmtId="5" fontId="150" fillId="74" borderId="53" xfId="0" applyNumberFormat="1" applyFont="1" applyFill="1" applyBorder="1" applyAlignment="1">
      <alignment horizontal="center" vertical="center" wrapText="1"/>
    </xf>
    <xf numFmtId="5" fontId="150" fillId="75" borderId="52" xfId="1" applyNumberFormat="1" applyFont="1" applyFill="1" applyBorder="1" applyAlignment="1">
      <alignment horizontal="center" vertical="center" wrapText="1"/>
    </xf>
    <xf numFmtId="5" fontId="150" fillId="75" borderId="95" xfId="1" applyNumberFormat="1" applyFont="1" applyFill="1" applyBorder="1" applyAlignment="1">
      <alignment horizontal="center" vertical="center" wrapText="1"/>
    </xf>
    <xf numFmtId="5" fontId="150" fillId="75" borderId="53" xfId="0" applyNumberFormat="1" applyFont="1" applyFill="1" applyBorder="1" applyAlignment="1">
      <alignment horizontal="center" vertical="center" wrapText="1"/>
    </xf>
    <xf numFmtId="0" fontId="132" fillId="71" borderId="77" xfId="0" applyFont="1" applyFill="1" applyBorder="1" applyAlignment="1">
      <alignment horizontal="center" vertical="center" wrapText="1"/>
    </xf>
    <xf numFmtId="0" fontId="132" fillId="71" borderId="78" xfId="0" applyFont="1" applyFill="1" applyBorder="1" applyAlignment="1">
      <alignment horizontal="center" vertical="center" wrapText="1"/>
    </xf>
    <xf numFmtId="0" fontId="132" fillId="71" borderId="79" xfId="0" applyFont="1" applyFill="1" applyBorder="1" applyAlignment="1">
      <alignment horizontal="center" vertical="center" wrapText="1"/>
    </xf>
    <xf numFmtId="0" fontId="132" fillId="71" borderId="57" xfId="0" applyFont="1" applyFill="1" applyBorder="1" applyAlignment="1">
      <alignment horizontal="center" vertical="center" wrapText="1"/>
    </xf>
    <xf numFmtId="0" fontId="132" fillId="71" borderId="49" xfId="0" applyFont="1" applyFill="1" applyBorder="1" applyAlignment="1">
      <alignment horizontal="center" vertical="center" wrapText="1"/>
    </xf>
    <xf numFmtId="0" fontId="132" fillId="71" borderId="80" xfId="0" applyFont="1" applyFill="1" applyBorder="1" applyAlignment="1">
      <alignment horizontal="center" vertical="center" wrapText="1"/>
    </xf>
    <xf numFmtId="0" fontId="132" fillId="71" borderId="82" xfId="0" applyFont="1" applyFill="1" applyBorder="1" applyAlignment="1">
      <alignment horizontal="center" vertical="center" wrapText="1"/>
    </xf>
    <xf numFmtId="0" fontId="132" fillId="71" borderId="86" xfId="0" applyFont="1" applyFill="1" applyBorder="1" applyAlignment="1">
      <alignment horizontal="center" vertical="center" wrapText="1"/>
    </xf>
    <xf numFmtId="5" fontId="150" fillId="75" borderId="52" xfId="0" applyNumberFormat="1" applyFont="1" applyFill="1" applyBorder="1" applyAlignment="1">
      <alignment horizontal="center" vertical="center" wrapText="1"/>
    </xf>
    <xf numFmtId="0" fontId="132" fillId="71" borderId="64" xfId="0" applyFont="1" applyFill="1" applyBorder="1" applyAlignment="1">
      <alignment horizontal="center" vertical="center" wrapText="1"/>
    </xf>
    <xf numFmtId="0" fontId="132" fillId="71" borderId="97" xfId="0" applyFont="1" applyFill="1" applyBorder="1" applyAlignment="1">
      <alignment horizontal="center" vertical="center" wrapText="1"/>
    </xf>
    <xf numFmtId="0" fontId="132" fillId="71" borderId="55" xfId="0" applyFont="1" applyFill="1" applyBorder="1" applyAlignment="1">
      <alignment horizontal="center" vertical="center" wrapText="1"/>
    </xf>
    <xf numFmtId="0" fontId="132" fillId="71" borderId="26" xfId="0" applyFont="1" applyFill="1" applyBorder="1" applyAlignment="1">
      <alignment horizontal="center" vertical="center" wrapText="1"/>
    </xf>
    <xf numFmtId="0" fontId="132" fillId="71" borderId="25" xfId="0" applyFont="1" applyFill="1" applyBorder="1" applyAlignment="1">
      <alignment horizontal="center" vertical="center" wrapText="1"/>
    </xf>
    <xf numFmtId="0" fontId="132" fillId="71" borderId="22" xfId="0" applyFont="1" applyFill="1" applyBorder="1" applyAlignment="1">
      <alignment horizontal="center" vertical="center" wrapText="1"/>
    </xf>
    <xf numFmtId="0" fontId="132" fillId="71" borderId="89" xfId="0" applyFont="1" applyFill="1" applyBorder="1" applyAlignment="1">
      <alignment horizontal="center" vertical="center" wrapText="1"/>
    </xf>
    <xf numFmtId="0" fontId="132" fillId="71" borderId="30" xfId="0" applyFont="1" applyFill="1" applyBorder="1" applyAlignment="1">
      <alignment horizontal="center" vertical="center" wrapText="1"/>
    </xf>
    <xf numFmtId="0" fontId="132" fillId="71" borderId="87" xfId="0" applyFont="1" applyFill="1" applyBorder="1" applyAlignment="1">
      <alignment horizontal="center" vertical="center" wrapText="1"/>
    </xf>
    <xf numFmtId="0" fontId="132" fillId="71" borderId="45" xfId="0" applyFont="1" applyFill="1" applyBorder="1" applyAlignment="1">
      <alignment horizontal="center"/>
    </xf>
    <xf numFmtId="0" fontId="132" fillId="71" borderId="46" xfId="0" applyFont="1" applyFill="1" applyBorder="1" applyAlignment="1">
      <alignment horizontal="center"/>
    </xf>
    <xf numFmtId="0" fontId="132" fillId="71" borderId="89" xfId="0" applyFont="1" applyFill="1" applyBorder="1" applyAlignment="1">
      <alignment horizontal="center"/>
    </xf>
    <xf numFmtId="0" fontId="132" fillId="71" borderId="82" xfId="0" applyFont="1" applyFill="1" applyBorder="1" applyAlignment="1">
      <alignment horizontal="center"/>
    </xf>
    <xf numFmtId="0" fontId="132" fillId="71" borderId="100" xfId="0" applyFont="1" applyFill="1" applyBorder="1" applyAlignment="1">
      <alignment horizontal="center" vertical="center" wrapText="1"/>
    </xf>
    <xf numFmtId="0" fontId="132" fillId="71" borderId="101" xfId="0" applyFont="1" applyFill="1" applyBorder="1" applyAlignment="1">
      <alignment horizontal="center" vertical="center" wrapText="1"/>
    </xf>
    <xf numFmtId="0" fontId="132" fillId="71" borderId="96" xfId="0" applyFont="1" applyFill="1" applyBorder="1" applyAlignment="1">
      <alignment horizontal="center" vertical="center" wrapText="1"/>
    </xf>
    <xf numFmtId="0" fontId="132" fillId="72" borderId="77" xfId="0" applyFont="1" applyFill="1" applyBorder="1" applyAlignment="1">
      <alignment horizontal="center" vertical="center" wrapText="1"/>
    </xf>
    <xf numFmtId="0" fontId="132" fillId="72" borderId="79" xfId="0" applyFont="1" applyFill="1" applyBorder="1" applyAlignment="1">
      <alignment horizontal="center" vertical="center" wrapText="1"/>
    </xf>
    <xf numFmtId="0" fontId="149" fillId="71" borderId="48" xfId="0" applyFont="1" applyFill="1" applyBorder="1" applyAlignment="1">
      <alignment horizontal="center" vertical="center" wrapText="1"/>
    </xf>
    <xf numFmtId="0" fontId="149" fillId="71" borderId="98" xfId="0" applyFont="1" applyFill="1" applyBorder="1" applyAlignment="1">
      <alignment horizontal="center" vertical="center" wrapText="1"/>
    </xf>
    <xf numFmtId="0" fontId="137" fillId="71" borderId="45" xfId="0" applyFont="1" applyFill="1" applyBorder="1" applyAlignment="1">
      <alignment horizontal="center" vertical="center" wrapText="1"/>
    </xf>
    <xf numFmtId="0" fontId="137" fillId="71" borderId="46" xfId="0" applyFont="1" applyFill="1" applyBorder="1" applyAlignment="1">
      <alignment horizontal="center" vertical="center" wrapText="1"/>
    </xf>
    <xf numFmtId="0" fontId="132" fillId="71" borderId="47" xfId="0" applyFont="1" applyFill="1" applyBorder="1" applyAlignment="1">
      <alignment horizontal="center"/>
    </xf>
    <xf numFmtId="0" fontId="132" fillId="74" borderId="82" xfId="0" applyFont="1" applyFill="1" applyBorder="1" applyAlignment="1">
      <alignment horizontal="center" vertical="center" wrapText="1"/>
    </xf>
    <xf numFmtId="0" fontId="132" fillId="74" borderId="100" xfId="0" applyFont="1" applyFill="1" applyBorder="1" applyAlignment="1">
      <alignment horizontal="center" vertical="center" wrapText="1"/>
    </xf>
    <xf numFmtId="0" fontId="137" fillId="71" borderId="47" xfId="0" applyFont="1" applyFill="1" applyBorder="1" applyAlignment="1">
      <alignment horizontal="center" vertical="center" wrapText="1"/>
    </xf>
    <xf numFmtId="0" fontId="127" fillId="0" borderId="0" xfId="21967" applyFont="1" applyAlignment="1">
      <alignment horizontal="center"/>
    </xf>
    <xf numFmtId="0" fontId="140" fillId="56" borderId="89" xfId="83" applyFont="1" applyFill="1" applyBorder="1" applyAlignment="1">
      <alignment horizontal="center" vertical="center" wrapText="1"/>
    </xf>
    <xf numFmtId="0" fontId="140" fillId="56" borderId="93" xfId="83" applyFont="1" applyFill="1" applyBorder="1" applyAlignment="1">
      <alignment horizontal="center" vertical="center" wrapText="1"/>
    </xf>
    <xf numFmtId="0" fontId="142" fillId="57" borderId="87" xfId="0" applyFont="1" applyFill="1" applyBorder="1" applyAlignment="1">
      <alignment horizontal="center" vertical="center" wrapText="1"/>
    </xf>
    <xf numFmtId="0" fontId="142" fillId="57" borderId="100" xfId="0" applyFont="1" applyFill="1" applyBorder="1" applyAlignment="1">
      <alignment horizontal="center" vertical="center" wrapText="1"/>
    </xf>
    <xf numFmtId="0" fontId="142" fillId="57" borderId="96" xfId="0" applyFont="1" applyFill="1" applyBorder="1" applyAlignment="1">
      <alignment horizontal="center" vertical="center" wrapText="1"/>
    </xf>
    <xf numFmtId="0" fontId="132" fillId="57" borderId="50" xfId="0" applyFont="1" applyFill="1" applyBorder="1" applyAlignment="1">
      <alignment horizontal="center" vertical="center" wrapText="1"/>
    </xf>
    <xf numFmtId="0" fontId="163" fillId="57" borderId="79" xfId="0" applyFont="1" applyFill="1" applyBorder="1" applyAlignment="1">
      <alignment horizontal="center" vertical="center" wrapText="1"/>
    </xf>
    <xf numFmtId="0" fontId="132" fillId="57" borderId="51" xfId="0" applyFont="1" applyFill="1" applyBorder="1" applyAlignment="1">
      <alignment horizontal="center" vertical="center" wrapText="1"/>
    </xf>
    <xf numFmtId="0" fontId="132" fillId="57" borderId="53" xfId="0" applyFont="1" applyFill="1" applyBorder="1" applyAlignment="1">
      <alignment horizontal="center" vertical="center" wrapText="1"/>
    </xf>
    <xf numFmtId="0" fontId="132" fillId="57" borderId="81" xfId="0" applyFont="1" applyFill="1" applyBorder="1" applyAlignment="1">
      <alignment horizontal="center" vertical="center" wrapText="1"/>
    </xf>
    <xf numFmtId="0" fontId="132" fillId="57" borderId="95" xfId="0" applyFont="1" applyFill="1" applyBorder="1" applyAlignment="1">
      <alignment horizontal="center" vertical="center" wrapText="1"/>
    </xf>
    <xf numFmtId="0" fontId="132" fillId="57" borderId="45" xfId="0" applyFont="1" applyFill="1" applyBorder="1" applyAlignment="1">
      <alignment horizontal="center" vertical="center" wrapText="1"/>
    </xf>
    <xf numFmtId="0" fontId="163" fillId="57" borderId="30" xfId="0" applyFont="1" applyFill="1" applyBorder="1" applyAlignment="1">
      <alignment horizontal="center" vertical="center" wrapText="1"/>
    </xf>
  </cellXfs>
  <cellStyles count="53224">
    <cellStyle name="_x0002__x0003_" xfId="576" xr:uid="{00000000-0005-0000-0000-000000000000}"/>
    <cellStyle name="_x0004_" xfId="577" xr:uid="{00000000-0005-0000-0000-000001000000}"/>
    <cellStyle name=" 1" xfId="578" xr:uid="{00000000-0005-0000-0000-000002000000}"/>
    <cellStyle name="_x0004_ 10" xfId="579" xr:uid="{00000000-0005-0000-0000-000003000000}"/>
    <cellStyle name="_x0004_ 11" xfId="580" xr:uid="{00000000-0005-0000-0000-000004000000}"/>
    <cellStyle name="_x0004_ 12" xfId="581" xr:uid="{00000000-0005-0000-0000-000005000000}"/>
    <cellStyle name="_x0004_ 13" xfId="582" xr:uid="{00000000-0005-0000-0000-000006000000}"/>
    <cellStyle name="_x0004_ 14" xfId="583" xr:uid="{00000000-0005-0000-0000-000007000000}"/>
    <cellStyle name="_x0004_ 2" xfId="584" xr:uid="{00000000-0005-0000-0000-000008000000}"/>
    <cellStyle name="_x0004_ 2 10" xfId="585" xr:uid="{00000000-0005-0000-0000-000009000000}"/>
    <cellStyle name="_x0004_ 2 2" xfId="586" xr:uid="{00000000-0005-0000-0000-00000A000000}"/>
    <cellStyle name="_x0004_ 2 3" xfId="587" xr:uid="{00000000-0005-0000-0000-00000B000000}"/>
    <cellStyle name="_x0004_ 2 4" xfId="588" xr:uid="{00000000-0005-0000-0000-00000C000000}"/>
    <cellStyle name="_x0004_ 2 5" xfId="589" xr:uid="{00000000-0005-0000-0000-00000D000000}"/>
    <cellStyle name="_x0004_ 2 6" xfId="590" xr:uid="{00000000-0005-0000-0000-00000E000000}"/>
    <cellStyle name="_x0004_ 2 7" xfId="591" xr:uid="{00000000-0005-0000-0000-00000F000000}"/>
    <cellStyle name="_x0004_ 2 8" xfId="592" xr:uid="{00000000-0005-0000-0000-000010000000}"/>
    <cellStyle name="_x0004_ 2 9" xfId="593" xr:uid="{00000000-0005-0000-0000-000011000000}"/>
    <cellStyle name="_x0004_ 3" xfId="594" xr:uid="{00000000-0005-0000-0000-000012000000}"/>
    <cellStyle name="_x0004_ 3 10" xfId="595" xr:uid="{00000000-0005-0000-0000-000013000000}"/>
    <cellStyle name="_x0004_ 3 2" xfId="596" xr:uid="{00000000-0005-0000-0000-000014000000}"/>
    <cellStyle name="_x0004_ 3 3" xfId="597" xr:uid="{00000000-0005-0000-0000-000015000000}"/>
    <cellStyle name="_x0004_ 3 4" xfId="598" xr:uid="{00000000-0005-0000-0000-000016000000}"/>
    <cellStyle name="_x0004_ 3 5" xfId="599" xr:uid="{00000000-0005-0000-0000-000017000000}"/>
    <cellStyle name="_x0004_ 3 6" xfId="600" xr:uid="{00000000-0005-0000-0000-000018000000}"/>
    <cellStyle name="_x0004_ 3 7" xfId="601" xr:uid="{00000000-0005-0000-0000-000019000000}"/>
    <cellStyle name="_x0004_ 3 8" xfId="602" xr:uid="{00000000-0005-0000-0000-00001A000000}"/>
    <cellStyle name="_x0004_ 3 9" xfId="603" xr:uid="{00000000-0005-0000-0000-00001B000000}"/>
    <cellStyle name="_x0004_ 4" xfId="604" xr:uid="{00000000-0005-0000-0000-00001C000000}"/>
    <cellStyle name="_x0004_ 4 10" xfId="605" xr:uid="{00000000-0005-0000-0000-00001D000000}"/>
    <cellStyle name="_x0004_ 4 2" xfId="606" xr:uid="{00000000-0005-0000-0000-00001E000000}"/>
    <cellStyle name="_x0004_ 4 3" xfId="607" xr:uid="{00000000-0005-0000-0000-00001F000000}"/>
    <cellStyle name="_x0004_ 4 4" xfId="608" xr:uid="{00000000-0005-0000-0000-000020000000}"/>
    <cellStyle name="_x0004_ 4 5" xfId="609" xr:uid="{00000000-0005-0000-0000-000021000000}"/>
    <cellStyle name="_x0004_ 4 6" xfId="610" xr:uid="{00000000-0005-0000-0000-000022000000}"/>
    <cellStyle name="_x0004_ 4 7" xfId="611" xr:uid="{00000000-0005-0000-0000-000023000000}"/>
    <cellStyle name="_x0004_ 4 8" xfId="612" xr:uid="{00000000-0005-0000-0000-000024000000}"/>
    <cellStyle name="_x0004_ 4 9" xfId="613" xr:uid="{00000000-0005-0000-0000-000025000000}"/>
    <cellStyle name="_x0004_ 5" xfId="614" xr:uid="{00000000-0005-0000-0000-000026000000}"/>
    <cellStyle name="_x0004_ 5 10" xfId="615" xr:uid="{00000000-0005-0000-0000-000027000000}"/>
    <cellStyle name="_x0004_ 5 2" xfId="616" xr:uid="{00000000-0005-0000-0000-000028000000}"/>
    <cellStyle name="_x0004_ 5 3" xfId="617" xr:uid="{00000000-0005-0000-0000-000029000000}"/>
    <cellStyle name="_x0004_ 5 4" xfId="618" xr:uid="{00000000-0005-0000-0000-00002A000000}"/>
    <cellStyle name="_x0004_ 5 5" xfId="619" xr:uid="{00000000-0005-0000-0000-00002B000000}"/>
    <cellStyle name="_x0004_ 5 6" xfId="620" xr:uid="{00000000-0005-0000-0000-00002C000000}"/>
    <cellStyle name="_x0004_ 5 7" xfId="621" xr:uid="{00000000-0005-0000-0000-00002D000000}"/>
    <cellStyle name="_x0004_ 5 8" xfId="622" xr:uid="{00000000-0005-0000-0000-00002E000000}"/>
    <cellStyle name="_x0004_ 5 9" xfId="623" xr:uid="{00000000-0005-0000-0000-00002F000000}"/>
    <cellStyle name="_x0004_ 6" xfId="624" xr:uid="{00000000-0005-0000-0000-000030000000}"/>
    <cellStyle name="_x0004_ 7" xfId="625" xr:uid="{00000000-0005-0000-0000-000031000000}"/>
    <cellStyle name="_x0004_ 8" xfId="626" xr:uid="{00000000-0005-0000-0000-000032000000}"/>
    <cellStyle name="_x0004_ 9" xfId="627" xr:uid="{00000000-0005-0000-0000-000033000000}"/>
    <cellStyle name="_x000b_" xfId="628" xr:uid="{00000000-0005-0000-0000-000034000000}"/>
    <cellStyle name="#,##0" xfId="629" xr:uid="{00000000-0005-0000-0000-000035000000}"/>
    <cellStyle name="#,##0.00¢/kWh" xfId="630" xr:uid="{00000000-0005-0000-0000-000036000000}"/>
    <cellStyle name="$" xfId="631" xr:uid="{00000000-0005-0000-0000-000037000000}"/>
    <cellStyle name="$ 2" xfId="632" xr:uid="{00000000-0005-0000-0000-000038000000}"/>
    <cellStyle name="$ 3" xfId="633" xr:uid="{00000000-0005-0000-0000-000039000000}"/>
    <cellStyle name="$ 4" xfId="634" xr:uid="{00000000-0005-0000-0000-00003A000000}"/>
    <cellStyle name="$ 5" xfId="635" xr:uid="{00000000-0005-0000-0000-00003B000000}"/>
    <cellStyle name="$ k" xfId="636" xr:uid="{00000000-0005-0000-0000-00003C000000}"/>
    <cellStyle name="$ k 2" xfId="637" xr:uid="{00000000-0005-0000-0000-00003D000000}"/>
    <cellStyle name="$ k 3" xfId="638" xr:uid="{00000000-0005-0000-0000-00003E000000}"/>
    <cellStyle name="$ k 4" xfId="639" xr:uid="{00000000-0005-0000-0000-00003F000000}"/>
    <cellStyle name="$ k 5" xfId="640" xr:uid="{00000000-0005-0000-0000-000040000000}"/>
    <cellStyle name="$ M" xfId="641" xr:uid="{00000000-0005-0000-0000-000041000000}"/>
    <cellStyle name="$ M 2" xfId="642" xr:uid="{00000000-0005-0000-0000-000042000000}"/>
    <cellStyle name="$ M 3" xfId="643" xr:uid="{00000000-0005-0000-0000-000043000000}"/>
    <cellStyle name="$ M 4" xfId="644" xr:uid="{00000000-0005-0000-0000-000044000000}"/>
    <cellStyle name="$ M 5" xfId="645" xr:uid="{00000000-0005-0000-0000-000045000000}"/>
    <cellStyle name="%" xfId="646" xr:uid="{00000000-0005-0000-0000-000046000000}"/>
    <cellStyle name="% 2" xfId="647" xr:uid="{00000000-0005-0000-0000-000047000000}"/>
    <cellStyle name="% 3" xfId="648" xr:uid="{00000000-0005-0000-0000-000048000000}"/>
    <cellStyle name="% 4" xfId="649" xr:uid="{00000000-0005-0000-0000-000049000000}"/>
    <cellStyle name="% 5" xfId="650" xr:uid="{00000000-0005-0000-0000-00004A000000}"/>
    <cellStyle name="_100% Contrated_UnContracted Energy 20071120 VALUES" xfId="651" xr:uid="{00000000-0005-0000-0000-00004B000000}"/>
    <cellStyle name="_2006 Plan as of 2005-06-30_v3 " xfId="652" xr:uid="{00000000-0005-0000-0000-00004C000000}"/>
    <cellStyle name="_2006 Plan as of 2005-06-30_v4 1" xfId="653" xr:uid="{00000000-0005-0000-0000-00004D000000}"/>
    <cellStyle name="_2006 St Lawr IS budget template v3 09-9-05" xfId="654" xr:uid="{00000000-0005-0000-0000-00004E000000}"/>
    <cellStyle name="_2006 St Lawr IS budget template v3 09-9-05 10" xfId="655" xr:uid="{00000000-0005-0000-0000-00004F000000}"/>
    <cellStyle name="_2006 St Lawr IS budget template v3 09-9-05 11" xfId="656" xr:uid="{00000000-0005-0000-0000-000050000000}"/>
    <cellStyle name="_2006 St Lawr IS budget template v3 09-9-05 12" xfId="657" xr:uid="{00000000-0005-0000-0000-000051000000}"/>
    <cellStyle name="_2006 St Lawr IS budget template v3 09-9-05 13" xfId="658" xr:uid="{00000000-0005-0000-0000-000052000000}"/>
    <cellStyle name="_2006 St Lawr IS budget template v3 09-9-05 14" xfId="659" xr:uid="{00000000-0005-0000-0000-000053000000}"/>
    <cellStyle name="_2006 St Lawr IS budget template v3 09-9-05 2" xfId="660" xr:uid="{00000000-0005-0000-0000-000054000000}"/>
    <cellStyle name="_2006 St Lawr IS budget template v3 09-9-05 2 10" xfId="661" xr:uid="{00000000-0005-0000-0000-000055000000}"/>
    <cellStyle name="_2006 St Lawr IS budget template v3 09-9-05 2 2" xfId="662" xr:uid="{00000000-0005-0000-0000-000056000000}"/>
    <cellStyle name="_2006 St Lawr IS budget template v3 09-9-05 2 3" xfId="663" xr:uid="{00000000-0005-0000-0000-000057000000}"/>
    <cellStyle name="_2006 St Lawr IS budget template v3 09-9-05 2 4" xfId="664" xr:uid="{00000000-0005-0000-0000-000058000000}"/>
    <cellStyle name="_2006 St Lawr IS budget template v3 09-9-05 2 5" xfId="665" xr:uid="{00000000-0005-0000-0000-000059000000}"/>
    <cellStyle name="_2006 St Lawr IS budget template v3 09-9-05 2 6" xfId="666" xr:uid="{00000000-0005-0000-0000-00005A000000}"/>
    <cellStyle name="_2006 St Lawr IS budget template v3 09-9-05 2 7" xfId="667" xr:uid="{00000000-0005-0000-0000-00005B000000}"/>
    <cellStyle name="_2006 St Lawr IS budget template v3 09-9-05 2 8" xfId="668" xr:uid="{00000000-0005-0000-0000-00005C000000}"/>
    <cellStyle name="_2006 St Lawr IS budget template v3 09-9-05 2 9" xfId="669" xr:uid="{00000000-0005-0000-0000-00005D000000}"/>
    <cellStyle name="_2006 St Lawr IS budget template v3 09-9-05 3" xfId="670" xr:uid="{00000000-0005-0000-0000-00005E000000}"/>
    <cellStyle name="_2006 St Lawr IS budget template v3 09-9-05 3 10" xfId="671" xr:uid="{00000000-0005-0000-0000-00005F000000}"/>
    <cellStyle name="_2006 St Lawr IS budget template v3 09-9-05 3 2" xfId="672" xr:uid="{00000000-0005-0000-0000-000060000000}"/>
    <cellStyle name="_2006 St Lawr IS budget template v3 09-9-05 3 3" xfId="673" xr:uid="{00000000-0005-0000-0000-000061000000}"/>
    <cellStyle name="_2006 St Lawr IS budget template v3 09-9-05 3 4" xfId="674" xr:uid="{00000000-0005-0000-0000-000062000000}"/>
    <cellStyle name="_2006 St Lawr IS budget template v3 09-9-05 3 5" xfId="675" xr:uid="{00000000-0005-0000-0000-000063000000}"/>
    <cellStyle name="_2006 St Lawr IS budget template v3 09-9-05 3 6" xfId="676" xr:uid="{00000000-0005-0000-0000-000064000000}"/>
    <cellStyle name="_2006 St Lawr IS budget template v3 09-9-05 3 7" xfId="677" xr:uid="{00000000-0005-0000-0000-000065000000}"/>
    <cellStyle name="_2006 St Lawr IS budget template v3 09-9-05 3 8" xfId="678" xr:uid="{00000000-0005-0000-0000-000066000000}"/>
    <cellStyle name="_2006 St Lawr IS budget template v3 09-9-05 3 9" xfId="679" xr:uid="{00000000-0005-0000-0000-000067000000}"/>
    <cellStyle name="_2006 St Lawr IS budget template v3 09-9-05 4" xfId="680" xr:uid="{00000000-0005-0000-0000-000068000000}"/>
    <cellStyle name="_2006 St Lawr IS budget template v3 09-9-05 4 10" xfId="681" xr:uid="{00000000-0005-0000-0000-000069000000}"/>
    <cellStyle name="_2006 St Lawr IS budget template v3 09-9-05 4 2" xfId="682" xr:uid="{00000000-0005-0000-0000-00006A000000}"/>
    <cellStyle name="_2006 St Lawr IS budget template v3 09-9-05 4 3" xfId="683" xr:uid="{00000000-0005-0000-0000-00006B000000}"/>
    <cellStyle name="_2006 St Lawr IS budget template v3 09-9-05 4 4" xfId="684" xr:uid="{00000000-0005-0000-0000-00006C000000}"/>
    <cellStyle name="_2006 St Lawr IS budget template v3 09-9-05 4 5" xfId="685" xr:uid="{00000000-0005-0000-0000-00006D000000}"/>
    <cellStyle name="_2006 St Lawr IS budget template v3 09-9-05 4 6" xfId="686" xr:uid="{00000000-0005-0000-0000-00006E000000}"/>
    <cellStyle name="_2006 St Lawr IS budget template v3 09-9-05 4 7" xfId="687" xr:uid="{00000000-0005-0000-0000-00006F000000}"/>
    <cellStyle name="_2006 St Lawr IS budget template v3 09-9-05 4 8" xfId="688" xr:uid="{00000000-0005-0000-0000-000070000000}"/>
    <cellStyle name="_2006 St Lawr IS budget template v3 09-9-05 4 9" xfId="689" xr:uid="{00000000-0005-0000-0000-000071000000}"/>
    <cellStyle name="_2006 St Lawr IS budget template v3 09-9-05 5" xfId="690" xr:uid="{00000000-0005-0000-0000-000072000000}"/>
    <cellStyle name="_2006 St Lawr IS budget template v3 09-9-05 5 10" xfId="691" xr:uid="{00000000-0005-0000-0000-000073000000}"/>
    <cellStyle name="_2006 St Lawr IS budget template v3 09-9-05 5 2" xfId="692" xr:uid="{00000000-0005-0000-0000-000074000000}"/>
    <cellStyle name="_2006 St Lawr IS budget template v3 09-9-05 5 3" xfId="693" xr:uid="{00000000-0005-0000-0000-000075000000}"/>
    <cellStyle name="_2006 St Lawr IS budget template v3 09-9-05 5 4" xfId="694" xr:uid="{00000000-0005-0000-0000-000076000000}"/>
    <cellStyle name="_2006 St Lawr IS budget template v3 09-9-05 5 5" xfId="695" xr:uid="{00000000-0005-0000-0000-000077000000}"/>
    <cellStyle name="_2006 St Lawr IS budget template v3 09-9-05 5 6" xfId="696" xr:uid="{00000000-0005-0000-0000-000078000000}"/>
    <cellStyle name="_2006 St Lawr IS budget template v3 09-9-05 5 7" xfId="697" xr:uid="{00000000-0005-0000-0000-000079000000}"/>
    <cellStyle name="_2006 St Lawr IS budget template v3 09-9-05 5 8" xfId="698" xr:uid="{00000000-0005-0000-0000-00007A000000}"/>
    <cellStyle name="_2006 St Lawr IS budget template v3 09-9-05 5 9" xfId="699" xr:uid="{00000000-0005-0000-0000-00007B000000}"/>
    <cellStyle name="_2006 St Lawr IS budget template v3 09-9-05 6" xfId="700" xr:uid="{00000000-0005-0000-0000-00007C000000}"/>
    <cellStyle name="_2006 St Lawr IS budget template v3 09-9-05 7" xfId="701" xr:uid="{00000000-0005-0000-0000-00007D000000}"/>
    <cellStyle name="_2006 St Lawr IS budget template v3 09-9-05 8" xfId="702" xr:uid="{00000000-0005-0000-0000-00007E000000}"/>
    <cellStyle name="_2006 St Lawr IS budget template v3 09-9-05 9" xfId="703" xr:uid="{00000000-0005-0000-0000-00007F000000}"/>
    <cellStyle name="_2007-07-04 PPA's Revenue Average Term for BAM v1" xfId="704" xr:uid="{00000000-0005-0000-0000-000080000000}"/>
    <cellStyle name="_2008 Gen Profile Summary Report Q2 vs. Q1 - VALUE" xfId="705" xr:uid="{00000000-0005-0000-0000-000081000000}"/>
    <cellStyle name="_BAM Rec Q1 2006" xfId="706" xr:uid="{00000000-0005-0000-0000-000082000000}"/>
    <cellStyle name="_BAM Rec Q1 2006_Credit Risk Q3-2008" xfId="707" xr:uid="{00000000-0005-0000-0000-000083000000}"/>
    <cellStyle name="_BAM Rec Q1 2006_FX POSITION Q2-08" xfId="708" xr:uid="{00000000-0005-0000-0000-000084000000}"/>
    <cellStyle name="_Bear Swamp Non-LIPA Hedges Trade List as at Jan 31 2007" xfId="709" xr:uid="{00000000-0005-0000-0000-000085000000}"/>
    <cellStyle name="_Bear Swamp PLAN Model 2005-03-21 (FINAL)" xfId="710" xr:uid="{00000000-0005-0000-0000-000086000000}"/>
    <cellStyle name="_Bear Swamp PLAN Model 2005-03-21 (FINAL) 10" xfId="711" xr:uid="{00000000-0005-0000-0000-000087000000}"/>
    <cellStyle name="_Bear Swamp PLAN Model 2005-03-21 (FINAL) 11" xfId="712" xr:uid="{00000000-0005-0000-0000-000088000000}"/>
    <cellStyle name="_Bear Swamp PLAN Model 2005-03-21 (FINAL) 12" xfId="713" xr:uid="{00000000-0005-0000-0000-000089000000}"/>
    <cellStyle name="_Bear Swamp PLAN Model 2005-03-21 (FINAL) 13" xfId="714" xr:uid="{00000000-0005-0000-0000-00008A000000}"/>
    <cellStyle name="_Bear Swamp PLAN Model 2005-03-21 (FINAL) 14" xfId="715" xr:uid="{00000000-0005-0000-0000-00008B000000}"/>
    <cellStyle name="_Bear Swamp PLAN Model 2005-03-21 (FINAL) 2" xfId="716" xr:uid="{00000000-0005-0000-0000-00008C000000}"/>
    <cellStyle name="_Bear Swamp PLAN Model 2005-03-21 (FINAL) 2 10" xfId="717" xr:uid="{00000000-0005-0000-0000-00008D000000}"/>
    <cellStyle name="_Bear Swamp PLAN Model 2005-03-21 (FINAL) 2 2" xfId="718" xr:uid="{00000000-0005-0000-0000-00008E000000}"/>
    <cellStyle name="_Bear Swamp PLAN Model 2005-03-21 (FINAL) 2 3" xfId="719" xr:uid="{00000000-0005-0000-0000-00008F000000}"/>
    <cellStyle name="_Bear Swamp PLAN Model 2005-03-21 (FINAL) 2 4" xfId="720" xr:uid="{00000000-0005-0000-0000-000090000000}"/>
    <cellStyle name="_Bear Swamp PLAN Model 2005-03-21 (FINAL) 2 5" xfId="721" xr:uid="{00000000-0005-0000-0000-000091000000}"/>
    <cellStyle name="_Bear Swamp PLAN Model 2005-03-21 (FINAL) 2 6" xfId="722" xr:uid="{00000000-0005-0000-0000-000092000000}"/>
    <cellStyle name="_Bear Swamp PLAN Model 2005-03-21 (FINAL) 2 7" xfId="723" xr:uid="{00000000-0005-0000-0000-000093000000}"/>
    <cellStyle name="_Bear Swamp PLAN Model 2005-03-21 (FINAL) 2 8" xfId="724" xr:uid="{00000000-0005-0000-0000-000094000000}"/>
    <cellStyle name="_Bear Swamp PLAN Model 2005-03-21 (FINAL) 2 9" xfId="725" xr:uid="{00000000-0005-0000-0000-000095000000}"/>
    <cellStyle name="_Bear Swamp PLAN Model 2005-03-21 (FINAL) 3" xfId="726" xr:uid="{00000000-0005-0000-0000-000096000000}"/>
    <cellStyle name="_Bear Swamp PLAN Model 2005-03-21 (FINAL) 3 10" xfId="727" xr:uid="{00000000-0005-0000-0000-000097000000}"/>
    <cellStyle name="_Bear Swamp PLAN Model 2005-03-21 (FINAL) 3 2" xfId="728" xr:uid="{00000000-0005-0000-0000-000098000000}"/>
    <cellStyle name="_Bear Swamp PLAN Model 2005-03-21 (FINAL) 3 3" xfId="729" xr:uid="{00000000-0005-0000-0000-000099000000}"/>
    <cellStyle name="_Bear Swamp PLAN Model 2005-03-21 (FINAL) 3 4" xfId="730" xr:uid="{00000000-0005-0000-0000-00009A000000}"/>
    <cellStyle name="_Bear Swamp PLAN Model 2005-03-21 (FINAL) 3 5" xfId="731" xr:uid="{00000000-0005-0000-0000-00009B000000}"/>
    <cellStyle name="_Bear Swamp PLAN Model 2005-03-21 (FINAL) 3 6" xfId="732" xr:uid="{00000000-0005-0000-0000-00009C000000}"/>
    <cellStyle name="_Bear Swamp PLAN Model 2005-03-21 (FINAL) 3 7" xfId="733" xr:uid="{00000000-0005-0000-0000-00009D000000}"/>
    <cellStyle name="_Bear Swamp PLAN Model 2005-03-21 (FINAL) 3 8" xfId="734" xr:uid="{00000000-0005-0000-0000-00009E000000}"/>
    <cellStyle name="_Bear Swamp PLAN Model 2005-03-21 (FINAL) 3 9" xfId="735" xr:uid="{00000000-0005-0000-0000-00009F000000}"/>
    <cellStyle name="_Bear Swamp PLAN Model 2005-03-21 (FINAL) 4" xfId="736" xr:uid="{00000000-0005-0000-0000-0000A0000000}"/>
    <cellStyle name="_Bear Swamp PLAN Model 2005-03-21 (FINAL) 4 10" xfId="737" xr:uid="{00000000-0005-0000-0000-0000A1000000}"/>
    <cellStyle name="_Bear Swamp PLAN Model 2005-03-21 (FINAL) 4 2" xfId="738" xr:uid="{00000000-0005-0000-0000-0000A2000000}"/>
    <cellStyle name="_Bear Swamp PLAN Model 2005-03-21 (FINAL) 4 3" xfId="739" xr:uid="{00000000-0005-0000-0000-0000A3000000}"/>
    <cellStyle name="_Bear Swamp PLAN Model 2005-03-21 (FINAL) 4 4" xfId="740" xr:uid="{00000000-0005-0000-0000-0000A4000000}"/>
    <cellStyle name="_Bear Swamp PLAN Model 2005-03-21 (FINAL) 4 5" xfId="741" xr:uid="{00000000-0005-0000-0000-0000A5000000}"/>
    <cellStyle name="_Bear Swamp PLAN Model 2005-03-21 (FINAL) 4 6" xfId="742" xr:uid="{00000000-0005-0000-0000-0000A6000000}"/>
    <cellStyle name="_Bear Swamp PLAN Model 2005-03-21 (FINAL) 4 7" xfId="743" xr:uid="{00000000-0005-0000-0000-0000A7000000}"/>
    <cellStyle name="_Bear Swamp PLAN Model 2005-03-21 (FINAL) 4 8" xfId="744" xr:uid="{00000000-0005-0000-0000-0000A8000000}"/>
    <cellStyle name="_Bear Swamp PLAN Model 2005-03-21 (FINAL) 4 9" xfId="745" xr:uid="{00000000-0005-0000-0000-0000A9000000}"/>
    <cellStyle name="_Bear Swamp PLAN Model 2005-03-21 (FINAL) 5" xfId="746" xr:uid="{00000000-0005-0000-0000-0000AA000000}"/>
    <cellStyle name="_Bear Swamp PLAN Model 2005-03-21 (FINAL) 5 10" xfId="747" xr:uid="{00000000-0005-0000-0000-0000AB000000}"/>
    <cellStyle name="_Bear Swamp PLAN Model 2005-03-21 (FINAL) 5 2" xfId="748" xr:uid="{00000000-0005-0000-0000-0000AC000000}"/>
    <cellStyle name="_Bear Swamp PLAN Model 2005-03-21 (FINAL) 5 3" xfId="749" xr:uid="{00000000-0005-0000-0000-0000AD000000}"/>
    <cellStyle name="_Bear Swamp PLAN Model 2005-03-21 (FINAL) 5 4" xfId="750" xr:uid="{00000000-0005-0000-0000-0000AE000000}"/>
    <cellStyle name="_Bear Swamp PLAN Model 2005-03-21 (FINAL) 5 5" xfId="751" xr:uid="{00000000-0005-0000-0000-0000AF000000}"/>
    <cellStyle name="_Bear Swamp PLAN Model 2005-03-21 (FINAL) 5 6" xfId="752" xr:uid="{00000000-0005-0000-0000-0000B0000000}"/>
    <cellStyle name="_Bear Swamp PLAN Model 2005-03-21 (FINAL) 5 7" xfId="753" xr:uid="{00000000-0005-0000-0000-0000B1000000}"/>
    <cellStyle name="_Bear Swamp PLAN Model 2005-03-21 (FINAL) 5 8" xfId="754" xr:uid="{00000000-0005-0000-0000-0000B2000000}"/>
    <cellStyle name="_Bear Swamp PLAN Model 2005-03-21 (FINAL) 5 9" xfId="755" xr:uid="{00000000-0005-0000-0000-0000B3000000}"/>
    <cellStyle name="_Bear Swamp PLAN Model 2005-03-21 (FINAL) 6" xfId="756" xr:uid="{00000000-0005-0000-0000-0000B4000000}"/>
    <cellStyle name="_Bear Swamp PLAN Model 2005-03-21 (FINAL) 7" xfId="757" xr:uid="{00000000-0005-0000-0000-0000B5000000}"/>
    <cellStyle name="_Bear Swamp PLAN Model 2005-03-21 (FINAL) 8" xfId="758" xr:uid="{00000000-0005-0000-0000-0000B6000000}"/>
    <cellStyle name="_Bear Swamp PLAN Model 2005-03-21 (FINAL) 9" xfId="759" xr:uid="{00000000-0005-0000-0000-0000B7000000}"/>
    <cellStyle name="_Bear-Fife" xfId="760" xr:uid="{00000000-0005-0000-0000-0000B8000000}"/>
    <cellStyle name="_Beaver Power" xfId="761" xr:uid="{00000000-0005-0000-0000-0000B9000000}"/>
    <cellStyle name="_Beaver Power 10" xfId="762" xr:uid="{00000000-0005-0000-0000-0000BA000000}"/>
    <cellStyle name="_Beaver Power 11" xfId="763" xr:uid="{00000000-0005-0000-0000-0000BB000000}"/>
    <cellStyle name="_Beaver Power 12" xfId="764" xr:uid="{00000000-0005-0000-0000-0000BC000000}"/>
    <cellStyle name="_Beaver Power 13" xfId="765" xr:uid="{00000000-0005-0000-0000-0000BD000000}"/>
    <cellStyle name="_Beaver Power 14" xfId="766" xr:uid="{00000000-0005-0000-0000-0000BE000000}"/>
    <cellStyle name="_Beaver Power 2" xfId="767" xr:uid="{00000000-0005-0000-0000-0000BF000000}"/>
    <cellStyle name="_Beaver Power 2 10" xfId="768" xr:uid="{00000000-0005-0000-0000-0000C0000000}"/>
    <cellStyle name="_Beaver Power 2 2" xfId="769" xr:uid="{00000000-0005-0000-0000-0000C1000000}"/>
    <cellStyle name="_Beaver Power 2 3" xfId="770" xr:uid="{00000000-0005-0000-0000-0000C2000000}"/>
    <cellStyle name="_Beaver Power 2 4" xfId="771" xr:uid="{00000000-0005-0000-0000-0000C3000000}"/>
    <cellStyle name="_Beaver Power 2 5" xfId="772" xr:uid="{00000000-0005-0000-0000-0000C4000000}"/>
    <cellStyle name="_Beaver Power 2 6" xfId="773" xr:uid="{00000000-0005-0000-0000-0000C5000000}"/>
    <cellStyle name="_Beaver Power 2 7" xfId="774" xr:uid="{00000000-0005-0000-0000-0000C6000000}"/>
    <cellStyle name="_Beaver Power 2 8" xfId="775" xr:uid="{00000000-0005-0000-0000-0000C7000000}"/>
    <cellStyle name="_Beaver Power 2 9" xfId="776" xr:uid="{00000000-0005-0000-0000-0000C8000000}"/>
    <cellStyle name="_Beaver Power 3" xfId="777" xr:uid="{00000000-0005-0000-0000-0000C9000000}"/>
    <cellStyle name="_Beaver Power 3 10" xfId="778" xr:uid="{00000000-0005-0000-0000-0000CA000000}"/>
    <cellStyle name="_Beaver Power 3 2" xfId="779" xr:uid="{00000000-0005-0000-0000-0000CB000000}"/>
    <cellStyle name="_Beaver Power 3 3" xfId="780" xr:uid="{00000000-0005-0000-0000-0000CC000000}"/>
    <cellStyle name="_Beaver Power 3 4" xfId="781" xr:uid="{00000000-0005-0000-0000-0000CD000000}"/>
    <cellStyle name="_Beaver Power 3 5" xfId="782" xr:uid="{00000000-0005-0000-0000-0000CE000000}"/>
    <cellStyle name="_Beaver Power 3 6" xfId="783" xr:uid="{00000000-0005-0000-0000-0000CF000000}"/>
    <cellStyle name="_Beaver Power 3 7" xfId="784" xr:uid="{00000000-0005-0000-0000-0000D0000000}"/>
    <cellStyle name="_Beaver Power 3 8" xfId="785" xr:uid="{00000000-0005-0000-0000-0000D1000000}"/>
    <cellStyle name="_Beaver Power 3 9" xfId="786" xr:uid="{00000000-0005-0000-0000-0000D2000000}"/>
    <cellStyle name="_Beaver Power 4" xfId="787" xr:uid="{00000000-0005-0000-0000-0000D3000000}"/>
    <cellStyle name="_Beaver Power 4 10" xfId="788" xr:uid="{00000000-0005-0000-0000-0000D4000000}"/>
    <cellStyle name="_Beaver Power 4 2" xfId="789" xr:uid="{00000000-0005-0000-0000-0000D5000000}"/>
    <cellStyle name="_Beaver Power 4 3" xfId="790" xr:uid="{00000000-0005-0000-0000-0000D6000000}"/>
    <cellStyle name="_Beaver Power 4 4" xfId="791" xr:uid="{00000000-0005-0000-0000-0000D7000000}"/>
    <cellStyle name="_Beaver Power 4 5" xfId="792" xr:uid="{00000000-0005-0000-0000-0000D8000000}"/>
    <cellStyle name="_Beaver Power 4 6" xfId="793" xr:uid="{00000000-0005-0000-0000-0000D9000000}"/>
    <cellStyle name="_Beaver Power 4 7" xfId="794" xr:uid="{00000000-0005-0000-0000-0000DA000000}"/>
    <cellStyle name="_Beaver Power 4 8" xfId="795" xr:uid="{00000000-0005-0000-0000-0000DB000000}"/>
    <cellStyle name="_Beaver Power 4 9" xfId="796" xr:uid="{00000000-0005-0000-0000-0000DC000000}"/>
    <cellStyle name="_Beaver Power 5" xfId="797" xr:uid="{00000000-0005-0000-0000-0000DD000000}"/>
    <cellStyle name="_Beaver Power 5 10" xfId="798" xr:uid="{00000000-0005-0000-0000-0000DE000000}"/>
    <cellStyle name="_Beaver Power 5 2" xfId="799" xr:uid="{00000000-0005-0000-0000-0000DF000000}"/>
    <cellStyle name="_Beaver Power 5 3" xfId="800" xr:uid="{00000000-0005-0000-0000-0000E0000000}"/>
    <cellStyle name="_Beaver Power 5 4" xfId="801" xr:uid="{00000000-0005-0000-0000-0000E1000000}"/>
    <cellStyle name="_Beaver Power 5 5" xfId="802" xr:uid="{00000000-0005-0000-0000-0000E2000000}"/>
    <cellStyle name="_Beaver Power 5 6" xfId="803" xr:uid="{00000000-0005-0000-0000-0000E3000000}"/>
    <cellStyle name="_Beaver Power 5 7" xfId="804" xr:uid="{00000000-0005-0000-0000-0000E4000000}"/>
    <cellStyle name="_Beaver Power 5 8" xfId="805" xr:uid="{00000000-0005-0000-0000-0000E5000000}"/>
    <cellStyle name="_Beaver Power 5 9" xfId="806" xr:uid="{00000000-0005-0000-0000-0000E6000000}"/>
    <cellStyle name="_Beaver Power 6" xfId="807" xr:uid="{00000000-0005-0000-0000-0000E7000000}"/>
    <cellStyle name="_Beaver Power 7" xfId="808" xr:uid="{00000000-0005-0000-0000-0000E8000000}"/>
    <cellStyle name="_Beaver Power 8" xfId="809" xr:uid="{00000000-0005-0000-0000-0000E9000000}"/>
    <cellStyle name="_Beaver Power 9" xfId="810" xr:uid="{00000000-0005-0000-0000-0000EA000000}"/>
    <cellStyle name="_BESA - Guarantee contingency or commitment 2Q'07_ABC_20070820" xfId="811" xr:uid="{00000000-0005-0000-0000-0000EB000000}"/>
    <cellStyle name="_BESA - Guarantee contingency or commitment 2Q'07_ABC_20070820 10" xfId="812" xr:uid="{00000000-0005-0000-0000-0000EC000000}"/>
    <cellStyle name="_BESA - Guarantee contingency or commitment 2Q'07_ABC_20070820 11" xfId="813" xr:uid="{00000000-0005-0000-0000-0000ED000000}"/>
    <cellStyle name="_BESA - Guarantee contingency or commitment 2Q'07_ABC_20070820 12" xfId="814" xr:uid="{00000000-0005-0000-0000-0000EE000000}"/>
    <cellStyle name="_BESA - Guarantee contingency or commitment 2Q'07_ABC_20070820 13" xfId="815" xr:uid="{00000000-0005-0000-0000-0000EF000000}"/>
    <cellStyle name="_BESA - Guarantee contingency or commitment 2Q'07_ABC_20070820 14" xfId="816" xr:uid="{00000000-0005-0000-0000-0000F0000000}"/>
    <cellStyle name="_BESA - Guarantee contingency or commitment 2Q'07_ABC_20070820 2" xfId="817" xr:uid="{00000000-0005-0000-0000-0000F1000000}"/>
    <cellStyle name="_BESA - Guarantee contingency or commitment 2Q'07_ABC_20070820 2 10" xfId="818" xr:uid="{00000000-0005-0000-0000-0000F2000000}"/>
    <cellStyle name="_BESA - Guarantee contingency or commitment 2Q'07_ABC_20070820 2 2" xfId="819" xr:uid="{00000000-0005-0000-0000-0000F3000000}"/>
    <cellStyle name="_BESA - Guarantee contingency or commitment 2Q'07_ABC_20070820 2 3" xfId="820" xr:uid="{00000000-0005-0000-0000-0000F4000000}"/>
    <cellStyle name="_BESA - Guarantee contingency or commitment 2Q'07_ABC_20070820 2 4" xfId="821" xr:uid="{00000000-0005-0000-0000-0000F5000000}"/>
    <cellStyle name="_BESA - Guarantee contingency or commitment 2Q'07_ABC_20070820 2 5" xfId="822" xr:uid="{00000000-0005-0000-0000-0000F6000000}"/>
    <cellStyle name="_BESA - Guarantee contingency or commitment 2Q'07_ABC_20070820 2 6" xfId="823" xr:uid="{00000000-0005-0000-0000-0000F7000000}"/>
    <cellStyle name="_BESA - Guarantee contingency or commitment 2Q'07_ABC_20070820 2 7" xfId="824" xr:uid="{00000000-0005-0000-0000-0000F8000000}"/>
    <cellStyle name="_BESA - Guarantee contingency or commitment 2Q'07_ABC_20070820 2 8" xfId="825" xr:uid="{00000000-0005-0000-0000-0000F9000000}"/>
    <cellStyle name="_BESA - Guarantee contingency or commitment 2Q'07_ABC_20070820 2 9" xfId="826" xr:uid="{00000000-0005-0000-0000-0000FA000000}"/>
    <cellStyle name="_BESA - Guarantee contingency or commitment 2Q'07_ABC_20070820 3" xfId="827" xr:uid="{00000000-0005-0000-0000-0000FB000000}"/>
    <cellStyle name="_BESA - Guarantee contingency or commitment 2Q'07_ABC_20070820 3 10" xfId="828" xr:uid="{00000000-0005-0000-0000-0000FC000000}"/>
    <cellStyle name="_BESA - Guarantee contingency or commitment 2Q'07_ABC_20070820 3 2" xfId="829" xr:uid="{00000000-0005-0000-0000-0000FD000000}"/>
    <cellStyle name="_BESA - Guarantee contingency or commitment 2Q'07_ABC_20070820 3 3" xfId="830" xr:uid="{00000000-0005-0000-0000-0000FE000000}"/>
    <cellStyle name="_BESA - Guarantee contingency or commitment 2Q'07_ABC_20070820 3 4" xfId="831" xr:uid="{00000000-0005-0000-0000-0000FF000000}"/>
    <cellStyle name="_BESA - Guarantee contingency or commitment 2Q'07_ABC_20070820 3 5" xfId="832" xr:uid="{00000000-0005-0000-0000-000000010000}"/>
    <cellStyle name="_BESA - Guarantee contingency or commitment 2Q'07_ABC_20070820 3 6" xfId="833" xr:uid="{00000000-0005-0000-0000-000001010000}"/>
    <cellStyle name="_BESA - Guarantee contingency or commitment 2Q'07_ABC_20070820 3 7" xfId="834" xr:uid="{00000000-0005-0000-0000-000002010000}"/>
    <cellStyle name="_BESA - Guarantee contingency or commitment 2Q'07_ABC_20070820 3 8" xfId="835" xr:uid="{00000000-0005-0000-0000-000003010000}"/>
    <cellStyle name="_BESA - Guarantee contingency or commitment 2Q'07_ABC_20070820 3 9" xfId="836" xr:uid="{00000000-0005-0000-0000-000004010000}"/>
    <cellStyle name="_BESA - Guarantee contingency or commitment 2Q'07_ABC_20070820 4" xfId="837" xr:uid="{00000000-0005-0000-0000-000005010000}"/>
    <cellStyle name="_BESA - Guarantee contingency or commitment 2Q'07_ABC_20070820 4 10" xfId="838" xr:uid="{00000000-0005-0000-0000-000006010000}"/>
    <cellStyle name="_BESA - Guarantee contingency or commitment 2Q'07_ABC_20070820 4 2" xfId="839" xr:uid="{00000000-0005-0000-0000-000007010000}"/>
    <cellStyle name="_BESA - Guarantee contingency or commitment 2Q'07_ABC_20070820 4 3" xfId="840" xr:uid="{00000000-0005-0000-0000-000008010000}"/>
    <cellStyle name="_BESA - Guarantee contingency or commitment 2Q'07_ABC_20070820 4 4" xfId="841" xr:uid="{00000000-0005-0000-0000-000009010000}"/>
    <cellStyle name="_BESA - Guarantee contingency or commitment 2Q'07_ABC_20070820 4 5" xfId="842" xr:uid="{00000000-0005-0000-0000-00000A010000}"/>
    <cellStyle name="_BESA - Guarantee contingency or commitment 2Q'07_ABC_20070820 4 6" xfId="843" xr:uid="{00000000-0005-0000-0000-00000B010000}"/>
    <cellStyle name="_BESA - Guarantee contingency or commitment 2Q'07_ABC_20070820 4 7" xfId="844" xr:uid="{00000000-0005-0000-0000-00000C010000}"/>
    <cellStyle name="_BESA - Guarantee contingency or commitment 2Q'07_ABC_20070820 4 8" xfId="845" xr:uid="{00000000-0005-0000-0000-00000D010000}"/>
    <cellStyle name="_BESA - Guarantee contingency or commitment 2Q'07_ABC_20070820 4 9" xfId="846" xr:uid="{00000000-0005-0000-0000-00000E010000}"/>
    <cellStyle name="_BESA - Guarantee contingency or commitment 2Q'07_ABC_20070820 5" xfId="847" xr:uid="{00000000-0005-0000-0000-00000F010000}"/>
    <cellStyle name="_BESA - Guarantee contingency or commitment 2Q'07_ABC_20070820 5 10" xfId="848" xr:uid="{00000000-0005-0000-0000-000010010000}"/>
    <cellStyle name="_BESA - Guarantee contingency or commitment 2Q'07_ABC_20070820 5 2" xfId="849" xr:uid="{00000000-0005-0000-0000-000011010000}"/>
    <cellStyle name="_BESA - Guarantee contingency or commitment 2Q'07_ABC_20070820 5 3" xfId="850" xr:uid="{00000000-0005-0000-0000-000012010000}"/>
    <cellStyle name="_BESA - Guarantee contingency or commitment 2Q'07_ABC_20070820 5 4" xfId="851" xr:uid="{00000000-0005-0000-0000-000013010000}"/>
    <cellStyle name="_BESA - Guarantee contingency or commitment 2Q'07_ABC_20070820 5 5" xfId="852" xr:uid="{00000000-0005-0000-0000-000014010000}"/>
    <cellStyle name="_BESA - Guarantee contingency or commitment 2Q'07_ABC_20070820 5 6" xfId="853" xr:uid="{00000000-0005-0000-0000-000015010000}"/>
    <cellStyle name="_BESA - Guarantee contingency or commitment 2Q'07_ABC_20070820 5 7" xfId="854" xr:uid="{00000000-0005-0000-0000-000016010000}"/>
    <cellStyle name="_BESA - Guarantee contingency or commitment 2Q'07_ABC_20070820 5 8" xfId="855" xr:uid="{00000000-0005-0000-0000-000017010000}"/>
    <cellStyle name="_BESA - Guarantee contingency or commitment 2Q'07_ABC_20070820 5 9" xfId="856" xr:uid="{00000000-0005-0000-0000-000018010000}"/>
    <cellStyle name="_BESA - Guarantee contingency or commitment 2Q'07_ABC_20070820 6" xfId="857" xr:uid="{00000000-0005-0000-0000-000019010000}"/>
    <cellStyle name="_BESA - Guarantee contingency or commitment 2Q'07_ABC_20070820 7" xfId="858" xr:uid="{00000000-0005-0000-0000-00001A010000}"/>
    <cellStyle name="_BESA - Guarantee contingency or commitment 2Q'07_ABC_20070820 8" xfId="859" xr:uid="{00000000-0005-0000-0000-00001B010000}"/>
    <cellStyle name="_BESA - Guarantee contingency or commitment 2Q'07_ABC_20070820 9" xfId="860" xr:uid="{00000000-0005-0000-0000-00001C010000}"/>
    <cellStyle name="_Book2" xfId="861" xr:uid="{00000000-0005-0000-0000-00001D010000}"/>
    <cellStyle name="_BPC report Vs conso Q1 2006 US$" xfId="862" xr:uid="{00000000-0005-0000-0000-00001E010000}"/>
    <cellStyle name="_BPC report Vs conso Q1 2006 US$_Credit Risk Q3-2008" xfId="863" xr:uid="{00000000-0005-0000-0000-00001F010000}"/>
    <cellStyle name="_BPC report Vs conso Q1 2006 US$_FX POSITION Q2-08" xfId="864" xr:uid="{00000000-0005-0000-0000-000020010000}"/>
    <cellStyle name="_BPC report Vs conso Q1 2007 US$" xfId="865" xr:uid="{00000000-0005-0000-0000-000021010000}"/>
    <cellStyle name="_BPC report Vs conso Q1 2007 US$_Credit Risk Q3-2008" xfId="866" xr:uid="{00000000-0005-0000-0000-000022010000}"/>
    <cellStyle name="_BPC report Vs conso Q1 2007 US$_FX POSITION Q2-08" xfId="867" xr:uid="{00000000-0005-0000-0000-000023010000}"/>
    <cellStyle name="_BPC report Vs conso Q3 2006 US$" xfId="868" xr:uid="{00000000-0005-0000-0000-000024010000}"/>
    <cellStyle name="_BPC report Vs conso Q3 2006 US$_Credit Risk Q3-2008" xfId="869" xr:uid="{00000000-0005-0000-0000-000025010000}"/>
    <cellStyle name="_BPC report Vs conso Q3 2006 US$_FX POSITION Q2-08" xfId="870" xr:uid="{00000000-0005-0000-0000-000026010000}"/>
    <cellStyle name="_BPC report Vs conso Q4 2006 US$" xfId="871" xr:uid="{00000000-0005-0000-0000-000027010000}"/>
    <cellStyle name="_BPC report Vs conso Q4 2006 US$_Credit Risk Q3-2008" xfId="872" xr:uid="{00000000-0005-0000-0000-000028010000}"/>
    <cellStyle name="_BPC report Vs conso Q4 2006 US$_FX POSITION Q2-08" xfId="873" xr:uid="{00000000-0005-0000-0000-000029010000}"/>
    <cellStyle name="_BPI conso Q1-2007" xfId="874" xr:uid="{00000000-0005-0000-0000-00002A010000}"/>
    <cellStyle name="_BPI conso Q1-2007 10" xfId="875" xr:uid="{00000000-0005-0000-0000-00002B010000}"/>
    <cellStyle name="_BPI conso Q1-2007 11" xfId="876" xr:uid="{00000000-0005-0000-0000-00002C010000}"/>
    <cellStyle name="_BPI conso Q1-2007 12" xfId="877" xr:uid="{00000000-0005-0000-0000-00002D010000}"/>
    <cellStyle name="_BPI conso Q1-2007 13" xfId="878" xr:uid="{00000000-0005-0000-0000-00002E010000}"/>
    <cellStyle name="_BPI conso Q1-2007 14" xfId="879" xr:uid="{00000000-0005-0000-0000-00002F010000}"/>
    <cellStyle name="_BPI conso Q1-2007 2" xfId="880" xr:uid="{00000000-0005-0000-0000-000030010000}"/>
    <cellStyle name="_BPI conso Q1-2007 2 10" xfId="881" xr:uid="{00000000-0005-0000-0000-000031010000}"/>
    <cellStyle name="_BPI conso Q1-2007 2 2" xfId="882" xr:uid="{00000000-0005-0000-0000-000032010000}"/>
    <cellStyle name="_BPI conso Q1-2007 2 3" xfId="883" xr:uid="{00000000-0005-0000-0000-000033010000}"/>
    <cellStyle name="_BPI conso Q1-2007 2 4" xfId="884" xr:uid="{00000000-0005-0000-0000-000034010000}"/>
    <cellStyle name="_BPI conso Q1-2007 2 5" xfId="885" xr:uid="{00000000-0005-0000-0000-000035010000}"/>
    <cellStyle name="_BPI conso Q1-2007 2 6" xfId="886" xr:uid="{00000000-0005-0000-0000-000036010000}"/>
    <cellStyle name="_BPI conso Q1-2007 2 7" xfId="887" xr:uid="{00000000-0005-0000-0000-000037010000}"/>
    <cellStyle name="_BPI conso Q1-2007 2 8" xfId="888" xr:uid="{00000000-0005-0000-0000-000038010000}"/>
    <cellStyle name="_BPI conso Q1-2007 2 9" xfId="889" xr:uid="{00000000-0005-0000-0000-000039010000}"/>
    <cellStyle name="_BPI conso Q1-2007 3" xfId="890" xr:uid="{00000000-0005-0000-0000-00003A010000}"/>
    <cellStyle name="_BPI conso Q1-2007 3 10" xfId="891" xr:uid="{00000000-0005-0000-0000-00003B010000}"/>
    <cellStyle name="_BPI conso Q1-2007 3 2" xfId="892" xr:uid="{00000000-0005-0000-0000-00003C010000}"/>
    <cellStyle name="_BPI conso Q1-2007 3 3" xfId="893" xr:uid="{00000000-0005-0000-0000-00003D010000}"/>
    <cellStyle name="_BPI conso Q1-2007 3 4" xfId="894" xr:uid="{00000000-0005-0000-0000-00003E010000}"/>
    <cellStyle name="_BPI conso Q1-2007 3 5" xfId="895" xr:uid="{00000000-0005-0000-0000-00003F010000}"/>
    <cellStyle name="_BPI conso Q1-2007 3 6" xfId="896" xr:uid="{00000000-0005-0000-0000-000040010000}"/>
    <cellStyle name="_BPI conso Q1-2007 3 7" xfId="897" xr:uid="{00000000-0005-0000-0000-000041010000}"/>
    <cellStyle name="_BPI conso Q1-2007 3 8" xfId="898" xr:uid="{00000000-0005-0000-0000-000042010000}"/>
    <cellStyle name="_BPI conso Q1-2007 3 9" xfId="899" xr:uid="{00000000-0005-0000-0000-000043010000}"/>
    <cellStyle name="_BPI conso Q1-2007 4" xfId="900" xr:uid="{00000000-0005-0000-0000-000044010000}"/>
    <cellStyle name="_BPI conso Q1-2007 4 10" xfId="901" xr:uid="{00000000-0005-0000-0000-000045010000}"/>
    <cellStyle name="_BPI conso Q1-2007 4 2" xfId="902" xr:uid="{00000000-0005-0000-0000-000046010000}"/>
    <cellStyle name="_BPI conso Q1-2007 4 3" xfId="903" xr:uid="{00000000-0005-0000-0000-000047010000}"/>
    <cellStyle name="_BPI conso Q1-2007 4 4" xfId="904" xr:uid="{00000000-0005-0000-0000-000048010000}"/>
    <cellStyle name="_BPI conso Q1-2007 4 5" xfId="905" xr:uid="{00000000-0005-0000-0000-000049010000}"/>
    <cellStyle name="_BPI conso Q1-2007 4 6" xfId="906" xr:uid="{00000000-0005-0000-0000-00004A010000}"/>
    <cellStyle name="_BPI conso Q1-2007 4 7" xfId="907" xr:uid="{00000000-0005-0000-0000-00004B010000}"/>
    <cellStyle name="_BPI conso Q1-2007 4 8" xfId="908" xr:uid="{00000000-0005-0000-0000-00004C010000}"/>
    <cellStyle name="_BPI conso Q1-2007 4 9" xfId="909" xr:uid="{00000000-0005-0000-0000-00004D010000}"/>
    <cellStyle name="_BPI conso Q1-2007 5" xfId="910" xr:uid="{00000000-0005-0000-0000-00004E010000}"/>
    <cellStyle name="_BPI conso Q1-2007 5 10" xfId="911" xr:uid="{00000000-0005-0000-0000-00004F010000}"/>
    <cellStyle name="_BPI conso Q1-2007 5 2" xfId="912" xr:uid="{00000000-0005-0000-0000-000050010000}"/>
    <cellStyle name="_BPI conso Q1-2007 5 3" xfId="913" xr:uid="{00000000-0005-0000-0000-000051010000}"/>
    <cellStyle name="_BPI conso Q1-2007 5 4" xfId="914" xr:uid="{00000000-0005-0000-0000-000052010000}"/>
    <cellStyle name="_BPI conso Q1-2007 5 5" xfId="915" xr:uid="{00000000-0005-0000-0000-000053010000}"/>
    <cellStyle name="_BPI conso Q1-2007 5 6" xfId="916" xr:uid="{00000000-0005-0000-0000-000054010000}"/>
    <cellStyle name="_BPI conso Q1-2007 5 7" xfId="917" xr:uid="{00000000-0005-0000-0000-000055010000}"/>
    <cellStyle name="_BPI conso Q1-2007 5 8" xfId="918" xr:uid="{00000000-0005-0000-0000-000056010000}"/>
    <cellStyle name="_BPI conso Q1-2007 5 9" xfId="919" xr:uid="{00000000-0005-0000-0000-000057010000}"/>
    <cellStyle name="_BPI conso Q1-2007 6" xfId="920" xr:uid="{00000000-0005-0000-0000-000058010000}"/>
    <cellStyle name="_BPI conso Q1-2007 7" xfId="921" xr:uid="{00000000-0005-0000-0000-000059010000}"/>
    <cellStyle name="_BPI conso Q1-2007 8" xfId="922" xr:uid="{00000000-0005-0000-0000-00005A010000}"/>
    <cellStyle name="_BPI conso Q1-2007 9" xfId="923" xr:uid="{00000000-0005-0000-0000-00005B010000}"/>
    <cellStyle name="_BPI conso Q2-2005" xfId="924" xr:uid="{00000000-0005-0000-0000-00005C010000}"/>
    <cellStyle name="_BPI conso Q2-2005 10" xfId="925" xr:uid="{00000000-0005-0000-0000-00005D010000}"/>
    <cellStyle name="_BPI conso Q2-2005 11" xfId="926" xr:uid="{00000000-0005-0000-0000-00005E010000}"/>
    <cellStyle name="_BPI conso Q2-2005 12" xfId="927" xr:uid="{00000000-0005-0000-0000-00005F010000}"/>
    <cellStyle name="_BPI conso Q2-2005 13" xfId="928" xr:uid="{00000000-0005-0000-0000-000060010000}"/>
    <cellStyle name="_BPI conso Q2-2005 14" xfId="929" xr:uid="{00000000-0005-0000-0000-000061010000}"/>
    <cellStyle name="_BPI conso Q2-2005 2" xfId="930" xr:uid="{00000000-0005-0000-0000-000062010000}"/>
    <cellStyle name="_BPI conso Q2-2005 2 10" xfId="931" xr:uid="{00000000-0005-0000-0000-000063010000}"/>
    <cellStyle name="_BPI conso Q2-2005 2 2" xfId="932" xr:uid="{00000000-0005-0000-0000-000064010000}"/>
    <cellStyle name="_BPI conso Q2-2005 2 3" xfId="933" xr:uid="{00000000-0005-0000-0000-000065010000}"/>
    <cellStyle name="_BPI conso Q2-2005 2 4" xfId="934" xr:uid="{00000000-0005-0000-0000-000066010000}"/>
    <cellStyle name="_BPI conso Q2-2005 2 5" xfId="935" xr:uid="{00000000-0005-0000-0000-000067010000}"/>
    <cellStyle name="_BPI conso Q2-2005 2 6" xfId="936" xr:uid="{00000000-0005-0000-0000-000068010000}"/>
    <cellStyle name="_BPI conso Q2-2005 2 7" xfId="937" xr:uid="{00000000-0005-0000-0000-000069010000}"/>
    <cellStyle name="_BPI conso Q2-2005 2 8" xfId="938" xr:uid="{00000000-0005-0000-0000-00006A010000}"/>
    <cellStyle name="_BPI conso Q2-2005 2 9" xfId="939" xr:uid="{00000000-0005-0000-0000-00006B010000}"/>
    <cellStyle name="_BPI conso Q2-2005 3" xfId="940" xr:uid="{00000000-0005-0000-0000-00006C010000}"/>
    <cellStyle name="_BPI conso Q2-2005 3 10" xfId="941" xr:uid="{00000000-0005-0000-0000-00006D010000}"/>
    <cellStyle name="_BPI conso Q2-2005 3 2" xfId="942" xr:uid="{00000000-0005-0000-0000-00006E010000}"/>
    <cellStyle name="_BPI conso Q2-2005 3 3" xfId="943" xr:uid="{00000000-0005-0000-0000-00006F010000}"/>
    <cellStyle name="_BPI conso Q2-2005 3 4" xfId="944" xr:uid="{00000000-0005-0000-0000-000070010000}"/>
    <cellStyle name="_BPI conso Q2-2005 3 5" xfId="945" xr:uid="{00000000-0005-0000-0000-000071010000}"/>
    <cellStyle name="_BPI conso Q2-2005 3 6" xfId="946" xr:uid="{00000000-0005-0000-0000-000072010000}"/>
    <cellStyle name="_BPI conso Q2-2005 3 7" xfId="947" xr:uid="{00000000-0005-0000-0000-000073010000}"/>
    <cellStyle name="_BPI conso Q2-2005 3 8" xfId="948" xr:uid="{00000000-0005-0000-0000-000074010000}"/>
    <cellStyle name="_BPI conso Q2-2005 3 9" xfId="949" xr:uid="{00000000-0005-0000-0000-000075010000}"/>
    <cellStyle name="_BPI conso Q2-2005 4" xfId="950" xr:uid="{00000000-0005-0000-0000-000076010000}"/>
    <cellStyle name="_BPI conso Q2-2005 4 10" xfId="951" xr:uid="{00000000-0005-0000-0000-000077010000}"/>
    <cellStyle name="_BPI conso Q2-2005 4 2" xfId="952" xr:uid="{00000000-0005-0000-0000-000078010000}"/>
    <cellStyle name="_BPI conso Q2-2005 4 3" xfId="953" xr:uid="{00000000-0005-0000-0000-000079010000}"/>
    <cellStyle name="_BPI conso Q2-2005 4 4" xfId="954" xr:uid="{00000000-0005-0000-0000-00007A010000}"/>
    <cellStyle name="_BPI conso Q2-2005 4 5" xfId="955" xr:uid="{00000000-0005-0000-0000-00007B010000}"/>
    <cellStyle name="_BPI conso Q2-2005 4 6" xfId="956" xr:uid="{00000000-0005-0000-0000-00007C010000}"/>
    <cellStyle name="_BPI conso Q2-2005 4 7" xfId="957" xr:uid="{00000000-0005-0000-0000-00007D010000}"/>
    <cellStyle name="_BPI conso Q2-2005 4 8" xfId="958" xr:uid="{00000000-0005-0000-0000-00007E010000}"/>
    <cellStyle name="_BPI conso Q2-2005 4 9" xfId="959" xr:uid="{00000000-0005-0000-0000-00007F010000}"/>
    <cellStyle name="_BPI conso Q2-2005 5" xfId="960" xr:uid="{00000000-0005-0000-0000-000080010000}"/>
    <cellStyle name="_BPI conso Q2-2005 5 10" xfId="961" xr:uid="{00000000-0005-0000-0000-000081010000}"/>
    <cellStyle name="_BPI conso Q2-2005 5 2" xfId="962" xr:uid="{00000000-0005-0000-0000-000082010000}"/>
    <cellStyle name="_BPI conso Q2-2005 5 3" xfId="963" xr:uid="{00000000-0005-0000-0000-000083010000}"/>
    <cellStyle name="_BPI conso Q2-2005 5 4" xfId="964" xr:uid="{00000000-0005-0000-0000-000084010000}"/>
    <cellStyle name="_BPI conso Q2-2005 5 5" xfId="965" xr:uid="{00000000-0005-0000-0000-000085010000}"/>
    <cellStyle name="_BPI conso Q2-2005 5 6" xfId="966" xr:uid="{00000000-0005-0000-0000-000086010000}"/>
    <cellStyle name="_BPI conso Q2-2005 5 7" xfId="967" xr:uid="{00000000-0005-0000-0000-000087010000}"/>
    <cellStyle name="_BPI conso Q2-2005 5 8" xfId="968" xr:uid="{00000000-0005-0000-0000-000088010000}"/>
    <cellStyle name="_BPI conso Q2-2005 5 9" xfId="969" xr:uid="{00000000-0005-0000-0000-000089010000}"/>
    <cellStyle name="_BPI conso Q2-2005 6" xfId="970" xr:uid="{00000000-0005-0000-0000-00008A010000}"/>
    <cellStyle name="_BPI conso Q2-2005 7" xfId="971" xr:uid="{00000000-0005-0000-0000-00008B010000}"/>
    <cellStyle name="_BPI conso Q2-2005 8" xfId="972" xr:uid="{00000000-0005-0000-0000-00008C010000}"/>
    <cellStyle name="_BPI conso Q2-2005 9" xfId="973" xr:uid="{00000000-0005-0000-0000-00008D010000}"/>
    <cellStyle name="_BPI conso Q4-2006" xfId="974" xr:uid="{00000000-0005-0000-0000-00008E010000}"/>
    <cellStyle name="_BPI conso Q4-2006 10" xfId="975" xr:uid="{00000000-0005-0000-0000-00008F010000}"/>
    <cellStyle name="_BPI conso Q4-2006 11" xfId="976" xr:uid="{00000000-0005-0000-0000-000090010000}"/>
    <cellStyle name="_BPI conso Q4-2006 12" xfId="977" xr:uid="{00000000-0005-0000-0000-000091010000}"/>
    <cellStyle name="_BPI conso Q4-2006 13" xfId="978" xr:uid="{00000000-0005-0000-0000-000092010000}"/>
    <cellStyle name="_BPI conso Q4-2006 14" xfId="979" xr:uid="{00000000-0005-0000-0000-000093010000}"/>
    <cellStyle name="_BPI conso Q4-2006 2" xfId="980" xr:uid="{00000000-0005-0000-0000-000094010000}"/>
    <cellStyle name="_BPI conso Q4-2006 2 10" xfId="981" xr:uid="{00000000-0005-0000-0000-000095010000}"/>
    <cellStyle name="_BPI conso Q4-2006 2 2" xfId="982" xr:uid="{00000000-0005-0000-0000-000096010000}"/>
    <cellStyle name="_BPI conso Q4-2006 2 3" xfId="983" xr:uid="{00000000-0005-0000-0000-000097010000}"/>
    <cellStyle name="_BPI conso Q4-2006 2 4" xfId="984" xr:uid="{00000000-0005-0000-0000-000098010000}"/>
    <cellStyle name="_BPI conso Q4-2006 2 5" xfId="985" xr:uid="{00000000-0005-0000-0000-000099010000}"/>
    <cellStyle name="_BPI conso Q4-2006 2 6" xfId="986" xr:uid="{00000000-0005-0000-0000-00009A010000}"/>
    <cellStyle name="_BPI conso Q4-2006 2 7" xfId="987" xr:uid="{00000000-0005-0000-0000-00009B010000}"/>
    <cellStyle name="_BPI conso Q4-2006 2 8" xfId="988" xr:uid="{00000000-0005-0000-0000-00009C010000}"/>
    <cellStyle name="_BPI conso Q4-2006 2 9" xfId="989" xr:uid="{00000000-0005-0000-0000-00009D010000}"/>
    <cellStyle name="_BPI conso Q4-2006 3" xfId="990" xr:uid="{00000000-0005-0000-0000-00009E010000}"/>
    <cellStyle name="_BPI conso Q4-2006 3 10" xfId="991" xr:uid="{00000000-0005-0000-0000-00009F010000}"/>
    <cellStyle name="_BPI conso Q4-2006 3 2" xfId="992" xr:uid="{00000000-0005-0000-0000-0000A0010000}"/>
    <cellStyle name="_BPI conso Q4-2006 3 3" xfId="993" xr:uid="{00000000-0005-0000-0000-0000A1010000}"/>
    <cellStyle name="_BPI conso Q4-2006 3 4" xfId="994" xr:uid="{00000000-0005-0000-0000-0000A2010000}"/>
    <cellStyle name="_BPI conso Q4-2006 3 5" xfId="995" xr:uid="{00000000-0005-0000-0000-0000A3010000}"/>
    <cellStyle name="_BPI conso Q4-2006 3 6" xfId="996" xr:uid="{00000000-0005-0000-0000-0000A4010000}"/>
    <cellStyle name="_BPI conso Q4-2006 3 7" xfId="997" xr:uid="{00000000-0005-0000-0000-0000A5010000}"/>
    <cellStyle name="_BPI conso Q4-2006 3 8" xfId="998" xr:uid="{00000000-0005-0000-0000-0000A6010000}"/>
    <cellStyle name="_BPI conso Q4-2006 3 9" xfId="999" xr:uid="{00000000-0005-0000-0000-0000A7010000}"/>
    <cellStyle name="_BPI conso Q4-2006 4" xfId="1000" xr:uid="{00000000-0005-0000-0000-0000A8010000}"/>
    <cellStyle name="_BPI conso Q4-2006 4 10" xfId="1001" xr:uid="{00000000-0005-0000-0000-0000A9010000}"/>
    <cellStyle name="_BPI conso Q4-2006 4 2" xfId="1002" xr:uid="{00000000-0005-0000-0000-0000AA010000}"/>
    <cellStyle name="_BPI conso Q4-2006 4 3" xfId="1003" xr:uid="{00000000-0005-0000-0000-0000AB010000}"/>
    <cellStyle name="_BPI conso Q4-2006 4 4" xfId="1004" xr:uid="{00000000-0005-0000-0000-0000AC010000}"/>
    <cellStyle name="_BPI conso Q4-2006 4 5" xfId="1005" xr:uid="{00000000-0005-0000-0000-0000AD010000}"/>
    <cellStyle name="_BPI conso Q4-2006 4 6" xfId="1006" xr:uid="{00000000-0005-0000-0000-0000AE010000}"/>
    <cellStyle name="_BPI conso Q4-2006 4 7" xfId="1007" xr:uid="{00000000-0005-0000-0000-0000AF010000}"/>
    <cellStyle name="_BPI conso Q4-2006 4 8" xfId="1008" xr:uid="{00000000-0005-0000-0000-0000B0010000}"/>
    <cellStyle name="_BPI conso Q4-2006 4 9" xfId="1009" xr:uid="{00000000-0005-0000-0000-0000B1010000}"/>
    <cellStyle name="_BPI conso Q4-2006 5" xfId="1010" xr:uid="{00000000-0005-0000-0000-0000B2010000}"/>
    <cellStyle name="_BPI conso Q4-2006 5 10" xfId="1011" xr:uid="{00000000-0005-0000-0000-0000B3010000}"/>
    <cellStyle name="_BPI conso Q4-2006 5 2" xfId="1012" xr:uid="{00000000-0005-0000-0000-0000B4010000}"/>
    <cellStyle name="_BPI conso Q4-2006 5 3" xfId="1013" xr:uid="{00000000-0005-0000-0000-0000B5010000}"/>
    <cellStyle name="_BPI conso Q4-2006 5 4" xfId="1014" xr:uid="{00000000-0005-0000-0000-0000B6010000}"/>
    <cellStyle name="_BPI conso Q4-2006 5 5" xfId="1015" xr:uid="{00000000-0005-0000-0000-0000B7010000}"/>
    <cellStyle name="_BPI conso Q4-2006 5 6" xfId="1016" xr:uid="{00000000-0005-0000-0000-0000B8010000}"/>
    <cellStyle name="_BPI conso Q4-2006 5 7" xfId="1017" xr:uid="{00000000-0005-0000-0000-0000B9010000}"/>
    <cellStyle name="_BPI conso Q4-2006 5 8" xfId="1018" xr:uid="{00000000-0005-0000-0000-0000BA010000}"/>
    <cellStyle name="_BPI conso Q4-2006 5 9" xfId="1019" xr:uid="{00000000-0005-0000-0000-0000BB010000}"/>
    <cellStyle name="_BPI conso Q4-2006 6" xfId="1020" xr:uid="{00000000-0005-0000-0000-0000BC010000}"/>
    <cellStyle name="_BPI conso Q4-2006 7" xfId="1021" xr:uid="{00000000-0005-0000-0000-0000BD010000}"/>
    <cellStyle name="_BPI conso Q4-2006 8" xfId="1022" xr:uid="{00000000-0005-0000-0000-0000BE010000}"/>
    <cellStyle name="_BPI conso Q4-2006 9" xfId="1023" xr:uid="{00000000-0005-0000-0000-0000BF010000}"/>
    <cellStyle name="_BRP Reporting Package Q4-08 (Jan22)" xfId="1024" xr:uid="{00000000-0005-0000-0000-0000C0010000}"/>
    <cellStyle name="_BRP Reporting Package Q4-08 (Jan22) 10" xfId="1025" xr:uid="{00000000-0005-0000-0000-0000C1010000}"/>
    <cellStyle name="_BRP Reporting Package Q4-08 (Jan22) 11" xfId="1026" xr:uid="{00000000-0005-0000-0000-0000C2010000}"/>
    <cellStyle name="_BRP Reporting Package Q4-08 (Jan22) 12" xfId="1027" xr:uid="{00000000-0005-0000-0000-0000C3010000}"/>
    <cellStyle name="_BRP Reporting Package Q4-08 (Jan22) 13" xfId="1028" xr:uid="{00000000-0005-0000-0000-0000C4010000}"/>
    <cellStyle name="_BRP Reporting Package Q4-08 (Jan22) 14" xfId="1029" xr:uid="{00000000-0005-0000-0000-0000C5010000}"/>
    <cellStyle name="_BRP Reporting Package Q4-08 (Jan22) 2" xfId="1030" xr:uid="{00000000-0005-0000-0000-0000C6010000}"/>
    <cellStyle name="_BRP Reporting Package Q4-08 (Jan22) 2 10" xfId="1031" xr:uid="{00000000-0005-0000-0000-0000C7010000}"/>
    <cellStyle name="_BRP Reporting Package Q4-08 (Jan22) 2 2" xfId="1032" xr:uid="{00000000-0005-0000-0000-0000C8010000}"/>
    <cellStyle name="_BRP Reporting Package Q4-08 (Jan22) 2 3" xfId="1033" xr:uid="{00000000-0005-0000-0000-0000C9010000}"/>
    <cellStyle name="_BRP Reporting Package Q4-08 (Jan22) 2 4" xfId="1034" xr:uid="{00000000-0005-0000-0000-0000CA010000}"/>
    <cellStyle name="_BRP Reporting Package Q4-08 (Jan22) 2 5" xfId="1035" xr:uid="{00000000-0005-0000-0000-0000CB010000}"/>
    <cellStyle name="_BRP Reporting Package Q4-08 (Jan22) 2 6" xfId="1036" xr:uid="{00000000-0005-0000-0000-0000CC010000}"/>
    <cellStyle name="_BRP Reporting Package Q4-08 (Jan22) 2 7" xfId="1037" xr:uid="{00000000-0005-0000-0000-0000CD010000}"/>
    <cellStyle name="_BRP Reporting Package Q4-08 (Jan22) 2 8" xfId="1038" xr:uid="{00000000-0005-0000-0000-0000CE010000}"/>
    <cellStyle name="_BRP Reporting Package Q4-08 (Jan22) 2 9" xfId="1039" xr:uid="{00000000-0005-0000-0000-0000CF010000}"/>
    <cellStyle name="_BRP Reporting Package Q4-08 (Jan22) 3" xfId="1040" xr:uid="{00000000-0005-0000-0000-0000D0010000}"/>
    <cellStyle name="_BRP Reporting Package Q4-08 (Jan22) 3 10" xfId="1041" xr:uid="{00000000-0005-0000-0000-0000D1010000}"/>
    <cellStyle name="_BRP Reporting Package Q4-08 (Jan22) 3 2" xfId="1042" xr:uid="{00000000-0005-0000-0000-0000D2010000}"/>
    <cellStyle name="_BRP Reporting Package Q4-08 (Jan22) 3 3" xfId="1043" xr:uid="{00000000-0005-0000-0000-0000D3010000}"/>
    <cellStyle name="_BRP Reporting Package Q4-08 (Jan22) 3 4" xfId="1044" xr:uid="{00000000-0005-0000-0000-0000D4010000}"/>
    <cellStyle name="_BRP Reporting Package Q4-08 (Jan22) 3 5" xfId="1045" xr:uid="{00000000-0005-0000-0000-0000D5010000}"/>
    <cellStyle name="_BRP Reporting Package Q4-08 (Jan22) 3 6" xfId="1046" xr:uid="{00000000-0005-0000-0000-0000D6010000}"/>
    <cellStyle name="_BRP Reporting Package Q4-08 (Jan22) 3 7" xfId="1047" xr:uid="{00000000-0005-0000-0000-0000D7010000}"/>
    <cellStyle name="_BRP Reporting Package Q4-08 (Jan22) 3 8" xfId="1048" xr:uid="{00000000-0005-0000-0000-0000D8010000}"/>
    <cellStyle name="_BRP Reporting Package Q4-08 (Jan22) 3 9" xfId="1049" xr:uid="{00000000-0005-0000-0000-0000D9010000}"/>
    <cellStyle name="_BRP Reporting Package Q4-08 (Jan22) 4" xfId="1050" xr:uid="{00000000-0005-0000-0000-0000DA010000}"/>
    <cellStyle name="_BRP Reporting Package Q4-08 (Jan22) 4 10" xfId="1051" xr:uid="{00000000-0005-0000-0000-0000DB010000}"/>
    <cellStyle name="_BRP Reporting Package Q4-08 (Jan22) 4 2" xfId="1052" xr:uid="{00000000-0005-0000-0000-0000DC010000}"/>
    <cellStyle name="_BRP Reporting Package Q4-08 (Jan22) 4 3" xfId="1053" xr:uid="{00000000-0005-0000-0000-0000DD010000}"/>
    <cellStyle name="_BRP Reporting Package Q4-08 (Jan22) 4 4" xfId="1054" xr:uid="{00000000-0005-0000-0000-0000DE010000}"/>
    <cellStyle name="_BRP Reporting Package Q4-08 (Jan22) 4 5" xfId="1055" xr:uid="{00000000-0005-0000-0000-0000DF010000}"/>
    <cellStyle name="_BRP Reporting Package Q4-08 (Jan22) 4 6" xfId="1056" xr:uid="{00000000-0005-0000-0000-0000E0010000}"/>
    <cellStyle name="_BRP Reporting Package Q4-08 (Jan22) 4 7" xfId="1057" xr:uid="{00000000-0005-0000-0000-0000E1010000}"/>
    <cellStyle name="_BRP Reporting Package Q4-08 (Jan22) 4 8" xfId="1058" xr:uid="{00000000-0005-0000-0000-0000E2010000}"/>
    <cellStyle name="_BRP Reporting Package Q4-08 (Jan22) 4 9" xfId="1059" xr:uid="{00000000-0005-0000-0000-0000E3010000}"/>
    <cellStyle name="_BRP Reporting Package Q4-08 (Jan22) 5" xfId="1060" xr:uid="{00000000-0005-0000-0000-0000E4010000}"/>
    <cellStyle name="_BRP Reporting Package Q4-08 (Jan22) 5 10" xfId="1061" xr:uid="{00000000-0005-0000-0000-0000E5010000}"/>
    <cellStyle name="_BRP Reporting Package Q4-08 (Jan22) 5 2" xfId="1062" xr:uid="{00000000-0005-0000-0000-0000E6010000}"/>
    <cellStyle name="_BRP Reporting Package Q4-08 (Jan22) 5 3" xfId="1063" xr:uid="{00000000-0005-0000-0000-0000E7010000}"/>
    <cellStyle name="_BRP Reporting Package Q4-08 (Jan22) 5 4" xfId="1064" xr:uid="{00000000-0005-0000-0000-0000E8010000}"/>
    <cellStyle name="_BRP Reporting Package Q4-08 (Jan22) 5 5" xfId="1065" xr:uid="{00000000-0005-0000-0000-0000E9010000}"/>
    <cellStyle name="_BRP Reporting Package Q4-08 (Jan22) 5 6" xfId="1066" xr:uid="{00000000-0005-0000-0000-0000EA010000}"/>
    <cellStyle name="_BRP Reporting Package Q4-08 (Jan22) 5 7" xfId="1067" xr:uid="{00000000-0005-0000-0000-0000EB010000}"/>
    <cellStyle name="_BRP Reporting Package Q4-08 (Jan22) 5 8" xfId="1068" xr:uid="{00000000-0005-0000-0000-0000EC010000}"/>
    <cellStyle name="_BRP Reporting Package Q4-08 (Jan22) 5 9" xfId="1069" xr:uid="{00000000-0005-0000-0000-0000ED010000}"/>
    <cellStyle name="_BRP Reporting Package Q4-08 (Jan22) 6" xfId="1070" xr:uid="{00000000-0005-0000-0000-0000EE010000}"/>
    <cellStyle name="_BRP Reporting Package Q4-08 (Jan22) 7" xfId="1071" xr:uid="{00000000-0005-0000-0000-0000EF010000}"/>
    <cellStyle name="_BRP Reporting Package Q4-08 (Jan22) 8" xfId="1072" xr:uid="{00000000-0005-0000-0000-0000F0010000}"/>
    <cellStyle name="_BRP Reporting Package Q4-08 (Jan22) 9" xfId="1073" xr:uid="{00000000-0005-0000-0000-0000F1010000}"/>
    <cellStyle name="_BRPI Debt Mgt Report - December 31, 2008 - Version 3" xfId="1074" xr:uid="{00000000-0005-0000-0000-0000F2010000}"/>
    <cellStyle name="_BRPI Debt Mgt Report - June 30, 2008 - Version 2" xfId="1075" xr:uid="{00000000-0005-0000-0000-0000F3010000}"/>
    <cellStyle name="_BRPI Debt Mgt Report - June 30, 2008 - Version 3" xfId="1076" xr:uid="{00000000-0005-0000-0000-0000F4010000}"/>
    <cellStyle name="_BRPI Debt Mgt Report - September 30, 2008 - Version 2" xfId="1077" xr:uid="{00000000-0005-0000-0000-0000F5010000}"/>
    <cellStyle name="_Cat.v26.11.bnb.FINAL.25yrLPG" xfId="1078" xr:uid="{00000000-0005-0000-0000-0000F6010000}"/>
    <cellStyle name="_Copy of 2008 Budget by Legal Entity_major maintenance split" xfId="1079" xr:uid="{00000000-0005-0000-0000-0000F7010000}"/>
    <cellStyle name="_Copy of BAM Rec Q1 2006_with Dec 31 comparatives_A" xfId="1080" xr:uid="{00000000-0005-0000-0000-0000F8010000}"/>
    <cellStyle name="_Copy of BAM Rec Q1 2006_with Dec 31 comparatives_A_Credit Risk Q3-2008" xfId="1081" xr:uid="{00000000-0005-0000-0000-0000F9010000}"/>
    <cellStyle name="_Copy of BAM Rec Q1 2006_with Dec 31 comparatives_A_FX POSITION Q2-08" xfId="1082" xr:uid="{00000000-0005-0000-0000-0000FA010000}"/>
    <cellStyle name="_Copy of Copy of Cat . v38 . CAR FINAL (West OM, DBNGP, MGH, TGP, AGN 74%)4 . Mar28_AR" xfId="1083" xr:uid="{00000000-0005-0000-0000-0000FB010000}"/>
    <cellStyle name="_Copy of Planilha de Apoio7 - quick formatted" xfId="1084" xr:uid="{00000000-0005-0000-0000-0000FC010000}"/>
    <cellStyle name="_Currency" xfId="1085" xr:uid="{00000000-0005-0000-0000-0000FD010000}"/>
    <cellStyle name="_Currency 2" xfId="1086" xr:uid="{00000000-0005-0000-0000-0000FE010000}"/>
    <cellStyle name="_Currency 3" xfId="1087" xr:uid="{00000000-0005-0000-0000-0000FF010000}"/>
    <cellStyle name="_Currency 4" xfId="1088" xr:uid="{00000000-0005-0000-0000-000000020000}"/>
    <cellStyle name="_Currency 5" xfId="1089" xr:uid="{00000000-0005-0000-0000-000001020000}"/>
    <cellStyle name="_CurrencySpace" xfId="1090" xr:uid="{00000000-0005-0000-0000-000002020000}"/>
    <cellStyle name="_CurrencySpace 2" xfId="1091" xr:uid="{00000000-0005-0000-0000-000003020000}"/>
    <cellStyle name="_CurrencySpace 3" xfId="1092" xr:uid="{00000000-0005-0000-0000-000004020000}"/>
    <cellStyle name="_CurrencySpace 4" xfId="1093" xr:uid="{00000000-0005-0000-0000-000005020000}"/>
    <cellStyle name="_CurrencySpace 5" xfId="1094" xr:uid="{00000000-0005-0000-0000-000006020000}"/>
    <cellStyle name="_Dec 31, 2007 - BPI Debt Mgt Report FINAL" xfId="1095" xr:uid="{00000000-0005-0000-0000-000007020000}"/>
    <cellStyle name="_Deep Creek  Piney Model" xfId="1096" xr:uid="{00000000-0005-0000-0000-000008020000}"/>
    <cellStyle name="_Deep Creek  Piney Model 10" xfId="1097" xr:uid="{00000000-0005-0000-0000-000009020000}"/>
    <cellStyle name="_Deep Creek  Piney Model 11" xfId="1098" xr:uid="{00000000-0005-0000-0000-00000A020000}"/>
    <cellStyle name="_Deep Creek  Piney Model 12" xfId="1099" xr:uid="{00000000-0005-0000-0000-00000B020000}"/>
    <cellStyle name="_Deep Creek  Piney Model 13" xfId="1100" xr:uid="{00000000-0005-0000-0000-00000C020000}"/>
    <cellStyle name="_Deep Creek  Piney Model 14" xfId="1101" xr:uid="{00000000-0005-0000-0000-00000D020000}"/>
    <cellStyle name="_Deep Creek  Piney Model 2" xfId="1102" xr:uid="{00000000-0005-0000-0000-00000E020000}"/>
    <cellStyle name="_Deep Creek  Piney Model 2 10" xfId="1103" xr:uid="{00000000-0005-0000-0000-00000F020000}"/>
    <cellStyle name="_Deep Creek  Piney Model 2 2" xfId="1104" xr:uid="{00000000-0005-0000-0000-000010020000}"/>
    <cellStyle name="_Deep Creek  Piney Model 2 3" xfId="1105" xr:uid="{00000000-0005-0000-0000-000011020000}"/>
    <cellStyle name="_Deep Creek  Piney Model 2 4" xfId="1106" xr:uid="{00000000-0005-0000-0000-000012020000}"/>
    <cellStyle name="_Deep Creek  Piney Model 2 5" xfId="1107" xr:uid="{00000000-0005-0000-0000-000013020000}"/>
    <cellStyle name="_Deep Creek  Piney Model 2 6" xfId="1108" xr:uid="{00000000-0005-0000-0000-000014020000}"/>
    <cellStyle name="_Deep Creek  Piney Model 2 7" xfId="1109" xr:uid="{00000000-0005-0000-0000-000015020000}"/>
    <cellStyle name="_Deep Creek  Piney Model 2 8" xfId="1110" xr:uid="{00000000-0005-0000-0000-000016020000}"/>
    <cellStyle name="_Deep Creek  Piney Model 2 9" xfId="1111" xr:uid="{00000000-0005-0000-0000-000017020000}"/>
    <cellStyle name="_Deep Creek  Piney Model 3" xfId="1112" xr:uid="{00000000-0005-0000-0000-000018020000}"/>
    <cellStyle name="_Deep Creek  Piney Model 3 10" xfId="1113" xr:uid="{00000000-0005-0000-0000-000019020000}"/>
    <cellStyle name="_Deep Creek  Piney Model 3 2" xfId="1114" xr:uid="{00000000-0005-0000-0000-00001A020000}"/>
    <cellStyle name="_Deep Creek  Piney Model 3 3" xfId="1115" xr:uid="{00000000-0005-0000-0000-00001B020000}"/>
    <cellStyle name="_Deep Creek  Piney Model 3 4" xfId="1116" xr:uid="{00000000-0005-0000-0000-00001C020000}"/>
    <cellStyle name="_Deep Creek  Piney Model 3 5" xfId="1117" xr:uid="{00000000-0005-0000-0000-00001D020000}"/>
    <cellStyle name="_Deep Creek  Piney Model 3 6" xfId="1118" xr:uid="{00000000-0005-0000-0000-00001E020000}"/>
    <cellStyle name="_Deep Creek  Piney Model 3 7" xfId="1119" xr:uid="{00000000-0005-0000-0000-00001F020000}"/>
    <cellStyle name="_Deep Creek  Piney Model 3 8" xfId="1120" xr:uid="{00000000-0005-0000-0000-000020020000}"/>
    <cellStyle name="_Deep Creek  Piney Model 3 9" xfId="1121" xr:uid="{00000000-0005-0000-0000-000021020000}"/>
    <cellStyle name="_Deep Creek  Piney Model 4" xfId="1122" xr:uid="{00000000-0005-0000-0000-000022020000}"/>
    <cellStyle name="_Deep Creek  Piney Model 4 10" xfId="1123" xr:uid="{00000000-0005-0000-0000-000023020000}"/>
    <cellStyle name="_Deep Creek  Piney Model 4 2" xfId="1124" xr:uid="{00000000-0005-0000-0000-000024020000}"/>
    <cellStyle name="_Deep Creek  Piney Model 4 3" xfId="1125" xr:uid="{00000000-0005-0000-0000-000025020000}"/>
    <cellStyle name="_Deep Creek  Piney Model 4 4" xfId="1126" xr:uid="{00000000-0005-0000-0000-000026020000}"/>
    <cellStyle name="_Deep Creek  Piney Model 4 5" xfId="1127" xr:uid="{00000000-0005-0000-0000-000027020000}"/>
    <cellStyle name="_Deep Creek  Piney Model 4 6" xfId="1128" xr:uid="{00000000-0005-0000-0000-000028020000}"/>
    <cellStyle name="_Deep Creek  Piney Model 4 7" xfId="1129" xr:uid="{00000000-0005-0000-0000-000029020000}"/>
    <cellStyle name="_Deep Creek  Piney Model 4 8" xfId="1130" xr:uid="{00000000-0005-0000-0000-00002A020000}"/>
    <cellStyle name="_Deep Creek  Piney Model 4 9" xfId="1131" xr:uid="{00000000-0005-0000-0000-00002B020000}"/>
    <cellStyle name="_Deep Creek  Piney Model 5" xfId="1132" xr:uid="{00000000-0005-0000-0000-00002C020000}"/>
    <cellStyle name="_Deep Creek  Piney Model 5 10" xfId="1133" xr:uid="{00000000-0005-0000-0000-00002D020000}"/>
    <cellStyle name="_Deep Creek  Piney Model 5 2" xfId="1134" xr:uid="{00000000-0005-0000-0000-00002E020000}"/>
    <cellStyle name="_Deep Creek  Piney Model 5 3" xfId="1135" xr:uid="{00000000-0005-0000-0000-00002F020000}"/>
    <cellStyle name="_Deep Creek  Piney Model 5 4" xfId="1136" xr:uid="{00000000-0005-0000-0000-000030020000}"/>
    <cellStyle name="_Deep Creek  Piney Model 5 5" xfId="1137" xr:uid="{00000000-0005-0000-0000-000031020000}"/>
    <cellStyle name="_Deep Creek  Piney Model 5 6" xfId="1138" xr:uid="{00000000-0005-0000-0000-000032020000}"/>
    <cellStyle name="_Deep Creek  Piney Model 5 7" xfId="1139" xr:uid="{00000000-0005-0000-0000-000033020000}"/>
    <cellStyle name="_Deep Creek  Piney Model 5 8" xfId="1140" xr:uid="{00000000-0005-0000-0000-000034020000}"/>
    <cellStyle name="_Deep Creek  Piney Model 5 9" xfId="1141" xr:uid="{00000000-0005-0000-0000-000035020000}"/>
    <cellStyle name="_Deep Creek  Piney Model 6" xfId="1142" xr:uid="{00000000-0005-0000-0000-000036020000}"/>
    <cellStyle name="_Deep Creek  Piney Model 7" xfId="1143" xr:uid="{00000000-0005-0000-0000-000037020000}"/>
    <cellStyle name="_Deep Creek  Piney Model 8" xfId="1144" xr:uid="{00000000-0005-0000-0000-000038020000}"/>
    <cellStyle name="_Deep Creek  Piney Model 9" xfId="1145" xr:uid="{00000000-0005-0000-0000-000039020000}"/>
    <cellStyle name="_Expenses  Price Decks for recent acquisitions 2005-03-09" xfId="1146" xr:uid="{00000000-0005-0000-0000-00003A020000}"/>
    <cellStyle name="_Expenses  Price Decks for recent acquisitions 2005-03-09 10" xfId="1147" xr:uid="{00000000-0005-0000-0000-00003B020000}"/>
    <cellStyle name="_Expenses  Price Decks for recent acquisitions 2005-03-09 11" xfId="1148" xr:uid="{00000000-0005-0000-0000-00003C020000}"/>
    <cellStyle name="_Expenses  Price Decks for recent acquisitions 2005-03-09 12" xfId="1149" xr:uid="{00000000-0005-0000-0000-00003D020000}"/>
    <cellStyle name="_Expenses  Price Decks for recent acquisitions 2005-03-09 13" xfId="1150" xr:uid="{00000000-0005-0000-0000-00003E020000}"/>
    <cellStyle name="_Expenses  Price Decks for recent acquisitions 2005-03-09 14" xfId="1151" xr:uid="{00000000-0005-0000-0000-00003F020000}"/>
    <cellStyle name="_Expenses  Price Decks for recent acquisitions 2005-03-09 2" xfId="1152" xr:uid="{00000000-0005-0000-0000-000040020000}"/>
    <cellStyle name="_Expenses  Price Decks for recent acquisitions 2005-03-09 2 10" xfId="1153" xr:uid="{00000000-0005-0000-0000-000041020000}"/>
    <cellStyle name="_Expenses  Price Decks for recent acquisitions 2005-03-09 2 2" xfId="1154" xr:uid="{00000000-0005-0000-0000-000042020000}"/>
    <cellStyle name="_Expenses  Price Decks for recent acquisitions 2005-03-09 2 3" xfId="1155" xr:uid="{00000000-0005-0000-0000-000043020000}"/>
    <cellStyle name="_Expenses  Price Decks for recent acquisitions 2005-03-09 2 4" xfId="1156" xr:uid="{00000000-0005-0000-0000-000044020000}"/>
    <cellStyle name="_Expenses  Price Decks for recent acquisitions 2005-03-09 2 5" xfId="1157" xr:uid="{00000000-0005-0000-0000-000045020000}"/>
    <cellStyle name="_Expenses  Price Decks for recent acquisitions 2005-03-09 2 6" xfId="1158" xr:uid="{00000000-0005-0000-0000-000046020000}"/>
    <cellStyle name="_Expenses  Price Decks for recent acquisitions 2005-03-09 2 7" xfId="1159" xr:uid="{00000000-0005-0000-0000-000047020000}"/>
    <cellStyle name="_Expenses  Price Decks for recent acquisitions 2005-03-09 2 8" xfId="1160" xr:uid="{00000000-0005-0000-0000-000048020000}"/>
    <cellStyle name="_Expenses  Price Decks for recent acquisitions 2005-03-09 2 9" xfId="1161" xr:uid="{00000000-0005-0000-0000-000049020000}"/>
    <cellStyle name="_Expenses  Price Decks for recent acquisitions 2005-03-09 3" xfId="1162" xr:uid="{00000000-0005-0000-0000-00004A020000}"/>
    <cellStyle name="_Expenses  Price Decks for recent acquisitions 2005-03-09 3 10" xfId="1163" xr:uid="{00000000-0005-0000-0000-00004B020000}"/>
    <cellStyle name="_Expenses  Price Decks for recent acquisitions 2005-03-09 3 2" xfId="1164" xr:uid="{00000000-0005-0000-0000-00004C020000}"/>
    <cellStyle name="_Expenses  Price Decks for recent acquisitions 2005-03-09 3 3" xfId="1165" xr:uid="{00000000-0005-0000-0000-00004D020000}"/>
    <cellStyle name="_Expenses  Price Decks for recent acquisitions 2005-03-09 3 4" xfId="1166" xr:uid="{00000000-0005-0000-0000-00004E020000}"/>
    <cellStyle name="_Expenses  Price Decks for recent acquisitions 2005-03-09 3 5" xfId="1167" xr:uid="{00000000-0005-0000-0000-00004F020000}"/>
    <cellStyle name="_Expenses  Price Decks for recent acquisitions 2005-03-09 3 6" xfId="1168" xr:uid="{00000000-0005-0000-0000-000050020000}"/>
    <cellStyle name="_Expenses  Price Decks for recent acquisitions 2005-03-09 3 7" xfId="1169" xr:uid="{00000000-0005-0000-0000-000051020000}"/>
    <cellStyle name="_Expenses  Price Decks for recent acquisitions 2005-03-09 3 8" xfId="1170" xr:uid="{00000000-0005-0000-0000-000052020000}"/>
    <cellStyle name="_Expenses  Price Decks for recent acquisitions 2005-03-09 3 9" xfId="1171" xr:uid="{00000000-0005-0000-0000-000053020000}"/>
    <cellStyle name="_Expenses  Price Decks for recent acquisitions 2005-03-09 4" xfId="1172" xr:uid="{00000000-0005-0000-0000-000054020000}"/>
    <cellStyle name="_Expenses  Price Decks for recent acquisitions 2005-03-09 4 10" xfId="1173" xr:uid="{00000000-0005-0000-0000-000055020000}"/>
    <cellStyle name="_Expenses  Price Decks for recent acquisitions 2005-03-09 4 2" xfId="1174" xr:uid="{00000000-0005-0000-0000-000056020000}"/>
    <cellStyle name="_Expenses  Price Decks for recent acquisitions 2005-03-09 4 3" xfId="1175" xr:uid="{00000000-0005-0000-0000-000057020000}"/>
    <cellStyle name="_Expenses  Price Decks for recent acquisitions 2005-03-09 4 4" xfId="1176" xr:uid="{00000000-0005-0000-0000-000058020000}"/>
    <cellStyle name="_Expenses  Price Decks for recent acquisitions 2005-03-09 4 5" xfId="1177" xr:uid="{00000000-0005-0000-0000-000059020000}"/>
    <cellStyle name="_Expenses  Price Decks for recent acquisitions 2005-03-09 4 6" xfId="1178" xr:uid="{00000000-0005-0000-0000-00005A020000}"/>
    <cellStyle name="_Expenses  Price Decks for recent acquisitions 2005-03-09 4 7" xfId="1179" xr:uid="{00000000-0005-0000-0000-00005B020000}"/>
    <cellStyle name="_Expenses  Price Decks for recent acquisitions 2005-03-09 4 8" xfId="1180" xr:uid="{00000000-0005-0000-0000-00005C020000}"/>
    <cellStyle name="_Expenses  Price Decks for recent acquisitions 2005-03-09 4 9" xfId="1181" xr:uid="{00000000-0005-0000-0000-00005D020000}"/>
    <cellStyle name="_Expenses  Price Decks for recent acquisitions 2005-03-09 5" xfId="1182" xr:uid="{00000000-0005-0000-0000-00005E020000}"/>
    <cellStyle name="_Expenses  Price Decks for recent acquisitions 2005-03-09 5 10" xfId="1183" xr:uid="{00000000-0005-0000-0000-00005F020000}"/>
    <cellStyle name="_Expenses  Price Decks for recent acquisitions 2005-03-09 5 2" xfId="1184" xr:uid="{00000000-0005-0000-0000-000060020000}"/>
    <cellStyle name="_Expenses  Price Decks for recent acquisitions 2005-03-09 5 3" xfId="1185" xr:uid="{00000000-0005-0000-0000-000061020000}"/>
    <cellStyle name="_Expenses  Price Decks for recent acquisitions 2005-03-09 5 4" xfId="1186" xr:uid="{00000000-0005-0000-0000-000062020000}"/>
    <cellStyle name="_Expenses  Price Decks for recent acquisitions 2005-03-09 5 5" xfId="1187" xr:uid="{00000000-0005-0000-0000-000063020000}"/>
    <cellStyle name="_Expenses  Price Decks for recent acquisitions 2005-03-09 5 6" xfId="1188" xr:uid="{00000000-0005-0000-0000-000064020000}"/>
    <cellStyle name="_Expenses  Price Decks for recent acquisitions 2005-03-09 5 7" xfId="1189" xr:uid="{00000000-0005-0000-0000-000065020000}"/>
    <cellStyle name="_Expenses  Price Decks for recent acquisitions 2005-03-09 5 8" xfId="1190" xr:uid="{00000000-0005-0000-0000-000066020000}"/>
    <cellStyle name="_Expenses  Price Decks for recent acquisitions 2005-03-09 5 9" xfId="1191" xr:uid="{00000000-0005-0000-0000-000067020000}"/>
    <cellStyle name="_Expenses  Price Decks for recent acquisitions 2005-03-09 6" xfId="1192" xr:uid="{00000000-0005-0000-0000-000068020000}"/>
    <cellStyle name="_Expenses  Price Decks for recent acquisitions 2005-03-09 7" xfId="1193" xr:uid="{00000000-0005-0000-0000-000069020000}"/>
    <cellStyle name="_Expenses  Price Decks for recent acquisitions 2005-03-09 8" xfId="1194" xr:uid="{00000000-0005-0000-0000-00006A020000}"/>
    <cellStyle name="_Expenses  Price Decks for recent acquisitions 2005-03-09 9" xfId="1195" xr:uid="{00000000-0005-0000-0000-00006B020000}"/>
    <cellStyle name="_FM - Cataguazes - In Generation - 2007-09-05 REAL" xfId="1196" xr:uid="{00000000-0005-0000-0000-00006C020000}"/>
    <cellStyle name="_FM - Cataguazes - In Generation - 2007-09-05 REAL 10" xfId="1197" xr:uid="{00000000-0005-0000-0000-00006D020000}"/>
    <cellStyle name="_FM - Cataguazes - In Generation - 2007-09-05 REAL 11" xfId="1198" xr:uid="{00000000-0005-0000-0000-00006E020000}"/>
    <cellStyle name="_FM - Cataguazes - In Generation - 2007-09-05 REAL 12" xfId="1199" xr:uid="{00000000-0005-0000-0000-00006F020000}"/>
    <cellStyle name="_FM - Cataguazes - In Generation - 2007-09-05 REAL 13" xfId="1200" xr:uid="{00000000-0005-0000-0000-000070020000}"/>
    <cellStyle name="_FM - Cataguazes - In Generation - 2007-09-05 REAL 14" xfId="1201" xr:uid="{00000000-0005-0000-0000-000071020000}"/>
    <cellStyle name="_FM - Cataguazes - In Generation - 2007-09-05 REAL 2" xfId="1202" xr:uid="{00000000-0005-0000-0000-000072020000}"/>
    <cellStyle name="_FM - Cataguazes - In Generation - 2007-09-05 REAL 2 10" xfId="1203" xr:uid="{00000000-0005-0000-0000-000073020000}"/>
    <cellStyle name="_FM - Cataguazes - In Generation - 2007-09-05 REAL 2 2" xfId="1204" xr:uid="{00000000-0005-0000-0000-000074020000}"/>
    <cellStyle name="_FM - Cataguazes - In Generation - 2007-09-05 REAL 2 3" xfId="1205" xr:uid="{00000000-0005-0000-0000-000075020000}"/>
    <cellStyle name="_FM - Cataguazes - In Generation - 2007-09-05 REAL 2 4" xfId="1206" xr:uid="{00000000-0005-0000-0000-000076020000}"/>
    <cellStyle name="_FM - Cataguazes - In Generation - 2007-09-05 REAL 2 5" xfId="1207" xr:uid="{00000000-0005-0000-0000-000077020000}"/>
    <cellStyle name="_FM - Cataguazes - In Generation - 2007-09-05 REAL 2 6" xfId="1208" xr:uid="{00000000-0005-0000-0000-000078020000}"/>
    <cellStyle name="_FM - Cataguazes - In Generation - 2007-09-05 REAL 2 7" xfId="1209" xr:uid="{00000000-0005-0000-0000-000079020000}"/>
    <cellStyle name="_FM - Cataguazes - In Generation - 2007-09-05 REAL 2 8" xfId="1210" xr:uid="{00000000-0005-0000-0000-00007A020000}"/>
    <cellStyle name="_FM - Cataguazes - In Generation - 2007-09-05 REAL 2 9" xfId="1211" xr:uid="{00000000-0005-0000-0000-00007B020000}"/>
    <cellStyle name="_FM - Cataguazes - In Generation - 2007-09-05 REAL 3" xfId="1212" xr:uid="{00000000-0005-0000-0000-00007C020000}"/>
    <cellStyle name="_FM - Cataguazes - In Generation - 2007-09-05 REAL 3 10" xfId="1213" xr:uid="{00000000-0005-0000-0000-00007D020000}"/>
    <cellStyle name="_FM - Cataguazes - In Generation - 2007-09-05 REAL 3 2" xfId="1214" xr:uid="{00000000-0005-0000-0000-00007E020000}"/>
    <cellStyle name="_FM - Cataguazes - In Generation - 2007-09-05 REAL 3 3" xfId="1215" xr:uid="{00000000-0005-0000-0000-00007F020000}"/>
    <cellStyle name="_FM - Cataguazes - In Generation - 2007-09-05 REAL 3 4" xfId="1216" xr:uid="{00000000-0005-0000-0000-000080020000}"/>
    <cellStyle name="_FM - Cataguazes - In Generation - 2007-09-05 REAL 3 5" xfId="1217" xr:uid="{00000000-0005-0000-0000-000081020000}"/>
    <cellStyle name="_FM - Cataguazes - In Generation - 2007-09-05 REAL 3 6" xfId="1218" xr:uid="{00000000-0005-0000-0000-000082020000}"/>
    <cellStyle name="_FM - Cataguazes - In Generation - 2007-09-05 REAL 3 7" xfId="1219" xr:uid="{00000000-0005-0000-0000-000083020000}"/>
    <cellStyle name="_FM - Cataguazes - In Generation - 2007-09-05 REAL 3 8" xfId="1220" xr:uid="{00000000-0005-0000-0000-000084020000}"/>
    <cellStyle name="_FM - Cataguazes - In Generation - 2007-09-05 REAL 3 9" xfId="1221" xr:uid="{00000000-0005-0000-0000-000085020000}"/>
    <cellStyle name="_FM - Cataguazes - In Generation - 2007-09-05 REAL 4" xfId="1222" xr:uid="{00000000-0005-0000-0000-000086020000}"/>
    <cellStyle name="_FM - Cataguazes - In Generation - 2007-09-05 REAL 4 10" xfId="1223" xr:uid="{00000000-0005-0000-0000-000087020000}"/>
    <cellStyle name="_FM - Cataguazes - In Generation - 2007-09-05 REAL 4 2" xfId="1224" xr:uid="{00000000-0005-0000-0000-000088020000}"/>
    <cellStyle name="_FM - Cataguazes - In Generation - 2007-09-05 REAL 4 3" xfId="1225" xr:uid="{00000000-0005-0000-0000-000089020000}"/>
    <cellStyle name="_FM - Cataguazes - In Generation - 2007-09-05 REAL 4 4" xfId="1226" xr:uid="{00000000-0005-0000-0000-00008A020000}"/>
    <cellStyle name="_FM - Cataguazes - In Generation - 2007-09-05 REAL 4 5" xfId="1227" xr:uid="{00000000-0005-0000-0000-00008B020000}"/>
    <cellStyle name="_FM - Cataguazes - In Generation - 2007-09-05 REAL 4 6" xfId="1228" xr:uid="{00000000-0005-0000-0000-00008C020000}"/>
    <cellStyle name="_FM - Cataguazes - In Generation - 2007-09-05 REAL 4 7" xfId="1229" xr:uid="{00000000-0005-0000-0000-00008D020000}"/>
    <cellStyle name="_FM - Cataguazes - In Generation - 2007-09-05 REAL 4 8" xfId="1230" xr:uid="{00000000-0005-0000-0000-00008E020000}"/>
    <cellStyle name="_FM - Cataguazes - In Generation - 2007-09-05 REAL 4 9" xfId="1231" xr:uid="{00000000-0005-0000-0000-00008F020000}"/>
    <cellStyle name="_FM - Cataguazes - In Generation - 2007-09-05 REAL 5" xfId="1232" xr:uid="{00000000-0005-0000-0000-000090020000}"/>
    <cellStyle name="_FM - Cataguazes - In Generation - 2007-09-05 REAL 5 10" xfId="1233" xr:uid="{00000000-0005-0000-0000-000091020000}"/>
    <cellStyle name="_FM - Cataguazes - In Generation - 2007-09-05 REAL 5 2" xfId="1234" xr:uid="{00000000-0005-0000-0000-000092020000}"/>
    <cellStyle name="_FM - Cataguazes - In Generation - 2007-09-05 REAL 5 3" xfId="1235" xr:uid="{00000000-0005-0000-0000-000093020000}"/>
    <cellStyle name="_FM - Cataguazes - In Generation - 2007-09-05 REAL 5 4" xfId="1236" xr:uid="{00000000-0005-0000-0000-000094020000}"/>
    <cellStyle name="_FM - Cataguazes - In Generation - 2007-09-05 REAL 5 5" xfId="1237" xr:uid="{00000000-0005-0000-0000-000095020000}"/>
    <cellStyle name="_FM - Cataguazes - In Generation - 2007-09-05 REAL 5 6" xfId="1238" xr:uid="{00000000-0005-0000-0000-000096020000}"/>
    <cellStyle name="_FM - Cataguazes - In Generation - 2007-09-05 REAL 5 7" xfId="1239" xr:uid="{00000000-0005-0000-0000-000097020000}"/>
    <cellStyle name="_FM - Cataguazes - In Generation - 2007-09-05 REAL 5 8" xfId="1240" xr:uid="{00000000-0005-0000-0000-000098020000}"/>
    <cellStyle name="_FM - Cataguazes - In Generation - 2007-09-05 REAL 5 9" xfId="1241" xr:uid="{00000000-0005-0000-0000-000099020000}"/>
    <cellStyle name="_FM - Cataguazes - In Generation - 2007-09-05 REAL 6" xfId="1242" xr:uid="{00000000-0005-0000-0000-00009A020000}"/>
    <cellStyle name="_FM - Cataguazes - In Generation - 2007-09-05 REAL 7" xfId="1243" xr:uid="{00000000-0005-0000-0000-00009B020000}"/>
    <cellStyle name="_FM - Cataguazes - In Generation - 2007-09-05 REAL 8" xfId="1244" xr:uid="{00000000-0005-0000-0000-00009C020000}"/>
    <cellStyle name="_FM - Cataguazes - In Generation - 2007-09-05 REAL 9" xfId="1245" xr:uid="{00000000-0005-0000-0000-00009D020000}"/>
    <cellStyle name="_Generation Profile as at June 30 2006" xfId="1246" xr:uid="{00000000-0005-0000-0000-00009E020000}"/>
    <cellStyle name="_Generation Profile as at June 30 2006_Credit Risk Q3-2008" xfId="1247" xr:uid="{00000000-0005-0000-0000-00009F020000}"/>
    <cellStyle name="_Generation Profile as at June 30 2006_FX POSITION Q2-08" xfId="1248" xr:uid="{00000000-0005-0000-0000-0000A0020000}"/>
    <cellStyle name="_Generation Profile Sep 30, 2008 vs Jun 30, 2008" xfId="1249" xr:uid="{00000000-0005-0000-0000-0000A1020000}"/>
    <cellStyle name="_Heading_A3 GStyle Excel_Version 3" xfId="1250" xr:uid="{00000000-0005-0000-0000-0000A2020000}"/>
    <cellStyle name="_June 30, 2007 - BPI Debt Mgt Report (FINAL)" xfId="1251" xr:uid="{00000000-0005-0000-0000-0000A3020000}"/>
    <cellStyle name="_LIPA" xfId="1252" xr:uid="{00000000-0005-0000-0000-0000A4020000}"/>
    <cellStyle name="_LIPA 10" xfId="1253" xr:uid="{00000000-0005-0000-0000-0000A5020000}"/>
    <cellStyle name="_LIPA 11" xfId="1254" xr:uid="{00000000-0005-0000-0000-0000A6020000}"/>
    <cellStyle name="_LIPA 12" xfId="1255" xr:uid="{00000000-0005-0000-0000-0000A7020000}"/>
    <cellStyle name="_LIPA 13" xfId="1256" xr:uid="{00000000-0005-0000-0000-0000A8020000}"/>
    <cellStyle name="_LIPA 14" xfId="1257" xr:uid="{00000000-0005-0000-0000-0000A9020000}"/>
    <cellStyle name="_LIPA 2" xfId="1258" xr:uid="{00000000-0005-0000-0000-0000AA020000}"/>
    <cellStyle name="_LIPA 2 10" xfId="1259" xr:uid="{00000000-0005-0000-0000-0000AB020000}"/>
    <cellStyle name="_LIPA 2 2" xfId="1260" xr:uid="{00000000-0005-0000-0000-0000AC020000}"/>
    <cellStyle name="_LIPA 2 3" xfId="1261" xr:uid="{00000000-0005-0000-0000-0000AD020000}"/>
    <cellStyle name="_LIPA 2 4" xfId="1262" xr:uid="{00000000-0005-0000-0000-0000AE020000}"/>
    <cellStyle name="_LIPA 2 5" xfId="1263" xr:uid="{00000000-0005-0000-0000-0000AF020000}"/>
    <cellStyle name="_LIPA 2 6" xfId="1264" xr:uid="{00000000-0005-0000-0000-0000B0020000}"/>
    <cellStyle name="_LIPA 2 7" xfId="1265" xr:uid="{00000000-0005-0000-0000-0000B1020000}"/>
    <cellStyle name="_LIPA 2 8" xfId="1266" xr:uid="{00000000-0005-0000-0000-0000B2020000}"/>
    <cellStyle name="_LIPA 2 9" xfId="1267" xr:uid="{00000000-0005-0000-0000-0000B3020000}"/>
    <cellStyle name="_LIPA 3" xfId="1268" xr:uid="{00000000-0005-0000-0000-0000B4020000}"/>
    <cellStyle name="_LIPA 3 10" xfId="1269" xr:uid="{00000000-0005-0000-0000-0000B5020000}"/>
    <cellStyle name="_LIPA 3 2" xfId="1270" xr:uid="{00000000-0005-0000-0000-0000B6020000}"/>
    <cellStyle name="_LIPA 3 3" xfId="1271" xr:uid="{00000000-0005-0000-0000-0000B7020000}"/>
    <cellStyle name="_LIPA 3 4" xfId="1272" xr:uid="{00000000-0005-0000-0000-0000B8020000}"/>
    <cellStyle name="_LIPA 3 5" xfId="1273" xr:uid="{00000000-0005-0000-0000-0000B9020000}"/>
    <cellStyle name="_LIPA 3 6" xfId="1274" xr:uid="{00000000-0005-0000-0000-0000BA020000}"/>
    <cellStyle name="_LIPA 3 7" xfId="1275" xr:uid="{00000000-0005-0000-0000-0000BB020000}"/>
    <cellStyle name="_LIPA 3 8" xfId="1276" xr:uid="{00000000-0005-0000-0000-0000BC020000}"/>
    <cellStyle name="_LIPA 3 9" xfId="1277" xr:uid="{00000000-0005-0000-0000-0000BD020000}"/>
    <cellStyle name="_LIPA 4" xfId="1278" xr:uid="{00000000-0005-0000-0000-0000BE020000}"/>
    <cellStyle name="_LIPA 4 10" xfId="1279" xr:uid="{00000000-0005-0000-0000-0000BF020000}"/>
    <cellStyle name="_LIPA 4 2" xfId="1280" xr:uid="{00000000-0005-0000-0000-0000C0020000}"/>
    <cellStyle name="_LIPA 4 3" xfId="1281" xr:uid="{00000000-0005-0000-0000-0000C1020000}"/>
    <cellStyle name="_LIPA 4 4" xfId="1282" xr:uid="{00000000-0005-0000-0000-0000C2020000}"/>
    <cellStyle name="_LIPA 4 5" xfId="1283" xr:uid="{00000000-0005-0000-0000-0000C3020000}"/>
    <cellStyle name="_LIPA 4 6" xfId="1284" xr:uid="{00000000-0005-0000-0000-0000C4020000}"/>
    <cellStyle name="_LIPA 4 7" xfId="1285" xr:uid="{00000000-0005-0000-0000-0000C5020000}"/>
    <cellStyle name="_LIPA 4 8" xfId="1286" xr:uid="{00000000-0005-0000-0000-0000C6020000}"/>
    <cellStyle name="_LIPA 4 9" xfId="1287" xr:uid="{00000000-0005-0000-0000-0000C7020000}"/>
    <cellStyle name="_LIPA 5" xfId="1288" xr:uid="{00000000-0005-0000-0000-0000C8020000}"/>
    <cellStyle name="_LIPA 5 10" xfId="1289" xr:uid="{00000000-0005-0000-0000-0000C9020000}"/>
    <cellStyle name="_LIPA 5 2" xfId="1290" xr:uid="{00000000-0005-0000-0000-0000CA020000}"/>
    <cellStyle name="_LIPA 5 3" xfId="1291" xr:uid="{00000000-0005-0000-0000-0000CB020000}"/>
    <cellStyle name="_LIPA 5 4" xfId="1292" xr:uid="{00000000-0005-0000-0000-0000CC020000}"/>
    <cellStyle name="_LIPA 5 5" xfId="1293" xr:uid="{00000000-0005-0000-0000-0000CD020000}"/>
    <cellStyle name="_LIPA 5 6" xfId="1294" xr:uid="{00000000-0005-0000-0000-0000CE020000}"/>
    <cellStyle name="_LIPA 5 7" xfId="1295" xr:uid="{00000000-0005-0000-0000-0000CF020000}"/>
    <cellStyle name="_LIPA 5 8" xfId="1296" xr:uid="{00000000-0005-0000-0000-0000D0020000}"/>
    <cellStyle name="_LIPA 5 9" xfId="1297" xr:uid="{00000000-0005-0000-0000-0000D1020000}"/>
    <cellStyle name="_LIPA 6" xfId="1298" xr:uid="{00000000-0005-0000-0000-0000D2020000}"/>
    <cellStyle name="_LIPA 7" xfId="1299" xr:uid="{00000000-0005-0000-0000-0000D3020000}"/>
    <cellStyle name="_LIPA 8" xfId="1300" xr:uid="{00000000-0005-0000-0000-0000D4020000}"/>
    <cellStyle name="_LIPA 9" xfId="1301" xr:uid="{00000000-0005-0000-0000-0000D5020000}"/>
    <cellStyle name="_LIPA Final_Mar 2008" xfId="1302" xr:uid="{00000000-0005-0000-0000-0000D6020000}"/>
    <cellStyle name="_LIPA Final_Mar 2008 10" xfId="1303" xr:uid="{00000000-0005-0000-0000-0000D7020000}"/>
    <cellStyle name="_LIPA Final_Mar 2008 11" xfId="1304" xr:uid="{00000000-0005-0000-0000-0000D8020000}"/>
    <cellStyle name="_LIPA Final_Mar 2008 12" xfId="1305" xr:uid="{00000000-0005-0000-0000-0000D9020000}"/>
    <cellStyle name="_LIPA Final_Mar 2008 13" xfId="1306" xr:uid="{00000000-0005-0000-0000-0000DA020000}"/>
    <cellStyle name="_LIPA Final_Mar 2008 14" xfId="1307" xr:uid="{00000000-0005-0000-0000-0000DB020000}"/>
    <cellStyle name="_LIPA Final_Mar 2008 2" xfId="1308" xr:uid="{00000000-0005-0000-0000-0000DC020000}"/>
    <cellStyle name="_LIPA Final_Mar 2008 2 10" xfId="1309" xr:uid="{00000000-0005-0000-0000-0000DD020000}"/>
    <cellStyle name="_LIPA Final_Mar 2008 2 2" xfId="1310" xr:uid="{00000000-0005-0000-0000-0000DE020000}"/>
    <cellStyle name="_LIPA Final_Mar 2008 2 3" xfId="1311" xr:uid="{00000000-0005-0000-0000-0000DF020000}"/>
    <cellStyle name="_LIPA Final_Mar 2008 2 4" xfId="1312" xr:uid="{00000000-0005-0000-0000-0000E0020000}"/>
    <cellStyle name="_LIPA Final_Mar 2008 2 5" xfId="1313" xr:uid="{00000000-0005-0000-0000-0000E1020000}"/>
    <cellStyle name="_LIPA Final_Mar 2008 2 6" xfId="1314" xr:uid="{00000000-0005-0000-0000-0000E2020000}"/>
    <cellStyle name="_LIPA Final_Mar 2008 2 7" xfId="1315" xr:uid="{00000000-0005-0000-0000-0000E3020000}"/>
    <cellStyle name="_LIPA Final_Mar 2008 2 8" xfId="1316" xr:uid="{00000000-0005-0000-0000-0000E4020000}"/>
    <cellStyle name="_LIPA Final_Mar 2008 2 9" xfId="1317" xr:uid="{00000000-0005-0000-0000-0000E5020000}"/>
    <cellStyle name="_LIPA Final_Mar 2008 3" xfId="1318" xr:uid="{00000000-0005-0000-0000-0000E6020000}"/>
    <cellStyle name="_LIPA Final_Mar 2008 3 10" xfId="1319" xr:uid="{00000000-0005-0000-0000-0000E7020000}"/>
    <cellStyle name="_LIPA Final_Mar 2008 3 2" xfId="1320" xr:uid="{00000000-0005-0000-0000-0000E8020000}"/>
    <cellStyle name="_LIPA Final_Mar 2008 3 3" xfId="1321" xr:uid="{00000000-0005-0000-0000-0000E9020000}"/>
    <cellStyle name="_LIPA Final_Mar 2008 3 4" xfId="1322" xr:uid="{00000000-0005-0000-0000-0000EA020000}"/>
    <cellStyle name="_LIPA Final_Mar 2008 3 5" xfId="1323" xr:uid="{00000000-0005-0000-0000-0000EB020000}"/>
    <cellStyle name="_LIPA Final_Mar 2008 3 6" xfId="1324" xr:uid="{00000000-0005-0000-0000-0000EC020000}"/>
    <cellStyle name="_LIPA Final_Mar 2008 3 7" xfId="1325" xr:uid="{00000000-0005-0000-0000-0000ED020000}"/>
    <cellStyle name="_LIPA Final_Mar 2008 3 8" xfId="1326" xr:uid="{00000000-0005-0000-0000-0000EE020000}"/>
    <cellStyle name="_LIPA Final_Mar 2008 3 9" xfId="1327" xr:uid="{00000000-0005-0000-0000-0000EF020000}"/>
    <cellStyle name="_LIPA Final_Mar 2008 4" xfId="1328" xr:uid="{00000000-0005-0000-0000-0000F0020000}"/>
    <cellStyle name="_LIPA Final_Mar 2008 4 10" xfId="1329" xr:uid="{00000000-0005-0000-0000-0000F1020000}"/>
    <cellStyle name="_LIPA Final_Mar 2008 4 2" xfId="1330" xr:uid="{00000000-0005-0000-0000-0000F2020000}"/>
    <cellStyle name="_LIPA Final_Mar 2008 4 3" xfId="1331" xr:uid="{00000000-0005-0000-0000-0000F3020000}"/>
    <cellStyle name="_LIPA Final_Mar 2008 4 4" xfId="1332" xr:uid="{00000000-0005-0000-0000-0000F4020000}"/>
    <cellStyle name="_LIPA Final_Mar 2008 4 5" xfId="1333" xr:uid="{00000000-0005-0000-0000-0000F5020000}"/>
    <cellStyle name="_LIPA Final_Mar 2008 4 6" xfId="1334" xr:uid="{00000000-0005-0000-0000-0000F6020000}"/>
    <cellStyle name="_LIPA Final_Mar 2008 4 7" xfId="1335" xr:uid="{00000000-0005-0000-0000-0000F7020000}"/>
    <cellStyle name="_LIPA Final_Mar 2008 4 8" xfId="1336" xr:uid="{00000000-0005-0000-0000-0000F8020000}"/>
    <cellStyle name="_LIPA Final_Mar 2008 4 9" xfId="1337" xr:uid="{00000000-0005-0000-0000-0000F9020000}"/>
    <cellStyle name="_LIPA Final_Mar 2008 5" xfId="1338" xr:uid="{00000000-0005-0000-0000-0000FA020000}"/>
    <cellStyle name="_LIPA Final_Mar 2008 5 10" xfId="1339" xr:uid="{00000000-0005-0000-0000-0000FB020000}"/>
    <cellStyle name="_LIPA Final_Mar 2008 5 2" xfId="1340" xr:uid="{00000000-0005-0000-0000-0000FC020000}"/>
    <cellStyle name="_LIPA Final_Mar 2008 5 3" xfId="1341" xr:uid="{00000000-0005-0000-0000-0000FD020000}"/>
    <cellStyle name="_LIPA Final_Mar 2008 5 4" xfId="1342" xr:uid="{00000000-0005-0000-0000-0000FE020000}"/>
    <cellStyle name="_LIPA Final_Mar 2008 5 5" xfId="1343" xr:uid="{00000000-0005-0000-0000-0000FF020000}"/>
    <cellStyle name="_LIPA Final_Mar 2008 5 6" xfId="1344" xr:uid="{00000000-0005-0000-0000-000000030000}"/>
    <cellStyle name="_LIPA Final_Mar 2008 5 7" xfId="1345" xr:uid="{00000000-0005-0000-0000-000001030000}"/>
    <cellStyle name="_LIPA Final_Mar 2008 5 8" xfId="1346" xr:uid="{00000000-0005-0000-0000-000002030000}"/>
    <cellStyle name="_LIPA Final_Mar 2008 5 9" xfId="1347" xr:uid="{00000000-0005-0000-0000-000003030000}"/>
    <cellStyle name="_LIPA Final_Mar 2008 6" xfId="1348" xr:uid="{00000000-0005-0000-0000-000004030000}"/>
    <cellStyle name="_LIPA Final_Mar 2008 7" xfId="1349" xr:uid="{00000000-0005-0000-0000-000005030000}"/>
    <cellStyle name="_LIPA Final_Mar 2008 8" xfId="1350" xr:uid="{00000000-0005-0000-0000-000006030000}"/>
    <cellStyle name="_LIPA Final_Mar 2008 9" xfId="1351" xr:uid="{00000000-0005-0000-0000-000007030000}"/>
    <cellStyle name="_LOPC 2006 Major Maintenance budget" xfId="1352" xr:uid="{00000000-0005-0000-0000-000008030000}"/>
    <cellStyle name="_LOPC 2006 Major Maintenance budget 10" xfId="1353" xr:uid="{00000000-0005-0000-0000-000009030000}"/>
    <cellStyle name="_LOPC 2006 Major Maintenance budget 11" xfId="1354" xr:uid="{00000000-0005-0000-0000-00000A030000}"/>
    <cellStyle name="_LOPC 2006 Major Maintenance budget 12" xfId="1355" xr:uid="{00000000-0005-0000-0000-00000B030000}"/>
    <cellStyle name="_LOPC 2006 Major Maintenance budget 13" xfId="1356" xr:uid="{00000000-0005-0000-0000-00000C030000}"/>
    <cellStyle name="_LOPC 2006 Major Maintenance budget 14" xfId="1357" xr:uid="{00000000-0005-0000-0000-00000D030000}"/>
    <cellStyle name="_LOPC 2006 Major Maintenance budget 2" xfId="1358" xr:uid="{00000000-0005-0000-0000-00000E030000}"/>
    <cellStyle name="_LOPC 2006 Major Maintenance budget 2 10" xfId="1359" xr:uid="{00000000-0005-0000-0000-00000F030000}"/>
    <cellStyle name="_LOPC 2006 Major Maintenance budget 2 2" xfId="1360" xr:uid="{00000000-0005-0000-0000-000010030000}"/>
    <cellStyle name="_LOPC 2006 Major Maintenance budget 2 3" xfId="1361" xr:uid="{00000000-0005-0000-0000-000011030000}"/>
    <cellStyle name="_LOPC 2006 Major Maintenance budget 2 4" xfId="1362" xr:uid="{00000000-0005-0000-0000-000012030000}"/>
    <cellStyle name="_LOPC 2006 Major Maintenance budget 2 5" xfId="1363" xr:uid="{00000000-0005-0000-0000-000013030000}"/>
    <cellStyle name="_LOPC 2006 Major Maintenance budget 2 6" xfId="1364" xr:uid="{00000000-0005-0000-0000-000014030000}"/>
    <cellStyle name="_LOPC 2006 Major Maintenance budget 2 7" xfId="1365" xr:uid="{00000000-0005-0000-0000-000015030000}"/>
    <cellStyle name="_LOPC 2006 Major Maintenance budget 2 8" xfId="1366" xr:uid="{00000000-0005-0000-0000-000016030000}"/>
    <cellStyle name="_LOPC 2006 Major Maintenance budget 2 9" xfId="1367" xr:uid="{00000000-0005-0000-0000-000017030000}"/>
    <cellStyle name="_LOPC 2006 Major Maintenance budget 3" xfId="1368" xr:uid="{00000000-0005-0000-0000-000018030000}"/>
    <cellStyle name="_LOPC 2006 Major Maintenance budget 3 10" xfId="1369" xr:uid="{00000000-0005-0000-0000-000019030000}"/>
    <cellStyle name="_LOPC 2006 Major Maintenance budget 3 2" xfId="1370" xr:uid="{00000000-0005-0000-0000-00001A030000}"/>
    <cellStyle name="_LOPC 2006 Major Maintenance budget 3 3" xfId="1371" xr:uid="{00000000-0005-0000-0000-00001B030000}"/>
    <cellStyle name="_LOPC 2006 Major Maintenance budget 3 4" xfId="1372" xr:uid="{00000000-0005-0000-0000-00001C030000}"/>
    <cellStyle name="_LOPC 2006 Major Maintenance budget 3 5" xfId="1373" xr:uid="{00000000-0005-0000-0000-00001D030000}"/>
    <cellStyle name="_LOPC 2006 Major Maintenance budget 3 6" xfId="1374" xr:uid="{00000000-0005-0000-0000-00001E030000}"/>
    <cellStyle name="_LOPC 2006 Major Maintenance budget 3 7" xfId="1375" xr:uid="{00000000-0005-0000-0000-00001F030000}"/>
    <cellStyle name="_LOPC 2006 Major Maintenance budget 3 8" xfId="1376" xr:uid="{00000000-0005-0000-0000-000020030000}"/>
    <cellStyle name="_LOPC 2006 Major Maintenance budget 3 9" xfId="1377" xr:uid="{00000000-0005-0000-0000-000021030000}"/>
    <cellStyle name="_LOPC 2006 Major Maintenance budget 4" xfId="1378" xr:uid="{00000000-0005-0000-0000-000022030000}"/>
    <cellStyle name="_LOPC 2006 Major Maintenance budget 4 10" xfId="1379" xr:uid="{00000000-0005-0000-0000-000023030000}"/>
    <cellStyle name="_LOPC 2006 Major Maintenance budget 4 2" xfId="1380" xr:uid="{00000000-0005-0000-0000-000024030000}"/>
    <cellStyle name="_LOPC 2006 Major Maintenance budget 4 3" xfId="1381" xr:uid="{00000000-0005-0000-0000-000025030000}"/>
    <cellStyle name="_LOPC 2006 Major Maintenance budget 4 4" xfId="1382" xr:uid="{00000000-0005-0000-0000-000026030000}"/>
    <cellStyle name="_LOPC 2006 Major Maintenance budget 4 5" xfId="1383" xr:uid="{00000000-0005-0000-0000-000027030000}"/>
    <cellStyle name="_LOPC 2006 Major Maintenance budget 4 6" xfId="1384" xr:uid="{00000000-0005-0000-0000-000028030000}"/>
    <cellStyle name="_LOPC 2006 Major Maintenance budget 4 7" xfId="1385" xr:uid="{00000000-0005-0000-0000-000029030000}"/>
    <cellStyle name="_LOPC 2006 Major Maintenance budget 4 8" xfId="1386" xr:uid="{00000000-0005-0000-0000-00002A030000}"/>
    <cellStyle name="_LOPC 2006 Major Maintenance budget 4 9" xfId="1387" xr:uid="{00000000-0005-0000-0000-00002B030000}"/>
    <cellStyle name="_LOPC 2006 Major Maintenance budget 5" xfId="1388" xr:uid="{00000000-0005-0000-0000-00002C030000}"/>
    <cellStyle name="_LOPC 2006 Major Maintenance budget 5 10" xfId="1389" xr:uid="{00000000-0005-0000-0000-00002D030000}"/>
    <cellStyle name="_LOPC 2006 Major Maintenance budget 5 2" xfId="1390" xr:uid="{00000000-0005-0000-0000-00002E030000}"/>
    <cellStyle name="_LOPC 2006 Major Maintenance budget 5 3" xfId="1391" xr:uid="{00000000-0005-0000-0000-00002F030000}"/>
    <cellStyle name="_LOPC 2006 Major Maintenance budget 5 4" xfId="1392" xr:uid="{00000000-0005-0000-0000-000030030000}"/>
    <cellStyle name="_LOPC 2006 Major Maintenance budget 5 5" xfId="1393" xr:uid="{00000000-0005-0000-0000-000031030000}"/>
    <cellStyle name="_LOPC 2006 Major Maintenance budget 5 6" xfId="1394" xr:uid="{00000000-0005-0000-0000-000032030000}"/>
    <cellStyle name="_LOPC 2006 Major Maintenance budget 5 7" xfId="1395" xr:uid="{00000000-0005-0000-0000-000033030000}"/>
    <cellStyle name="_LOPC 2006 Major Maintenance budget 5 8" xfId="1396" xr:uid="{00000000-0005-0000-0000-000034030000}"/>
    <cellStyle name="_LOPC 2006 Major Maintenance budget 5 9" xfId="1397" xr:uid="{00000000-0005-0000-0000-000035030000}"/>
    <cellStyle name="_LOPC 2006 Major Maintenance budget 6" xfId="1398" xr:uid="{00000000-0005-0000-0000-000036030000}"/>
    <cellStyle name="_LOPC 2006 Major Maintenance budget 7" xfId="1399" xr:uid="{00000000-0005-0000-0000-000037030000}"/>
    <cellStyle name="_LOPC 2006 Major Maintenance budget 8" xfId="1400" xr:uid="{00000000-0005-0000-0000-000038030000}"/>
    <cellStyle name="_LOPC 2006 Major Maintenance budget 9" xfId="1401" xr:uid="{00000000-0005-0000-0000-000039030000}"/>
    <cellStyle name="_March 31, 2007 - BPI Debt Mgt Report - FINAL" xfId="1402" xr:uid="{00000000-0005-0000-0000-00003A030000}"/>
    <cellStyle name="_March 31, 2008 - BPI Debt Mgt Report - Version 3" xfId="1403" xr:uid="{00000000-0005-0000-0000-00003B030000}"/>
    <cellStyle name="_MGw Generation 2006 Plan as of 2005-06-30 " xfId="1404" xr:uid="{00000000-0005-0000-0000-00003C030000}"/>
    <cellStyle name="_Multiple" xfId="1405" xr:uid="{00000000-0005-0000-0000-00003D030000}"/>
    <cellStyle name="_Multiple 2" xfId="1406" xr:uid="{00000000-0005-0000-0000-00003E030000}"/>
    <cellStyle name="_Multiple 3" xfId="1407" xr:uid="{00000000-0005-0000-0000-00003F030000}"/>
    <cellStyle name="_Multiple 4" xfId="1408" xr:uid="{00000000-0005-0000-0000-000040030000}"/>
    <cellStyle name="_Multiple 5" xfId="1409" xr:uid="{00000000-0005-0000-0000-000041030000}"/>
    <cellStyle name="_MultipleSpace" xfId="1410" xr:uid="{00000000-0005-0000-0000-000042030000}"/>
    <cellStyle name="_MultipleSpace 2" xfId="1411" xr:uid="{00000000-0005-0000-0000-000043030000}"/>
    <cellStyle name="_MultipleSpace 3" xfId="1412" xr:uid="{00000000-0005-0000-0000-000044030000}"/>
    <cellStyle name="_MultipleSpace 4" xfId="1413" xr:uid="{00000000-0005-0000-0000-000045030000}"/>
    <cellStyle name="_MultipleSpace 5" xfId="1414" xr:uid="{00000000-0005-0000-0000-000046030000}"/>
    <cellStyle name="_NewEng" xfId="1415" xr:uid="{00000000-0005-0000-0000-000047030000}"/>
    <cellStyle name="_NewEng 2" xfId="22074" xr:uid="{00000000-0005-0000-0000-000048030000}"/>
    <cellStyle name="_NOI balance comparison_Q3 2006" xfId="1416" xr:uid="{00000000-0005-0000-0000-000049030000}"/>
    <cellStyle name="_NOI balance comparison_Q3 2006_Credit Risk Q3-2008" xfId="1417" xr:uid="{00000000-0005-0000-0000-00004A030000}"/>
    <cellStyle name="_NOI balance comparison_Q3 2006_FX POSITION Q2-08" xfId="1418" xr:uid="{00000000-0005-0000-0000-00004B030000}"/>
    <cellStyle name="_NOI rec - No T&amp;D_Q3 2006" xfId="1419" xr:uid="{00000000-0005-0000-0000-00004C030000}"/>
    <cellStyle name="_NOI rec - No T&amp;D_Q3 2006_Credit Risk Q3-2008" xfId="1420" xr:uid="{00000000-0005-0000-0000-00004D030000}"/>
    <cellStyle name="_NOI rec - No T&amp;D_Q3 2006_FX POSITION Q2-08" xfId="1421" xr:uid="{00000000-0005-0000-0000-00004E030000}"/>
    <cellStyle name="_NOI rec - No T&amp;D_Q4 2006" xfId="1422" xr:uid="{00000000-0005-0000-0000-00004F030000}"/>
    <cellStyle name="_NY New aq- Raqette" xfId="1423" xr:uid="{00000000-0005-0000-0000-000050030000}"/>
    <cellStyle name="_NY New aq- Raqette 10" xfId="1424" xr:uid="{00000000-0005-0000-0000-000051030000}"/>
    <cellStyle name="_NY New aq- Raqette 11" xfId="1425" xr:uid="{00000000-0005-0000-0000-000052030000}"/>
    <cellStyle name="_NY New aq- Raqette 12" xfId="1426" xr:uid="{00000000-0005-0000-0000-000053030000}"/>
    <cellStyle name="_NY New aq- Raqette 13" xfId="1427" xr:uid="{00000000-0005-0000-0000-000054030000}"/>
    <cellStyle name="_NY New aq- Raqette 14" xfId="1428" xr:uid="{00000000-0005-0000-0000-000055030000}"/>
    <cellStyle name="_NY New aq- Raqette 2" xfId="1429" xr:uid="{00000000-0005-0000-0000-000056030000}"/>
    <cellStyle name="_NY New aq- Raqette 2 10" xfId="1430" xr:uid="{00000000-0005-0000-0000-000057030000}"/>
    <cellStyle name="_NY New aq- Raqette 2 2" xfId="1431" xr:uid="{00000000-0005-0000-0000-000058030000}"/>
    <cellStyle name="_NY New aq- Raqette 2 3" xfId="1432" xr:uid="{00000000-0005-0000-0000-000059030000}"/>
    <cellStyle name="_NY New aq- Raqette 2 4" xfId="1433" xr:uid="{00000000-0005-0000-0000-00005A030000}"/>
    <cellStyle name="_NY New aq- Raqette 2 5" xfId="1434" xr:uid="{00000000-0005-0000-0000-00005B030000}"/>
    <cellStyle name="_NY New aq- Raqette 2 6" xfId="1435" xr:uid="{00000000-0005-0000-0000-00005C030000}"/>
    <cellStyle name="_NY New aq- Raqette 2 7" xfId="1436" xr:uid="{00000000-0005-0000-0000-00005D030000}"/>
    <cellStyle name="_NY New aq- Raqette 2 8" xfId="1437" xr:uid="{00000000-0005-0000-0000-00005E030000}"/>
    <cellStyle name="_NY New aq- Raqette 2 9" xfId="1438" xr:uid="{00000000-0005-0000-0000-00005F030000}"/>
    <cellStyle name="_NY New aq- Raqette 3" xfId="1439" xr:uid="{00000000-0005-0000-0000-000060030000}"/>
    <cellStyle name="_NY New aq- Raqette 3 10" xfId="1440" xr:uid="{00000000-0005-0000-0000-000061030000}"/>
    <cellStyle name="_NY New aq- Raqette 3 2" xfId="1441" xr:uid="{00000000-0005-0000-0000-000062030000}"/>
    <cellStyle name="_NY New aq- Raqette 3 3" xfId="1442" xr:uid="{00000000-0005-0000-0000-000063030000}"/>
    <cellStyle name="_NY New aq- Raqette 3 4" xfId="1443" xr:uid="{00000000-0005-0000-0000-000064030000}"/>
    <cellStyle name="_NY New aq- Raqette 3 5" xfId="1444" xr:uid="{00000000-0005-0000-0000-000065030000}"/>
    <cellStyle name="_NY New aq- Raqette 3 6" xfId="1445" xr:uid="{00000000-0005-0000-0000-000066030000}"/>
    <cellStyle name="_NY New aq- Raqette 3 7" xfId="1446" xr:uid="{00000000-0005-0000-0000-000067030000}"/>
    <cellStyle name="_NY New aq- Raqette 3 8" xfId="1447" xr:uid="{00000000-0005-0000-0000-000068030000}"/>
    <cellStyle name="_NY New aq- Raqette 3 9" xfId="1448" xr:uid="{00000000-0005-0000-0000-000069030000}"/>
    <cellStyle name="_NY New aq- Raqette 4" xfId="1449" xr:uid="{00000000-0005-0000-0000-00006A030000}"/>
    <cellStyle name="_NY New aq- Raqette 4 10" xfId="1450" xr:uid="{00000000-0005-0000-0000-00006B030000}"/>
    <cellStyle name="_NY New aq- Raqette 4 2" xfId="1451" xr:uid="{00000000-0005-0000-0000-00006C030000}"/>
    <cellStyle name="_NY New aq- Raqette 4 3" xfId="1452" xr:uid="{00000000-0005-0000-0000-00006D030000}"/>
    <cellStyle name="_NY New aq- Raqette 4 4" xfId="1453" xr:uid="{00000000-0005-0000-0000-00006E030000}"/>
    <cellStyle name="_NY New aq- Raqette 4 5" xfId="1454" xr:uid="{00000000-0005-0000-0000-00006F030000}"/>
    <cellStyle name="_NY New aq- Raqette 4 6" xfId="1455" xr:uid="{00000000-0005-0000-0000-000070030000}"/>
    <cellStyle name="_NY New aq- Raqette 4 7" xfId="1456" xr:uid="{00000000-0005-0000-0000-000071030000}"/>
    <cellStyle name="_NY New aq- Raqette 4 8" xfId="1457" xr:uid="{00000000-0005-0000-0000-000072030000}"/>
    <cellStyle name="_NY New aq- Raqette 4 9" xfId="1458" xr:uid="{00000000-0005-0000-0000-000073030000}"/>
    <cellStyle name="_NY New aq- Raqette 5" xfId="1459" xr:uid="{00000000-0005-0000-0000-000074030000}"/>
    <cellStyle name="_NY New aq- Raqette 5 10" xfId="1460" xr:uid="{00000000-0005-0000-0000-000075030000}"/>
    <cellStyle name="_NY New aq- Raqette 5 2" xfId="1461" xr:uid="{00000000-0005-0000-0000-000076030000}"/>
    <cellStyle name="_NY New aq- Raqette 5 3" xfId="1462" xr:uid="{00000000-0005-0000-0000-000077030000}"/>
    <cellStyle name="_NY New aq- Raqette 5 4" xfId="1463" xr:uid="{00000000-0005-0000-0000-000078030000}"/>
    <cellStyle name="_NY New aq- Raqette 5 5" xfId="1464" xr:uid="{00000000-0005-0000-0000-000079030000}"/>
    <cellStyle name="_NY New aq- Raqette 5 6" xfId="1465" xr:uid="{00000000-0005-0000-0000-00007A030000}"/>
    <cellStyle name="_NY New aq- Raqette 5 7" xfId="1466" xr:uid="{00000000-0005-0000-0000-00007B030000}"/>
    <cellStyle name="_NY New aq- Raqette 5 8" xfId="1467" xr:uid="{00000000-0005-0000-0000-00007C030000}"/>
    <cellStyle name="_NY New aq- Raqette 5 9" xfId="1468" xr:uid="{00000000-0005-0000-0000-00007D030000}"/>
    <cellStyle name="_NY New aq- Raqette 6" xfId="1469" xr:uid="{00000000-0005-0000-0000-00007E030000}"/>
    <cellStyle name="_NY New aq- Raqette 7" xfId="1470" xr:uid="{00000000-0005-0000-0000-00007F030000}"/>
    <cellStyle name="_NY New aq- Raqette 8" xfId="1471" xr:uid="{00000000-0005-0000-0000-000080030000}"/>
    <cellStyle name="_NY New aq- Raqette 9" xfId="1472" xr:uid="{00000000-0005-0000-0000-000081030000}"/>
    <cellStyle name="_Ontario-FS-July 05" xfId="1473" xr:uid="{00000000-0005-0000-0000-000082030000}"/>
    <cellStyle name="_Ontario-FS-July 05 10" xfId="1474" xr:uid="{00000000-0005-0000-0000-000083030000}"/>
    <cellStyle name="_Ontario-FS-July 05 11" xfId="1475" xr:uid="{00000000-0005-0000-0000-000084030000}"/>
    <cellStyle name="_Ontario-FS-July 05 12" xfId="1476" xr:uid="{00000000-0005-0000-0000-000085030000}"/>
    <cellStyle name="_Ontario-FS-July 05 13" xfId="1477" xr:uid="{00000000-0005-0000-0000-000086030000}"/>
    <cellStyle name="_Ontario-FS-July 05 14" xfId="1478" xr:uid="{00000000-0005-0000-0000-000087030000}"/>
    <cellStyle name="_Ontario-FS-July 05 2" xfId="1479" xr:uid="{00000000-0005-0000-0000-000088030000}"/>
    <cellStyle name="_Ontario-FS-July 05 2 10" xfId="1480" xr:uid="{00000000-0005-0000-0000-000089030000}"/>
    <cellStyle name="_Ontario-FS-July 05 2 2" xfId="1481" xr:uid="{00000000-0005-0000-0000-00008A030000}"/>
    <cellStyle name="_Ontario-FS-July 05 2 3" xfId="1482" xr:uid="{00000000-0005-0000-0000-00008B030000}"/>
    <cellStyle name="_Ontario-FS-July 05 2 4" xfId="1483" xr:uid="{00000000-0005-0000-0000-00008C030000}"/>
    <cellStyle name="_Ontario-FS-July 05 2 5" xfId="1484" xr:uid="{00000000-0005-0000-0000-00008D030000}"/>
    <cellStyle name="_Ontario-FS-July 05 2 6" xfId="1485" xr:uid="{00000000-0005-0000-0000-00008E030000}"/>
    <cellStyle name="_Ontario-FS-July 05 2 7" xfId="1486" xr:uid="{00000000-0005-0000-0000-00008F030000}"/>
    <cellStyle name="_Ontario-FS-July 05 2 8" xfId="1487" xr:uid="{00000000-0005-0000-0000-000090030000}"/>
    <cellStyle name="_Ontario-FS-July 05 2 9" xfId="1488" xr:uid="{00000000-0005-0000-0000-000091030000}"/>
    <cellStyle name="_Ontario-FS-July 05 3" xfId="1489" xr:uid="{00000000-0005-0000-0000-000092030000}"/>
    <cellStyle name="_Ontario-FS-July 05 3 10" xfId="1490" xr:uid="{00000000-0005-0000-0000-000093030000}"/>
    <cellStyle name="_Ontario-FS-July 05 3 2" xfId="1491" xr:uid="{00000000-0005-0000-0000-000094030000}"/>
    <cellStyle name="_Ontario-FS-July 05 3 3" xfId="1492" xr:uid="{00000000-0005-0000-0000-000095030000}"/>
    <cellStyle name="_Ontario-FS-July 05 3 4" xfId="1493" xr:uid="{00000000-0005-0000-0000-000096030000}"/>
    <cellStyle name="_Ontario-FS-July 05 3 5" xfId="1494" xr:uid="{00000000-0005-0000-0000-000097030000}"/>
    <cellStyle name="_Ontario-FS-July 05 3 6" xfId="1495" xr:uid="{00000000-0005-0000-0000-000098030000}"/>
    <cellStyle name="_Ontario-FS-July 05 3 7" xfId="1496" xr:uid="{00000000-0005-0000-0000-000099030000}"/>
    <cellStyle name="_Ontario-FS-July 05 3 8" xfId="1497" xr:uid="{00000000-0005-0000-0000-00009A030000}"/>
    <cellStyle name="_Ontario-FS-July 05 3 9" xfId="1498" xr:uid="{00000000-0005-0000-0000-00009B030000}"/>
    <cellStyle name="_Ontario-FS-July 05 4" xfId="1499" xr:uid="{00000000-0005-0000-0000-00009C030000}"/>
    <cellStyle name="_Ontario-FS-July 05 4 10" xfId="1500" xr:uid="{00000000-0005-0000-0000-00009D030000}"/>
    <cellStyle name="_Ontario-FS-July 05 4 2" xfId="1501" xr:uid="{00000000-0005-0000-0000-00009E030000}"/>
    <cellStyle name="_Ontario-FS-July 05 4 3" xfId="1502" xr:uid="{00000000-0005-0000-0000-00009F030000}"/>
    <cellStyle name="_Ontario-FS-July 05 4 4" xfId="1503" xr:uid="{00000000-0005-0000-0000-0000A0030000}"/>
    <cellStyle name="_Ontario-FS-July 05 4 5" xfId="1504" xr:uid="{00000000-0005-0000-0000-0000A1030000}"/>
    <cellStyle name="_Ontario-FS-July 05 4 6" xfId="1505" xr:uid="{00000000-0005-0000-0000-0000A2030000}"/>
    <cellStyle name="_Ontario-FS-July 05 4 7" xfId="1506" xr:uid="{00000000-0005-0000-0000-0000A3030000}"/>
    <cellStyle name="_Ontario-FS-July 05 4 8" xfId="1507" xr:uid="{00000000-0005-0000-0000-0000A4030000}"/>
    <cellStyle name="_Ontario-FS-July 05 4 9" xfId="1508" xr:uid="{00000000-0005-0000-0000-0000A5030000}"/>
    <cellStyle name="_Ontario-FS-July 05 5" xfId="1509" xr:uid="{00000000-0005-0000-0000-0000A6030000}"/>
    <cellStyle name="_Ontario-FS-July 05 5 10" xfId="1510" xr:uid="{00000000-0005-0000-0000-0000A7030000}"/>
    <cellStyle name="_Ontario-FS-July 05 5 2" xfId="1511" xr:uid="{00000000-0005-0000-0000-0000A8030000}"/>
    <cellStyle name="_Ontario-FS-July 05 5 3" xfId="1512" xr:uid="{00000000-0005-0000-0000-0000A9030000}"/>
    <cellStyle name="_Ontario-FS-July 05 5 4" xfId="1513" xr:uid="{00000000-0005-0000-0000-0000AA030000}"/>
    <cellStyle name="_Ontario-FS-July 05 5 5" xfId="1514" xr:uid="{00000000-0005-0000-0000-0000AB030000}"/>
    <cellStyle name="_Ontario-FS-July 05 5 6" xfId="1515" xr:uid="{00000000-0005-0000-0000-0000AC030000}"/>
    <cellStyle name="_Ontario-FS-July 05 5 7" xfId="1516" xr:uid="{00000000-0005-0000-0000-0000AD030000}"/>
    <cellStyle name="_Ontario-FS-July 05 5 8" xfId="1517" xr:uid="{00000000-0005-0000-0000-0000AE030000}"/>
    <cellStyle name="_Ontario-FS-July 05 5 9" xfId="1518" xr:uid="{00000000-0005-0000-0000-0000AF030000}"/>
    <cellStyle name="_Ontario-FS-July 05 6" xfId="1519" xr:uid="{00000000-0005-0000-0000-0000B0030000}"/>
    <cellStyle name="_Ontario-FS-July 05 7" xfId="1520" xr:uid="{00000000-0005-0000-0000-0000B1030000}"/>
    <cellStyle name="_Ontario-FS-July 05 8" xfId="1521" xr:uid="{00000000-0005-0000-0000-0000B2030000}"/>
    <cellStyle name="_Ontario-FS-July 05 9" xfId="1522" xr:uid="{00000000-0005-0000-0000-0000B3030000}"/>
    <cellStyle name="_OPS or Board reports Q3-2006" xfId="1523" xr:uid="{00000000-0005-0000-0000-0000B4030000}"/>
    <cellStyle name="_OPS or Board reports Q4-2006" xfId="1524" xr:uid="{00000000-0005-0000-0000-0000B5030000}"/>
    <cellStyle name="_Other Rev" xfId="1525" xr:uid="{00000000-0005-0000-0000-0000B6030000}"/>
    <cellStyle name="_Other Rev 10" xfId="1526" xr:uid="{00000000-0005-0000-0000-0000B7030000}"/>
    <cellStyle name="_Other Rev 11" xfId="1527" xr:uid="{00000000-0005-0000-0000-0000B8030000}"/>
    <cellStyle name="_Other Rev 12" xfId="1528" xr:uid="{00000000-0005-0000-0000-0000B9030000}"/>
    <cellStyle name="_Other Rev 13" xfId="1529" xr:uid="{00000000-0005-0000-0000-0000BA030000}"/>
    <cellStyle name="_Other Rev 14" xfId="1530" xr:uid="{00000000-0005-0000-0000-0000BB030000}"/>
    <cellStyle name="_Other Rev 2" xfId="1531" xr:uid="{00000000-0005-0000-0000-0000BC030000}"/>
    <cellStyle name="_Other Rev 2 10" xfId="1532" xr:uid="{00000000-0005-0000-0000-0000BD030000}"/>
    <cellStyle name="_Other Rev 2 2" xfId="1533" xr:uid="{00000000-0005-0000-0000-0000BE030000}"/>
    <cellStyle name="_Other Rev 2 3" xfId="1534" xr:uid="{00000000-0005-0000-0000-0000BF030000}"/>
    <cellStyle name="_Other Rev 2 4" xfId="1535" xr:uid="{00000000-0005-0000-0000-0000C0030000}"/>
    <cellStyle name="_Other Rev 2 5" xfId="1536" xr:uid="{00000000-0005-0000-0000-0000C1030000}"/>
    <cellStyle name="_Other Rev 2 6" xfId="1537" xr:uid="{00000000-0005-0000-0000-0000C2030000}"/>
    <cellStyle name="_Other Rev 2 7" xfId="1538" xr:uid="{00000000-0005-0000-0000-0000C3030000}"/>
    <cellStyle name="_Other Rev 2 8" xfId="1539" xr:uid="{00000000-0005-0000-0000-0000C4030000}"/>
    <cellStyle name="_Other Rev 2 9" xfId="1540" xr:uid="{00000000-0005-0000-0000-0000C5030000}"/>
    <cellStyle name="_Other Rev 3" xfId="1541" xr:uid="{00000000-0005-0000-0000-0000C6030000}"/>
    <cellStyle name="_Other Rev 3 10" xfId="1542" xr:uid="{00000000-0005-0000-0000-0000C7030000}"/>
    <cellStyle name="_Other Rev 3 2" xfId="1543" xr:uid="{00000000-0005-0000-0000-0000C8030000}"/>
    <cellStyle name="_Other Rev 3 3" xfId="1544" xr:uid="{00000000-0005-0000-0000-0000C9030000}"/>
    <cellStyle name="_Other Rev 3 4" xfId="1545" xr:uid="{00000000-0005-0000-0000-0000CA030000}"/>
    <cellStyle name="_Other Rev 3 5" xfId="1546" xr:uid="{00000000-0005-0000-0000-0000CB030000}"/>
    <cellStyle name="_Other Rev 3 6" xfId="1547" xr:uid="{00000000-0005-0000-0000-0000CC030000}"/>
    <cellStyle name="_Other Rev 3 7" xfId="1548" xr:uid="{00000000-0005-0000-0000-0000CD030000}"/>
    <cellStyle name="_Other Rev 3 8" xfId="1549" xr:uid="{00000000-0005-0000-0000-0000CE030000}"/>
    <cellStyle name="_Other Rev 3 9" xfId="1550" xr:uid="{00000000-0005-0000-0000-0000CF030000}"/>
    <cellStyle name="_Other Rev 4" xfId="1551" xr:uid="{00000000-0005-0000-0000-0000D0030000}"/>
    <cellStyle name="_Other Rev 4 10" xfId="1552" xr:uid="{00000000-0005-0000-0000-0000D1030000}"/>
    <cellStyle name="_Other Rev 4 2" xfId="1553" xr:uid="{00000000-0005-0000-0000-0000D2030000}"/>
    <cellStyle name="_Other Rev 4 3" xfId="1554" xr:uid="{00000000-0005-0000-0000-0000D3030000}"/>
    <cellStyle name="_Other Rev 4 4" xfId="1555" xr:uid="{00000000-0005-0000-0000-0000D4030000}"/>
    <cellStyle name="_Other Rev 4 5" xfId="1556" xr:uid="{00000000-0005-0000-0000-0000D5030000}"/>
    <cellStyle name="_Other Rev 4 6" xfId="1557" xr:uid="{00000000-0005-0000-0000-0000D6030000}"/>
    <cellStyle name="_Other Rev 4 7" xfId="1558" xr:uid="{00000000-0005-0000-0000-0000D7030000}"/>
    <cellStyle name="_Other Rev 4 8" xfId="1559" xr:uid="{00000000-0005-0000-0000-0000D8030000}"/>
    <cellStyle name="_Other Rev 4 9" xfId="1560" xr:uid="{00000000-0005-0000-0000-0000D9030000}"/>
    <cellStyle name="_Other Rev 5" xfId="1561" xr:uid="{00000000-0005-0000-0000-0000DA030000}"/>
    <cellStyle name="_Other Rev 5 10" xfId="1562" xr:uid="{00000000-0005-0000-0000-0000DB030000}"/>
    <cellStyle name="_Other Rev 5 2" xfId="1563" xr:uid="{00000000-0005-0000-0000-0000DC030000}"/>
    <cellStyle name="_Other Rev 5 3" xfId="1564" xr:uid="{00000000-0005-0000-0000-0000DD030000}"/>
    <cellStyle name="_Other Rev 5 4" xfId="1565" xr:uid="{00000000-0005-0000-0000-0000DE030000}"/>
    <cellStyle name="_Other Rev 5 5" xfId="1566" xr:uid="{00000000-0005-0000-0000-0000DF030000}"/>
    <cellStyle name="_Other Rev 5 6" xfId="1567" xr:uid="{00000000-0005-0000-0000-0000E0030000}"/>
    <cellStyle name="_Other Rev 5 7" xfId="1568" xr:uid="{00000000-0005-0000-0000-0000E1030000}"/>
    <cellStyle name="_Other Rev 5 8" xfId="1569" xr:uid="{00000000-0005-0000-0000-0000E2030000}"/>
    <cellStyle name="_Other Rev 5 9" xfId="1570" xr:uid="{00000000-0005-0000-0000-0000E3030000}"/>
    <cellStyle name="_Other Rev 6" xfId="1571" xr:uid="{00000000-0005-0000-0000-0000E4030000}"/>
    <cellStyle name="_Other Rev 7" xfId="1572" xr:uid="{00000000-0005-0000-0000-0000E5030000}"/>
    <cellStyle name="_Other Rev 8" xfId="1573" xr:uid="{00000000-0005-0000-0000-0000E6030000}"/>
    <cellStyle name="_Other Rev 9" xfId="1574" xr:uid="{00000000-0005-0000-0000-0000E7030000}"/>
    <cellStyle name="_Other Vol" xfId="1575" xr:uid="{00000000-0005-0000-0000-0000E8030000}"/>
    <cellStyle name="_Other Vol 10" xfId="1576" xr:uid="{00000000-0005-0000-0000-0000E9030000}"/>
    <cellStyle name="_Other Vol 11" xfId="1577" xr:uid="{00000000-0005-0000-0000-0000EA030000}"/>
    <cellStyle name="_Other Vol 12" xfId="1578" xr:uid="{00000000-0005-0000-0000-0000EB030000}"/>
    <cellStyle name="_Other Vol 13" xfId="1579" xr:uid="{00000000-0005-0000-0000-0000EC030000}"/>
    <cellStyle name="_Other Vol 14" xfId="1580" xr:uid="{00000000-0005-0000-0000-0000ED030000}"/>
    <cellStyle name="_Other Vol 2" xfId="1581" xr:uid="{00000000-0005-0000-0000-0000EE030000}"/>
    <cellStyle name="_Other Vol 2 10" xfId="1582" xr:uid="{00000000-0005-0000-0000-0000EF030000}"/>
    <cellStyle name="_Other Vol 2 2" xfId="1583" xr:uid="{00000000-0005-0000-0000-0000F0030000}"/>
    <cellStyle name="_Other Vol 2 3" xfId="1584" xr:uid="{00000000-0005-0000-0000-0000F1030000}"/>
    <cellStyle name="_Other Vol 2 4" xfId="1585" xr:uid="{00000000-0005-0000-0000-0000F2030000}"/>
    <cellStyle name="_Other Vol 2 5" xfId="1586" xr:uid="{00000000-0005-0000-0000-0000F3030000}"/>
    <cellStyle name="_Other Vol 2 6" xfId="1587" xr:uid="{00000000-0005-0000-0000-0000F4030000}"/>
    <cellStyle name="_Other Vol 2 7" xfId="1588" xr:uid="{00000000-0005-0000-0000-0000F5030000}"/>
    <cellStyle name="_Other Vol 2 8" xfId="1589" xr:uid="{00000000-0005-0000-0000-0000F6030000}"/>
    <cellStyle name="_Other Vol 2 9" xfId="1590" xr:uid="{00000000-0005-0000-0000-0000F7030000}"/>
    <cellStyle name="_Other Vol 3" xfId="1591" xr:uid="{00000000-0005-0000-0000-0000F8030000}"/>
    <cellStyle name="_Other Vol 3 10" xfId="1592" xr:uid="{00000000-0005-0000-0000-0000F9030000}"/>
    <cellStyle name="_Other Vol 3 2" xfId="1593" xr:uid="{00000000-0005-0000-0000-0000FA030000}"/>
    <cellStyle name="_Other Vol 3 3" xfId="1594" xr:uid="{00000000-0005-0000-0000-0000FB030000}"/>
    <cellStyle name="_Other Vol 3 4" xfId="1595" xr:uid="{00000000-0005-0000-0000-0000FC030000}"/>
    <cellStyle name="_Other Vol 3 5" xfId="1596" xr:uid="{00000000-0005-0000-0000-0000FD030000}"/>
    <cellStyle name="_Other Vol 3 6" xfId="1597" xr:uid="{00000000-0005-0000-0000-0000FE030000}"/>
    <cellStyle name="_Other Vol 3 7" xfId="1598" xr:uid="{00000000-0005-0000-0000-0000FF030000}"/>
    <cellStyle name="_Other Vol 3 8" xfId="1599" xr:uid="{00000000-0005-0000-0000-000000040000}"/>
    <cellStyle name="_Other Vol 3 9" xfId="1600" xr:uid="{00000000-0005-0000-0000-000001040000}"/>
    <cellStyle name="_Other Vol 4" xfId="1601" xr:uid="{00000000-0005-0000-0000-000002040000}"/>
    <cellStyle name="_Other Vol 4 10" xfId="1602" xr:uid="{00000000-0005-0000-0000-000003040000}"/>
    <cellStyle name="_Other Vol 4 2" xfId="1603" xr:uid="{00000000-0005-0000-0000-000004040000}"/>
    <cellStyle name="_Other Vol 4 3" xfId="1604" xr:uid="{00000000-0005-0000-0000-000005040000}"/>
    <cellStyle name="_Other Vol 4 4" xfId="1605" xr:uid="{00000000-0005-0000-0000-000006040000}"/>
    <cellStyle name="_Other Vol 4 5" xfId="1606" xr:uid="{00000000-0005-0000-0000-000007040000}"/>
    <cellStyle name="_Other Vol 4 6" xfId="1607" xr:uid="{00000000-0005-0000-0000-000008040000}"/>
    <cellStyle name="_Other Vol 4 7" xfId="1608" xr:uid="{00000000-0005-0000-0000-000009040000}"/>
    <cellStyle name="_Other Vol 4 8" xfId="1609" xr:uid="{00000000-0005-0000-0000-00000A040000}"/>
    <cellStyle name="_Other Vol 4 9" xfId="1610" xr:uid="{00000000-0005-0000-0000-00000B040000}"/>
    <cellStyle name="_Other Vol 5" xfId="1611" xr:uid="{00000000-0005-0000-0000-00000C040000}"/>
    <cellStyle name="_Other Vol 5 10" xfId="1612" xr:uid="{00000000-0005-0000-0000-00000D040000}"/>
    <cellStyle name="_Other Vol 5 2" xfId="1613" xr:uid="{00000000-0005-0000-0000-00000E040000}"/>
    <cellStyle name="_Other Vol 5 3" xfId="1614" xr:uid="{00000000-0005-0000-0000-00000F040000}"/>
    <cellStyle name="_Other Vol 5 4" xfId="1615" xr:uid="{00000000-0005-0000-0000-000010040000}"/>
    <cellStyle name="_Other Vol 5 5" xfId="1616" xr:uid="{00000000-0005-0000-0000-000011040000}"/>
    <cellStyle name="_Other Vol 5 6" xfId="1617" xr:uid="{00000000-0005-0000-0000-000012040000}"/>
    <cellStyle name="_Other Vol 5 7" xfId="1618" xr:uid="{00000000-0005-0000-0000-000013040000}"/>
    <cellStyle name="_Other Vol 5 8" xfId="1619" xr:uid="{00000000-0005-0000-0000-000014040000}"/>
    <cellStyle name="_Other Vol 5 9" xfId="1620" xr:uid="{00000000-0005-0000-0000-000015040000}"/>
    <cellStyle name="_Other Vol 6" xfId="1621" xr:uid="{00000000-0005-0000-0000-000016040000}"/>
    <cellStyle name="_Other Vol 7" xfId="1622" xr:uid="{00000000-0005-0000-0000-000017040000}"/>
    <cellStyle name="_Other Vol 8" xfId="1623" xr:uid="{00000000-0005-0000-0000-000018040000}"/>
    <cellStyle name="_Other Vol 9" xfId="1624" xr:uid="{00000000-0005-0000-0000-000019040000}"/>
    <cellStyle name="_Percent" xfId="1625" xr:uid="{00000000-0005-0000-0000-00001A040000}"/>
    <cellStyle name="_Percent 2" xfId="1626" xr:uid="{00000000-0005-0000-0000-00001B040000}"/>
    <cellStyle name="_Percent 3" xfId="1627" xr:uid="{00000000-0005-0000-0000-00001C040000}"/>
    <cellStyle name="_Percent 4" xfId="1628" xr:uid="{00000000-0005-0000-0000-00001D040000}"/>
    <cellStyle name="_Percent 5" xfId="1629" xr:uid="{00000000-0005-0000-0000-00001E040000}"/>
    <cellStyle name="_PPA Avg Term" xfId="1630" xr:uid="{00000000-0005-0000-0000-00001F040000}"/>
    <cellStyle name="_PPA Avg Term 10" xfId="1631" xr:uid="{00000000-0005-0000-0000-000020040000}"/>
    <cellStyle name="_PPA Avg Term 11" xfId="1632" xr:uid="{00000000-0005-0000-0000-000021040000}"/>
    <cellStyle name="_PPA Avg Term 12" xfId="1633" xr:uid="{00000000-0005-0000-0000-000022040000}"/>
    <cellStyle name="_PPA Avg Term 13" xfId="1634" xr:uid="{00000000-0005-0000-0000-000023040000}"/>
    <cellStyle name="_PPA Avg Term 14" xfId="1635" xr:uid="{00000000-0005-0000-0000-000024040000}"/>
    <cellStyle name="_PPA Avg Term 2" xfId="1636" xr:uid="{00000000-0005-0000-0000-000025040000}"/>
    <cellStyle name="_PPA Avg Term 2 10" xfId="1637" xr:uid="{00000000-0005-0000-0000-000026040000}"/>
    <cellStyle name="_PPA Avg Term 2 2" xfId="1638" xr:uid="{00000000-0005-0000-0000-000027040000}"/>
    <cellStyle name="_PPA Avg Term 2 3" xfId="1639" xr:uid="{00000000-0005-0000-0000-000028040000}"/>
    <cellStyle name="_PPA Avg Term 2 4" xfId="1640" xr:uid="{00000000-0005-0000-0000-000029040000}"/>
    <cellStyle name="_PPA Avg Term 2 5" xfId="1641" xr:uid="{00000000-0005-0000-0000-00002A040000}"/>
    <cellStyle name="_PPA Avg Term 2 6" xfId="1642" xr:uid="{00000000-0005-0000-0000-00002B040000}"/>
    <cellStyle name="_PPA Avg Term 2 7" xfId="1643" xr:uid="{00000000-0005-0000-0000-00002C040000}"/>
    <cellStyle name="_PPA Avg Term 2 8" xfId="1644" xr:uid="{00000000-0005-0000-0000-00002D040000}"/>
    <cellStyle name="_PPA Avg Term 2 9" xfId="1645" xr:uid="{00000000-0005-0000-0000-00002E040000}"/>
    <cellStyle name="_PPA Avg Term 3" xfId="1646" xr:uid="{00000000-0005-0000-0000-00002F040000}"/>
    <cellStyle name="_PPA Avg Term 3 10" xfId="1647" xr:uid="{00000000-0005-0000-0000-000030040000}"/>
    <cellStyle name="_PPA Avg Term 3 2" xfId="1648" xr:uid="{00000000-0005-0000-0000-000031040000}"/>
    <cellStyle name="_PPA Avg Term 3 3" xfId="1649" xr:uid="{00000000-0005-0000-0000-000032040000}"/>
    <cellStyle name="_PPA Avg Term 3 4" xfId="1650" xr:uid="{00000000-0005-0000-0000-000033040000}"/>
    <cellStyle name="_PPA Avg Term 3 5" xfId="1651" xr:uid="{00000000-0005-0000-0000-000034040000}"/>
    <cellStyle name="_PPA Avg Term 3 6" xfId="1652" xr:uid="{00000000-0005-0000-0000-000035040000}"/>
    <cellStyle name="_PPA Avg Term 3 7" xfId="1653" xr:uid="{00000000-0005-0000-0000-000036040000}"/>
    <cellStyle name="_PPA Avg Term 3 8" xfId="1654" xr:uid="{00000000-0005-0000-0000-000037040000}"/>
    <cellStyle name="_PPA Avg Term 3 9" xfId="1655" xr:uid="{00000000-0005-0000-0000-000038040000}"/>
    <cellStyle name="_PPA Avg Term 4" xfId="1656" xr:uid="{00000000-0005-0000-0000-000039040000}"/>
    <cellStyle name="_PPA Avg Term 4 10" xfId="1657" xr:uid="{00000000-0005-0000-0000-00003A040000}"/>
    <cellStyle name="_PPA Avg Term 4 2" xfId="1658" xr:uid="{00000000-0005-0000-0000-00003B040000}"/>
    <cellStyle name="_PPA Avg Term 4 3" xfId="1659" xr:uid="{00000000-0005-0000-0000-00003C040000}"/>
    <cellStyle name="_PPA Avg Term 4 4" xfId="1660" xr:uid="{00000000-0005-0000-0000-00003D040000}"/>
    <cellStyle name="_PPA Avg Term 4 5" xfId="1661" xr:uid="{00000000-0005-0000-0000-00003E040000}"/>
    <cellStyle name="_PPA Avg Term 4 6" xfId="1662" xr:uid="{00000000-0005-0000-0000-00003F040000}"/>
    <cellStyle name="_PPA Avg Term 4 7" xfId="1663" xr:uid="{00000000-0005-0000-0000-000040040000}"/>
    <cellStyle name="_PPA Avg Term 4 8" xfId="1664" xr:uid="{00000000-0005-0000-0000-000041040000}"/>
    <cellStyle name="_PPA Avg Term 4 9" xfId="1665" xr:uid="{00000000-0005-0000-0000-000042040000}"/>
    <cellStyle name="_PPA Avg Term 5" xfId="1666" xr:uid="{00000000-0005-0000-0000-000043040000}"/>
    <cellStyle name="_PPA Avg Term 5 10" xfId="1667" xr:uid="{00000000-0005-0000-0000-000044040000}"/>
    <cellStyle name="_PPA Avg Term 5 2" xfId="1668" xr:uid="{00000000-0005-0000-0000-000045040000}"/>
    <cellStyle name="_PPA Avg Term 5 3" xfId="1669" xr:uid="{00000000-0005-0000-0000-000046040000}"/>
    <cellStyle name="_PPA Avg Term 5 4" xfId="1670" xr:uid="{00000000-0005-0000-0000-000047040000}"/>
    <cellStyle name="_PPA Avg Term 5 5" xfId="1671" xr:uid="{00000000-0005-0000-0000-000048040000}"/>
    <cellStyle name="_PPA Avg Term 5 6" xfId="1672" xr:uid="{00000000-0005-0000-0000-000049040000}"/>
    <cellStyle name="_PPA Avg Term 5 7" xfId="1673" xr:uid="{00000000-0005-0000-0000-00004A040000}"/>
    <cellStyle name="_PPA Avg Term 5 8" xfId="1674" xr:uid="{00000000-0005-0000-0000-00004B040000}"/>
    <cellStyle name="_PPA Avg Term 5 9" xfId="1675" xr:uid="{00000000-0005-0000-0000-00004C040000}"/>
    <cellStyle name="_PPA Avg Term 6" xfId="1676" xr:uid="{00000000-0005-0000-0000-00004D040000}"/>
    <cellStyle name="_PPA Avg Term 7" xfId="1677" xr:uid="{00000000-0005-0000-0000-00004E040000}"/>
    <cellStyle name="_PPA Avg Term 8" xfId="1678" xr:uid="{00000000-0005-0000-0000-00004F040000}"/>
    <cellStyle name="_PPA Avg Term 9" xfId="1679" xr:uid="{00000000-0005-0000-0000-000050040000}"/>
    <cellStyle name="_PPA Index" xfId="1680" xr:uid="{00000000-0005-0000-0000-000051040000}"/>
    <cellStyle name="_PPA Index_Credit Risk Q3-2008" xfId="1681" xr:uid="{00000000-0005-0000-0000-000052040000}"/>
    <cellStyle name="_PPA Index_FX POSITION Q2-08" xfId="1682" xr:uid="{00000000-0005-0000-0000-000053040000}"/>
    <cellStyle name="_PPA list" xfId="1683" xr:uid="{00000000-0005-0000-0000-000054040000}"/>
    <cellStyle name="_PPA Revenue Average Term for BAM (does not include Brasil)FINAL" xfId="1684" xr:uid="{00000000-0005-0000-0000-000055040000}"/>
    <cellStyle name="_Prince" xfId="1685" xr:uid="{00000000-0005-0000-0000-000056040000}"/>
    <cellStyle name="_Prince 10" xfId="1686" xr:uid="{00000000-0005-0000-0000-000057040000}"/>
    <cellStyle name="_Prince 11" xfId="1687" xr:uid="{00000000-0005-0000-0000-000058040000}"/>
    <cellStyle name="_Prince 12" xfId="1688" xr:uid="{00000000-0005-0000-0000-000059040000}"/>
    <cellStyle name="_Prince 13" xfId="1689" xr:uid="{00000000-0005-0000-0000-00005A040000}"/>
    <cellStyle name="_Prince 14" xfId="1690" xr:uid="{00000000-0005-0000-0000-00005B040000}"/>
    <cellStyle name="_Prince 2" xfId="1691" xr:uid="{00000000-0005-0000-0000-00005C040000}"/>
    <cellStyle name="_Prince 2 10" xfId="1692" xr:uid="{00000000-0005-0000-0000-00005D040000}"/>
    <cellStyle name="_Prince 2 2" xfId="1693" xr:uid="{00000000-0005-0000-0000-00005E040000}"/>
    <cellStyle name="_Prince 2 3" xfId="1694" xr:uid="{00000000-0005-0000-0000-00005F040000}"/>
    <cellStyle name="_Prince 2 4" xfId="1695" xr:uid="{00000000-0005-0000-0000-000060040000}"/>
    <cellStyle name="_Prince 2 5" xfId="1696" xr:uid="{00000000-0005-0000-0000-000061040000}"/>
    <cellStyle name="_Prince 2 6" xfId="1697" xr:uid="{00000000-0005-0000-0000-000062040000}"/>
    <cellStyle name="_Prince 2 7" xfId="1698" xr:uid="{00000000-0005-0000-0000-000063040000}"/>
    <cellStyle name="_Prince 2 8" xfId="1699" xr:uid="{00000000-0005-0000-0000-000064040000}"/>
    <cellStyle name="_Prince 2 9" xfId="1700" xr:uid="{00000000-0005-0000-0000-000065040000}"/>
    <cellStyle name="_Prince 3" xfId="1701" xr:uid="{00000000-0005-0000-0000-000066040000}"/>
    <cellStyle name="_Prince 3 10" xfId="1702" xr:uid="{00000000-0005-0000-0000-000067040000}"/>
    <cellStyle name="_Prince 3 2" xfId="1703" xr:uid="{00000000-0005-0000-0000-000068040000}"/>
    <cellStyle name="_Prince 3 3" xfId="1704" xr:uid="{00000000-0005-0000-0000-000069040000}"/>
    <cellStyle name="_Prince 3 4" xfId="1705" xr:uid="{00000000-0005-0000-0000-00006A040000}"/>
    <cellStyle name="_Prince 3 5" xfId="1706" xr:uid="{00000000-0005-0000-0000-00006B040000}"/>
    <cellStyle name="_Prince 3 6" xfId="1707" xr:uid="{00000000-0005-0000-0000-00006C040000}"/>
    <cellStyle name="_Prince 3 7" xfId="1708" xr:uid="{00000000-0005-0000-0000-00006D040000}"/>
    <cellStyle name="_Prince 3 8" xfId="1709" xr:uid="{00000000-0005-0000-0000-00006E040000}"/>
    <cellStyle name="_Prince 3 9" xfId="1710" xr:uid="{00000000-0005-0000-0000-00006F040000}"/>
    <cellStyle name="_Prince 4" xfId="1711" xr:uid="{00000000-0005-0000-0000-000070040000}"/>
    <cellStyle name="_Prince 4 10" xfId="1712" xr:uid="{00000000-0005-0000-0000-000071040000}"/>
    <cellStyle name="_Prince 4 2" xfId="1713" xr:uid="{00000000-0005-0000-0000-000072040000}"/>
    <cellStyle name="_Prince 4 3" xfId="1714" xr:uid="{00000000-0005-0000-0000-000073040000}"/>
    <cellStyle name="_Prince 4 4" xfId="1715" xr:uid="{00000000-0005-0000-0000-000074040000}"/>
    <cellStyle name="_Prince 4 5" xfId="1716" xr:uid="{00000000-0005-0000-0000-000075040000}"/>
    <cellStyle name="_Prince 4 6" xfId="1717" xr:uid="{00000000-0005-0000-0000-000076040000}"/>
    <cellStyle name="_Prince 4 7" xfId="1718" xr:uid="{00000000-0005-0000-0000-000077040000}"/>
    <cellStyle name="_Prince 4 8" xfId="1719" xr:uid="{00000000-0005-0000-0000-000078040000}"/>
    <cellStyle name="_Prince 4 9" xfId="1720" xr:uid="{00000000-0005-0000-0000-000079040000}"/>
    <cellStyle name="_Prince 5" xfId="1721" xr:uid="{00000000-0005-0000-0000-00007A040000}"/>
    <cellStyle name="_Prince 5 10" xfId="1722" xr:uid="{00000000-0005-0000-0000-00007B040000}"/>
    <cellStyle name="_Prince 5 2" xfId="1723" xr:uid="{00000000-0005-0000-0000-00007C040000}"/>
    <cellStyle name="_Prince 5 3" xfId="1724" xr:uid="{00000000-0005-0000-0000-00007D040000}"/>
    <cellStyle name="_Prince 5 4" xfId="1725" xr:uid="{00000000-0005-0000-0000-00007E040000}"/>
    <cellStyle name="_Prince 5 5" xfId="1726" xr:uid="{00000000-0005-0000-0000-00007F040000}"/>
    <cellStyle name="_Prince 5 6" xfId="1727" xr:uid="{00000000-0005-0000-0000-000080040000}"/>
    <cellStyle name="_Prince 5 7" xfId="1728" xr:uid="{00000000-0005-0000-0000-000081040000}"/>
    <cellStyle name="_Prince 5 8" xfId="1729" xr:uid="{00000000-0005-0000-0000-000082040000}"/>
    <cellStyle name="_Prince 5 9" xfId="1730" xr:uid="{00000000-0005-0000-0000-000083040000}"/>
    <cellStyle name="_Prince 6" xfId="1731" xr:uid="{00000000-0005-0000-0000-000084040000}"/>
    <cellStyle name="_Prince 7" xfId="1732" xr:uid="{00000000-0005-0000-0000-000085040000}"/>
    <cellStyle name="_Prince 8" xfId="1733" xr:uid="{00000000-0005-0000-0000-000086040000}"/>
    <cellStyle name="_Prince 9" xfId="1734" xr:uid="{00000000-0005-0000-0000-000087040000}"/>
    <cellStyle name="_Prince I  Prince II 2005-08-23" xfId="1735" xr:uid="{00000000-0005-0000-0000-000088040000}"/>
    <cellStyle name="_Prince I  Prince II 2005-08-23 10" xfId="1736" xr:uid="{00000000-0005-0000-0000-000089040000}"/>
    <cellStyle name="_Prince I  Prince II 2005-08-23 11" xfId="1737" xr:uid="{00000000-0005-0000-0000-00008A040000}"/>
    <cellStyle name="_Prince I  Prince II 2005-08-23 12" xfId="1738" xr:uid="{00000000-0005-0000-0000-00008B040000}"/>
    <cellStyle name="_Prince I  Prince II 2005-08-23 13" xfId="1739" xr:uid="{00000000-0005-0000-0000-00008C040000}"/>
    <cellStyle name="_Prince I  Prince II 2005-08-23 14" xfId="1740" xr:uid="{00000000-0005-0000-0000-00008D040000}"/>
    <cellStyle name="_Prince I  Prince II 2005-08-23 2" xfId="1741" xr:uid="{00000000-0005-0000-0000-00008E040000}"/>
    <cellStyle name="_Prince I  Prince II 2005-08-23 2 10" xfId="1742" xr:uid="{00000000-0005-0000-0000-00008F040000}"/>
    <cellStyle name="_Prince I  Prince II 2005-08-23 2 2" xfId="1743" xr:uid="{00000000-0005-0000-0000-000090040000}"/>
    <cellStyle name="_Prince I  Prince II 2005-08-23 2 3" xfId="1744" xr:uid="{00000000-0005-0000-0000-000091040000}"/>
    <cellStyle name="_Prince I  Prince II 2005-08-23 2 4" xfId="1745" xr:uid="{00000000-0005-0000-0000-000092040000}"/>
    <cellStyle name="_Prince I  Prince II 2005-08-23 2 5" xfId="1746" xr:uid="{00000000-0005-0000-0000-000093040000}"/>
    <cellStyle name="_Prince I  Prince II 2005-08-23 2 6" xfId="1747" xr:uid="{00000000-0005-0000-0000-000094040000}"/>
    <cellStyle name="_Prince I  Prince II 2005-08-23 2 7" xfId="1748" xr:uid="{00000000-0005-0000-0000-000095040000}"/>
    <cellStyle name="_Prince I  Prince II 2005-08-23 2 8" xfId="1749" xr:uid="{00000000-0005-0000-0000-000096040000}"/>
    <cellStyle name="_Prince I  Prince II 2005-08-23 2 9" xfId="1750" xr:uid="{00000000-0005-0000-0000-000097040000}"/>
    <cellStyle name="_Prince I  Prince II 2005-08-23 3" xfId="1751" xr:uid="{00000000-0005-0000-0000-000098040000}"/>
    <cellStyle name="_Prince I  Prince II 2005-08-23 3 10" xfId="1752" xr:uid="{00000000-0005-0000-0000-000099040000}"/>
    <cellStyle name="_Prince I  Prince II 2005-08-23 3 2" xfId="1753" xr:uid="{00000000-0005-0000-0000-00009A040000}"/>
    <cellStyle name="_Prince I  Prince II 2005-08-23 3 3" xfId="1754" xr:uid="{00000000-0005-0000-0000-00009B040000}"/>
    <cellStyle name="_Prince I  Prince II 2005-08-23 3 4" xfId="1755" xr:uid="{00000000-0005-0000-0000-00009C040000}"/>
    <cellStyle name="_Prince I  Prince II 2005-08-23 3 5" xfId="1756" xr:uid="{00000000-0005-0000-0000-00009D040000}"/>
    <cellStyle name="_Prince I  Prince II 2005-08-23 3 6" xfId="1757" xr:uid="{00000000-0005-0000-0000-00009E040000}"/>
    <cellStyle name="_Prince I  Prince II 2005-08-23 3 7" xfId="1758" xr:uid="{00000000-0005-0000-0000-00009F040000}"/>
    <cellStyle name="_Prince I  Prince II 2005-08-23 3 8" xfId="1759" xr:uid="{00000000-0005-0000-0000-0000A0040000}"/>
    <cellStyle name="_Prince I  Prince II 2005-08-23 3 9" xfId="1760" xr:uid="{00000000-0005-0000-0000-0000A1040000}"/>
    <cellStyle name="_Prince I  Prince II 2005-08-23 4" xfId="1761" xr:uid="{00000000-0005-0000-0000-0000A2040000}"/>
    <cellStyle name="_Prince I  Prince II 2005-08-23 4 10" xfId="1762" xr:uid="{00000000-0005-0000-0000-0000A3040000}"/>
    <cellStyle name="_Prince I  Prince II 2005-08-23 4 2" xfId="1763" xr:uid="{00000000-0005-0000-0000-0000A4040000}"/>
    <cellStyle name="_Prince I  Prince II 2005-08-23 4 3" xfId="1764" xr:uid="{00000000-0005-0000-0000-0000A5040000}"/>
    <cellStyle name="_Prince I  Prince II 2005-08-23 4 4" xfId="1765" xr:uid="{00000000-0005-0000-0000-0000A6040000}"/>
    <cellStyle name="_Prince I  Prince II 2005-08-23 4 5" xfId="1766" xr:uid="{00000000-0005-0000-0000-0000A7040000}"/>
    <cellStyle name="_Prince I  Prince II 2005-08-23 4 6" xfId="1767" xr:uid="{00000000-0005-0000-0000-0000A8040000}"/>
    <cellStyle name="_Prince I  Prince II 2005-08-23 4 7" xfId="1768" xr:uid="{00000000-0005-0000-0000-0000A9040000}"/>
    <cellStyle name="_Prince I  Prince II 2005-08-23 4 8" xfId="1769" xr:uid="{00000000-0005-0000-0000-0000AA040000}"/>
    <cellStyle name="_Prince I  Prince II 2005-08-23 4 9" xfId="1770" xr:uid="{00000000-0005-0000-0000-0000AB040000}"/>
    <cellStyle name="_Prince I  Prince II 2005-08-23 5" xfId="1771" xr:uid="{00000000-0005-0000-0000-0000AC040000}"/>
    <cellStyle name="_Prince I  Prince II 2005-08-23 5 10" xfId="1772" xr:uid="{00000000-0005-0000-0000-0000AD040000}"/>
    <cellStyle name="_Prince I  Prince II 2005-08-23 5 2" xfId="1773" xr:uid="{00000000-0005-0000-0000-0000AE040000}"/>
    <cellStyle name="_Prince I  Prince II 2005-08-23 5 3" xfId="1774" xr:uid="{00000000-0005-0000-0000-0000AF040000}"/>
    <cellStyle name="_Prince I  Prince II 2005-08-23 5 4" xfId="1775" xr:uid="{00000000-0005-0000-0000-0000B0040000}"/>
    <cellStyle name="_Prince I  Prince II 2005-08-23 5 5" xfId="1776" xr:uid="{00000000-0005-0000-0000-0000B1040000}"/>
    <cellStyle name="_Prince I  Prince II 2005-08-23 5 6" xfId="1777" xr:uid="{00000000-0005-0000-0000-0000B2040000}"/>
    <cellStyle name="_Prince I  Prince II 2005-08-23 5 7" xfId="1778" xr:uid="{00000000-0005-0000-0000-0000B3040000}"/>
    <cellStyle name="_Prince I  Prince II 2005-08-23 5 8" xfId="1779" xr:uid="{00000000-0005-0000-0000-0000B4040000}"/>
    <cellStyle name="_Prince I  Prince II 2005-08-23 5 9" xfId="1780" xr:uid="{00000000-0005-0000-0000-0000B5040000}"/>
    <cellStyle name="_Prince I  Prince II 2005-08-23 6" xfId="1781" xr:uid="{00000000-0005-0000-0000-0000B6040000}"/>
    <cellStyle name="_Prince I  Prince II 2005-08-23 7" xfId="1782" xr:uid="{00000000-0005-0000-0000-0000B7040000}"/>
    <cellStyle name="_Prince I  Prince II 2005-08-23 8" xfId="1783" xr:uid="{00000000-0005-0000-0000-0000B8040000}"/>
    <cellStyle name="_Prince I  Prince II 2005-08-23 9" xfId="1784" xr:uid="{00000000-0005-0000-0000-0000B9040000}"/>
    <cellStyle name="_Q3 - 2008 UVB Master Q2 price deck v2" xfId="1785" xr:uid="{00000000-0005-0000-0000-0000BA040000}"/>
    <cellStyle name="_Q4 - BAM PPA Revenue Report" xfId="1786" xr:uid="{00000000-0005-0000-0000-0000BB040000}"/>
    <cellStyle name="_Q4 vs Q3 Generation Profile" xfId="1787" xr:uid="{00000000-0005-0000-0000-0000BC040000}"/>
    <cellStyle name="_Quarterly BAM PPA Revenue Report MASTER" xfId="1788" xr:uid="{00000000-0005-0000-0000-0000BD040000}"/>
    <cellStyle name="_Quarterly BAM PPA Revenue Report MASTER (w BESA)" xfId="1789" xr:uid="{00000000-0005-0000-0000-0000BE040000}"/>
    <cellStyle name="_Quarterly BAM PPA Revenue Report MASTER Q2-2008" xfId="1790" xr:uid="{00000000-0005-0000-0000-0000BF040000}"/>
    <cellStyle name="_Sample for past due" xfId="1791" xr:uid="{00000000-0005-0000-0000-0000C0040000}"/>
    <cellStyle name="_Securities LT Investements, RPT, Inv income &amp; LAH" xfId="1792" xr:uid="{00000000-0005-0000-0000-0000C1040000}"/>
    <cellStyle name="_Securities LT Investements, RPT, Inv income &amp; LAH 10" xfId="1793" xr:uid="{00000000-0005-0000-0000-0000C2040000}"/>
    <cellStyle name="_Securities LT Investements, RPT, Inv income &amp; LAH 11" xfId="1794" xr:uid="{00000000-0005-0000-0000-0000C3040000}"/>
    <cellStyle name="_Securities LT Investements, RPT, Inv income &amp; LAH 12" xfId="1795" xr:uid="{00000000-0005-0000-0000-0000C4040000}"/>
    <cellStyle name="_Securities LT Investements, RPT, Inv income &amp; LAH 13" xfId="1796" xr:uid="{00000000-0005-0000-0000-0000C5040000}"/>
    <cellStyle name="_Securities LT Investements, RPT, Inv income &amp; LAH 14" xfId="1797" xr:uid="{00000000-0005-0000-0000-0000C6040000}"/>
    <cellStyle name="_Securities LT Investements, RPT, Inv income &amp; LAH 2" xfId="1798" xr:uid="{00000000-0005-0000-0000-0000C7040000}"/>
    <cellStyle name="_Securities LT Investements, RPT, Inv income &amp; LAH 2 10" xfId="1799" xr:uid="{00000000-0005-0000-0000-0000C8040000}"/>
    <cellStyle name="_Securities LT Investements, RPT, Inv income &amp; LAH 2 2" xfId="1800" xr:uid="{00000000-0005-0000-0000-0000C9040000}"/>
    <cellStyle name="_Securities LT Investements, RPT, Inv income &amp; LAH 2 3" xfId="1801" xr:uid="{00000000-0005-0000-0000-0000CA040000}"/>
    <cellStyle name="_Securities LT Investements, RPT, Inv income &amp; LAH 2 4" xfId="1802" xr:uid="{00000000-0005-0000-0000-0000CB040000}"/>
    <cellStyle name="_Securities LT Investements, RPT, Inv income &amp; LAH 2 5" xfId="1803" xr:uid="{00000000-0005-0000-0000-0000CC040000}"/>
    <cellStyle name="_Securities LT Investements, RPT, Inv income &amp; LAH 2 6" xfId="1804" xr:uid="{00000000-0005-0000-0000-0000CD040000}"/>
    <cellStyle name="_Securities LT Investements, RPT, Inv income &amp; LAH 2 7" xfId="1805" xr:uid="{00000000-0005-0000-0000-0000CE040000}"/>
    <cellStyle name="_Securities LT Investements, RPT, Inv income &amp; LAH 2 8" xfId="1806" xr:uid="{00000000-0005-0000-0000-0000CF040000}"/>
    <cellStyle name="_Securities LT Investements, RPT, Inv income &amp; LAH 2 9" xfId="1807" xr:uid="{00000000-0005-0000-0000-0000D0040000}"/>
    <cellStyle name="_Securities LT Investements, RPT, Inv income &amp; LAH 3" xfId="1808" xr:uid="{00000000-0005-0000-0000-0000D1040000}"/>
    <cellStyle name="_Securities LT Investements, RPT, Inv income &amp; LAH 3 10" xfId="1809" xr:uid="{00000000-0005-0000-0000-0000D2040000}"/>
    <cellStyle name="_Securities LT Investements, RPT, Inv income &amp; LAH 3 2" xfId="1810" xr:uid="{00000000-0005-0000-0000-0000D3040000}"/>
    <cellStyle name="_Securities LT Investements, RPT, Inv income &amp; LAH 3 3" xfId="1811" xr:uid="{00000000-0005-0000-0000-0000D4040000}"/>
    <cellStyle name="_Securities LT Investements, RPT, Inv income &amp; LAH 3 4" xfId="1812" xr:uid="{00000000-0005-0000-0000-0000D5040000}"/>
    <cellStyle name="_Securities LT Investements, RPT, Inv income &amp; LAH 3 5" xfId="1813" xr:uid="{00000000-0005-0000-0000-0000D6040000}"/>
    <cellStyle name="_Securities LT Investements, RPT, Inv income &amp; LAH 3 6" xfId="1814" xr:uid="{00000000-0005-0000-0000-0000D7040000}"/>
    <cellStyle name="_Securities LT Investements, RPT, Inv income &amp; LAH 3 7" xfId="1815" xr:uid="{00000000-0005-0000-0000-0000D8040000}"/>
    <cellStyle name="_Securities LT Investements, RPT, Inv income &amp; LAH 3 8" xfId="1816" xr:uid="{00000000-0005-0000-0000-0000D9040000}"/>
    <cellStyle name="_Securities LT Investements, RPT, Inv income &amp; LAH 3 9" xfId="1817" xr:uid="{00000000-0005-0000-0000-0000DA040000}"/>
    <cellStyle name="_Securities LT Investements, RPT, Inv income &amp; LAH 4" xfId="1818" xr:uid="{00000000-0005-0000-0000-0000DB040000}"/>
    <cellStyle name="_Securities LT Investements, RPT, Inv income &amp; LAH 4 10" xfId="1819" xr:uid="{00000000-0005-0000-0000-0000DC040000}"/>
    <cellStyle name="_Securities LT Investements, RPT, Inv income &amp; LAH 4 2" xfId="1820" xr:uid="{00000000-0005-0000-0000-0000DD040000}"/>
    <cellStyle name="_Securities LT Investements, RPT, Inv income &amp; LAH 4 3" xfId="1821" xr:uid="{00000000-0005-0000-0000-0000DE040000}"/>
    <cellStyle name="_Securities LT Investements, RPT, Inv income &amp; LAH 4 4" xfId="1822" xr:uid="{00000000-0005-0000-0000-0000DF040000}"/>
    <cellStyle name="_Securities LT Investements, RPT, Inv income &amp; LAH 4 5" xfId="1823" xr:uid="{00000000-0005-0000-0000-0000E0040000}"/>
    <cellStyle name="_Securities LT Investements, RPT, Inv income &amp; LAH 4 6" xfId="1824" xr:uid="{00000000-0005-0000-0000-0000E1040000}"/>
    <cellStyle name="_Securities LT Investements, RPT, Inv income &amp; LAH 4 7" xfId="1825" xr:uid="{00000000-0005-0000-0000-0000E2040000}"/>
    <cellStyle name="_Securities LT Investements, RPT, Inv income &amp; LAH 4 8" xfId="1826" xr:uid="{00000000-0005-0000-0000-0000E3040000}"/>
    <cellStyle name="_Securities LT Investements, RPT, Inv income &amp; LAH 4 9" xfId="1827" xr:uid="{00000000-0005-0000-0000-0000E4040000}"/>
    <cellStyle name="_Securities LT Investements, RPT, Inv income &amp; LAH 5" xfId="1828" xr:uid="{00000000-0005-0000-0000-0000E5040000}"/>
    <cellStyle name="_Securities LT Investements, RPT, Inv income &amp; LAH 5 10" xfId="1829" xr:uid="{00000000-0005-0000-0000-0000E6040000}"/>
    <cellStyle name="_Securities LT Investements, RPT, Inv income &amp; LAH 5 2" xfId="1830" xr:uid="{00000000-0005-0000-0000-0000E7040000}"/>
    <cellStyle name="_Securities LT Investements, RPT, Inv income &amp; LAH 5 3" xfId="1831" xr:uid="{00000000-0005-0000-0000-0000E8040000}"/>
    <cellStyle name="_Securities LT Investements, RPT, Inv income &amp; LAH 5 4" xfId="1832" xr:uid="{00000000-0005-0000-0000-0000E9040000}"/>
    <cellStyle name="_Securities LT Investements, RPT, Inv income &amp; LAH 5 5" xfId="1833" xr:uid="{00000000-0005-0000-0000-0000EA040000}"/>
    <cellStyle name="_Securities LT Investements, RPT, Inv income &amp; LAH 5 6" xfId="1834" xr:uid="{00000000-0005-0000-0000-0000EB040000}"/>
    <cellStyle name="_Securities LT Investements, RPT, Inv income &amp; LAH 5 7" xfId="1835" xr:uid="{00000000-0005-0000-0000-0000EC040000}"/>
    <cellStyle name="_Securities LT Investements, RPT, Inv income &amp; LAH 5 8" xfId="1836" xr:uid="{00000000-0005-0000-0000-0000ED040000}"/>
    <cellStyle name="_Securities LT Investements, RPT, Inv income &amp; LAH 5 9" xfId="1837" xr:uid="{00000000-0005-0000-0000-0000EE040000}"/>
    <cellStyle name="_Securities LT Investements, RPT, Inv income &amp; LAH 6" xfId="1838" xr:uid="{00000000-0005-0000-0000-0000EF040000}"/>
    <cellStyle name="_Securities LT Investements, RPT, Inv income &amp; LAH 7" xfId="1839" xr:uid="{00000000-0005-0000-0000-0000F0040000}"/>
    <cellStyle name="_Securities LT Investements, RPT, Inv income &amp; LAH 8" xfId="1840" xr:uid="{00000000-0005-0000-0000-0000F1040000}"/>
    <cellStyle name="_Securities LT Investements, RPT, Inv income &amp; LAH 9" xfId="1841" xr:uid="{00000000-0005-0000-0000-0000F2040000}"/>
    <cellStyle name="_Sept 30, 2007 - BPI Debt Mgt Report" xfId="1842" xr:uid="{00000000-0005-0000-0000-0000F3040000}"/>
    <cellStyle name="_Sheet1" xfId="1843" xr:uid="{00000000-0005-0000-0000-0000F4040000}"/>
    <cellStyle name="_Sheet1 10" xfId="1844" xr:uid="{00000000-0005-0000-0000-0000F5040000}"/>
    <cellStyle name="_Sheet1 11" xfId="1845" xr:uid="{00000000-0005-0000-0000-0000F6040000}"/>
    <cellStyle name="_Sheet1 12" xfId="1846" xr:uid="{00000000-0005-0000-0000-0000F7040000}"/>
    <cellStyle name="_Sheet1 13" xfId="1847" xr:uid="{00000000-0005-0000-0000-0000F8040000}"/>
    <cellStyle name="_Sheet1 14" xfId="1848" xr:uid="{00000000-0005-0000-0000-0000F9040000}"/>
    <cellStyle name="_Sheet1 2" xfId="1849" xr:uid="{00000000-0005-0000-0000-0000FA040000}"/>
    <cellStyle name="_Sheet1 2 10" xfId="1850" xr:uid="{00000000-0005-0000-0000-0000FB040000}"/>
    <cellStyle name="_Sheet1 2 2" xfId="1851" xr:uid="{00000000-0005-0000-0000-0000FC040000}"/>
    <cellStyle name="_Sheet1 2 3" xfId="1852" xr:uid="{00000000-0005-0000-0000-0000FD040000}"/>
    <cellStyle name="_Sheet1 2 4" xfId="1853" xr:uid="{00000000-0005-0000-0000-0000FE040000}"/>
    <cellStyle name="_Sheet1 2 5" xfId="1854" xr:uid="{00000000-0005-0000-0000-0000FF040000}"/>
    <cellStyle name="_Sheet1 2 6" xfId="1855" xr:uid="{00000000-0005-0000-0000-000000050000}"/>
    <cellStyle name="_Sheet1 2 7" xfId="1856" xr:uid="{00000000-0005-0000-0000-000001050000}"/>
    <cellStyle name="_Sheet1 2 8" xfId="1857" xr:uid="{00000000-0005-0000-0000-000002050000}"/>
    <cellStyle name="_Sheet1 2 9" xfId="1858" xr:uid="{00000000-0005-0000-0000-000003050000}"/>
    <cellStyle name="_Sheet1 3" xfId="1859" xr:uid="{00000000-0005-0000-0000-000004050000}"/>
    <cellStyle name="_Sheet1 3 10" xfId="1860" xr:uid="{00000000-0005-0000-0000-000005050000}"/>
    <cellStyle name="_Sheet1 3 2" xfId="1861" xr:uid="{00000000-0005-0000-0000-000006050000}"/>
    <cellStyle name="_Sheet1 3 3" xfId="1862" xr:uid="{00000000-0005-0000-0000-000007050000}"/>
    <cellStyle name="_Sheet1 3 4" xfId="1863" xr:uid="{00000000-0005-0000-0000-000008050000}"/>
    <cellStyle name="_Sheet1 3 5" xfId="1864" xr:uid="{00000000-0005-0000-0000-000009050000}"/>
    <cellStyle name="_Sheet1 3 6" xfId="1865" xr:uid="{00000000-0005-0000-0000-00000A050000}"/>
    <cellStyle name="_Sheet1 3 7" xfId="1866" xr:uid="{00000000-0005-0000-0000-00000B050000}"/>
    <cellStyle name="_Sheet1 3 8" xfId="1867" xr:uid="{00000000-0005-0000-0000-00000C050000}"/>
    <cellStyle name="_Sheet1 3 9" xfId="1868" xr:uid="{00000000-0005-0000-0000-00000D050000}"/>
    <cellStyle name="_Sheet1 4" xfId="1869" xr:uid="{00000000-0005-0000-0000-00000E050000}"/>
    <cellStyle name="_Sheet1 4 10" xfId="1870" xr:uid="{00000000-0005-0000-0000-00000F050000}"/>
    <cellStyle name="_Sheet1 4 2" xfId="1871" xr:uid="{00000000-0005-0000-0000-000010050000}"/>
    <cellStyle name="_Sheet1 4 3" xfId="1872" xr:uid="{00000000-0005-0000-0000-000011050000}"/>
    <cellStyle name="_Sheet1 4 4" xfId="1873" xr:uid="{00000000-0005-0000-0000-000012050000}"/>
    <cellStyle name="_Sheet1 4 5" xfId="1874" xr:uid="{00000000-0005-0000-0000-000013050000}"/>
    <cellStyle name="_Sheet1 4 6" xfId="1875" xr:uid="{00000000-0005-0000-0000-000014050000}"/>
    <cellStyle name="_Sheet1 4 7" xfId="1876" xr:uid="{00000000-0005-0000-0000-000015050000}"/>
    <cellStyle name="_Sheet1 4 8" xfId="1877" xr:uid="{00000000-0005-0000-0000-000016050000}"/>
    <cellStyle name="_Sheet1 4 9" xfId="1878" xr:uid="{00000000-0005-0000-0000-000017050000}"/>
    <cellStyle name="_Sheet1 5" xfId="1879" xr:uid="{00000000-0005-0000-0000-000018050000}"/>
    <cellStyle name="_Sheet1 5 10" xfId="1880" xr:uid="{00000000-0005-0000-0000-000019050000}"/>
    <cellStyle name="_Sheet1 5 2" xfId="1881" xr:uid="{00000000-0005-0000-0000-00001A050000}"/>
    <cellStyle name="_Sheet1 5 3" xfId="1882" xr:uid="{00000000-0005-0000-0000-00001B050000}"/>
    <cellStyle name="_Sheet1 5 4" xfId="1883" xr:uid="{00000000-0005-0000-0000-00001C050000}"/>
    <cellStyle name="_Sheet1 5 5" xfId="1884" xr:uid="{00000000-0005-0000-0000-00001D050000}"/>
    <cellStyle name="_Sheet1 5 6" xfId="1885" xr:uid="{00000000-0005-0000-0000-00001E050000}"/>
    <cellStyle name="_Sheet1 5 7" xfId="1886" xr:uid="{00000000-0005-0000-0000-00001F050000}"/>
    <cellStyle name="_Sheet1 5 8" xfId="1887" xr:uid="{00000000-0005-0000-0000-000020050000}"/>
    <cellStyle name="_Sheet1 5 9" xfId="1888" xr:uid="{00000000-0005-0000-0000-000021050000}"/>
    <cellStyle name="_Sheet1 6" xfId="1889" xr:uid="{00000000-0005-0000-0000-000022050000}"/>
    <cellStyle name="_Sheet1 7" xfId="1890" xr:uid="{00000000-0005-0000-0000-000023050000}"/>
    <cellStyle name="_Sheet1 8" xfId="1891" xr:uid="{00000000-0005-0000-0000-000024050000}"/>
    <cellStyle name="_Sheet1 9" xfId="1892" xr:uid="{00000000-0005-0000-0000-000025050000}"/>
    <cellStyle name="_shellfish equity 26feb06_Link" xfId="1893" xr:uid="{00000000-0005-0000-0000-000026050000}"/>
    <cellStyle name="_SubHeading" xfId="1894" xr:uid="{00000000-0005-0000-0000-000027050000}"/>
    <cellStyle name="_SubHeading_A3 GStyle Excel_Version 3" xfId="1895" xr:uid="{00000000-0005-0000-0000-000028050000}"/>
    <cellStyle name="_SubHeading_Cat Model 2 - 2007 02 23 - Tamar Valley Power" xfId="1896" xr:uid="{00000000-0005-0000-0000-000029050000}"/>
    <cellStyle name="_Summary 060109 V1" xfId="1897" xr:uid="{00000000-0005-0000-0000-00002A050000}"/>
    <cellStyle name="_Summary 060109 V1 10" xfId="1898" xr:uid="{00000000-0005-0000-0000-00002B050000}"/>
    <cellStyle name="_Summary 060109 V1 11" xfId="1899" xr:uid="{00000000-0005-0000-0000-00002C050000}"/>
    <cellStyle name="_Summary 060109 V1 12" xfId="1900" xr:uid="{00000000-0005-0000-0000-00002D050000}"/>
    <cellStyle name="_Summary 060109 V1 13" xfId="1901" xr:uid="{00000000-0005-0000-0000-00002E050000}"/>
    <cellStyle name="_Summary 060109 V1 14" xfId="1902" xr:uid="{00000000-0005-0000-0000-00002F050000}"/>
    <cellStyle name="_Summary 060109 V1 2" xfId="1903" xr:uid="{00000000-0005-0000-0000-000030050000}"/>
    <cellStyle name="_Summary 060109 V1 2 10" xfId="1904" xr:uid="{00000000-0005-0000-0000-000031050000}"/>
    <cellStyle name="_Summary 060109 V1 2 2" xfId="1905" xr:uid="{00000000-0005-0000-0000-000032050000}"/>
    <cellStyle name="_Summary 060109 V1 2 3" xfId="1906" xr:uid="{00000000-0005-0000-0000-000033050000}"/>
    <cellStyle name="_Summary 060109 V1 2 4" xfId="1907" xr:uid="{00000000-0005-0000-0000-000034050000}"/>
    <cellStyle name="_Summary 060109 V1 2 5" xfId="1908" xr:uid="{00000000-0005-0000-0000-000035050000}"/>
    <cellStyle name="_Summary 060109 V1 2 6" xfId="1909" xr:uid="{00000000-0005-0000-0000-000036050000}"/>
    <cellStyle name="_Summary 060109 V1 2 7" xfId="1910" xr:uid="{00000000-0005-0000-0000-000037050000}"/>
    <cellStyle name="_Summary 060109 V1 2 8" xfId="1911" xr:uid="{00000000-0005-0000-0000-000038050000}"/>
    <cellStyle name="_Summary 060109 V1 2 9" xfId="1912" xr:uid="{00000000-0005-0000-0000-000039050000}"/>
    <cellStyle name="_Summary 060109 V1 3" xfId="1913" xr:uid="{00000000-0005-0000-0000-00003A050000}"/>
    <cellStyle name="_Summary 060109 V1 3 10" xfId="1914" xr:uid="{00000000-0005-0000-0000-00003B050000}"/>
    <cellStyle name="_Summary 060109 V1 3 2" xfId="1915" xr:uid="{00000000-0005-0000-0000-00003C050000}"/>
    <cellStyle name="_Summary 060109 V1 3 3" xfId="1916" xr:uid="{00000000-0005-0000-0000-00003D050000}"/>
    <cellStyle name="_Summary 060109 V1 3 4" xfId="1917" xr:uid="{00000000-0005-0000-0000-00003E050000}"/>
    <cellStyle name="_Summary 060109 V1 3 5" xfId="1918" xr:uid="{00000000-0005-0000-0000-00003F050000}"/>
    <cellStyle name="_Summary 060109 V1 3 6" xfId="1919" xr:uid="{00000000-0005-0000-0000-000040050000}"/>
    <cellStyle name="_Summary 060109 V1 3 7" xfId="1920" xr:uid="{00000000-0005-0000-0000-000041050000}"/>
    <cellStyle name="_Summary 060109 V1 3 8" xfId="1921" xr:uid="{00000000-0005-0000-0000-000042050000}"/>
    <cellStyle name="_Summary 060109 V1 3 9" xfId="1922" xr:uid="{00000000-0005-0000-0000-000043050000}"/>
    <cellStyle name="_Summary 060109 V1 4" xfId="1923" xr:uid="{00000000-0005-0000-0000-000044050000}"/>
    <cellStyle name="_Summary 060109 V1 4 10" xfId="1924" xr:uid="{00000000-0005-0000-0000-000045050000}"/>
    <cellStyle name="_Summary 060109 V1 4 2" xfId="1925" xr:uid="{00000000-0005-0000-0000-000046050000}"/>
    <cellStyle name="_Summary 060109 V1 4 3" xfId="1926" xr:uid="{00000000-0005-0000-0000-000047050000}"/>
    <cellStyle name="_Summary 060109 V1 4 4" xfId="1927" xr:uid="{00000000-0005-0000-0000-000048050000}"/>
    <cellStyle name="_Summary 060109 V1 4 5" xfId="1928" xr:uid="{00000000-0005-0000-0000-000049050000}"/>
    <cellStyle name="_Summary 060109 V1 4 6" xfId="1929" xr:uid="{00000000-0005-0000-0000-00004A050000}"/>
    <cellStyle name="_Summary 060109 V1 4 7" xfId="1930" xr:uid="{00000000-0005-0000-0000-00004B050000}"/>
    <cellStyle name="_Summary 060109 V1 4 8" xfId="1931" xr:uid="{00000000-0005-0000-0000-00004C050000}"/>
    <cellStyle name="_Summary 060109 V1 4 9" xfId="1932" xr:uid="{00000000-0005-0000-0000-00004D050000}"/>
    <cellStyle name="_Summary 060109 V1 5" xfId="1933" xr:uid="{00000000-0005-0000-0000-00004E050000}"/>
    <cellStyle name="_Summary 060109 V1 5 10" xfId="1934" xr:uid="{00000000-0005-0000-0000-00004F050000}"/>
    <cellStyle name="_Summary 060109 V1 5 2" xfId="1935" xr:uid="{00000000-0005-0000-0000-000050050000}"/>
    <cellStyle name="_Summary 060109 V1 5 3" xfId="1936" xr:uid="{00000000-0005-0000-0000-000051050000}"/>
    <cellStyle name="_Summary 060109 V1 5 4" xfId="1937" xr:uid="{00000000-0005-0000-0000-000052050000}"/>
    <cellStyle name="_Summary 060109 V1 5 5" xfId="1938" xr:uid="{00000000-0005-0000-0000-000053050000}"/>
    <cellStyle name="_Summary 060109 V1 5 6" xfId="1939" xr:uid="{00000000-0005-0000-0000-000054050000}"/>
    <cellStyle name="_Summary 060109 V1 5 7" xfId="1940" xr:uid="{00000000-0005-0000-0000-000055050000}"/>
    <cellStyle name="_Summary 060109 V1 5 8" xfId="1941" xr:uid="{00000000-0005-0000-0000-000056050000}"/>
    <cellStyle name="_Summary 060109 V1 5 9" xfId="1942" xr:uid="{00000000-0005-0000-0000-000057050000}"/>
    <cellStyle name="_Summary 060109 V1 6" xfId="1943" xr:uid="{00000000-0005-0000-0000-000058050000}"/>
    <cellStyle name="_Summary 060109 V1 7" xfId="1944" xr:uid="{00000000-0005-0000-0000-000059050000}"/>
    <cellStyle name="_Summary 060109 V1 8" xfId="1945" xr:uid="{00000000-0005-0000-0000-00005A050000}"/>
    <cellStyle name="_Summary 060109 V1 9" xfId="1946" xr:uid="{00000000-0005-0000-0000-00005B050000}"/>
    <cellStyle name="_Supplemental Q4-2005" xfId="1947" xr:uid="{00000000-0005-0000-0000-00005C050000}"/>
    <cellStyle name="_Supplemental Q4-2005_Credit Risk Q3-2008" xfId="1948" xr:uid="{00000000-0005-0000-0000-00005D050000}"/>
    <cellStyle name="_Supplemental Q4-2005_FX POSITION Q2-08" xfId="1949" xr:uid="{00000000-0005-0000-0000-00005E050000}"/>
    <cellStyle name="_Supporting documentation for Harry's chart" xfId="1950" xr:uid="{00000000-0005-0000-0000-00005F050000}"/>
    <cellStyle name="_Supporting documentation for Harry's chart 10" xfId="1951" xr:uid="{00000000-0005-0000-0000-000060050000}"/>
    <cellStyle name="_Supporting documentation for Harry's chart 11" xfId="1952" xr:uid="{00000000-0005-0000-0000-000061050000}"/>
    <cellStyle name="_Supporting documentation for Harry's chart 12" xfId="1953" xr:uid="{00000000-0005-0000-0000-000062050000}"/>
    <cellStyle name="_Supporting documentation for Harry's chart 13" xfId="1954" xr:uid="{00000000-0005-0000-0000-000063050000}"/>
    <cellStyle name="_Supporting documentation for Harry's chart 14" xfId="1955" xr:uid="{00000000-0005-0000-0000-000064050000}"/>
    <cellStyle name="_Supporting documentation for Harry's chart 2" xfId="1956" xr:uid="{00000000-0005-0000-0000-000065050000}"/>
    <cellStyle name="_Supporting documentation for Harry's chart 2 10" xfId="1957" xr:uid="{00000000-0005-0000-0000-000066050000}"/>
    <cellStyle name="_Supporting documentation for Harry's chart 2 2" xfId="1958" xr:uid="{00000000-0005-0000-0000-000067050000}"/>
    <cellStyle name="_Supporting documentation for Harry's chart 2 3" xfId="1959" xr:uid="{00000000-0005-0000-0000-000068050000}"/>
    <cellStyle name="_Supporting documentation for Harry's chart 2 4" xfId="1960" xr:uid="{00000000-0005-0000-0000-000069050000}"/>
    <cellStyle name="_Supporting documentation for Harry's chart 2 5" xfId="1961" xr:uid="{00000000-0005-0000-0000-00006A050000}"/>
    <cellStyle name="_Supporting documentation for Harry's chart 2 6" xfId="1962" xr:uid="{00000000-0005-0000-0000-00006B050000}"/>
    <cellStyle name="_Supporting documentation for Harry's chart 2 7" xfId="1963" xr:uid="{00000000-0005-0000-0000-00006C050000}"/>
    <cellStyle name="_Supporting documentation for Harry's chart 2 8" xfId="1964" xr:uid="{00000000-0005-0000-0000-00006D050000}"/>
    <cellStyle name="_Supporting documentation for Harry's chart 2 9" xfId="1965" xr:uid="{00000000-0005-0000-0000-00006E050000}"/>
    <cellStyle name="_Supporting documentation for Harry's chart 3" xfId="1966" xr:uid="{00000000-0005-0000-0000-00006F050000}"/>
    <cellStyle name="_Supporting documentation for Harry's chart 3 10" xfId="1967" xr:uid="{00000000-0005-0000-0000-000070050000}"/>
    <cellStyle name="_Supporting documentation for Harry's chart 3 2" xfId="1968" xr:uid="{00000000-0005-0000-0000-000071050000}"/>
    <cellStyle name="_Supporting documentation for Harry's chart 3 3" xfId="1969" xr:uid="{00000000-0005-0000-0000-000072050000}"/>
    <cellStyle name="_Supporting documentation for Harry's chart 3 4" xfId="1970" xr:uid="{00000000-0005-0000-0000-000073050000}"/>
    <cellStyle name="_Supporting documentation for Harry's chart 3 5" xfId="1971" xr:uid="{00000000-0005-0000-0000-000074050000}"/>
    <cellStyle name="_Supporting documentation for Harry's chart 3 6" xfId="1972" xr:uid="{00000000-0005-0000-0000-000075050000}"/>
    <cellStyle name="_Supporting documentation for Harry's chart 3 7" xfId="1973" xr:uid="{00000000-0005-0000-0000-000076050000}"/>
    <cellStyle name="_Supporting documentation for Harry's chart 3 8" xfId="1974" xr:uid="{00000000-0005-0000-0000-000077050000}"/>
    <cellStyle name="_Supporting documentation for Harry's chart 3 9" xfId="1975" xr:uid="{00000000-0005-0000-0000-000078050000}"/>
    <cellStyle name="_Supporting documentation for Harry's chart 4" xfId="1976" xr:uid="{00000000-0005-0000-0000-000079050000}"/>
    <cellStyle name="_Supporting documentation for Harry's chart 4 10" xfId="1977" xr:uid="{00000000-0005-0000-0000-00007A050000}"/>
    <cellStyle name="_Supporting documentation for Harry's chart 4 2" xfId="1978" xr:uid="{00000000-0005-0000-0000-00007B050000}"/>
    <cellStyle name="_Supporting documentation for Harry's chart 4 3" xfId="1979" xr:uid="{00000000-0005-0000-0000-00007C050000}"/>
    <cellStyle name="_Supporting documentation for Harry's chart 4 4" xfId="1980" xr:uid="{00000000-0005-0000-0000-00007D050000}"/>
    <cellStyle name="_Supporting documentation for Harry's chart 4 5" xfId="1981" xr:uid="{00000000-0005-0000-0000-00007E050000}"/>
    <cellStyle name="_Supporting documentation for Harry's chart 4 6" xfId="1982" xr:uid="{00000000-0005-0000-0000-00007F050000}"/>
    <cellStyle name="_Supporting documentation for Harry's chart 4 7" xfId="1983" xr:uid="{00000000-0005-0000-0000-000080050000}"/>
    <cellStyle name="_Supporting documentation for Harry's chart 4 8" xfId="1984" xr:uid="{00000000-0005-0000-0000-000081050000}"/>
    <cellStyle name="_Supporting documentation for Harry's chart 4 9" xfId="1985" xr:uid="{00000000-0005-0000-0000-000082050000}"/>
    <cellStyle name="_Supporting documentation for Harry's chart 5" xfId="1986" xr:uid="{00000000-0005-0000-0000-000083050000}"/>
    <cellStyle name="_Supporting documentation for Harry's chart 5 10" xfId="1987" xr:uid="{00000000-0005-0000-0000-000084050000}"/>
    <cellStyle name="_Supporting documentation for Harry's chart 5 2" xfId="1988" xr:uid="{00000000-0005-0000-0000-000085050000}"/>
    <cellStyle name="_Supporting documentation for Harry's chart 5 3" xfId="1989" xr:uid="{00000000-0005-0000-0000-000086050000}"/>
    <cellStyle name="_Supporting documentation for Harry's chart 5 4" xfId="1990" xr:uid="{00000000-0005-0000-0000-000087050000}"/>
    <cellStyle name="_Supporting documentation for Harry's chart 5 5" xfId="1991" xr:uid="{00000000-0005-0000-0000-000088050000}"/>
    <cellStyle name="_Supporting documentation for Harry's chart 5 6" xfId="1992" xr:uid="{00000000-0005-0000-0000-000089050000}"/>
    <cellStyle name="_Supporting documentation for Harry's chart 5 7" xfId="1993" xr:uid="{00000000-0005-0000-0000-00008A050000}"/>
    <cellStyle name="_Supporting documentation for Harry's chart 5 8" xfId="1994" xr:uid="{00000000-0005-0000-0000-00008B050000}"/>
    <cellStyle name="_Supporting documentation for Harry's chart 5 9" xfId="1995" xr:uid="{00000000-0005-0000-0000-00008C050000}"/>
    <cellStyle name="_Supporting documentation for Harry's chart 6" xfId="1996" xr:uid="{00000000-0005-0000-0000-00008D050000}"/>
    <cellStyle name="_Supporting documentation for Harry's chart 7" xfId="1997" xr:uid="{00000000-0005-0000-0000-00008E050000}"/>
    <cellStyle name="_Supporting documentation for Harry's chart 8" xfId="1998" xr:uid="{00000000-0005-0000-0000-00008F050000}"/>
    <cellStyle name="_Supporting documentation for Harry's chart 9" xfId="1999" xr:uid="{00000000-0005-0000-0000-000090050000}"/>
    <cellStyle name="_Table" xfId="2000" xr:uid="{00000000-0005-0000-0000-000091050000}"/>
    <cellStyle name="_TableHead" xfId="2001" xr:uid="{00000000-0005-0000-0000-000092050000}"/>
    <cellStyle name="_TableRowHead" xfId="2002" xr:uid="{00000000-0005-0000-0000-000093050000}"/>
    <cellStyle name="_TableSuperHead" xfId="2003" xr:uid="{00000000-0005-0000-0000-000094050000}"/>
    <cellStyle name="_Treasury report #1 - to be updated" xfId="2004" xr:uid="{00000000-0005-0000-0000-000095050000}"/>
    <cellStyle name="_Treasury report #1 - to be updated 10" xfId="2005" xr:uid="{00000000-0005-0000-0000-000096050000}"/>
    <cellStyle name="_Treasury report #1 - to be updated 11" xfId="2006" xr:uid="{00000000-0005-0000-0000-000097050000}"/>
    <cellStyle name="_Treasury report #1 - to be updated 12" xfId="2007" xr:uid="{00000000-0005-0000-0000-000098050000}"/>
    <cellStyle name="_Treasury report #1 - to be updated 13" xfId="2008" xr:uid="{00000000-0005-0000-0000-000099050000}"/>
    <cellStyle name="_Treasury report #1 - to be updated 14" xfId="2009" xr:uid="{00000000-0005-0000-0000-00009A050000}"/>
    <cellStyle name="_Treasury report #1 - to be updated 2" xfId="2010" xr:uid="{00000000-0005-0000-0000-00009B050000}"/>
    <cellStyle name="_Treasury report #1 - to be updated 2 10" xfId="2011" xr:uid="{00000000-0005-0000-0000-00009C050000}"/>
    <cellStyle name="_Treasury report #1 - to be updated 2 2" xfId="2012" xr:uid="{00000000-0005-0000-0000-00009D050000}"/>
    <cellStyle name="_Treasury report #1 - to be updated 2 3" xfId="2013" xr:uid="{00000000-0005-0000-0000-00009E050000}"/>
    <cellStyle name="_Treasury report #1 - to be updated 2 4" xfId="2014" xr:uid="{00000000-0005-0000-0000-00009F050000}"/>
    <cellStyle name="_Treasury report #1 - to be updated 2 5" xfId="2015" xr:uid="{00000000-0005-0000-0000-0000A0050000}"/>
    <cellStyle name="_Treasury report #1 - to be updated 2 6" xfId="2016" xr:uid="{00000000-0005-0000-0000-0000A1050000}"/>
    <cellStyle name="_Treasury report #1 - to be updated 2 7" xfId="2017" xr:uid="{00000000-0005-0000-0000-0000A2050000}"/>
    <cellStyle name="_Treasury report #1 - to be updated 2 8" xfId="2018" xr:uid="{00000000-0005-0000-0000-0000A3050000}"/>
    <cellStyle name="_Treasury report #1 - to be updated 2 9" xfId="2019" xr:uid="{00000000-0005-0000-0000-0000A4050000}"/>
    <cellStyle name="_Treasury report #1 - to be updated 3" xfId="2020" xr:uid="{00000000-0005-0000-0000-0000A5050000}"/>
    <cellStyle name="_Treasury report #1 - to be updated 3 10" xfId="2021" xr:uid="{00000000-0005-0000-0000-0000A6050000}"/>
    <cellStyle name="_Treasury report #1 - to be updated 3 2" xfId="2022" xr:uid="{00000000-0005-0000-0000-0000A7050000}"/>
    <cellStyle name="_Treasury report #1 - to be updated 3 3" xfId="2023" xr:uid="{00000000-0005-0000-0000-0000A8050000}"/>
    <cellStyle name="_Treasury report #1 - to be updated 3 4" xfId="2024" xr:uid="{00000000-0005-0000-0000-0000A9050000}"/>
    <cellStyle name="_Treasury report #1 - to be updated 3 5" xfId="2025" xr:uid="{00000000-0005-0000-0000-0000AA050000}"/>
    <cellStyle name="_Treasury report #1 - to be updated 3 6" xfId="2026" xr:uid="{00000000-0005-0000-0000-0000AB050000}"/>
    <cellStyle name="_Treasury report #1 - to be updated 3 7" xfId="2027" xr:uid="{00000000-0005-0000-0000-0000AC050000}"/>
    <cellStyle name="_Treasury report #1 - to be updated 3 8" xfId="2028" xr:uid="{00000000-0005-0000-0000-0000AD050000}"/>
    <cellStyle name="_Treasury report #1 - to be updated 3 9" xfId="2029" xr:uid="{00000000-0005-0000-0000-0000AE050000}"/>
    <cellStyle name="_Treasury report #1 - to be updated 4" xfId="2030" xr:uid="{00000000-0005-0000-0000-0000AF050000}"/>
    <cellStyle name="_Treasury report #1 - to be updated 4 10" xfId="2031" xr:uid="{00000000-0005-0000-0000-0000B0050000}"/>
    <cellStyle name="_Treasury report #1 - to be updated 4 2" xfId="2032" xr:uid="{00000000-0005-0000-0000-0000B1050000}"/>
    <cellStyle name="_Treasury report #1 - to be updated 4 3" xfId="2033" xr:uid="{00000000-0005-0000-0000-0000B2050000}"/>
    <cellStyle name="_Treasury report #1 - to be updated 4 4" xfId="2034" xr:uid="{00000000-0005-0000-0000-0000B3050000}"/>
    <cellStyle name="_Treasury report #1 - to be updated 4 5" xfId="2035" xr:uid="{00000000-0005-0000-0000-0000B4050000}"/>
    <cellStyle name="_Treasury report #1 - to be updated 4 6" xfId="2036" xr:uid="{00000000-0005-0000-0000-0000B5050000}"/>
    <cellStyle name="_Treasury report #1 - to be updated 4 7" xfId="2037" xr:uid="{00000000-0005-0000-0000-0000B6050000}"/>
    <cellStyle name="_Treasury report #1 - to be updated 4 8" xfId="2038" xr:uid="{00000000-0005-0000-0000-0000B7050000}"/>
    <cellStyle name="_Treasury report #1 - to be updated 4 9" xfId="2039" xr:uid="{00000000-0005-0000-0000-0000B8050000}"/>
    <cellStyle name="_Treasury report #1 - to be updated 5" xfId="2040" xr:uid="{00000000-0005-0000-0000-0000B9050000}"/>
    <cellStyle name="_Treasury report #1 - to be updated 5 10" xfId="2041" xr:uid="{00000000-0005-0000-0000-0000BA050000}"/>
    <cellStyle name="_Treasury report #1 - to be updated 5 2" xfId="2042" xr:uid="{00000000-0005-0000-0000-0000BB050000}"/>
    <cellStyle name="_Treasury report #1 - to be updated 5 3" xfId="2043" xr:uid="{00000000-0005-0000-0000-0000BC050000}"/>
    <cellStyle name="_Treasury report #1 - to be updated 5 4" xfId="2044" xr:uid="{00000000-0005-0000-0000-0000BD050000}"/>
    <cellStyle name="_Treasury report #1 - to be updated 5 5" xfId="2045" xr:uid="{00000000-0005-0000-0000-0000BE050000}"/>
    <cellStyle name="_Treasury report #1 - to be updated 5 6" xfId="2046" xr:uid="{00000000-0005-0000-0000-0000BF050000}"/>
    <cellStyle name="_Treasury report #1 - to be updated 5 7" xfId="2047" xr:uid="{00000000-0005-0000-0000-0000C0050000}"/>
    <cellStyle name="_Treasury report #1 - to be updated 5 8" xfId="2048" xr:uid="{00000000-0005-0000-0000-0000C1050000}"/>
    <cellStyle name="_Treasury report #1 - to be updated 5 9" xfId="2049" xr:uid="{00000000-0005-0000-0000-0000C2050000}"/>
    <cellStyle name="_Treasury report #1 - to be updated 6" xfId="2050" xr:uid="{00000000-0005-0000-0000-0000C3050000}"/>
    <cellStyle name="_Treasury report #1 - to be updated 7" xfId="2051" xr:uid="{00000000-0005-0000-0000-0000C4050000}"/>
    <cellStyle name="_Treasury report #1 - to be updated 8" xfId="2052" xr:uid="{00000000-0005-0000-0000-0000C5050000}"/>
    <cellStyle name="_Treasury report #1 - to be updated 9" xfId="2053" xr:uid="{00000000-0005-0000-0000-0000C6050000}"/>
    <cellStyle name="_US Taxable Income Forecast - 5 years - 2007 Q3 Actuals_edits" xfId="2054" xr:uid="{00000000-0005-0000-0000-0000C7050000}"/>
    <cellStyle name="_x0005_&amp;" xfId="2055" xr:uid="{00000000-0005-0000-0000-0000C8050000}"/>
    <cellStyle name="_x0005_&amp; 10" xfId="2056" xr:uid="{00000000-0005-0000-0000-0000C9050000}"/>
    <cellStyle name="_x0005_&amp; 11" xfId="2057" xr:uid="{00000000-0005-0000-0000-0000CA050000}"/>
    <cellStyle name="_x0005_&amp; 12" xfId="2058" xr:uid="{00000000-0005-0000-0000-0000CB050000}"/>
    <cellStyle name="_x0005_&amp; 13" xfId="2059" xr:uid="{00000000-0005-0000-0000-0000CC050000}"/>
    <cellStyle name="_x0005_&amp; 14" xfId="2060" xr:uid="{00000000-0005-0000-0000-0000CD050000}"/>
    <cellStyle name="_x0005_&amp; 2" xfId="2061" xr:uid="{00000000-0005-0000-0000-0000CE050000}"/>
    <cellStyle name="_x0005_&amp; 2 10" xfId="2062" xr:uid="{00000000-0005-0000-0000-0000CF050000}"/>
    <cellStyle name="_x0005_&amp; 2 2" xfId="2063" xr:uid="{00000000-0005-0000-0000-0000D0050000}"/>
    <cellStyle name="_x0005_&amp; 2 3" xfId="2064" xr:uid="{00000000-0005-0000-0000-0000D1050000}"/>
    <cellStyle name="_x0005_&amp; 2 4" xfId="2065" xr:uid="{00000000-0005-0000-0000-0000D2050000}"/>
    <cellStyle name="_x0005_&amp; 2 5" xfId="2066" xr:uid="{00000000-0005-0000-0000-0000D3050000}"/>
    <cellStyle name="_x0005_&amp; 2 6" xfId="2067" xr:uid="{00000000-0005-0000-0000-0000D4050000}"/>
    <cellStyle name="_x0005_&amp; 2 7" xfId="2068" xr:uid="{00000000-0005-0000-0000-0000D5050000}"/>
    <cellStyle name="_x0005_&amp; 2 8" xfId="2069" xr:uid="{00000000-0005-0000-0000-0000D6050000}"/>
    <cellStyle name="_x0005_&amp; 2 9" xfId="2070" xr:uid="{00000000-0005-0000-0000-0000D7050000}"/>
    <cellStyle name="_x0005_&amp; 3" xfId="2071" xr:uid="{00000000-0005-0000-0000-0000D8050000}"/>
    <cellStyle name="_x0005_&amp; 3 10" xfId="2072" xr:uid="{00000000-0005-0000-0000-0000D9050000}"/>
    <cellStyle name="_x0005_&amp; 3 2" xfId="2073" xr:uid="{00000000-0005-0000-0000-0000DA050000}"/>
    <cellStyle name="_x0005_&amp; 3 3" xfId="2074" xr:uid="{00000000-0005-0000-0000-0000DB050000}"/>
    <cellStyle name="_x0005_&amp; 3 4" xfId="2075" xr:uid="{00000000-0005-0000-0000-0000DC050000}"/>
    <cellStyle name="_x0005_&amp; 3 5" xfId="2076" xr:uid="{00000000-0005-0000-0000-0000DD050000}"/>
    <cellStyle name="_x0005_&amp; 3 6" xfId="2077" xr:uid="{00000000-0005-0000-0000-0000DE050000}"/>
    <cellStyle name="_x0005_&amp; 3 7" xfId="2078" xr:uid="{00000000-0005-0000-0000-0000DF050000}"/>
    <cellStyle name="_x0005_&amp; 3 8" xfId="2079" xr:uid="{00000000-0005-0000-0000-0000E0050000}"/>
    <cellStyle name="_x0005_&amp; 3 9" xfId="2080" xr:uid="{00000000-0005-0000-0000-0000E1050000}"/>
    <cellStyle name="_x0005_&amp; 4" xfId="2081" xr:uid="{00000000-0005-0000-0000-0000E2050000}"/>
    <cellStyle name="_x0005_&amp; 4 10" xfId="2082" xr:uid="{00000000-0005-0000-0000-0000E3050000}"/>
    <cellStyle name="_x0005_&amp; 4 2" xfId="2083" xr:uid="{00000000-0005-0000-0000-0000E4050000}"/>
    <cellStyle name="_x0005_&amp; 4 3" xfId="2084" xr:uid="{00000000-0005-0000-0000-0000E5050000}"/>
    <cellStyle name="_x0005_&amp; 4 4" xfId="2085" xr:uid="{00000000-0005-0000-0000-0000E6050000}"/>
    <cellStyle name="_x0005_&amp; 4 5" xfId="2086" xr:uid="{00000000-0005-0000-0000-0000E7050000}"/>
    <cellStyle name="_x0005_&amp; 4 6" xfId="2087" xr:uid="{00000000-0005-0000-0000-0000E8050000}"/>
    <cellStyle name="_x0005_&amp; 4 7" xfId="2088" xr:uid="{00000000-0005-0000-0000-0000E9050000}"/>
    <cellStyle name="_x0005_&amp; 4 8" xfId="2089" xr:uid="{00000000-0005-0000-0000-0000EA050000}"/>
    <cellStyle name="_x0005_&amp; 4 9" xfId="2090" xr:uid="{00000000-0005-0000-0000-0000EB050000}"/>
    <cellStyle name="_x0005_&amp; 5" xfId="2091" xr:uid="{00000000-0005-0000-0000-0000EC050000}"/>
    <cellStyle name="_x0005_&amp; 5 10" xfId="2092" xr:uid="{00000000-0005-0000-0000-0000ED050000}"/>
    <cellStyle name="_x0005_&amp; 5 2" xfId="2093" xr:uid="{00000000-0005-0000-0000-0000EE050000}"/>
    <cellStyle name="_x0005_&amp; 5 3" xfId="2094" xr:uid="{00000000-0005-0000-0000-0000EF050000}"/>
    <cellStyle name="_x0005_&amp; 5 4" xfId="2095" xr:uid="{00000000-0005-0000-0000-0000F0050000}"/>
    <cellStyle name="_x0005_&amp; 5 5" xfId="2096" xr:uid="{00000000-0005-0000-0000-0000F1050000}"/>
    <cellStyle name="_x0005_&amp; 5 6" xfId="2097" xr:uid="{00000000-0005-0000-0000-0000F2050000}"/>
    <cellStyle name="_x0005_&amp; 5 7" xfId="2098" xr:uid="{00000000-0005-0000-0000-0000F3050000}"/>
    <cellStyle name="_x0005_&amp; 5 8" xfId="2099" xr:uid="{00000000-0005-0000-0000-0000F4050000}"/>
    <cellStyle name="_x0005_&amp; 5 9" xfId="2100" xr:uid="{00000000-0005-0000-0000-0000F5050000}"/>
    <cellStyle name="_x0005_&amp; 6" xfId="2101" xr:uid="{00000000-0005-0000-0000-0000F6050000}"/>
    <cellStyle name="_x0005_&amp; 7" xfId="2102" xr:uid="{00000000-0005-0000-0000-0000F7050000}"/>
    <cellStyle name="_x0005_&amp; 8" xfId="2103" xr:uid="{00000000-0005-0000-0000-0000F8050000}"/>
    <cellStyle name="_x0005_&amp; 9" xfId="2104" xr:uid="{00000000-0005-0000-0000-0000F9050000}"/>
    <cellStyle name="0" xfId="2105" xr:uid="{00000000-0005-0000-0000-0000FA050000}"/>
    <cellStyle name="0 10" xfId="2106" xr:uid="{00000000-0005-0000-0000-0000FB050000}"/>
    <cellStyle name="0 11" xfId="2107" xr:uid="{00000000-0005-0000-0000-0000FC050000}"/>
    <cellStyle name="0 12" xfId="2108" xr:uid="{00000000-0005-0000-0000-0000FD050000}"/>
    <cellStyle name="0 13" xfId="2109" xr:uid="{00000000-0005-0000-0000-0000FE050000}"/>
    <cellStyle name="0 14" xfId="2110" xr:uid="{00000000-0005-0000-0000-0000FF050000}"/>
    <cellStyle name="0 2" xfId="2111" xr:uid="{00000000-0005-0000-0000-000000060000}"/>
    <cellStyle name="0 2 10" xfId="2112" xr:uid="{00000000-0005-0000-0000-000001060000}"/>
    <cellStyle name="0 2 2" xfId="2113" xr:uid="{00000000-0005-0000-0000-000002060000}"/>
    <cellStyle name="0 2 3" xfId="2114" xr:uid="{00000000-0005-0000-0000-000003060000}"/>
    <cellStyle name="0 2 4" xfId="2115" xr:uid="{00000000-0005-0000-0000-000004060000}"/>
    <cellStyle name="0 2 5" xfId="2116" xr:uid="{00000000-0005-0000-0000-000005060000}"/>
    <cellStyle name="0 2 6" xfId="2117" xr:uid="{00000000-0005-0000-0000-000006060000}"/>
    <cellStyle name="0 2 7" xfId="2118" xr:uid="{00000000-0005-0000-0000-000007060000}"/>
    <cellStyle name="0 2 8" xfId="2119" xr:uid="{00000000-0005-0000-0000-000008060000}"/>
    <cellStyle name="0 2 9" xfId="2120" xr:uid="{00000000-0005-0000-0000-000009060000}"/>
    <cellStyle name="0 3" xfId="2121" xr:uid="{00000000-0005-0000-0000-00000A060000}"/>
    <cellStyle name="0 3 10" xfId="2122" xr:uid="{00000000-0005-0000-0000-00000B060000}"/>
    <cellStyle name="0 3 2" xfId="2123" xr:uid="{00000000-0005-0000-0000-00000C060000}"/>
    <cellStyle name="0 3 3" xfId="2124" xr:uid="{00000000-0005-0000-0000-00000D060000}"/>
    <cellStyle name="0 3 4" xfId="2125" xr:uid="{00000000-0005-0000-0000-00000E060000}"/>
    <cellStyle name="0 3 5" xfId="2126" xr:uid="{00000000-0005-0000-0000-00000F060000}"/>
    <cellStyle name="0 3 6" xfId="2127" xr:uid="{00000000-0005-0000-0000-000010060000}"/>
    <cellStyle name="0 3 7" xfId="2128" xr:uid="{00000000-0005-0000-0000-000011060000}"/>
    <cellStyle name="0 3 8" xfId="2129" xr:uid="{00000000-0005-0000-0000-000012060000}"/>
    <cellStyle name="0 3 9" xfId="2130" xr:uid="{00000000-0005-0000-0000-000013060000}"/>
    <cellStyle name="0 4" xfId="2131" xr:uid="{00000000-0005-0000-0000-000014060000}"/>
    <cellStyle name="0 4 10" xfId="2132" xr:uid="{00000000-0005-0000-0000-000015060000}"/>
    <cellStyle name="0 4 2" xfId="2133" xr:uid="{00000000-0005-0000-0000-000016060000}"/>
    <cellStyle name="0 4 3" xfId="2134" xr:uid="{00000000-0005-0000-0000-000017060000}"/>
    <cellStyle name="0 4 4" xfId="2135" xr:uid="{00000000-0005-0000-0000-000018060000}"/>
    <cellStyle name="0 4 5" xfId="2136" xr:uid="{00000000-0005-0000-0000-000019060000}"/>
    <cellStyle name="0 4 6" xfId="2137" xr:uid="{00000000-0005-0000-0000-00001A060000}"/>
    <cellStyle name="0 4 7" xfId="2138" xr:uid="{00000000-0005-0000-0000-00001B060000}"/>
    <cellStyle name="0 4 8" xfId="2139" xr:uid="{00000000-0005-0000-0000-00001C060000}"/>
    <cellStyle name="0 4 9" xfId="2140" xr:uid="{00000000-0005-0000-0000-00001D060000}"/>
    <cellStyle name="0 5" xfId="2141" xr:uid="{00000000-0005-0000-0000-00001E060000}"/>
    <cellStyle name="0 5 10" xfId="2142" xr:uid="{00000000-0005-0000-0000-00001F060000}"/>
    <cellStyle name="0 5 2" xfId="2143" xr:uid="{00000000-0005-0000-0000-000020060000}"/>
    <cellStyle name="0 5 3" xfId="2144" xr:uid="{00000000-0005-0000-0000-000021060000}"/>
    <cellStyle name="0 5 4" xfId="2145" xr:uid="{00000000-0005-0000-0000-000022060000}"/>
    <cellStyle name="0 5 5" xfId="2146" xr:uid="{00000000-0005-0000-0000-000023060000}"/>
    <cellStyle name="0 5 6" xfId="2147" xr:uid="{00000000-0005-0000-0000-000024060000}"/>
    <cellStyle name="0 5 7" xfId="2148" xr:uid="{00000000-0005-0000-0000-000025060000}"/>
    <cellStyle name="0 5 8" xfId="2149" xr:uid="{00000000-0005-0000-0000-000026060000}"/>
    <cellStyle name="0 5 9" xfId="2150" xr:uid="{00000000-0005-0000-0000-000027060000}"/>
    <cellStyle name="0 6" xfId="2151" xr:uid="{00000000-0005-0000-0000-000028060000}"/>
    <cellStyle name="0 7" xfId="2152" xr:uid="{00000000-0005-0000-0000-000029060000}"/>
    <cellStyle name="0 8" xfId="2153" xr:uid="{00000000-0005-0000-0000-00002A060000}"/>
    <cellStyle name="0 9" xfId="2154" xr:uid="{00000000-0005-0000-0000-00002B060000}"/>
    <cellStyle name="0%" xfId="2155" xr:uid="{00000000-0005-0000-0000-00002C060000}"/>
    <cellStyle name="0% 2" xfId="2156" xr:uid="{00000000-0005-0000-0000-00002D060000}"/>
    <cellStyle name="0% 3" xfId="2157" xr:uid="{00000000-0005-0000-0000-00002E060000}"/>
    <cellStyle name="0% 4" xfId="2158" xr:uid="{00000000-0005-0000-0000-00002F060000}"/>
    <cellStyle name="0% 5" xfId="2159" xr:uid="{00000000-0005-0000-0000-000030060000}"/>
    <cellStyle name="0,000(0,000)" xfId="2160" xr:uid="{00000000-0005-0000-0000-000031060000}"/>
    <cellStyle name="0,000(0,000) 2" xfId="22075" xr:uid="{00000000-0005-0000-0000-000032060000}"/>
    <cellStyle name="0.0%" xfId="2161" xr:uid="{00000000-0005-0000-0000-000033060000}"/>
    <cellStyle name="0.00%" xfId="2162" xr:uid="{00000000-0005-0000-0000-000034060000}"/>
    <cellStyle name="0.00% 2" xfId="2163" xr:uid="{00000000-0005-0000-0000-000035060000}"/>
    <cellStyle name="0.00% 3" xfId="2164" xr:uid="{00000000-0005-0000-0000-000036060000}"/>
    <cellStyle name="0.00% 4" xfId="2165" xr:uid="{00000000-0005-0000-0000-000037060000}"/>
    <cellStyle name="0.00% 5" xfId="2166" xr:uid="{00000000-0005-0000-0000-000038060000}"/>
    <cellStyle name="1" xfId="2167" xr:uid="{00000000-0005-0000-0000-000039060000}"/>
    <cellStyle name="¹éºÐÀ²_±âÅ¸" xfId="2168" xr:uid="{00000000-0005-0000-0000-00003A060000}"/>
    <cellStyle name="20% - Accent1" xfId="53146" xr:uid="{00000000-0005-0000-0000-00003B060000}"/>
    <cellStyle name="20% - Accent1 10" xfId="2169" xr:uid="{00000000-0005-0000-0000-00003C060000}"/>
    <cellStyle name="20% - Accent1 10 2" xfId="2170" xr:uid="{00000000-0005-0000-0000-00003D060000}"/>
    <cellStyle name="20% - Accent1 10 2 2" xfId="14146" xr:uid="{00000000-0005-0000-0000-00003E060000}"/>
    <cellStyle name="20% - Accent1 10 2 2 2" xfId="29815" xr:uid="{00000000-0005-0000-0000-00003F060000}"/>
    <cellStyle name="20% - Accent1 10 2 2 3" xfId="45412" xr:uid="{00000000-0005-0000-0000-000040060000}"/>
    <cellStyle name="20% - Accent1 10 2 3" xfId="22077" xr:uid="{00000000-0005-0000-0000-000041060000}"/>
    <cellStyle name="20% - Accent1 10 2 4" xfId="37674" xr:uid="{00000000-0005-0000-0000-000042060000}"/>
    <cellStyle name="20% - Accent1 10 3" xfId="2171" xr:uid="{00000000-0005-0000-0000-000043060000}"/>
    <cellStyle name="20% - Accent1 10 3 2" xfId="14147" xr:uid="{00000000-0005-0000-0000-000044060000}"/>
    <cellStyle name="20% - Accent1 10 3 2 2" xfId="29816" xr:uid="{00000000-0005-0000-0000-000045060000}"/>
    <cellStyle name="20% - Accent1 10 3 2 3" xfId="45413" xr:uid="{00000000-0005-0000-0000-000046060000}"/>
    <cellStyle name="20% - Accent1 10 3 3" xfId="22078" xr:uid="{00000000-0005-0000-0000-000047060000}"/>
    <cellStyle name="20% - Accent1 10 3 4" xfId="37675" xr:uid="{00000000-0005-0000-0000-000048060000}"/>
    <cellStyle name="20% - Accent1 10 4" xfId="14145" xr:uid="{00000000-0005-0000-0000-000049060000}"/>
    <cellStyle name="20% - Accent1 10 4 2" xfId="29814" xr:uid="{00000000-0005-0000-0000-00004A060000}"/>
    <cellStyle name="20% - Accent1 10 4 3" xfId="45411" xr:uid="{00000000-0005-0000-0000-00004B060000}"/>
    <cellStyle name="20% - Accent1 10 5" xfId="22076" xr:uid="{00000000-0005-0000-0000-00004C060000}"/>
    <cellStyle name="20% - Accent1 10 6" xfId="37673" xr:uid="{00000000-0005-0000-0000-00004D060000}"/>
    <cellStyle name="20% - Accent1 11" xfId="2172" xr:uid="{00000000-0005-0000-0000-00004E060000}"/>
    <cellStyle name="20% - Accent1 11 2" xfId="2173" xr:uid="{00000000-0005-0000-0000-00004F060000}"/>
    <cellStyle name="20% - Accent1 11 2 2" xfId="14149" xr:uid="{00000000-0005-0000-0000-000050060000}"/>
    <cellStyle name="20% - Accent1 11 2 2 2" xfId="29818" xr:uid="{00000000-0005-0000-0000-000051060000}"/>
    <cellStyle name="20% - Accent1 11 2 2 3" xfId="45415" xr:uid="{00000000-0005-0000-0000-000052060000}"/>
    <cellStyle name="20% - Accent1 11 2 3" xfId="22080" xr:uid="{00000000-0005-0000-0000-000053060000}"/>
    <cellStyle name="20% - Accent1 11 2 4" xfId="37677" xr:uid="{00000000-0005-0000-0000-000054060000}"/>
    <cellStyle name="20% - Accent1 11 3" xfId="2174" xr:uid="{00000000-0005-0000-0000-000055060000}"/>
    <cellStyle name="20% - Accent1 11 3 2" xfId="14150" xr:uid="{00000000-0005-0000-0000-000056060000}"/>
    <cellStyle name="20% - Accent1 11 3 2 2" xfId="29819" xr:uid="{00000000-0005-0000-0000-000057060000}"/>
    <cellStyle name="20% - Accent1 11 3 2 3" xfId="45416" xr:uid="{00000000-0005-0000-0000-000058060000}"/>
    <cellStyle name="20% - Accent1 11 3 3" xfId="22081" xr:uid="{00000000-0005-0000-0000-000059060000}"/>
    <cellStyle name="20% - Accent1 11 3 4" xfId="37678" xr:uid="{00000000-0005-0000-0000-00005A060000}"/>
    <cellStyle name="20% - Accent1 11 4" xfId="14148" xr:uid="{00000000-0005-0000-0000-00005B060000}"/>
    <cellStyle name="20% - Accent1 11 4 2" xfId="29817" xr:uid="{00000000-0005-0000-0000-00005C060000}"/>
    <cellStyle name="20% - Accent1 11 4 3" xfId="45414" xr:uid="{00000000-0005-0000-0000-00005D060000}"/>
    <cellStyle name="20% - Accent1 11 5" xfId="22079" xr:uid="{00000000-0005-0000-0000-00005E060000}"/>
    <cellStyle name="20% - Accent1 11 6" xfId="37676" xr:uid="{00000000-0005-0000-0000-00005F060000}"/>
    <cellStyle name="20% - Accent1 12" xfId="2175" xr:uid="{00000000-0005-0000-0000-000060060000}"/>
    <cellStyle name="20% - Accent1 12 2" xfId="2176" xr:uid="{00000000-0005-0000-0000-000061060000}"/>
    <cellStyle name="20% - Accent1 12 2 2" xfId="14152" xr:uid="{00000000-0005-0000-0000-000062060000}"/>
    <cellStyle name="20% - Accent1 12 2 2 2" xfId="29821" xr:uid="{00000000-0005-0000-0000-000063060000}"/>
    <cellStyle name="20% - Accent1 12 2 2 3" xfId="45418" xr:uid="{00000000-0005-0000-0000-000064060000}"/>
    <cellStyle name="20% - Accent1 12 2 3" xfId="22083" xr:uid="{00000000-0005-0000-0000-000065060000}"/>
    <cellStyle name="20% - Accent1 12 2 4" xfId="37680" xr:uid="{00000000-0005-0000-0000-000066060000}"/>
    <cellStyle name="20% - Accent1 12 3" xfId="2177" xr:uid="{00000000-0005-0000-0000-000067060000}"/>
    <cellStyle name="20% - Accent1 12 3 2" xfId="14153" xr:uid="{00000000-0005-0000-0000-000068060000}"/>
    <cellStyle name="20% - Accent1 12 3 2 2" xfId="29822" xr:uid="{00000000-0005-0000-0000-000069060000}"/>
    <cellStyle name="20% - Accent1 12 3 2 3" xfId="45419" xr:uid="{00000000-0005-0000-0000-00006A060000}"/>
    <cellStyle name="20% - Accent1 12 3 3" xfId="22084" xr:uid="{00000000-0005-0000-0000-00006B060000}"/>
    <cellStyle name="20% - Accent1 12 3 4" xfId="37681" xr:uid="{00000000-0005-0000-0000-00006C060000}"/>
    <cellStyle name="20% - Accent1 12 4" xfId="14151" xr:uid="{00000000-0005-0000-0000-00006D060000}"/>
    <cellStyle name="20% - Accent1 12 4 2" xfId="29820" xr:uid="{00000000-0005-0000-0000-00006E060000}"/>
    <cellStyle name="20% - Accent1 12 4 3" xfId="45417" xr:uid="{00000000-0005-0000-0000-00006F060000}"/>
    <cellStyle name="20% - Accent1 12 5" xfId="22082" xr:uid="{00000000-0005-0000-0000-000070060000}"/>
    <cellStyle name="20% - Accent1 12 6" xfId="37679" xr:uid="{00000000-0005-0000-0000-000071060000}"/>
    <cellStyle name="20% - Accent1 13" xfId="2178" xr:uid="{00000000-0005-0000-0000-000072060000}"/>
    <cellStyle name="20% - Accent1 13 2" xfId="2179" xr:uid="{00000000-0005-0000-0000-000073060000}"/>
    <cellStyle name="20% - Accent1 13 2 2" xfId="14155" xr:uid="{00000000-0005-0000-0000-000074060000}"/>
    <cellStyle name="20% - Accent1 13 2 2 2" xfId="29824" xr:uid="{00000000-0005-0000-0000-000075060000}"/>
    <cellStyle name="20% - Accent1 13 2 2 3" xfId="45421" xr:uid="{00000000-0005-0000-0000-000076060000}"/>
    <cellStyle name="20% - Accent1 13 2 3" xfId="22086" xr:uid="{00000000-0005-0000-0000-000077060000}"/>
    <cellStyle name="20% - Accent1 13 2 4" xfId="37683" xr:uid="{00000000-0005-0000-0000-000078060000}"/>
    <cellStyle name="20% - Accent1 13 3" xfId="2180" xr:uid="{00000000-0005-0000-0000-000079060000}"/>
    <cellStyle name="20% - Accent1 13 3 2" xfId="14156" xr:uid="{00000000-0005-0000-0000-00007A060000}"/>
    <cellStyle name="20% - Accent1 13 3 2 2" xfId="29825" xr:uid="{00000000-0005-0000-0000-00007B060000}"/>
    <cellStyle name="20% - Accent1 13 3 2 3" xfId="45422" xr:uid="{00000000-0005-0000-0000-00007C060000}"/>
    <cellStyle name="20% - Accent1 13 3 3" xfId="22087" xr:uid="{00000000-0005-0000-0000-00007D060000}"/>
    <cellStyle name="20% - Accent1 13 3 4" xfId="37684" xr:uid="{00000000-0005-0000-0000-00007E060000}"/>
    <cellStyle name="20% - Accent1 13 4" xfId="14154" xr:uid="{00000000-0005-0000-0000-00007F060000}"/>
    <cellStyle name="20% - Accent1 13 4 2" xfId="29823" xr:uid="{00000000-0005-0000-0000-000080060000}"/>
    <cellStyle name="20% - Accent1 13 4 3" xfId="45420" xr:uid="{00000000-0005-0000-0000-000081060000}"/>
    <cellStyle name="20% - Accent1 13 5" xfId="22085" xr:uid="{00000000-0005-0000-0000-000082060000}"/>
    <cellStyle name="20% - Accent1 13 6" xfId="37682" xr:uid="{00000000-0005-0000-0000-000083060000}"/>
    <cellStyle name="20% - Accent1 14" xfId="2181" xr:uid="{00000000-0005-0000-0000-000084060000}"/>
    <cellStyle name="20% - Accent1 14 2" xfId="2182" xr:uid="{00000000-0005-0000-0000-000085060000}"/>
    <cellStyle name="20% - Accent1 14 2 2" xfId="14158" xr:uid="{00000000-0005-0000-0000-000086060000}"/>
    <cellStyle name="20% - Accent1 14 2 2 2" xfId="29827" xr:uid="{00000000-0005-0000-0000-000087060000}"/>
    <cellStyle name="20% - Accent1 14 2 2 3" xfId="45424" xr:uid="{00000000-0005-0000-0000-000088060000}"/>
    <cellStyle name="20% - Accent1 14 2 3" xfId="22089" xr:uid="{00000000-0005-0000-0000-000089060000}"/>
    <cellStyle name="20% - Accent1 14 2 4" xfId="37686" xr:uid="{00000000-0005-0000-0000-00008A060000}"/>
    <cellStyle name="20% - Accent1 14 3" xfId="2183" xr:uid="{00000000-0005-0000-0000-00008B060000}"/>
    <cellStyle name="20% - Accent1 14 3 2" xfId="14159" xr:uid="{00000000-0005-0000-0000-00008C060000}"/>
    <cellStyle name="20% - Accent1 14 3 2 2" xfId="29828" xr:uid="{00000000-0005-0000-0000-00008D060000}"/>
    <cellStyle name="20% - Accent1 14 3 2 3" xfId="45425" xr:uid="{00000000-0005-0000-0000-00008E060000}"/>
    <cellStyle name="20% - Accent1 14 3 3" xfId="22090" xr:uid="{00000000-0005-0000-0000-00008F060000}"/>
    <cellStyle name="20% - Accent1 14 3 4" xfId="37687" xr:uid="{00000000-0005-0000-0000-000090060000}"/>
    <cellStyle name="20% - Accent1 14 4" xfId="14157" xr:uid="{00000000-0005-0000-0000-000091060000}"/>
    <cellStyle name="20% - Accent1 14 4 2" xfId="29826" xr:uid="{00000000-0005-0000-0000-000092060000}"/>
    <cellStyle name="20% - Accent1 14 4 3" xfId="45423" xr:uid="{00000000-0005-0000-0000-000093060000}"/>
    <cellStyle name="20% - Accent1 14 5" xfId="22088" xr:uid="{00000000-0005-0000-0000-000094060000}"/>
    <cellStyle name="20% - Accent1 14 6" xfId="37685" xr:uid="{00000000-0005-0000-0000-000095060000}"/>
    <cellStyle name="20% - Accent1 15" xfId="2184" xr:uid="{00000000-0005-0000-0000-000096060000}"/>
    <cellStyle name="20% - Accent1 15 2" xfId="2185" xr:uid="{00000000-0005-0000-0000-000097060000}"/>
    <cellStyle name="20% - Accent1 15 2 2" xfId="14161" xr:uid="{00000000-0005-0000-0000-000098060000}"/>
    <cellStyle name="20% - Accent1 15 2 2 2" xfId="29830" xr:uid="{00000000-0005-0000-0000-000099060000}"/>
    <cellStyle name="20% - Accent1 15 2 2 3" xfId="45427" xr:uid="{00000000-0005-0000-0000-00009A060000}"/>
    <cellStyle name="20% - Accent1 15 2 3" xfId="22092" xr:uid="{00000000-0005-0000-0000-00009B060000}"/>
    <cellStyle name="20% - Accent1 15 2 4" xfId="37689" xr:uid="{00000000-0005-0000-0000-00009C060000}"/>
    <cellStyle name="20% - Accent1 15 3" xfId="2186" xr:uid="{00000000-0005-0000-0000-00009D060000}"/>
    <cellStyle name="20% - Accent1 15 3 2" xfId="14162" xr:uid="{00000000-0005-0000-0000-00009E060000}"/>
    <cellStyle name="20% - Accent1 15 3 2 2" xfId="29831" xr:uid="{00000000-0005-0000-0000-00009F060000}"/>
    <cellStyle name="20% - Accent1 15 3 2 3" xfId="45428" xr:uid="{00000000-0005-0000-0000-0000A0060000}"/>
    <cellStyle name="20% - Accent1 15 3 3" xfId="22093" xr:uid="{00000000-0005-0000-0000-0000A1060000}"/>
    <cellStyle name="20% - Accent1 15 3 4" xfId="37690" xr:uid="{00000000-0005-0000-0000-0000A2060000}"/>
    <cellStyle name="20% - Accent1 15 4" xfId="14160" xr:uid="{00000000-0005-0000-0000-0000A3060000}"/>
    <cellStyle name="20% - Accent1 15 4 2" xfId="29829" xr:uid="{00000000-0005-0000-0000-0000A4060000}"/>
    <cellStyle name="20% - Accent1 15 4 3" xfId="45426" xr:uid="{00000000-0005-0000-0000-0000A5060000}"/>
    <cellStyle name="20% - Accent1 15 5" xfId="22091" xr:uid="{00000000-0005-0000-0000-0000A6060000}"/>
    <cellStyle name="20% - Accent1 15 6" xfId="37688" xr:uid="{00000000-0005-0000-0000-0000A7060000}"/>
    <cellStyle name="20% - Accent1 16" xfId="2187" xr:uid="{00000000-0005-0000-0000-0000A8060000}"/>
    <cellStyle name="20% - Accent1 16 2" xfId="2188" xr:uid="{00000000-0005-0000-0000-0000A9060000}"/>
    <cellStyle name="20% - Accent1 16 2 2" xfId="14164" xr:uid="{00000000-0005-0000-0000-0000AA060000}"/>
    <cellStyle name="20% - Accent1 16 2 2 2" xfId="29833" xr:uid="{00000000-0005-0000-0000-0000AB060000}"/>
    <cellStyle name="20% - Accent1 16 2 2 3" xfId="45430" xr:uid="{00000000-0005-0000-0000-0000AC060000}"/>
    <cellStyle name="20% - Accent1 16 2 3" xfId="22095" xr:uid="{00000000-0005-0000-0000-0000AD060000}"/>
    <cellStyle name="20% - Accent1 16 2 4" xfId="37692" xr:uid="{00000000-0005-0000-0000-0000AE060000}"/>
    <cellStyle name="20% - Accent1 16 3" xfId="2189" xr:uid="{00000000-0005-0000-0000-0000AF060000}"/>
    <cellStyle name="20% - Accent1 16 3 2" xfId="14165" xr:uid="{00000000-0005-0000-0000-0000B0060000}"/>
    <cellStyle name="20% - Accent1 16 3 2 2" xfId="29834" xr:uid="{00000000-0005-0000-0000-0000B1060000}"/>
    <cellStyle name="20% - Accent1 16 3 2 3" xfId="45431" xr:uid="{00000000-0005-0000-0000-0000B2060000}"/>
    <cellStyle name="20% - Accent1 16 3 3" xfId="22096" xr:uid="{00000000-0005-0000-0000-0000B3060000}"/>
    <cellStyle name="20% - Accent1 16 3 4" xfId="37693" xr:uid="{00000000-0005-0000-0000-0000B4060000}"/>
    <cellStyle name="20% - Accent1 16 4" xfId="14163" xr:uid="{00000000-0005-0000-0000-0000B5060000}"/>
    <cellStyle name="20% - Accent1 16 4 2" xfId="29832" xr:uid="{00000000-0005-0000-0000-0000B6060000}"/>
    <cellStyle name="20% - Accent1 16 4 3" xfId="45429" xr:uid="{00000000-0005-0000-0000-0000B7060000}"/>
    <cellStyle name="20% - Accent1 16 5" xfId="22094" xr:uid="{00000000-0005-0000-0000-0000B8060000}"/>
    <cellStyle name="20% - Accent1 16 6" xfId="37691" xr:uid="{00000000-0005-0000-0000-0000B9060000}"/>
    <cellStyle name="20% - Accent1 17" xfId="2190" xr:uid="{00000000-0005-0000-0000-0000BA060000}"/>
    <cellStyle name="20% - Accent1 18" xfId="2191" xr:uid="{00000000-0005-0000-0000-0000BB060000}"/>
    <cellStyle name="20% - Accent1 19" xfId="2192" xr:uid="{00000000-0005-0000-0000-0000BC060000}"/>
    <cellStyle name="20% - Accent1 2" xfId="2193" xr:uid="{00000000-0005-0000-0000-0000BD060000}"/>
    <cellStyle name="20% - Accent1 2 10" xfId="2194" xr:uid="{00000000-0005-0000-0000-0000BE060000}"/>
    <cellStyle name="20% - Accent1 2 2" xfId="2195" xr:uid="{00000000-0005-0000-0000-0000BF060000}"/>
    <cellStyle name="20% - Accent1 2 2 2" xfId="2196" xr:uid="{00000000-0005-0000-0000-0000C0060000}"/>
    <cellStyle name="20% - Accent1 2 2 2 2" xfId="2197" xr:uid="{00000000-0005-0000-0000-0000C1060000}"/>
    <cellStyle name="20% - Accent1 2 2 2 2 2" xfId="14167" xr:uid="{00000000-0005-0000-0000-0000C2060000}"/>
    <cellStyle name="20% - Accent1 2 2 2 2 2 2" xfId="29836" xr:uid="{00000000-0005-0000-0000-0000C3060000}"/>
    <cellStyle name="20% - Accent1 2 2 2 2 2 3" xfId="45433" xr:uid="{00000000-0005-0000-0000-0000C4060000}"/>
    <cellStyle name="20% - Accent1 2 2 2 2 3" xfId="22098" xr:uid="{00000000-0005-0000-0000-0000C5060000}"/>
    <cellStyle name="20% - Accent1 2 2 2 2 4" xfId="37695" xr:uid="{00000000-0005-0000-0000-0000C6060000}"/>
    <cellStyle name="20% - Accent1 2 2 2 3" xfId="2198" xr:uid="{00000000-0005-0000-0000-0000C7060000}"/>
    <cellStyle name="20% - Accent1 2 2 2 3 2" xfId="14168" xr:uid="{00000000-0005-0000-0000-0000C8060000}"/>
    <cellStyle name="20% - Accent1 2 2 2 3 2 2" xfId="29837" xr:uid="{00000000-0005-0000-0000-0000C9060000}"/>
    <cellStyle name="20% - Accent1 2 2 2 3 2 3" xfId="45434" xr:uid="{00000000-0005-0000-0000-0000CA060000}"/>
    <cellStyle name="20% - Accent1 2 2 2 3 3" xfId="22099" xr:uid="{00000000-0005-0000-0000-0000CB060000}"/>
    <cellStyle name="20% - Accent1 2 2 2 3 4" xfId="37696" xr:uid="{00000000-0005-0000-0000-0000CC060000}"/>
    <cellStyle name="20% - Accent1 2 2 2 4" xfId="14166" xr:uid="{00000000-0005-0000-0000-0000CD060000}"/>
    <cellStyle name="20% - Accent1 2 2 2 4 2" xfId="29835" xr:uid="{00000000-0005-0000-0000-0000CE060000}"/>
    <cellStyle name="20% - Accent1 2 2 2 4 3" xfId="45432" xr:uid="{00000000-0005-0000-0000-0000CF060000}"/>
    <cellStyle name="20% - Accent1 2 2 2 5" xfId="22097" xr:uid="{00000000-0005-0000-0000-0000D0060000}"/>
    <cellStyle name="20% - Accent1 2 2 2 6" xfId="37694" xr:uid="{00000000-0005-0000-0000-0000D1060000}"/>
    <cellStyle name="20% - Accent1 2 2 3" xfId="2199" xr:uid="{00000000-0005-0000-0000-0000D2060000}"/>
    <cellStyle name="20% - Accent1 2 2 3 2" xfId="14169" xr:uid="{00000000-0005-0000-0000-0000D3060000}"/>
    <cellStyle name="20% - Accent1 2 2 3 2 2" xfId="29838" xr:uid="{00000000-0005-0000-0000-0000D4060000}"/>
    <cellStyle name="20% - Accent1 2 2 3 2 3" xfId="45435" xr:uid="{00000000-0005-0000-0000-0000D5060000}"/>
    <cellStyle name="20% - Accent1 2 2 3 3" xfId="22100" xr:uid="{00000000-0005-0000-0000-0000D6060000}"/>
    <cellStyle name="20% - Accent1 2 2 3 4" xfId="37697" xr:uid="{00000000-0005-0000-0000-0000D7060000}"/>
    <cellStyle name="20% - Accent1 2 2 4" xfId="2200" xr:uid="{00000000-0005-0000-0000-0000D8060000}"/>
    <cellStyle name="20% - Accent1 2 2 4 2" xfId="14170" xr:uid="{00000000-0005-0000-0000-0000D9060000}"/>
    <cellStyle name="20% - Accent1 2 2 4 2 2" xfId="29839" xr:uid="{00000000-0005-0000-0000-0000DA060000}"/>
    <cellStyle name="20% - Accent1 2 2 4 2 3" xfId="45436" xr:uid="{00000000-0005-0000-0000-0000DB060000}"/>
    <cellStyle name="20% - Accent1 2 2 4 3" xfId="22101" xr:uid="{00000000-0005-0000-0000-0000DC060000}"/>
    <cellStyle name="20% - Accent1 2 2 4 4" xfId="37698" xr:uid="{00000000-0005-0000-0000-0000DD060000}"/>
    <cellStyle name="20% - Accent1 2 3" xfId="2201" xr:uid="{00000000-0005-0000-0000-0000DE060000}"/>
    <cellStyle name="20% - Accent1 2 3 2" xfId="2202" xr:uid="{00000000-0005-0000-0000-0000DF060000}"/>
    <cellStyle name="20% - Accent1 2 3 2 2" xfId="14171" xr:uid="{00000000-0005-0000-0000-0000E0060000}"/>
    <cellStyle name="20% - Accent1 2 3 2 2 2" xfId="29840" xr:uid="{00000000-0005-0000-0000-0000E1060000}"/>
    <cellStyle name="20% - Accent1 2 3 2 2 3" xfId="45437" xr:uid="{00000000-0005-0000-0000-0000E2060000}"/>
    <cellStyle name="20% - Accent1 2 3 2 3" xfId="22102" xr:uid="{00000000-0005-0000-0000-0000E3060000}"/>
    <cellStyle name="20% - Accent1 2 3 2 4" xfId="37699" xr:uid="{00000000-0005-0000-0000-0000E4060000}"/>
    <cellStyle name="20% - Accent1 2 3 3" xfId="2203" xr:uid="{00000000-0005-0000-0000-0000E5060000}"/>
    <cellStyle name="20% - Accent1 2 3 3 2" xfId="14172" xr:uid="{00000000-0005-0000-0000-0000E6060000}"/>
    <cellStyle name="20% - Accent1 2 3 3 2 2" xfId="29841" xr:uid="{00000000-0005-0000-0000-0000E7060000}"/>
    <cellStyle name="20% - Accent1 2 3 3 2 3" xfId="45438" xr:uid="{00000000-0005-0000-0000-0000E8060000}"/>
    <cellStyle name="20% - Accent1 2 3 3 3" xfId="22103" xr:uid="{00000000-0005-0000-0000-0000E9060000}"/>
    <cellStyle name="20% - Accent1 2 3 3 4" xfId="37700" xr:uid="{00000000-0005-0000-0000-0000EA060000}"/>
    <cellStyle name="20% - Accent1 2 4" xfId="2204" xr:uid="{00000000-0005-0000-0000-0000EB060000}"/>
    <cellStyle name="20% - Accent1 2 5" xfId="2205" xr:uid="{00000000-0005-0000-0000-0000EC060000}"/>
    <cellStyle name="20% - Accent1 2 6" xfId="2206" xr:uid="{00000000-0005-0000-0000-0000ED060000}"/>
    <cellStyle name="20% - Accent1 2 7" xfId="2207" xr:uid="{00000000-0005-0000-0000-0000EE060000}"/>
    <cellStyle name="20% - Accent1 2 8" xfId="2208" xr:uid="{00000000-0005-0000-0000-0000EF060000}"/>
    <cellStyle name="20% - Accent1 2 9" xfId="2209" xr:uid="{00000000-0005-0000-0000-0000F0060000}"/>
    <cellStyle name="20% - Accent1 20" xfId="2210" xr:uid="{00000000-0005-0000-0000-0000F1060000}"/>
    <cellStyle name="20% - Accent1 21" xfId="2211" xr:uid="{00000000-0005-0000-0000-0000F2060000}"/>
    <cellStyle name="20% - Accent1 22" xfId="2212" xr:uid="{00000000-0005-0000-0000-0000F3060000}"/>
    <cellStyle name="20% - Accent1 23" xfId="2213" xr:uid="{00000000-0005-0000-0000-0000F4060000}"/>
    <cellStyle name="20% - Accent1 24" xfId="2214" xr:uid="{00000000-0005-0000-0000-0000F5060000}"/>
    <cellStyle name="20% - Accent1 25" xfId="2215" xr:uid="{00000000-0005-0000-0000-0000F6060000}"/>
    <cellStyle name="20% - Accent1 26" xfId="2216" xr:uid="{00000000-0005-0000-0000-0000F7060000}"/>
    <cellStyle name="20% - Accent1 27" xfId="2217" xr:uid="{00000000-0005-0000-0000-0000F8060000}"/>
    <cellStyle name="20% - Accent1 28" xfId="2218" xr:uid="{00000000-0005-0000-0000-0000F9060000}"/>
    <cellStyle name="20% - Accent1 29" xfId="2219" xr:uid="{00000000-0005-0000-0000-0000FA060000}"/>
    <cellStyle name="20% - Accent1 3" xfId="2220" xr:uid="{00000000-0005-0000-0000-0000FB060000}"/>
    <cellStyle name="20% - Accent1 3 10" xfId="2221" xr:uid="{00000000-0005-0000-0000-0000FC060000}"/>
    <cellStyle name="20% - Accent1 3 2" xfId="2222" xr:uid="{00000000-0005-0000-0000-0000FD060000}"/>
    <cellStyle name="20% - Accent1 3 2 2" xfId="2223" xr:uid="{00000000-0005-0000-0000-0000FE060000}"/>
    <cellStyle name="20% - Accent1 3 2 2 2" xfId="2224" xr:uid="{00000000-0005-0000-0000-0000FF060000}"/>
    <cellStyle name="20% - Accent1 3 2 2 2 2" xfId="14174" xr:uid="{00000000-0005-0000-0000-000000070000}"/>
    <cellStyle name="20% - Accent1 3 2 2 2 2 2" xfId="29843" xr:uid="{00000000-0005-0000-0000-000001070000}"/>
    <cellStyle name="20% - Accent1 3 2 2 2 2 3" xfId="45440" xr:uid="{00000000-0005-0000-0000-000002070000}"/>
    <cellStyle name="20% - Accent1 3 2 2 2 3" xfId="22105" xr:uid="{00000000-0005-0000-0000-000003070000}"/>
    <cellStyle name="20% - Accent1 3 2 2 2 4" xfId="37702" xr:uid="{00000000-0005-0000-0000-000004070000}"/>
    <cellStyle name="20% - Accent1 3 2 2 3" xfId="2225" xr:uid="{00000000-0005-0000-0000-000005070000}"/>
    <cellStyle name="20% - Accent1 3 2 2 3 2" xfId="14175" xr:uid="{00000000-0005-0000-0000-000006070000}"/>
    <cellStyle name="20% - Accent1 3 2 2 3 2 2" xfId="29844" xr:uid="{00000000-0005-0000-0000-000007070000}"/>
    <cellStyle name="20% - Accent1 3 2 2 3 2 3" xfId="45441" xr:uid="{00000000-0005-0000-0000-000008070000}"/>
    <cellStyle name="20% - Accent1 3 2 2 3 3" xfId="22106" xr:uid="{00000000-0005-0000-0000-000009070000}"/>
    <cellStyle name="20% - Accent1 3 2 2 3 4" xfId="37703" xr:uid="{00000000-0005-0000-0000-00000A070000}"/>
    <cellStyle name="20% - Accent1 3 2 2 4" xfId="14173" xr:uid="{00000000-0005-0000-0000-00000B070000}"/>
    <cellStyle name="20% - Accent1 3 2 2 4 2" xfId="29842" xr:uid="{00000000-0005-0000-0000-00000C070000}"/>
    <cellStyle name="20% - Accent1 3 2 2 4 3" xfId="45439" xr:uid="{00000000-0005-0000-0000-00000D070000}"/>
    <cellStyle name="20% - Accent1 3 2 2 5" xfId="22104" xr:uid="{00000000-0005-0000-0000-00000E070000}"/>
    <cellStyle name="20% - Accent1 3 2 2 6" xfId="37701" xr:uid="{00000000-0005-0000-0000-00000F070000}"/>
    <cellStyle name="20% - Accent1 3 2 3" xfId="2226" xr:uid="{00000000-0005-0000-0000-000010070000}"/>
    <cellStyle name="20% - Accent1 3 2 3 2" xfId="14176" xr:uid="{00000000-0005-0000-0000-000011070000}"/>
    <cellStyle name="20% - Accent1 3 2 3 2 2" xfId="29845" xr:uid="{00000000-0005-0000-0000-000012070000}"/>
    <cellStyle name="20% - Accent1 3 2 3 2 3" xfId="45442" xr:uid="{00000000-0005-0000-0000-000013070000}"/>
    <cellStyle name="20% - Accent1 3 2 3 3" xfId="22107" xr:uid="{00000000-0005-0000-0000-000014070000}"/>
    <cellStyle name="20% - Accent1 3 2 3 4" xfId="37704" xr:uid="{00000000-0005-0000-0000-000015070000}"/>
    <cellStyle name="20% - Accent1 3 2 4" xfId="2227" xr:uid="{00000000-0005-0000-0000-000016070000}"/>
    <cellStyle name="20% - Accent1 3 2 4 2" xfId="14177" xr:uid="{00000000-0005-0000-0000-000017070000}"/>
    <cellStyle name="20% - Accent1 3 2 4 2 2" xfId="29846" xr:uid="{00000000-0005-0000-0000-000018070000}"/>
    <cellStyle name="20% - Accent1 3 2 4 2 3" xfId="45443" xr:uid="{00000000-0005-0000-0000-000019070000}"/>
    <cellStyle name="20% - Accent1 3 2 4 3" xfId="22108" xr:uid="{00000000-0005-0000-0000-00001A070000}"/>
    <cellStyle name="20% - Accent1 3 2 4 4" xfId="37705" xr:uid="{00000000-0005-0000-0000-00001B070000}"/>
    <cellStyle name="20% - Accent1 3 3" xfId="2228" xr:uid="{00000000-0005-0000-0000-00001C070000}"/>
    <cellStyle name="20% - Accent1 3 3 2" xfId="2229" xr:uid="{00000000-0005-0000-0000-00001D070000}"/>
    <cellStyle name="20% - Accent1 3 3 2 2" xfId="14178" xr:uid="{00000000-0005-0000-0000-00001E070000}"/>
    <cellStyle name="20% - Accent1 3 3 2 2 2" xfId="29847" xr:uid="{00000000-0005-0000-0000-00001F070000}"/>
    <cellStyle name="20% - Accent1 3 3 2 2 3" xfId="45444" xr:uid="{00000000-0005-0000-0000-000020070000}"/>
    <cellStyle name="20% - Accent1 3 3 2 3" xfId="22109" xr:uid="{00000000-0005-0000-0000-000021070000}"/>
    <cellStyle name="20% - Accent1 3 3 2 4" xfId="37706" xr:uid="{00000000-0005-0000-0000-000022070000}"/>
    <cellStyle name="20% - Accent1 3 3 3" xfId="2230" xr:uid="{00000000-0005-0000-0000-000023070000}"/>
    <cellStyle name="20% - Accent1 3 3 3 2" xfId="14179" xr:uid="{00000000-0005-0000-0000-000024070000}"/>
    <cellStyle name="20% - Accent1 3 3 3 2 2" xfId="29848" xr:uid="{00000000-0005-0000-0000-000025070000}"/>
    <cellStyle name="20% - Accent1 3 3 3 2 3" xfId="45445" xr:uid="{00000000-0005-0000-0000-000026070000}"/>
    <cellStyle name="20% - Accent1 3 3 3 3" xfId="22110" xr:uid="{00000000-0005-0000-0000-000027070000}"/>
    <cellStyle name="20% - Accent1 3 3 3 4" xfId="37707" xr:uid="{00000000-0005-0000-0000-000028070000}"/>
    <cellStyle name="20% - Accent1 3 4" xfId="2231" xr:uid="{00000000-0005-0000-0000-000029070000}"/>
    <cellStyle name="20% - Accent1 3 5" xfId="2232" xr:uid="{00000000-0005-0000-0000-00002A070000}"/>
    <cellStyle name="20% - Accent1 3 6" xfId="2233" xr:uid="{00000000-0005-0000-0000-00002B070000}"/>
    <cellStyle name="20% - Accent1 3 7" xfId="2234" xr:uid="{00000000-0005-0000-0000-00002C070000}"/>
    <cellStyle name="20% - Accent1 3 8" xfId="2235" xr:uid="{00000000-0005-0000-0000-00002D070000}"/>
    <cellStyle name="20% - Accent1 3 9" xfId="2236" xr:uid="{00000000-0005-0000-0000-00002E070000}"/>
    <cellStyle name="20% - Accent1 30" xfId="2237" xr:uid="{00000000-0005-0000-0000-00002F070000}"/>
    <cellStyle name="20% - Accent1 31" xfId="2238" xr:uid="{00000000-0005-0000-0000-000030070000}"/>
    <cellStyle name="20% - Accent1 32" xfId="2239" xr:uid="{00000000-0005-0000-0000-000031070000}"/>
    <cellStyle name="20% - Accent1 33" xfId="2240" xr:uid="{00000000-0005-0000-0000-000032070000}"/>
    <cellStyle name="20% - Accent1 34" xfId="2241" xr:uid="{00000000-0005-0000-0000-000033070000}"/>
    <cellStyle name="20% - Accent1 35" xfId="2242" xr:uid="{00000000-0005-0000-0000-000034070000}"/>
    <cellStyle name="20% - Accent1 36" xfId="2243" xr:uid="{00000000-0005-0000-0000-000035070000}"/>
    <cellStyle name="20% - Accent1 37" xfId="2244" xr:uid="{00000000-0005-0000-0000-000036070000}"/>
    <cellStyle name="20% - Accent1 38" xfId="2245" xr:uid="{00000000-0005-0000-0000-000037070000}"/>
    <cellStyle name="20% - Accent1 4" xfId="2246" xr:uid="{00000000-0005-0000-0000-000038070000}"/>
    <cellStyle name="20% - Accent1 4 10" xfId="2247" xr:uid="{00000000-0005-0000-0000-000039070000}"/>
    <cellStyle name="20% - Accent1 4 2" xfId="2248" xr:uid="{00000000-0005-0000-0000-00003A070000}"/>
    <cellStyle name="20% - Accent1 4 2 2" xfId="2249" xr:uid="{00000000-0005-0000-0000-00003B070000}"/>
    <cellStyle name="20% - Accent1 4 2 2 2" xfId="14180" xr:uid="{00000000-0005-0000-0000-00003C070000}"/>
    <cellStyle name="20% - Accent1 4 2 2 2 2" xfId="29849" xr:uid="{00000000-0005-0000-0000-00003D070000}"/>
    <cellStyle name="20% - Accent1 4 2 2 2 3" xfId="45446" xr:uid="{00000000-0005-0000-0000-00003E070000}"/>
    <cellStyle name="20% - Accent1 4 2 2 3" xfId="22111" xr:uid="{00000000-0005-0000-0000-00003F070000}"/>
    <cellStyle name="20% - Accent1 4 2 2 4" xfId="37708" xr:uid="{00000000-0005-0000-0000-000040070000}"/>
    <cellStyle name="20% - Accent1 4 2 3" xfId="2250" xr:uid="{00000000-0005-0000-0000-000041070000}"/>
    <cellStyle name="20% - Accent1 4 2 3 2" xfId="14181" xr:uid="{00000000-0005-0000-0000-000042070000}"/>
    <cellStyle name="20% - Accent1 4 2 3 2 2" xfId="29850" xr:uid="{00000000-0005-0000-0000-000043070000}"/>
    <cellStyle name="20% - Accent1 4 2 3 2 3" xfId="45447" xr:uid="{00000000-0005-0000-0000-000044070000}"/>
    <cellStyle name="20% - Accent1 4 2 3 3" xfId="22112" xr:uid="{00000000-0005-0000-0000-000045070000}"/>
    <cellStyle name="20% - Accent1 4 2 3 4" xfId="37709" xr:uid="{00000000-0005-0000-0000-000046070000}"/>
    <cellStyle name="20% - Accent1 4 3" xfId="2251" xr:uid="{00000000-0005-0000-0000-000047070000}"/>
    <cellStyle name="20% - Accent1 4 4" xfId="2252" xr:uid="{00000000-0005-0000-0000-000048070000}"/>
    <cellStyle name="20% - Accent1 4 5" xfId="2253" xr:uid="{00000000-0005-0000-0000-000049070000}"/>
    <cellStyle name="20% - Accent1 4 6" xfId="2254" xr:uid="{00000000-0005-0000-0000-00004A070000}"/>
    <cellStyle name="20% - Accent1 4 7" xfId="2255" xr:uid="{00000000-0005-0000-0000-00004B070000}"/>
    <cellStyle name="20% - Accent1 4 8" xfId="2256" xr:uid="{00000000-0005-0000-0000-00004C070000}"/>
    <cellStyle name="20% - Accent1 4 9" xfId="2257" xr:uid="{00000000-0005-0000-0000-00004D070000}"/>
    <cellStyle name="20% - Accent1 5" xfId="2258" xr:uid="{00000000-0005-0000-0000-00004E070000}"/>
    <cellStyle name="20% - Accent1 5 10" xfId="2259" xr:uid="{00000000-0005-0000-0000-00004F070000}"/>
    <cellStyle name="20% - Accent1 5 2" xfId="2260" xr:uid="{00000000-0005-0000-0000-000050070000}"/>
    <cellStyle name="20% - Accent1 5 3" xfId="2261" xr:uid="{00000000-0005-0000-0000-000051070000}"/>
    <cellStyle name="20% - Accent1 5 4" xfId="2262" xr:uid="{00000000-0005-0000-0000-000052070000}"/>
    <cellStyle name="20% - Accent1 5 5" xfId="2263" xr:uid="{00000000-0005-0000-0000-000053070000}"/>
    <cellStyle name="20% - Accent1 5 6" xfId="2264" xr:uid="{00000000-0005-0000-0000-000054070000}"/>
    <cellStyle name="20% - Accent1 5 7" xfId="2265" xr:uid="{00000000-0005-0000-0000-000055070000}"/>
    <cellStyle name="20% - Accent1 5 8" xfId="2266" xr:uid="{00000000-0005-0000-0000-000056070000}"/>
    <cellStyle name="20% - Accent1 5 9" xfId="2267" xr:uid="{00000000-0005-0000-0000-000057070000}"/>
    <cellStyle name="20% - Accent1 6" xfId="2268" xr:uid="{00000000-0005-0000-0000-000058070000}"/>
    <cellStyle name="20% - Accent1 6 2" xfId="2269" xr:uid="{00000000-0005-0000-0000-000059070000}"/>
    <cellStyle name="20% - Accent1 6 3" xfId="2270" xr:uid="{00000000-0005-0000-0000-00005A070000}"/>
    <cellStyle name="20% - Accent1 6 4" xfId="2271" xr:uid="{00000000-0005-0000-0000-00005B070000}"/>
    <cellStyle name="20% - Accent1 6 5" xfId="2272" xr:uid="{00000000-0005-0000-0000-00005C070000}"/>
    <cellStyle name="20% - Accent1 6 6" xfId="2273" xr:uid="{00000000-0005-0000-0000-00005D070000}"/>
    <cellStyle name="20% - Accent1 7" xfId="2274" xr:uid="{00000000-0005-0000-0000-00005E070000}"/>
    <cellStyle name="20% - Accent1 7 2" xfId="2275" xr:uid="{00000000-0005-0000-0000-00005F070000}"/>
    <cellStyle name="20% - Accent1 7 3" xfId="2276" xr:uid="{00000000-0005-0000-0000-000060070000}"/>
    <cellStyle name="20% - Accent1 7 4" xfId="2277" xr:uid="{00000000-0005-0000-0000-000061070000}"/>
    <cellStyle name="20% - Accent1 7 5" xfId="2278" xr:uid="{00000000-0005-0000-0000-000062070000}"/>
    <cellStyle name="20% - Accent1 7 6" xfId="2279" xr:uid="{00000000-0005-0000-0000-000063070000}"/>
    <cellStyle name="20% - Accent1 8" xfId="2280" xr:uid="{00000000-0005-0000-0000-000064070000}"/>
    <cellStyle name="20% - Accent1 8 2" xfId="2281" xr:uid="{00000000-0005-0000-0000-000065070000}"/>
    <cellStyle name="20% - Accent1 8 3" xfId="2282" xr:uid="{00000000-0005-0000-0000-000066070000}"/>
    <cellStyle name="20% - Accent1 8 4" xfId="2283" xr:uid="{00000000-0005-0000-0000-000067070000}"/>
    <cellStyle name="20% - Accent1 8 5" xfId="2284" xr:uid="{00000000-0005-0000-0000-000068070000}"/>
    <cellStyle name="20% - Accent1 8 6" xfId="2285" xr:uid="{00000000-0005-0000-0000-000069070000}"/>
    <cellStyle name="20% - Accent1 9" xfId="2286" xr:uid="{00000000-0005-0000-0000-00006A070000}"/>
    <cellStyle name="20% - Accent1 9 2" xfId="2287" xr:uid="{00000000-0005-0000-0000-00006B070000}"/>
    <cellStyle name="20% - Accent1 9 2 2" xfId="14183" xr:uid="{00000000-0005-0000-0000-00006C070000}"/>
    <cellStyle name="20% - Accent1 9 2 2 2" xfId="29852" xr:uid="{00000000-0005-0000-0000-00006D070000}"/>
    <cellStyle name="20% - Accent1 9 2 2 3" xfId="45449" xr:uid="{00000000-0005-0000-0000-00006E070000}"/>
    <cellStyle name="20% - Accent1 9 2 3" xfId="22114" xr:uid="{00000000-0005-0000-0000-00006F070000}"/>
    <cellStyle name="20% - Accent1 9 2 4" xfId="37711" xr:uid="{00000000-0005-0000-0000-000070070000}"/>
    <cellStyle name="20% - Accent1 9 3" xfId="2288" xr:uid="{00000000-0005-0000-0000-000071070000}"/>
    <cellStyle name="20% - Accent1 9 3 2" xfId="14184" xr:uid="{00000000-0005-0000-0000-000072070000}"/>
    <cellStyle name="20% - Accent1 9 3 2 2" xfId="29853" xr:uid="{00000000-0005-0000-0000-000073070000}"/>
    <cellStyle name="20% - Accent1 9 3 2 3" xfId="45450" xr:uid="{00000000-0005-0000-0000-000074070000}"/>
    <cellStyle name="20% - Accent1 9 3 3" xfId="22115" xr:uid="{00000000-0005-0000-0000-000075070000}"/>
    <cellStyle name="20% - Accent1 9 3 4" xfId="37712" xr:uid="{00000000-0005-0000-0000-000076070000}"/>
    <cellStyle name="20% - Accent1 9 4" xfId="14182" xr:uid="{00000000-0005-0000-0000-000077070000}"/>
    <cellStyle name="20% - Accent1 9 4 2" xfId="29851" xr:uid="{00000000-0005-0000-0000-000078070000}"/>
    <cellStyle name="20% - Accent1 9 4 3" xfId="45448" xr:uid="{00000000-0005-0000-0000-000079070000}"/>
    <cellStyle name="20% - Accent1 9 5" xfId="22113" xr:uid="{00000000-0005-0000-0000-00007A070000}"/>
    <cellStyle name="20% - Accent1 9 6" xfId="37710" xr:uid="{00000000-0005-0000-0000-00007B070000}"/>
    <cellStyle name="20% - Accent2" xfId="53147" xr:uid="{00000000-0005-0000-0000-00007C070000}"/>
    <cellStyle name="20% - Accent2 10" xfId="2289" xr:uid="{00000000-0005-0000-0000-00007D070000}"/>
    <cellStyle name="20% - Accent2 10 2" xfId="2290" xr:uid="{00000000-0005-0000-0000-00007E070000}"/>
    <cellStyle name="20% - Accent2 10 2 2" xfId="14186" xr:uid="{00000000-0005-0000-0000-00007F070000}"/>
    <cellStyle name="20% - Accent2 10 2 2 2" xfId="29855" xr:uid="{00000000-0005-0000-0000-000080070000}"/>
    <cellStyle name="20% - Accent2 10 2 2 3" xfId="45452" xr:uid="{00000000-0005-0000-0000-000081070000}"/>
    <cellStyle name="20% - Accent2 10 2 3" xfId="22117" xr:uid="{00000000-0005-0000-0000-000082070000}"/>
    <cellStyle name="20% - Accent2 10 2 4" xfId="37714" xr:uid="{00000000-0005-0000-0000-000083070000}"/>
    <cellStyle name="20% - Accent2 10 3" xfId="2291" xr:uid="{00000000-0005-0000-0000-000084070000}"/>
    <cellStyle name="20% - Accent2 10 3 2" xfId="14187" xr:uid="{00000000-0005-0000-0000-000085070000}"/>
    <cellStyle name="20% - Accent2 10 3 2 2" xfId="29856" xr:uid="{00000000-0005-0000-0000-000086070000}"/>
    <cellStyle name="20% - Accent2 10 3 2 3" xfId="45453" xr:uid="{00000000-0005-0000-0000-000087070000}"/>
    <cellStyle name="20% - Accent2 10 3 3" xfId="22118" xr:uid="{00000000-0005-0000-0000-000088070000}"/>
    <cellStyle name="20% - Accent2 10 3 4" xfId="37715" xr:uid="{00000000-0005-0000-0000-000089070000}"/>
    <cellStyle name="20% - Accent2 10 4" xfId="14185" xr:uid="{00000000-0005-0000-0000-00008A070000}"/>
    <cellStyle name="20% - Accent2 10 4 2" xfId="29854" xr:uid="{00000000-0005-0000-0000-00008B070000}"/>
    <cellStyle name="20% - Accent2 10 4 3" xfId="45451" xr:uid="{00000000-0005-0000-0000-00008C070000}"/>
    <cellStyle name="20% - Accent2 10 5" xfId="22116" xr:uid="{00000000-0005-0000-0000-00008D070000}"/>
    <cellStyle name="20% - Accent2 10 6" xfId="37713" xr:uid="{00000000-0005-0000-0000-00008E070000}"/>
    <cellStyle name="20% - Accent2 11" xfId="2292" xr:uid="{00000000-0005-0000-0000-00008F070000}"/>
    <cellStyle name="20% - Accent2 11 2" xfId="2293" xr:uid="{00000000-0005-0000-0000-000090070000}"/>
    <cellStyle name="20% - Accent2 11 2 2" xfId="14189" xr:uid="{00000000-0005-0000-0000-000091070000}"/>
    <cellStyle name="20% - Accent2 11 2 2 2" xfId="29858" xr:uid="{00000000-0005-0000-0000-000092070000}"/>
    <cellStyle name="20% - Accent2 11 2 2 3" xfId="45455" xr:uid="{00000000-0005-0000-0000-000093070000}"/>
    <cellStyle name="20% - Accent2 11 2 3" xfId="22120" xr:uid="{00000000-0005-0000-0000-000094070000}"/>
    <cellStyle name="20% - Accent2 11 2 4" xfId="37717" xr:uid="{00000000-0005-0000-0000-000095070000}"/>
    <cellStyle name="20% - Accent2 11 3" xfId="2294" xr:uid="{00000000-0005-0000-0000-000096070000}"/>
    <cellStyle name="20% - Accent2 11 3 2" xfId="14190" xr:uid="{00000000-0005-0000-0000-000097070000}"/>
    <cellStyle name="20% - Accent2 11 3 2 2" xfId="29859" xr:uid="{00000000-0005-0000-0000-000098070000}"/>
    <cellStyle name="20% - Accent2 11 3 2 3" xfId="45456" xr:uid="{00000000-0005-0000-0000-000099070000}"/>
    <cellStyle name="20% - Accent2 11 3 3" xfId="22121" xr:uid="{00000000-0005-0000-0000-00009A070000}"/>
    <cellStyle name="20% - Accent2 11 3 4" xfId="37718" xr:uid="{00000000-0005-0000-0000-00009B070000}"/>
    <cellStyle name="20% - Accent2 11 4" xfId="14188" xr:uid="{00000000-0005-0000-0000-00009C070000}"/>
    <cellStyle name="20% - Accent2 11 4 2" xfId="29857" xr:uid="{00000000-0005-0000-0000-00009D070000}"/>
    <cellStyle name="20% - Accent2 11 4 3" xfId="45454" xr:uid="{00000000-0005-0000-0000-00009E070000}"/>
    <cellStyle name="20% - Accent2 11 5" xfId="22119" xr:uid="{00000000-0005-0000-0000-00009F070000}"/>
    <cellStyle name="20% - Accent2 11 6" xfId="37716" xr:uid="{00000000-0005-0000-0000-0000A0070000}"/>
    <cellStyle name="20% - Accent2 12" xfId="2295" xr:uid="{00000000-0005-0000-0000-0000A1070000}"/>
    <cellStyle name="20% - Accent2 12 2" xfId="2296" xr:uid="{00000000-0005-0000-0000-0000A2070000}"/>
    <cellStyle name="20% - Accent2 12 2 2" xfId="14192" xr:uid="{00000000-0005-0000-0000-0000A3070000}"/>
    <cellStyle name="20% - Accent2 12 2 2 2" xfId="29861" xr:uid="{00000000-0005-0000-0000-0000A4070000}"/>
    <cellStyle name="20% - Accent2 12 2 2 3" xfId="45458" xr:uid="{00000000-0005-0000-0000-0000A5070000}"/>
    <cellStyle name="20% - Accent2 12 2 3" xfId="22123" xr:uid="{00000000-0005-0000-0000-0000A6070000}"/>
    <cellStyle name="20% - Accent2 12 2 4" xfId="37720" xr:uid="{00000000-0005-0000-0000-0000A7070000}"/>
    <cellStyle name="20% - Accent2 12 3" xfId="2297" xr:uid="{00000000-0005-0000-0000-0000A8070000}"/>
    <cellStyle name="20% - Accent2 12 3 2" xfId="14193" xr:uid="{00000000-0005-0000-0000-0000A9070000}"/>
    <cellStyle name="20% - Accent2 12 3 2 2" xfId="29862" xr:uid="{00000000-0005-0000-0000-0000AA070000}"/>
    <cellStyle name="20% - Accent2 12 3 2 3" xfId="45459" xr:uid="{00000000-0005-0000-0000-0000AB070000}"/>
    <cellStyle name="20% - Accent2 12 3 3" xfId="22124" xr:uid="{00000000-0005-0000-0000-0000AC070000}"/>
    <cellStyle name="20% - Accent2 12 3 4" xfId="37721" xr:uid="{00000000-0005-0000-0000-0000AD070000}"/>
    <cellStyle name="20% - Accent2 12 4" xfId="14191" xr:uid="{00000000-0005-0000-0000-0000AE070000}"/>
    <cellStyle name="20% - Accent2 12 4 2" xfId="29860" xr:uid="{00000000-0005-0000-0000-0000AF070000}"/>
    <cellStyle name="20% - Accent2 12 4 3" xfId="45457" xr:uid="{00000000-0005-0000-0000-0000B0070000}"/>
    <cellStyle name="20% - Accent2 12 5" xfId="22122" xr:uid="{00000000-0005-0000-0000-0000B1070000}"/>
    <cellStyle name="20% - Accent2 12 6" xfId="37719" xr:uid="{00000000-0005-0000-0000-0000B2070000}"/>
    <cellStyle name="20% - Accent2 13" xfId="2298" xr:uid="{00000000-0005-0000-0000-0000B3070000}"/>
    <cellStyle name="20% - Accent2 13 2" xfId="2299" xr:uid="{00000000-0005-0000-0000-0000B4070000}"/>
    <cellStyle name="20% - Accent2 13 2 2" xfId="14195" xr:uid="{00000000-0005-0000-0000-0000B5070000}"/>
    <cellStyle name="20% - Accent2 13 2 2 2" xfId="29864" xr:uid="{00000000-0005-0000-0000-0000B6070000}"/>
    <cellStyle name="20% - Accent2 13 2 2 3" xfId="45461" xr:uid="{00000000-0005-0000-0000-0000B7070000}"/>
    <cellStyle name="20% - Accent2 13 2 3" xfId="22126" xr:uid="{00000000-0005-0000-0000-0000B8070000}"/>
    <cellStyle name="20% - Accent2 13 2 4" xfId="37723" xr:uid="{00000000-0005-0000-0000-0000B9070000}"/>
    <cellStyle name="20% - Accent2 13 3" xfId="2300" xr:uid="{00000000-0005-0000-0000-0000BA070000}"/>
    <cellStyle name="20% - Accent2 13 3 2" xfId="14196" xr:uid="{00000000-0005-0000-0000-0000BB070000}"/>
    <cellStyle name="20% - Accent2 13 3 2 2" xfId="29865" xr:uid="{00000000-0005-0000-0000-0000BC070000}"/>
    <cellStyle name="20% - Accent2 13 3 2 3" xfId="45462" xr:uid="{00000000-0005-0000-0000-0000BD070000}"/>
    <cellStyle name="20% - Accent2 13 3 3" xfId="22127" xr:uid="{00000000-0005-0000-0000-0000BE070000}"/>
    <cellStyle name="20% - Accent2 13 3 4" xfId="37724" xr:uid="{00000000-0005-0000-0000-0000BF070000}"/>
    <cellStyle name="20% - Accent2 13 4" xfId="14194" xr:uid="{00000000-0005-0000-0000-0000C0070000}"/>
    <cellStyle name="20% - Accent2 13 4 2" xfId="29863" xr:uid="{00000000-0005-0000-0000-0000C1070000}"/>
    <cellStyle name="20% - Accent2 13 4 3" xfId="45460" xr:uid="{00000000-0005-0000-0000-0000C2070000}"/>
    <cellStyle name="20% - Accent2 13 5" xfId="22125" xr:uid="{00000000-0005-0000-0000-0000C3070000}"/>
    <cellStyle name="20% - Accent2 13 6" xfId="37722" xr:uid="{00000000-0005-0000-0000-0000C4070000}"/>
    <cellStyle name="20% - Accent2 14" xfId="2301" xr:uid="{00000000-0005-0000-0000-0000C5070000}"/>
    <cellStyle name="20% - Accent2 14 2" xfId="2302" xr:uid="{00000000-0005-0000-0000-0000C6070000}"/>
    <cellStyle name="20% - Accent2 14 2 2" xfId="14198" xr:uid="{00000000-0005-0000-0000-0000C7070000}"/>
    <cellStyle name="20% - Accent2 14 2 2 2" xfId="29867" xr:uid="{00000000-0005-0000-0000-0000C8070000}"/>
    <cellStyle name="20% - Accent2 14 2 2 3" xfId="45464" xr:uid="{00000000-0005-0000-0000-0000C9070000}"/>
    <cellStyle name="20% - Accent2 14 2 3" xfId="22129" xr:uid="{00000000-0005-0000-0000-0000CA070000}"/>
    <cellStyle name="20% - Accent2 14 2 4" xfId="37726" xr:uid="{00000000-0005-0000-0000-0000CB070000}"/>
    <cellStyle name="20% - Accent2 14 3" xfId="2303" xr:uid="{00000000-0005-0000-0000-0000CC070000}"/>
    <cellStyle name="20% - Accent2 14 3 2" xfId="14199" xr:uid="{00000000-0005-0000-0000-0000CD070000}"/>
    <cellStyle name="20% - Accent2 14 3 2 2" xfId="29868" xr:uid="{00000000-0005-0000-0000-0000CE070000}"/>
    <cellStyle name="20% - Accent2 14 3 2 3" xfId="45465" xr:uid="{00000000-0005-0000-0000-0000CF070000}"/>
    <cellStyle name="20% - Accent2 14 3 3" xfId="22130" xr:uid="{00000000-0005-0000-0000-0000D0070000}"/>
    <cellStyle name="20% - Accent2 14 3 4" xfId="37727" xr:uid="{00000000-0005-0000-0000-0000D1070000}"/>
    <cellStyle name="20% - Accent2 14 4" xfId="14197" xr:uid="{00000000-0005-0000-0000-0000D2070000}"/>
    <cellStyle name="20% - Accent2 14 4 2" xfId="29866" xr:uid="{00000000-0005-0000-0000-0000D3070000}"/>
    <cellStyle name="20% - Accent2 14 4 3" xfId="45463" xr:uid="{00000000-0005-0000-0000-0000D4070000}"/>
    <cellStyle name="20% - Accent2 14 5" xfId="22128" xr:uid="{00000000-0005-0000-0000-0000D5070000}"/>
    <cellStyle name="20% - Accent2 14 6" xfId="37725" xr:uid="{00000000-0005-0000-0000-0000D6070000}"/>
    <cellStyle name="20% - Accent2 15" xfId="2304" xr:uid="{00000000-0005-0000-0000-0000D7070000}"/>
    <cellStyle name="20% - Accent2 15 2" xfId="2305" xr:uid="{00000000-0005-0000-0000-0000D8070000}"/>
    <cellStyle name="20% - Accent2 15 2 2" xfId="14201" xr:uid="{00000000-0005-0000-0000-0000D9070000}"/>
    <cellStyle name="20% - Accent2 15 2 2 2" xfId="29870" xr:uid="{00000000-0005-0000-0000-0000DA070000}"/>
    <cellStyle name="20% - Accent2 15 2 2 3" xfId="45467" xr:uid="{00000000-0005-0000-0000-0000DB070000}"/>
    <cellStyle name="20% - Accent2 15 2 3" xfId="22132" xr:uid="{00000000-0005-0000-0000-0000DC070000}"/>
    <cellStyle name="20% - Accent2 15 2 4" xfId="37729" xr:uid="{00000000-0005-0000-0000-0000DD070000}"/>
    <cellStyle name="20% - Accent2 15 3" xfId="2306" xr:uid="{00000000-0005-0000-0000-0000DE070000}"/>
    <cellStyle name="20% - Accent2 15 3 2" xfId="14202" xr:uid="{00000000-0005-0000-0000-0000DF070000}"/>
    <cellStyle name="20% - Accent2 15 3 2 2" xfId="29871" xr:uid="{00000000-0005-0000-0000-0000E0070000}"/>
    <cellStyle name="20% - Accent2 15 3 2 3" xfId="45468" xr:uid="{00000000-0005-0000-0000-0000E1070000}"/>
    <cellStyle name="20% - Accent2 15 3 3" xfId="22133" xr:uid="{00000000-0005-0000-0000-0000E2070000}"/>
    <cellStyle name="20% - Accent2 15 3 4" xfId="37730" xr:uid="{00000000-0005-0000-0000-0000E3070000}"/>
    <cellStyle name="20% - Accent2 15 4" xfId="14200" xr:uid="{00000000-0005-0000-0000-0000E4070000}"/>
    <cellStyle name="20% - Accent2 15 4 2" xfId="29869" xr:uid="{00000000-0005-0000-0000-0000E5070000}"/>
    <cellStyle name="20% - Accent2 15 4 3" xfId="45466" xr:uid="{00000000-0005-0000-0000-0000E6070000}"/>
    <cellStyle name="20% - Accent2 15 5" xfId="22131" xr:uid="{00000000-0005-0000-0000-0000E7070000}"/>
    <cellStyle name="20% - Accent2 15 6" xfId="37728" xr:uid="{00000000-0005-0000-0000-0000E8070000}"/>
    <cellStyle name="20% - Accent2 16" xfId="2307" xr:uid="{00000000-0005-0000-0000-0000E9070000}"/>
    <cellStyle name="20% - Accent2 16 2" xfId="2308" xr:uid="{00000000-0005-0000-0000-0000EA070000}"/>
    <cellStyle name="20% - Accent2 16 2 2" xfId="14204" xr:uid="{00000000-0005-0000-0000-0000EB070000}"/>
    <cellStyle name="20% - Accent2 16 2 2 2" xfId="29873" xr:uid="{00000000-0005-0000-0000-0000EC070000}"/>
    <cellStyle name="20% - Accent2 16 2 2 3" xfId="45470" xr:uid="{00000000-0005-0000-0000-0000ED070000}"/>
    <cellStyle name="20% - Accent2 16 2 3" xfId="22135" xr:uid="{00000000-0005-0000-0000-0000EE070000}"/>
    <cellStyle name="20% - Accent2 16 2 4" xfId="37732" xr:uid="{00000000-0005-0000-0000-0000EF070000}"/>
    <cellStyle name="20% - Accent2 16 3" xfId="2309" xr:uid="{00000000-0005-0000-0000-0000F0070000}"/>
    <cellStyle name="20% - Accent2 16 3 2" xfId="14205" xr:uid="{00000000-0005-0000-0000-0000F1070000}"/>
    <cellStyle name="20% - Accent2 16 3 2 2" xfId="29874" xr:uid="{00000000-0005-0000-0000-0000F2070000}"/>
    <cellStyle name="20% - Accent2 16 3 2 3" xfId="45471" xr:uid="{00000000-0005-0000-0000-0000F3070000}"/>
    <cellStyle name="20% - Accent2 16 3 3" xfId="22136" xr:uid="{00000000-0005-0000-0000-0000F4070000}"/>
    <cellStyle name="20% - Accent2 16 3 4" xfId="37733" xr:uid="{00000000-0005-0000-0000-0000F5070000}"/>
    <cellStyle name="20% - Accent2 16 4" xfId="14203" xr:uid="{00000000-0005-0000-0000-0000F6070000}"/>
    <cellStyle name="20% - Accent2 16 4 2" xfId="29872" xr:uid="{00000000-0005-0000-0000-0000F7070000}"/>
    <cellStyle name="20% - Accent2 16 4 3" xfId="45469" xr:uid="{00000000-0005-0000-0000-0000F8070000}"/>
    <cellStyle name="20% - Accent2 16 5" xfId="22134" xr:uid="{00000000-0005-0000-0000-0000F9070000}"/>
    <cellStyle name="20% - Accent2 16 6" xfId="37731" xr:uid="{00000000-0005-0000-0000-0000FA070000}"/>
    <cellStyle name="20% - Accent2 17" xfId="2310" xr:uid="{00000000-0005-0000-0000-0000FB070000}"/>
    <cellStyle name="20% - Accent2 18" xfId="2311" xr:uid="{00000000-0005-0000-0000-0000FC070000}"/>
    <cellStyle name="20% - Accent2 19" xfId="2312" xr:uid="{00000000-0005-0000-0000-0000FD070000}"/>
    <cellStyle name="20% - Accent2 2" xfId="2313" xr:uid="{00000000-0005-0000-0000-0000FE070000}"/>
    <cellStyle name="20% - Accent2 2 10" xfId="2314" xr:uid="{00000000-0005-0000-0000-0000FF070000}"/>
    <cellStyle name="20% - Accent2 2 2" xfId="2315" xr:uid="{00000000-0005-0000-0000-000000080000}"/>
    <cellStyle name="20% - Accent2 2 2 2" xfId="2316" xr:uid="{00000000-0005-0000-0000-000001080000}"/>
    <cellStyle name="20% - Accent2 2 2 2 2" xfId="2317" xr:uid="{00000000-0005-0000-0000-000002080000}"/>
    <cellStyle name="20% - Accent2 2 2 2 2 2" xfId="14207" xr:uid="{00000000-0005-0000-0000-000003080000}"/>
    <cellStyle name="20% - Accent2 2 2 2 2 2 2" xfId="29876" xr:uid="{00000000-0005-0000-0000-000004080000}"/>
    <cellStyle name="20% - Accent2 2 2 2 2 2 3" xfId="45473" xr:uid="{00000000-0005-0000-0000-000005080000}"/>
    <cellStyle name="20% - Accent2 2 2 2 2 3" xfId="22138" xr:uid="{00000000-0005-0000-0000-000006080000}"/>
    <cellStyle name="20% - Accent2 2 2 2 2 4" xfId="37735" xr:uid="{00000000-0005-0000-0000-000007080000}"/>
    <cellStyle name="20% - Accent2 2 2 2 3" xfId="2318" xr:uid="{00000000-0005-0000-0000-000008080000}"/>
    <cellStyle name="20% - Accent2 2 2 2 3 2" xfId="14208" xr:uid="{00000000-0005-0000-0000-000009080000}"/>
    <cellStyle name="20% - Accent2 2 2 2 3 2 2" xfId="29877" xr:uid="{00000000-0005-0000-0000-00000A080000}"/>
    <cellStyle name="20% - Accent2 2 2 2 3 2 3" xfId="45474" xr:uid="{00000000-0005-0000-0000-00000B080000}"/>
    <cellStyle name="20% - Accent2 2 2 2 3 3" xfId="22139" xr:uid="{00000000-0005-0000-0000-00000C080000}"/>
    <cellStyle name="20% - Accent2 2 2 2 3 4" xfId="37736" xr:uid="{00000000-0005-0000-0000-00000D080000}"/>
    <cellStyle name="20% - Accent2 2 2 2 4" xfId="14206" xr:uid="{00000000-0005-0000-0000-00000E080000}"/>
    <cellStyle name="20% - Accent2 2 2 2 4 2" xfId="29875" xr:uid="{00000000-0005-0000-0000-00000F080000}"/>
    <cellStyle name="20% - Accent2 2 2 2 4 3" xfId="45472" xr:uid="{00000000-0005-0000-0000-000010080000}"/>
    <cellStyle name="20% - Accent2 2 2 2 5" xfId="22137" xr:uid="{00000000-0005-0000-0000-000011080000}"/>
    <cellStyle name="20% - Accent2 2 2 2 6" xfId="37734" xr:uid="{00000000-0005-0000-0000-000012080000}"/>
    <cellStyle name="20% - Accent2 2 2 3" xfId="2319" xr:uid="{00000000-0005-0000-0000-000013080000}"/>
    <cellStyle name="20% - Accent2 2 2 3 2" xfId="14209" xr:uid="{00000000-0005-0000-0000-000014080000}"/>
    <cellStyle name="20% - Accent2 2 2 3 2 2" xfId="29878" xr:uid="{00000000-0005-0000-0000-000015080000}"/>
    <cellStyle name="20% - Accent2 2 2 3 2 3" xfId="45475" xr:uid="{00000000-0005-0000-0000-000016080000}"/>
    <cellStyle name="20% - Accent2 2 2 3 3" xfId="22140" xr:uid="{00000000-0005-0000-0000-000017080000}"/>
    <cellStyle name="20% - Accent2 2 2 3 4" xfId="37737" xr:uid="{00000000-0005-0000-0000-000018080000}"/>
    <cellStyle name="20% - Accent2 2 2 4" xfId="2320" xr:uid="{00000000-0005-0000-0000-000019080000}"/>
    <cellStyle name="20% - Accent2 2 2 4 2" xfId="14210" xr:uid="{00000000-0005-0000-0000-00001A080000}"/>
    <cellStyle name="20% - Accent2 2 2 4 2 2" xfId="29879" xr:uid="{00000000-0005-0000-0000-00001B080000}"/>
    <cellStyle name="20% - Accent2 2 2 4 2 3" xfId="45476" xr:uid="{00000000-0005-0000-0000-00001C080000}"/>
    <cellStyle name="20% - Accent2 2 2 4 3" xfId="22141" xr:uid="{00000000-0005-0000-0000-00001D080000}"/>
    <cellStyle name="20% - Accent2 2 2 4 4" xfId="37738" xr:uid="{00000000-0005-0000-0000-00001E080000}"/>
    <cellStyle name="20% - Accent2 2 3" xfId="2321" xr:uid="{00000000-0005-0000-0000-00001F080000}"/>
    <cellStyle name="20% - Accent2 2 3 2" xfId="2322" xr:uid="{00000000-0005-0000-0000-000020080000}"/>
    <cellStyle name="20% - Accent2 2 3 2 2" xfId="14211" xr:uid="{00000000-0005-0000-0000-000021080000}"/>
    <cellStyle name="20% - Accent2 2 3 2 2 2" xfId="29880" xr:uid="{00000000-0005-0000-0000-000022080000}"/>
    <cellStyle name="20% - Accent2 2 3 2 2 3" xfId="45477" xr:uid="{00000000-0005-0000-0000-000023080000}"/>
    <cellStyle name="20% - Accent2 2 3 2 3" xfId="22142" xr:uid="{00000000-0005-0000-0000-000024080000}"/>
    <cellStyle name="20% - Accent2 2 3 2 4" xfId="37739" xr:uid="{00000000-0005-0000-0000-000025080000}"/>
    <cellStyle name="20% - Accent2 2 3 3" xfId="2323" xr:uid="{00000000-0005-0000-0000-000026080000}"/>
    <cellStyle name="20% - Accent2 2 3 3 2" xfId="14212" xr:uid="{00000000-0005-0000-0000-000027080000}"/>
    <cellStyle name="20% - Accent2 2 3 3 2 2" xfId="29881" xr:uid="{00000000-0005-0000-0000-000028080000}"/>
    <cellStyle name="20% - Accent2 2 3 3 2 3" xfId="45478" xr:uid="{00000000-0005-0000-0000-000029080000}"/>
    <cellStyle name="20% - Accent2 2 3 3 3" xfId="22143" xr:uid="{00000000-0005-0000-0000-00002A080000}"/>
    <cellStyle name="20% - Accent2 2 3 3 4" xfId="37740" xr:uid="{00000000-0005-0000-0000-00002B080000}"/>
    <cellStyle name="20% - Accent2 2 4" xfId="2324" xr:uid="{00000000-0005-0000-0000-00002C080000}"/>
    <cellStyle name="20% - Accent2 2 5" xfId="2325" xr:uid="{00000000-0005-0000-0000-00002D080000}"/>
    <cellStyle name="20% - Accent2 2 6" xfId="2326" xr:uid="{00000000-0005-0000-0000-00002E080000}"/>
    <cellStyle name="20% - Accent2 2 7" xfId="2327" xr:uid="{00000000-0005-0000-0000-00002F080000}"/>
    <cellStyle name="20% - Accent2 2 8" xfId="2328" xr:uid="{00000000-0005-0000-0000-000030080000}"/>
    <cellStyle name="20% - Accent2 2 9" xfId="2329" xr:uid="{00000000-0005-0000-0000-000031080000}"/>
    <cellStyle name="20% - Accent2 20" xfId="2330" xr:uid="{00000000-0005-0000-0000-000032080000}"/>
    <cellStyle name="20% - Accent2 21" xfId="2331" xr:uid="{00000000-0005-0000-0000-000033080000}"/>
    <cellStyle name="20% - Accent2 22" xfId="2332" xr:uid="{00000000-0005-0000-0000-000034080000}"/>
    <cellStyle name="20% - Accent2 23" xfId="2333" xr:uid="{00000000-0005-0000-0000-000035080000}"/>
    <cellStyle name="20% - Accent2 24" xfId="2334" xr:uid="{00000000-0005-0000-0000-000036080000}"/>
    <cellStyle name="20% - Accent2 25" xfId="2335" xr:uid="{00000000-0005-0000-0000-000037080000}"/>
    <cellStyle name="20% - Accent2 26" xfId="2336" xr:uid="{00000000-0005-0000-0000-000038080000}"/>
    <cellStyle name="20% - Accent2 27" xfId="2337" xr:uid="{00000000-0005-0000-0000-000039080000}"/>
    <cellStyle name="20% - Accent2 28" xfId="2338" xr:uid="{00000000-0005-0000-0000-00003A080000}"/>
    <cellStyle name="20% - Accent2 29" xfId="2339" xr:uid="{00000000-0005-0000-0000-00003B080000}"/>
    <cellStyle name="20% - Accent2 3" xfId="2340" xr:uid="{00000000-0005-0000-0000-00003C080000}"/>
    <cellStyle name="20% - Accent2 3 10" xfId="2341" xr:uid="{00000000-0005-0000-0000-00003D080000}"/>
    <cellStyle name="20% - Accent2 3 2" xfId="2342" xr:uid="{00000000-0005-0000-0000-00003E080000}"/>
    <cellStyle name="20% - Accent2 3 2 2" xfId="2343" xr:uid="{00000000-0005-0000-0000-00003F080000}"/>
    <cellStyle name="20% - Accent2 3 2 2 2" xfId="2344" xr:uid="{00000000-0005-0000-0000-000040080000}"/>
    <cellStyle name="20% - Accent2 3 2 2 2 2" xfId="14214" xr:uid="{00000000-0005-0000-0000-000041080000}"/>
    <cellStyle name="20% - Accent2 3 2 2 2 2 2" xfId="29883" xr:uid="{00000000-0005-0000-0000-000042080000}"/>
    <cellStyle name="20% - Accent2 3 2 2 2 2 3" xfId="45480" xr:uid="{00000000-0005-0000-0000-000043080000}"/>
    <cellStyle name="20% - Accent2 3 2 2 2 3" xfId="22145" xr:uid="{00000000-0005-0000-0000-000044080000}"/>
    <cellStyle name="20% - Accent2 3 2 2 2 4" xfId="37742" xr:uid="{00000000-0005-0000-0000-000045080000}"/>
    <cellStyle name="20% - Accent2 3 2 2 3" xfId="2345" xr:uid="{00000000-0005-0000-0000-000046080000}"/>
    <cellStyle name="20% - Accent2 3 2 2 3 2" xfId="14215" xr:uid="{00000000-0005-0000-0000-000047080000}"/>
    <cellStyle name="20% - Accent2 3 2 2 3 2 2" xfId="29884" xr:uid="{00000000-0005-0000-0000-000048080000}"/>
    <cellStyle name="20% - Accent2 3 2 2 3 2 3" xfId="45481" xr:uid="{00000000-0005-0000-0000-000049080000}"/>
    <cellStyle name="20% - Accent2 3 2 2 3 3" xfId="22146" xr:uid="{00000000-0005-0000-0000-00004A080000}"/>
    <cellStyle name="20% - Accent2 3 2 2 3 4" xfId="37743" xr:uid="{00000000-0005-0000-0000-00004B080000}"/>
    <cellStyle name="20% - Accent2 3 2 2 4" xfId="14213" xr:uid="{00000000-0005-0000-0000-00004C080000}"/>
    <cellStyle name="20% - Accent2 3 2 2 4 2" xfId="29882" xr:uid="{00000000-0005-0000-0000-00004D080000}"/>
    <cellStyle name="20% - Accent2 3 2 2 4 3" xfId="45479" xr:uid="{00000000-0005-0000-0000-00004E080000}"/>
    <cellStyle name="20% - Accent2 3 2 2 5" xfId="22144" xr:uid="{00000000-0005-0000-0000-00004F080000}"/>
    <cellStyle name="20% - Accent2 3 2 2 6" xfId="37741" xr:uid="{00000000-0005-0000-0000-000050080000}"/>
    <cellStyle name="20% - Accent2 3 2 3" xfId="2346" xr:uid="{00000000-0005-0000-0000-000051080000}"/>
    <cellStyle name="20% - Accent2 3 2 3 2" xfId="14216" xr:uid="{00000000-0005-0000-0000-000052080000}"/>
    <cellStyle name="20% - Accent2 3 2 3 2 2" xfId="29885" xr:uid="{00000000-0005-0000-0000-000053080000}"/>
    <cellStyle name="20% - Accent2 3 2 3 2 3" xfId="45482" xr:uid="{00000000-0005-0000-0000-000054080000}"/>
    <cellStyle name="20% - Accent2 3 2 3 3" xfId="22147" xr:uid="{00000000-0005-0000-0000-000055080000}"/>
    <cellStyle name="20% - Accent2 3 2 3 4" xfId="37744" xr:uid="{00000000-0005-0000-0000-000056080000}"/>
    <cellStyle name="20% - Accent2 3 2 4" xfId="2347" xr:uid="{00000000-0005-0000-0000-000057080000}"/>
    <cellStyle name="20% - Accent2 3 2 4 2" xfId="14217" xr:uid="{00000000-0005-0000-0000-000058080000}"/>
    <cellStyle name="20% - Accent2 3 2 4 2 2" xfId="29886" xr:uid="{00000000-0005-0000-0000-000059080000}"/>
    <cellStyle name="20% - Accent2 3 2 4 2 3" xfId="45483" xr:uid="{00000000-0005-0000-0000-00005A080000}"/>
    <cellStyle name="20% - Accent2 3 2 4 3" xfId="22148" xr:uid="{00000000-0005-0000-0000-00005B080000}"/>
    <cellStyle name="20% - Accent2 3 2 4 4" xfId="37745" xr:uid="{00000000-0005-0000-0000-00005C080000}"/>
    <cellStyle name="20% - Accent2 3 3" xfId="2348" xr:uid="{00000000-0005-0000-0000-00005D080000}"/>
    <cellStyle name="20% - Accent2 3 3 2" xfId="2349" xr:uid="{00000000-0005-0000-0000-00005E080000}"/>
    <cellStyle name="20% - Accent2 3 3 2 2" xfId="14218" xr:uid="{00000000-0005-0000-0000-00005F080000}"/>
    <cellStyle name="20% - Accent2 3 3 2 2 2" xfId="29887" xr:uid="{00000000-0005-0000-0000-000060080000}"/>
    <cellStyle name="20% - Accent2 3 3 2 2 3" xfId="45484" xr:uid="{00000000-0005-0000-0000-000061080000}"/>
    <cellStyle name="20% - Accent2 3 3 2 3" xfId="22149" xr:uid="{00000000-0005-0000-0000-000062080000}"/>
    <cellStyle name="20% - Accent2 3 3 2 4" xfId="37746" xr:uid="{00000000-0005-0000-0000-000063080000}"/>
    <cellStyle name="20% - Accent2 3 3 3" xfId="2350" xr:uid="{00000000-0005-0000-0000-000064080000}"/>
    <cellStyle name="20% - Accent2 3 3 3 2" xfId="14219" xr:uid="{00000000-0005-0000-0000-000065080000}"/>
    <cellStyle name="20% - Accent2 3 3 3 2 2" xfId="29888" xr:uid="{00000000-0005-0000-0000-000066080000}"/>
    <cellStyle name="20% - Accent2 3 3 3 2 3" xfId="45485" xr:uid="{00000000-0005-0000-0000-000067080000}"/>
    <cellStyle name="20% - Accent2 3 3 3 3" xfId="22150" xr:uid="{00000000-0005-0000-0000-000068080000}"/>
    <cellStyle name="20% - Accent2 3 3 3 4" xfId="37747" xr:uid="{00000000-0005-0000-0000-000069080000}"/>
    <cellStyle name="20% - Accent2 3 4" xfId="2351" xr:uid="{00000000-0005-0000-0000-00006A080000}"/>
    <cellStyle name="20% - Accent2 3 5" xfId="2352" xr:uid="{00000000-0005-0000-0000-00006B080000}"/>
    <cellStyle name="20% - Accent2 3 6" xfId="2353" xr:uid="{00000000-0005-0000-0000-00006C080000}"/>
    <cellStyle name="20% - Accent2 3 7" xfId="2354" xr:uid="{00000000-0005-0000-0000-00006D080000}"/>
    <cellStyle name="20% - Accent2 3 8" xfId="2355" xr:uid="{00000000-0005-0000-0000-00006E080000}"/>
    <cellStyle name="20% - Accent2 3 9" xfId="2356" xr:uid="{00000000-0005-0000-0000-00006F080000}"/>
    <cellStyle name="20% - Accent2 30" xfId="2357" xr:uid="{00000000-0005-0000-0000-000070080000}"/>
    <cellStyle name="20% - Accent2 31" xfId="2358" xr:uid="{00000000-0005-0000-0000-000071080000}"/>
    <cellStyle name="20% - Accent2 32" xfId="2359" xr:uid="{00000000-0005-0000-0000-000072080000}"/>
    <cellStyle name="20% - Accent2 33" xfId="2360" xr:uid="{00000000-0005-0000-0000-000073080000}"/>
    <cellStyle name="20% - Accent2 34" xfId="2361" xr:uid="{00000000-0005-0000-0000-000074080000}"/>
    <cellStyle name="20% - Accent2 35" xfId="2362" xr:uid="{00000000-0005-0000-0000-000075080000}"/>
    <cellStyle name="20% - Accent2 36" xfId="2363" xr:uid="{00000000-0005-0000-0000-000076080000}"/>
    <cellStyle name="20% - Accent2 37" xfId="2364" xr:uid="{00000000-0005-0000-0000-000077080000}"/>
    <cellStyle name="20% - Accent2 38" xfId="2365" xr:uid="{00000000-0005-0000-0000-000078080000}"/>
    <cellStyle name="20% - Accent2 4" xfId="2366" xr:uid="{00000000-0005-0000-0000-000079080000}"/>
    <cellStyle name="20% - Accent2 4 10" xfId="2367" xr:uid="{00000000-0005-0000-0000-00007A080000}"/>
    <cellStyle name="20% - Accent2 4 2" xfId="2368" xr:uid="{00000000-0005-0000-0000-00007B080000}"/>
    <cellStyle name="20% - Accent2 4 2 2" xfId="2369" xr:uid="{00000000-0005-0000-0000-00007C080000}"/>
    <cellStyle name="20% - Accent2 4 2 2 2" xfId="14220" xr:uid="{00000000-0005-0000-0000-00007D080000}"/>
    <cellStyle name="20% - Accent2 4 2 2 2 2" xfId="29889" xr:uid="{00000000-0005-0000-0000-00007E080000}"/>
    <cellStyle name="20% - Accent2 4 2 2 2 3" xfId="45486" xr:uid="{00000000-0005-0000-0000-00007F080000}"/>
    <cellStyle name="20% - Accent2 4 2 2 3" xfId="22151" xr:uid="{00000000-0005-0000-0000-000080080000}"/>
    <cellStyle name="20% - Accent2 4 2 2 4" xfId="37748" xr:uid="{00000000-0005-0000-0000-000081080000}"/>
    <cellStyle name="20% - Accent2 4 2 3" xfId="2370" xr:uid="{00000000-0005-0000-0000-000082080000}"/>
    <cellStyle name="20% - Accent2 4 2 3 2" xfId="14221" xr:uid="{00000000-0005-0000-0000-000083080000}"/>
    <cellStyle name="20% - Accent2 4 2 3 2 2" xfId="29890" xr:uid="{00000000-0005-0000-0000-000084080000}"/>
    <cellStyle name="20% - Accent2 4 2 3 2 3" xfId="45487" xr:uid="{00000000-0005-0000-0000-000085080000}"/>
    <cellStyle name="20% - Accent2 4 2 3 3" xfId="22152" xr:uid="{00000000-0005-0000-0000-000086080000}"/>
    <cellStyle name="20% - Accent2 4 2 3 4" xfId="37749" xr:uid="{00000000-0005-0000-0000-000087080000}"/>
    <cellStyle name="20% - Accent2 4 3" xfId="2371" xr:uid="{00000000-0005-0000-0000-000088080000}"/>
    <cellStyle name="20% - Accent2 4 4" xfId="2372" xr:uid="{00000000-0005-0000-0000-000089080000}"/>
    <cellStyle name="20% - Accent2 4 5" xfId="2373" xr:uid="{00000000-0005-0000-0000-00008A080000}"/>
    <cellStyle name="20% - Accent2 4 6" xfId="2374" xr:uid="{00000000-0005-0000-0000-00008B080000}"/>
    <cellStyle name="20% - Accent2 4 7" xfId="2375" xr:uid="{00000000-0005-0000-0000-00008C080000}"/>
    <cellStyle name="20% - Accent2 4 8" xfId="2376" xr:uid="{00000000-0005-0000-0000-00008D080000}"/>
    <cellStyle name="20% - Accent2 4 9" xfId="2377" xr:uid="{00000000-0005-0000-0000-00008E080000}"/>
    <cellStyle name="20% - Accent2 5" xfId="2378" xr:uid="{00000000-0005-0000-0000-00008F080000}"/>
    <cellStyle name="20% - Accent2 5 10" xfId="2379" xr:uid="{00000000-0005-0000-0000-000090080000}"/>
    <cellStyle name="20% - Accent2 5 2" xfId="2380" xr:uid="{00000000-0005-0000-0000-000091080000}"/>
    <cellStyle name="20% - Accent2 5 3" xfId="2381" xr:uid="{00000000-0005-0000-0000-000092080000}"/>
    <cellStyle name="20% - Accent2 5 4" xfId="2382" xr:uid="{00000000-0005-0000-0000-000093080000}"/>
    <cellStyle name="20% - Accent2 5 5" xfId="2383" xr:uid="{00000000-0005-0000-0000-000094080000}"/>
    <cellStyle name="20% - Accent2 5 6" xfId="2384" xr:uid="{00000000-0005-0000-0000-000095080000}"/>
    <cellStyle name="20% - Accent2 5 7" xfId="2385" xr:uid="{00000000-0005-0000-0000-000096080000}"/>
    <cellStyle name="20% - Accent2 5 8" xfId="2386" xr:uid="{00000000-0005-0000-0000-000097080000}"/>
    <cellStyle name="20% - Accent2 5 9" xfId="2387" xr:uid="{00000000-0005-0000-0000-000098080000}"/>
    <cellStyle name="20% - Accent2 6" xfId="2388" xr:uid="{00000000-0005-0000-0000-000099080000}"/>
    <cellStyle name="20% - Accent2 6 2" xfId="2389" xr:uid="{00000000-0005-0000-0000-00009A080000}"/>
    <cellStyle name="20% - Accent2 6 3" xfId="2390" xr:uid="{00000000-0005-0000-0000-00009B080000}"/>
    <cellStyle name="20% - Accent2 6 4" xfId="2391" xr:uid="{00000000-0005-0000-0000-00009C080000}"/>
    <cellStyle name="20% - Accent2 6 5" xfId="2392" xr:uid="{00000000-0005-0000-0000-00009D080000}"/>
    <cellStyle name="20% - Accent2 6 6" xfId="2393" xr:uid="{00000000-0005-0000-0000-00009E080000}"/>
    <cellStyle name="20% - Accent2 7" xfId="2394" xr:uid="{00000000-0005-0000-0000-00009F080000}"/>
    <cellStyle name="20% - Accent2 7 2" xfId="2395" xr:uid="{00000000-0005-0000-0000-0000A0080000}"/>
    <cellStyle name="20% - Accent2 7 3" xfId="2396" xr:uid="{00000000-0005-0000-0000-0000A1080000}"/>
    <cellStyle name="20% - Accent2 7 4" xfId="2397" xr:uid="{00000000-0005-0000-0000-0000A2080000}"/>
    <cellStyle name="20% - Accent2 7 5" xfId="2398" xr:uid="{00000000-0005-0000-0000-0000A3080000}"/>
    <cellStyle name="20% - Accent2 7 6" xfId="2399" xr:uid="{00000000-0005-0000-0000-0000A4080000}"/>
    <cellStyle name="20% - Accent2 8" xfId="2400" xr:uid="{00000000-0005-0000-0000-0000A5080000}"/>
    <cellStyle name="20% - Accent2 8 2" xfId="2401" xr:uid="{00000000-0005-0000-0000-0000A6080000}"/>
    <cellStyle name="20% - Accent2 8 3" xfId="2402" xr:uid="{00000000-0005-0000-0000-0000A7080000}"/>
    <cellStyle name="20% - Accent2 8 4" xfId="2403" xr:uid="{00000000-0005-0000-0000-0000A8080000}"/>
    <cellStyle name="20% - Accent2 8 5" xfId="2404" xr:uid="{00000000-0005-0000-0000-0000A9080000}"/>
    <cellStyle name="20% - Accent2 8 6" xfId="2405" xr:uid="{00000000-0005-0000-0000-0000AA080000}"/>
    <cellStyle name="20% - Accent2 9" xfId="2406" xr:uid="{00000000-0005-0000-0000-0000AB080000}"/>
    <cellStyle name="20% - Accent2 9 2" xfId="2407" xr:uid="{00000000-0005-0000-0000-0000AC080000}"/>
    <cellStyle name="20% - Accent2 9 2 2" xfId="14223" xr:uid="{00000000-0005-0000-0000-0000AD080000}"/>
    <cellStyle name="20% - Accent2 9 2 2 2" xfId="29892" xr:uid="{00000000-0005-0000-0000-0000AE080000}"/>
    <cellStyle name="20% - Accent2 9 2 2 3" xfId="45489" xr:uid="{00000000-0005-0000-0000-0000AF080000}"/>
    <cellStyle name="20% - Accent2 9 2 3" xfId="22154" xr:uid="{00000000-0005-0000-0000-0000B0080000}"/>
    <cellStyle name="20% - Accent2 9 2 4" xfId="37751" xr:uid="{00000000-0005-0000-0000-0000B1080000}"/>
    <cellStyle name="20% - Accent2 9 3" xfId="2408" xr:uid="{00000000-0005-0000-0000-0000B2080000}"/>
    <cellStyle name="20% - Accent2 9 3 2" xfId="14224" xr:uid="{00000000-0005-0000-0000-0000B3080000}"/>
    <cellStyle name="20% - Accent2 9 3 2 2" xfId="29893" xr:uid="{00000000-0005-0000-0000-0000B4080000}"/>
    <cellStyle name="20% - Accent2 9 3 2 3" xfId="45490" xr:uid="{00000000-0005-0000-0000-0000B5080000}"/>
    <cellStyle name="20% - Accent2 9 3 3" xfId="22155" xr:uid="{00000000-0005-0000-0000-0000B6080000}"/>
    <cellStyle name="20% - Accent2 9 3 4" xfId="37752" xr:uid="{00000000-0005-0000-0000-0000B7080000}"/>
    <cellStyle name="20% - Accent2 9 4" xfId="14222" xr:uid="{00000000-0005-0000-0000-0000B8080000}"/>
    <cellStyle name="20% - Accent2 9 4 2" xfId="29891" xr:uid="{00000000-0005-0000-0000-0000B9080000}"/>
    <cellStyle name="20% - Accent2 9 4 3" xfId="45488" xr:uid="{00000000-0005-0000-0000-0000BA080000}"/>
    <cellStyle name="20% - Accent2 9 5" xfId="22153" xr:uid="{00000000-0005-0000-0000-0000BB080000}"/>
    <cellStyle name="20% - Accent2 9 6" xfId="37750" xr:uid="{00000000-0005-0000-0000-0000BC080000}"/>
    <cellStyle name="20% - Accent3" xfId="53148" xr:uid="{00000000-0005-0000-0000-0000BD080000}"/>
    <cellStyle name="20% - Accent3 10" xfId="2409" xr:uid="{00000000-0005-0000-0000-0000BE080000}"/>
    <cellStyle name="20% - Accent3 10 2" xfId="2410" xr:uid="{00000000-0005-0000-0000-0000BF080000}"/>
    <cellStyle name="20% - Accent3 10 2 2" xfId="14226" xr:uid="{00000000-0005-0000-0000-0000C0080000}"/>
    <cellStyle name="20% - Accent3 10 2 2 2" xfId="29895" xr:uid="{00000000-0005-0000-0000-0000C1080000}"/>
    <cellStyle name="20% - Accent3 10 2 2 3" xfId="45492" xr:uid="{00000000-0005-0000-0000-0000C2080000}"/>
    <cellStyle name="20% - Accent3 10 2 3" xfId="22157" xr:uid="{00000000-0005-0000-0000-0000C3080000}"/>
    <cellStyle name="20% - Accent3 10 2 4" xfId="37754" xr:uid="{00000000-0005-0000-0000-0000C4080000}"/>
    <cellStyle name="20% - Accent3 10 3" xfId="2411" xr:uid="{00000000-0005-0000-0000-0000C5080000}"/>
    <cellStyle name="20% - Accent3 10 3 2" xfId="14227" xr:uid="{00000000-0005-0000-0000-0000C6080000}"/>
    <cellStyle name="20% - Accent3 10 3 2 2" xfId="29896" xr:uid="{00000000-0005-0000-0000-0000C7080000}"/>
    <cellStyle name="20% - Accent3 10 3 2 3" xfId="45493" xr:uid="{00000000-0005-0000-0000-0000C8080000}"/>
    <cellStyle name="20% - Accent3 10 3 3" xfId="22158" xr:uid="{00000000-0005-0000-0000-0000C9080000}"/>
    <cellStyle name="20% - Accent3 10 3 4" xfId="37755" xr:uid="{00000000-0005-0000-0000-0000CA080000}"/>
    <cellStyle name="20% - Accent3 10 4" xfId="14225" xr:uid="{00000000-0005-0000-0000-0000CB080000}"/>
    <cellStyle name="20% - Accent3 10 4 2" xfId="29894" xr:uid="{00000000-0005-0000-0000-0000CC080000}"/>
    <cellStyle name="20% - Accent3 10 4 3" xfId="45491" xr:uid="{00000000-0005-0000-0000-0000CD080000}"/>
    <cellStyle name="20% - Accent3 10 5" xfId="22156" xr:uid="{00000000-0005-0000-0000-0000CE080000}"/>
    <cellStyle name="20% - Accent3 10 6" xfId="37753" xr:uid="{00000000-0005-0000-0000-0000CF080000}"/>
    <cellStyle name="20% - Accent3 11" xfId="2412" xr:uid="{00000000-0005-0000-0000-0000D0080000}"/>
    <cellStyle name="20% - Accent3 11 2" xfId="2413" xr:uid="{00000000-0005-0000-0000-0000D1080000}"/>
    <cellStyle name="20% - Accent3 11 2 2" xfId="14229" xr:uid="{00000000-0005-0000-0000-0000D2080000}"/>
    <cellStyle name="20% - Accent3 11 2 2 2" xfId="29898" xr:uid="{00000000-0005-0000-0000-0000D3080000}"/>
    <cellStyle name="20% - Accent3 11 2 2 3" xfId="45495" xr:uid="{00000000-0005-0000-0000-0000D4080000}"/>
    <cellStyle name="20% - Accent3 11 2 3" xfId="22160" xr:uid="{00000000-0005-0000-0000-0000D5080000}"/>
    <cellStyle name="20% - Accent3 11 2 4" xfId="37757" xr:uid="{00000000-0005-0000-0000-0000D6080000}"/>
    <cellStyle name="20% - Accent3 11 3" xfId="2414" xr:uid="{00000000-0005-0000-0000-0000D7080000}"/>
    <cellStyle name="20% - Accent3 11 3 2" xfId="14230" xr:uid="{00000000-0005-0000-0000-0000D8080000}"/>
    <cellStyle name="20% - Accent3 11 3 2 2" xfId="29899" xr:uid="{00000000-0005-0000-0000-0000D9080000}"/>
    <cellStyle name="20% - Accent3 11 3 2 3" xfId="45496" xr:uid="{00000000-0005-0000-0000-0000DA080000}"/>
    <cellStyle name="20% - Accent3 11 3 3" xfId="22161" xr:uid="{00000000-0005-0000-0000-0000DB080000}"/>
    <cellStyle name="20% - Accent3 11 3 4" xfId="37758" xr:uid="{00000000-0005-0000-0000-0000DC080000}"/>
    <cellStyle name="20% - Accent3 11 4" xfId="14228" xr:uid="{00000000-0005-0000-0000-0000DD080000}"/>
    <cellStyle name="20% - Accent3 11 4 2" xfId="29897" xr:uid="{00000000-0005-0000-0000-0000DE080000}"/>
    <cellStyle name="20% - Accent3 11 4 3" xfId="45494" xr:uid="{00000000-0005-0000-0000-0000DF080000}"/>
    <cellStyle name="20% - Accent3 11 5" xfId="22159" xr:uid="{00000000-0005-0000-0000-0000E0080000}"/>
    <cellStyle name="20% - Accent3 11 6" xfId="37756" xr:uid="{00000000-0005-0000-0000-0000E1080000}"/>
    <cellStyle name="20% - Accent3 12" xfId="2415" xr:uid="{00000000-0005-0000-0000-0000E2080000}"/>
    <cellStyle name="20% - Accent3 12 2" xfId="2416" xr:uid="{00000000-0005-0000-0000-0000E3080000}"/>
    <cellStyle name="20% - Accent3 12 2 2" xfId="14232" xr:uid="{00000000-0005-0000-0000-0000E4080000}"/>
    <cellStyle name="20% - Accent3 12 2 2 2" xfId="29901" xr:uid="{00000000-0005-0000-0000-0000E5080000}"/>
    <cellStyle name="20% - Accent3 12 2 2 3" xfId="45498" xr:uid="{00000000-0005-0000-0000-0000E6080000}"/>
    <cellStyle name="20% - Accent3 12 2 3" xfId="22163" xr:uid="{00000000-0005-0000-0000-0000E7080000}"/>
    <cellStyle name="20% - Accent3 12 2 4" xfId="37760" xr:uid="{00000000-0005-0000-0000-0000E8080000}"/>
    <cellStyle name="20% - Accent3 12 3" xfId="2417" xr:uid="{00000000-0005-0000-0000-0000E9080000}"/>
    <cellStyle name="20% - Accent3 12 3 2" xfId="14233" xr:uid="{00000000-0005-0000-0000-0000EA080000}"/>
    <cellStyle name="20% - Accent3 12 3 2 2" xfId="29902" xr:uid="{00000000-0005-0000-0000-0000EB080000}"/>
    <cellStyle name="20% - Accent3 12 3 2 3" xfId="45499" xr:uid="{00000000-0005-0000-0000-0000EC080000}"/>
    <cellStyle name="20% - Accent3 12 3 3" xfId="22164" xr:uid="{00000000-0005-0000-0000-0000ED080000}"/>
    <cellStyle name="20% - Accent3 12 3 4" xfId="37761" xr:uid="{00000000-0005-0000-0000-0000EE080000}"/>
    <cellStyle name="20% - Accent3 12 4" xfId="14231" xr:uid="{00000000-0005-0000-0000-0000EF080000}"/>
    <cellStyle name="20% - Accent3 12 4 2" xfId="29900" xr:uid="{00000000-0005-0000-0000-0000F0080000}"/>
    <cellStyle name="20% - Accent3 12 4 3" xfId="45497" xr:uid="{00000000-0005-0000-0000-0000F1080000}"/>
    <cellStyle name="20% - Accent3 12 5" xfId="22162" xr:uid="{00000000-0005-0000-0000-0000F2080000}"/>
    <cellStyle name="20% - Accent3 12 6" xfId="37759" xr:uid="{00000000-0005-0000-0000-0000F3080000}"/>
    <cellStyle name="20% - Accent3 13" xfId="2418" xr:uid="{00000000-0005-0000-0000-0000F4080000}"/>
    <cellStyle name="20% - Accent3 13 2" xfId="2419" xr:uid="{00000000-0005-0000-0000-0000F5080000}"/>
    <cellStyle name="20% - Accent3 13 2 2" xfId="14235" xr:uid="{00000000-0005-0000-0000-0000F6080000}"/>
    <cellStyle name="20% - Accent3 13 2 2 2" xfId="29904" xr:uid="{00000000-0005-0000-0000-0000F7080000}"/>
    <cellStyle name="20% - Accent3 13 2 2 3" xfId="45501" xr:uid="{00000000-0005-0000-0000-0000F8080000}"/>
    <cellStyle name="20% - Accent3 13 2 3" xfId="22166" xr:uid="{00000000-0005-0000-0000-0000F9080000}"/>
    <cellStyle name="20% - Accent3 13 2 4" xfId="37763" xr:uid="{00000000-0005-0000-0000-0000FA080000}"/>
    <cellStyle name="20% - Accent3 13 3" xfId="2420" xr:uid="{00000000-0005-0000-0000-0000FB080000}"/>
    <cellStyle name="20% - Accent3 13 3 2" xfId="14236" xr:uid="{00000000-0005-0000-0000-0000FC080000}"/>
    <cellStyle name="20% - Accent3 13 3 2 2" xfId="29905" xr:uid="{00000000-0005-0000-0000-0000FD080000}"/>
    <cellStyle name="20% - Accent3 13 3 2 3" xfId="45502" xr:uid="{00000000-0005-0000-0000-0000FE080000}"/>
    <cellStyle name="20% - Accent3 13 3 3" xfId="22167" xr:uid="{00000000-0005-0000-0000-0000FF080000}"/>
    <cellStyle name="20% - Accent3 13 3 4" xfId="37764" xr:uid="{00000000-0005-0000-0000-000000090000}"/>
    <cellStyle name="20% - Accent3 13 4" xfId="14234" xr:uid="{00000000-0005-0000-0000-000001090000}"/>
    <cellStyle name="20% - Accent3 13 4 2" xfId="29903" xr:uid="{00000000-0005-0000-0000-000002090000}"/>
    <cellStyle name="20% - Accent3 13 4 3" xfId="45500" xr:uid="{00000000-0005-0000-0000-000003090000}"/>
    <cellStyle name="20% - Accent3 13 5" xfId="22165" xr:uid="{00000000-0005-0000-0000-000004090000}"/>
    <cellStyle name="20% - Accent3 13 6" xfId="37762" xr:uid="{00000000-0005-0000-0000-000005090000}"/>
    <cellStyle name="20% - Accent3 14" xfId="2421" xr:uid="{00000000-0005-0000-0000-000006090000}"/>
    <cellStyle name="20% - Accent3 14 2" xfId="2422" xr:uid="{00000000-0005-0000-0000-000007090000}"/>
    <cellStyle name="20% - Accent3 14 2 2" xfId="14238" xr:uid="{00000000-0005-0000-0000-000008090000}"/>
    <cellStyle name="20% - Accent3 14 2 2 2" xfId="29907" xr:uid="{00000000-0005-0000-0000-000009090000}"/>
    <cellStyle name="20% - Accent3 14 2 2 3" xfId="45504" xr:uid="{00000000-0005-0000-0000-00000A090000}"/>
    <cellStyle name="20% - Accent3 14 2 3" xfId="22169" xr:uid="{00000000-0005-0000-0000-00000B090000}"/>
    <cellStyle name="20% - Accent3 14 2 4" xfId="37766" xr:uid="{00000000-0005-0000-0000-00000C090000}"/>
    <cellStyle name="20% - Accent3 14 3" xfId="2423" xr:uid="{00000000-0005-0000-0000-00000D090000}"/>
    <cellStyle name="20% - Accent3 14 3 2" xfId="14239" xr:uid="{00000000-0005-0000-0000-00000E090000}"/>
    <cellStyle name="20% - Accent3 14 3 2 2" xfId="29908" xr:uid="{00000000-0005-0000-0000-00000F090000}"/>
    <cellStyle name="20% - Accent3 14 3 2 3" xfId="45505" xr:uid="{00000000-0005-0000-0000-000010090000}"/>
    <cellStyle name="20% - Accent3 14 3 3" xfId="22170" xr:uid="{00000000-0005-0000-0000-000011090000}"/>
    <cellStyle name="20% - Accent3 14 3 4" xfId="37767" xr:uid="{00000000-0005-0000-0000-000012090000}"/>
    <cellStyle name="20% - Accent3 14 4" xfId="14237" xr:uid="{00000000-0005-0000-0000-000013090000}"/>
    <cellStyle name="20% - Accent3 14 4 2" xfId="29906" xr:uid="{00000000-0005-0000-0000-000014090000}"/>
    <cellStyle name="20% - Accent3 14 4 3" xfId="45503" xr:uid="{00000000-0005-0000-0000-000015090000}"/>
    <cellStyle name="20% - Accent3 14 5" xfId="22168" xr:uid="{00000000-0005-0000-0000-000016090000}"/>
    <cellStyle name="20% - Accent3 14 6" xfId="37765" xr:uid="{00000000-0005-0000-0000-000017090000}"/>
    <cellStyle name="20% - Accent3 15" xfId="2424" xr:uid="{00000000-0005-0000-0000-000018090000}"/>
    <cellStyle name="20% - Accent3 15 2" xfId="2425" xr:uid="{00000000-0005-0000-0000-000019090000}"/>
    <cellStyle name="20% - Accent3 15 2 2" xfId="14241" xr:uid="{00000000-0005-0000-0000-00001A090000}"/>
    <cellStyle name="20% - Accent3 15 2 2 2" xfId="29910" xr:uid="{00000000-0005-0000-0000-00001B090000}"/>
    <cellStyle name="20% - Accent3 15 2 2 3" xfId="45507" xr:uid="{00000000-0005-0000-0000-00001C090000}"/>
    <cellStyle name="20% - Accent3 15 2 3" xfId="22172" xr:uid="{00000000-0005-0000-0000-00001D090000}"/>
    <cellStyle name="20% - Accent3 15 2 4" xfId="37769" xr:uid="{00000000-0005-0000-0000-00001E090000}"/>
    <cellStyle name="20% - Accent3 15 3" xfId="2426" xr:uid="{00000000-0005-0000-0000-00001F090000}"/>
    <cellStyle name="20% - Accent3 15 3 2" xfId="14242" xr:uid="{00000000-0005-0000-0000-000020090000}"/>
    <cellStyle name="20% - Accent3 15 3 2 2" xfId="29911" xr:uid="{00000000-0005-0000-0000-000021090000}"/>
    <cellStyle name="20% - Accent3 15 3 2 3" xfId="45508" xr:uid="{00000000-0005-0000-0000-000022090000}"/>
    <cellStyle name="20% - Accent3 15 3 3" xfId="22173" xr:uid="{00000000-0005-0000-0000-000023090000}"/>
    <cellStyle name="20% - Accent3 15 3 4" xfId="37770" xr:uid="{00000000-0005-0000-0000-000024090000}"/>
    <cellStyle name="20% - Accent3 15 4" xfId="14240" xr:uid="{00000000-0005-0000-0000-000025090000}"/>
    <cellStyle name="20% - Accent3 15 4 2" xfId="29909" xr:uid="{00000000-0005-0000-0000-000026090000}"/>
    <cellStyle name="20% - Accent3 15 4 3" xfId="45506" xr:uid="{00000000-0005-0000-0000-000027090000}"/>
    <cellStyle name="20% - Accent3 15 5" xfId="22171" xr:uid="{00000000-0005-0000-0000-000028090000}"/>
    <cellStyle name="20% - Accent3 15 6" xfId="37768" xr:uid="{00000000-0005-0000-0000-000029090000}"/>
    <cellStyle name="20% - Accent3 16" xfId="2427" xr:uid="{00000000-0005-0000-0000-00002A090000}"/>
    <cellStyle name="20% - Accent3 16 2" xfId="2428" xr:uid="{00000000-0005-0000-0000-00002B090000}"/>
    <cellStyle name="20% - Accent3 16 2 2" xfId="14244" xr:uid="{00000000-0005-0000-0000-00002C090000}"/>
    <cellStyle name="20% - Accent3 16 2 2 2" xfId="29913" xr:uid="{00000000-0005-0000-0000-00002D090000}"/>
    <cellStyle name="20% - Accent3 16 2 2 3" xfId="45510" xr:uid="{00000000-0005-0000-0000-00002E090000}"/>
    <cellStyle name="20% - Accent3 16 2 3" xfId="22175" xr:uid="{00000000-0005-0000-0000-00002F090000}"/>
    <cellStyle name="20% - Accent3 16 2 4" xfId="37772" xr:uid="{00000000-0005-0000-0000-000030090000}"/>
    <cellStyle name="20% - Accent3 16 3" xfId="2429" xr:uid="{00000000-0005-0000-0000-000031090000}"/>
    <cellStyle name="20% - Accent3 16 3 2" xfId="14245" xr:uid="{00000000-0005-0000-0000-000032090000}"/>
    <cellStyle name="20% - Accent3 16 3 2 2" xfId="29914" xr:uid="{00000000-0005-0000-0000-000033090000}"/>
    <cellStyle name="20% - Accent3 16 3 2 3" xfId="45511" xr:uid="{00000000-0005-0000-0000-000034090000}"/>
    <cellStyle name="20% - Accent3 16 3 3" xfId="22176" xr:uid="{00000000-0005-0000-0000-000035090000}"/>
    <cellStyle name="20% - Accent3 16 3 4" xfId="37773" xr:uid="{00000000-0005-0000-0000-000036090000}"/>
    <cellStyle name="20% - Accent3 16 4" xfId="14243" xr:uid="{00000000-0005-0000-0000-000037090000}"/>
    <cellStyle name="20% - Accent3 16 4 2" xfId="29912" xr:uid="{00000000-0005-0000-0000-000038090000}"/>
    <cellStyle name="20% - Accent3 16 4 3" xfId="45509" xr:uid="{00000000-0005-0000-0000-000039090000}"/>
    <cellStyle name="20% - Accent3 16 5" xfId="22174" xr:uid="{00000000-0005-0000-0000-00003A090000}"/>
    <cellStyle name="20% - Accent3 16 6" xfId="37771" xr:uid="{00000000-0005-0000-0000-00003B090000}"/>
    <cellStyle name="20% - Accent3 17" xfId="2430" xr:uid="{00000000-0005-0000-0000-00003C090000}"/>
    <cellStyle name="20% - Accent3 18" xfId="2431" xr:uid="{00000000-0005-0000-0000-00003D090000}"/>
    <cellStyle name="20% - Accent3 19" xfId="2432" xr:uid="{00000000-0005-0000-0000-00003E090000}"/>
    <cellStyle name="20% - Accent3 2" xfId="2433" xr:uid="{00000000-0005-0000-0000-00003F090000}"/>
    <cellStyle name="20% - Accent3 2 10" xfId="2434" xr:uid="{00000000-0005-0000-0000-000040090000}"/>
    <cellStyle name="20% - Accent3 2 2" xfId="2435" xr:uid="{00000000-0005-0000-0000-000041090000}"/>
    <cellStyle name="20% - Accent3 2 2 2" xfId="2436" xr:uid="{00000000-0005-0000-0000-000042090000}"/>
    <cellStyle name="20% - Accent3 2 2 2 2" xfId="2437" xr:uid="{00000000-0005-0000-0000-000043090000}"/>
    <cellStyle name="20% - Accent3 2 2 2 2 2" xfId="14247" xr:uid="{00000000-0005-0000-0000-000044090000}"/>
    <cellStyle name="20% - Accent3 2 2 2 2 2 2" xfId="29916" xr:uid="{00000000-0005-0000-0000-000045090000}"/>
    <cellStyle name="20% - Accent3 2 2 2 2 2 3" xfId="45513" xr:uid="{00000000-0005-0000-0000-000046090000}"/>
    <cellStyle name="20% - Accent3 2 2 2 2 3" xfId="22178" xr:uid="{00000000-0005-0000-0000-000047090000}"/>
    <cellStyle name="20% - Accent3 2 2 2 2 4" xfId="37775" xr:uid="{00000000-0005-0000-0000-000048090000}"/>
    <cellStyle name="20% - Accent3 2 2 2 3" xfId="2438" xr:uid="{00000000-0005-0000-0000-000049090000}"/>
    <cellStyle name="20% - Accent3 2 2 2 3 2" xfId="14248" xr:uid="{00000000-0005-0000-0000-00004A090000}"/>
    <cellStyle name="20% - Accent3 2 2 2 3 2 2" xfId="29917" xr:uid="{00000000-0005-0000-0000-00004B090000}"/>
    <cellStyle name="20% - Accent3 2 2 2 3 2 3" xfId="45514" xr:uid="{00000000-0005-0000-0000-00004C090000}"/>
    <cellStyle name="20% - Accent3 2 2 2 3 3" xfId="22179" xr:uid="{00000000-0005-0000-0000-00004D090000}"/>
    <cellStyle name="20% - Accent3 2 2 2 3 4" xfId="37776" xr:uid="{00000000-0005-0000-0000-00004E090000}"/>
    <cellStyle name="20% - Accent3 2 2 2 4" xfId="14246" xr:uid="{00000000-0005-0000-0000-00004F090000}"/>
    <cellStyle name="20% - Accent3 2 2 2 4 2" xfId="29915" xr:uid="{00000000-0005-0000-0000-000050090000}"/>
    <cellStyle name="20% - Accent3 2 2 2 4 3" xfId="45512" xr:uid="{00000000-0005-0000-0000-000051090000}"/>
    <cellStyle name="20% - Accent3 2 2 2 5" xfId="22177" xr:uid="{00000000-0005-0000-0000-000052090000}"/>
    <cellStyle name="20% - Accent3 2 2 2 6" xfId="37774" xr:uid="{00000000-0005-0000-0000-000053090000}"/>
    <cellStyle name="20% - Accent3 2 2 3" xfId="2439" xr:uid="{00000000-0005-0000-0000-000054090000}"/>
    <cellStyle name="20% - Accent3 2 2 3 2" xfId="14249" xr:uid="{00000000-0005-0000-0000-000055090000}"/>
    <cellStyle name="20% - Accent3 2 2 3 2 2" xfId="29918" xr:uid="{00000000-0005-0000-0000-000056090000}"/>
    <cellStyle name="20% - Accent3 2 2 3 2 3" xfId="45515" xr:uid="{00000000-0005-0000-0000-000057090000}"/>
    <cellStyle name="20% - Accent3 2 2 3 3" xfId="22180" xr:uid="{00000000-0005-0000-0000-000058090000}"/>
    <cellStyle name="20% - Accent3 2 2 3 4" xfId="37777" xr:uid="{00000000-0005-0000-0000-000059090000}"/>
    <cellStyle name="20% - Accent3 2 2 4" xfId="2440" xr:uid="{00000000-0005-0000-0000-00005A090000}"/>
    <cellStyle name="20% - Accent3 2 2 4 2" xfId="14250" xr:uid="{00000000-0005-0000-0000-00005B090000}"/>
    <cellStyle name="20% - Accent3 2 2 4 2 2" xfId="29919" xr:uid="{00000000-0005-0000-0000-00005C090000}"/>
    <cellStyle name="20% - Accent3 2 2 4 2 3" xfId="45516" xr:uid="{00000000-0005-0000-0000-00005D090000}"/>
    <cellStyle name="20% - Accent3 2 2 4 3" xfId="22181" xr:uid="{00000000-0005-0000-0000-00005E090000}"/>
    <cellStyle name="20% - Accent3 2 2 4 4" xfId="37778" xr:uid="{00000000-0005-0000-0000-00005F090000}"/>
    <cellStyle name="20% - Accent3 2 3" xfId="2441" xr:uid="{00000000-0005-0000-0000-000060090000}"/>
    <cellStyle name="20% - Accent3 2 3 2" xfId="2442" xr:uid="{00000000-0005-0000-0000-000061090000}"/>
    <cellStyle name="20% - Accent3 2 3 2 2" xfId="14251" xr:uid="{00000000-0005-0000-0000-000062090000}"/>
    <cellStyle name="20% - Accent3 2 3 2 2 2" xfId="29920" xr:uid="{00000000-0005-0000-0000-000063090000}"/>
    <cellStyle name="20% - Accent3 2 3 2 2 3" xfId="45517" xr:uid="{00000000-0005-0000-0000-000064090000}"/>
    <cellStyle name="20% - Accent3 2 3 2 3" xfId="22182" xr:uid="{00000000-0005-0000-0000-000065090000}"/>
    <cellStyle name="20% - Accent3 2 3 2 4" xfId="37779" xr:uid="{00000000-0005-0000-0000-000066090000}"/>
    <cellStyle name="20% - Accent3 2 3 3" xfId="2443" xr:uid="{00000000-0005-0000-0000-000067090000}"/>
    <cellStyle name="20% - Accent3 2 3 3 2" xfId="14252" xr:uid="{00000000-0005-0000-0000-000068090000}"/>
    <cellStyle name="20% - Accent3 2 3 3 2 2" xfId="29921" xr:uid="{00000000-0005-0000-0000-000069090000}"/>
    <cellStyle name="20% - Accent3 2 3 3 2 3" xfId="45518" xr:uid="{00000000-0005-0000-0000-00006A090000}"/>
    <cellStyle name="20% - Accent3 2 3 3 3" xfId="22183" xr:uid="{00000000-0005-0000-0000-00006B090000}"/>
    <cellStyle name="20% - Accent3 2 3 3 4" xfId="37780" xr:uid="{00000000-0005-0000-0000-00006C090000}"/>
    <cellStyle name="20% - Accent3 2 4" xfId="2444" xr:uid="{00000000-0005-0000-0000-00006D090000}"/>
    <cellStyle name="20% - Accent3 2 5" xfId="2445" xr:uid="{00000000-0005-0000-0000-00006E090000}"/>
    <cellStyle name="20% - Accent3 2 6" xfId="2446" xr:uid="{00000000-0005-0000-0000-00006F090000}"/>
    <cellStyle name="20% - Accent3 2 7" xfId="2447" xr:uid="{00000000-0005-0000-0000-000070090000}"/>
    <cellStyle name="20% - Accent3 2 8" xfId="2448" xr:uid="{00000000-0005-0000-0000-000071090000}"/>
    <cellStyle name="20% - Accent3 2 9" xfId="2449" xr:uid="{00000000-0005-0000-0000-000072090000}"/>
    <cellStyle name="20% - Accent3 20" xfId="2450" xr:uid="{00000000-0005-0000-0000-000073090000}"/>
    <cellStyle name="20% - Accent3 21" xfId="2451" xr:uid="{00000000-0005-0000-0000-000074090000}"/>
    <cellStyle name="20% - Accent3 22" xfId="2452" xr:uid="{00000000-0005-0000-0000-000075090000}"/>
    <cellStyle name="20% - Accent3 23" xfId="2453" xr:uid="{00000000-0005-0000-0000-000076090000}"/>
    <cellStyle name="20% - Accent3 24" xfId="2454" xr:uid="{00000000-0005-0000-0000-000077090000}"/>
    <cellStyle name="20% - Accent3 25" xfId="2455" xr:uid="{00000000-0005-0000-0000-000078090000}"/>
    <cellStyle name="20% - Accent3 26" xfId="2456" xr:uid="{00000000-0005-0000-0000-000079090000}"/>
    <cellStyle name="20% - Accent3 27" xfId="2457" xr:uid="{00000000-0005-0000-0000-00007A090000}"/>
    <cellStyle name="20% - Accent3 28" xfId="2458" xr:uid="{00000000-0005-0000-0000-00007B090000}"/>
    <cellStyle name="20% - Accent3 29" xfId="2459" xr:uid="{00000000-0005-0000-0000-00007C090000}"/>
    <cellStyle name="20% - Accent3 3" xfId="2460" xr:uid="{00000000-0005-0000-0000-00007D090000}"/>
    <cellStyle name="20% - Accent3 3 10" xfId="2461" xr:uid="{00000000-0005-0000-0000-00007E090000}"/>
    <cellStyle name="20% - Accent3 3 2" xfId="2462" xr:uid="{00000000-0005-0000-0000-00007F090000}"/>
    <cellStyle name="20% - Accent3 3 2 2" xfId="2463" xr:uid="{00000000-0005-0000-0000-000080090000}"/>
    <cellStyle name="20% - Accent3 3 2 2 2" xfId="2464" xr:uid="{00000000-0005-0000-0000-000081090000}"/>
    <cellStyle name="20% - Accent3 3 2 2 2 2" xfId="14254" xr:uid="{00000000-0005-0000-0000-000082090000}"/>
    <cellStyle name="20% - Accent3 3 2 2 2 2 2" xfId="29923" xr:uid="{00000000-0005-0000-0000-000083090000}"/>
    <cellStyle name="20% - Accent3 3 2 2 2 2 3" xfId="45520" xr:uid="{00000000-0005-0000-0000-000084090000}"/>
    <cellStyle name="20% - Accent3 3 2 2 2 3" xfId="22185" xr:uid="{00000000-0005-0000-0000-000085090000}"/>
    <cellStyle name="20% - Accent3 3 2 2 2 4" xfId="37782" xr:uid="{00000000-0005-0000-0000-000086090000}"/>
    <cellStyle name="20% - Accent3 3 2 2 3" xfId="2465" xr:uid="{00000000-0005-0000-0000-000087090000}"/>
    <cellStyle name="20% - Accent3 3 2 2 3 2" xfId="14255" xr:uid="{00000000-0005-0000-0000-000088090000}"/>
    <cellStyle name="20% - Accent3 3 2 2 3 2 2" xfId="29924" xr:uid="{00000000-0005-0000-0000-000089090000}"/>
    <cellStyle name="20% - Accent3 3 2 2 3 2 3" xfId="45521" xr:uid="{00000000-0005-0000-0000-00008A090000}"/>
    <cellStyle name="20% - Accent3 3 2 2 3 3" xfId="22186" xr:uid="{00000000-0005-0000-0000-00008B090000}"/>
    <cellStyle name="20% - Accent3 3 2 2 3 4" xfId="37783" xr:uid="{00000000-0005-0000-0000-00008C090000}"/>
    <cellStyle name="20% - Accent3 3 2 2 4" xfId="14253" xr:uid="{00000000-0005-0000-0000-00008D090000}"/>
    <cellStyle name="20% - Accent3 3 2 2 4 2" xfId="29922" xr:uid="{00000000-0005-0000-0000-00008E090000}"/>
    <cellStyle name="20% - Accent3 3 2 2 4 3" xfId="45519" xr:uid="{00000000-0005-0000-0000-00008F090000}"/>
    <cellStyle name="20% - Accent3 3 2 2 5" xfId="22184" xr:uid="{00000000-0005-0000-0000-000090090000}"/>
    <cellStyle name="20% - Accent3 3 2 2 6" xfId="37781" xr:uid="{00000000-0005-0000-0000-000091090000}"/>
    <cellStyle name="20% - Accent3 3 2 3" xfId="2466" xr:uid="{00000000-0005-0000-0000-000092090000}"/>
    <cellStyle name="20% - Accent3 3 2 3 2" xfId="14256" xr:uid="{00000000-0005-0000-0000-000093090000}"/>
    <cellStyle name="20% - Accent3 3 2 3 2 2" xfId="29925" xr:uid="{00000000-0005-0000-0000-000094090000}"/>
    <cellStyle name="20% - Accent3 3 2 3 2 3" xfId="45522" xr:uid="{00000000-0005-0000-0000-000095090000}"/>
    <cellStyle name="20% - Accent3 3 2 3 3" xfId="22187" xr:uid="{00000000-0005-0000-0000-000096090000}"/>
    <cellStyle name="20% - Accent3 3 2 3 4" xfId="37784" xr:uid="{00000000-0005-0000-0000-000097090000}"/>
    <cellStyle name="20% - Accent3 3 2 4" xfId="2467" xr:uid="{00000000-0005-0000-0000-000098090000}"/>
    <cellStyle name="20% - Accent3 3 2 4 2" xfId="14257" xr:uid="{00000000-0005-0000-0000-000099090000}"/>
    <cellStyle name="20% - Accent3 3 2 4 2 2" xfId="29926" xr:uid="{00000000-0005-0000-0000-00009A090000}"/>
    <cellStyle name="20% - Accent3 3 2 4 2 3" xfId="45523" xr:uid="{00000000-0005-0000-0000-00009B090000}"/>
    <cellStyle name="20% - Accent3 3 2 4 3" xfId="22188" xr:uid="{00000000-0005-0000-0000-00009C090000}"/>
    <cellStyle name="20% - Accent3 3 2 4 4" xfId="37785" xr:uid="{00000000-0005-0000-0000-00009D090000}"/>
    <cellStyle name="20% - Accent3 3 3" xfId="2468" xr:uid="{00000000-0005-0000-0000-00009E090000}"/>
    <cellStyle name="20% - Accent3 3 3 2" xfId="2469" xr:uid="{00000000-0005-0000-0000-00009F090000}"/>
    <cellStyle name="20% - Accent3 3 3 2 2" xfId="14258" xr:uid="{00000000-0005-0000-0000-0000A0090000}"/>
    <cellStyle name="20% - Accent3 3 3 2 2 2" xfId="29927" xr:uid="{00000000-0005-0000-0000-0000A1090000}"/>
    <cellStyle name="20% - Accent3 3 3 2 2 3" xfId="45524" xr:uid="{00000000-0005-0000-0000-0000A2090000}"/>
    <cellStyle name="20% - Accent3 3 3 2 3" xfId="22189" xr:uid="{00000000-0005-0000-0000-0000A3090000}"/>
    <cellStyle name="20% - Accent3 3 3 2 4" xfId="37786" xr:uid="{00000000-0005-0000-0000-0000A4090000}"/>
    <cellStyle name="20% - Accent3 3 3 3" xfId="2470" xr:uid="{00000000-0005-0000-0000-0000A5090000}"/>
    <cellStyle name="20% - Accent3 3 3 3 2" xfId="14259" xr:uid="{00000000-0005-0000-0000-0000A6090000}"/>
    <cellStyle name="20% - Accent3 3 3 3 2 2" xfId="29928" xr:uid="{00000000-0005-0000-0000-0000A7090000}"/>
    <cellStyle name="20% - Accent3 3 3 3 2 3" xfId="45525" xr:uid="{00000000-0005-0000-0000-0000A8090000}"/>
    <cellStyle name="20% - Accent3 3 3 3 3" xfId="22190" xr:uid="{00000000-0005-0000-0000-0000A9090000}"/>
    <cellStyle name="20% - Accent3 3 3 3 4" xfId="37787" xr:uid="{00000000-0005-0000-0000-0000AA090000}"/>
    <cellStyle name="20% - Accent3 3 4" xfId="2471" xr:uid="{00000000-0005-0000-0000-0000AB090000}"/>
    <cellStyle name="20% - Accent3 3 5" xfId="2472" xr:uid="{00000000-0005-0000-0000-0000AC090000}"/>
    <cellStyle name="20% - Accent3 3 6" xfId="2473" xr:uid="{00000000-0005-0000-0000-0000AD090000}"/>
    <cellStyle name="20% - Accent3 3 7" xfId="2474" xr:uid="{00000000-0005-0000-0000-0000AE090000}"/>
    <cellStyle name="20% - Accent3 3 8" xfId="2475" xr:uid="{00000000-0005-0000-0000-0000AF090000}"/>
    <cellStyle name="20% - Accent3 3 9" xfId="2476" xr:uid="{00000000-0005-0000-0000-0000B0090000}"/>
    <cellStyle name="20% - Accent3 30" xfId="2477" xr:uid="{00000000-0005-0000-0000-0000B1090000}"/>
    <cellStyle name="20% - Accent3 31" xfId="2478" xr:uid="{00000000-0005-0000-0000-0000B2090000}"/>
    <cellStyle name="20% - Accent3 32" xfId="2479" xr:uid="{00000000-0005-0000-0000-0000B3090000}"/>
    <cellStyle name="20% - Accent3 33" xfId="2480" xr:uid="{00000000-0005-0000-0000-0000B4090000}"/>
    <cellStyle name="20% - Accent3 34" xfId="2481" xr:uid="{00000000-0005-0000-0000-0000B5090000}"/>
    <cellStyle name="20% - Accent3 35" xfId="2482" xr:uid="{00000000-0005-0000-0000-0000B6090000}"/>
    <cellStyle name="20% - Accent3 36" xfId="2483" xr:uid="{00000000-0005-0000-0000-0000B7090000}"/>
    <cellStyle name="20% - Accent3 37" xfId="2484" xr:uid="{00000000-0005-0000-0000-0000B8090000}"/>
    <cellStyle name="20% - Accent3 38" xfId="2485" xr:uid="{00000000-0005-0000-0000-0000B9090000}"/>
    <cellStyle name="20% - Accent3 4" xfId="2486" xr:uid="{00000000-0005-0000-0000-0000BA090000}"/>
    <cellStyle name="20% - Accent3 4 10" xfId="2487" xr:uid="{00000000-0005-0000-0000-0000BB090000}"/>
    <cellStyle name="20% - Accent3 4 2" xfId="2488" xr:uid="{00000000-0005-0000-0000-0000BC090000}"/>
    <cellStyle name="20% - Accent3 4 2 2" xfId="2489" xr:uid="{00000000-0005-0000-0000-0000BD090000}"/>
    <cellStyle name="20% - Accent3 4 2 2 2" xfId="14260" xr:uid="{00000000-0005-0000-0000-0000BE090000}"/>
    <cellStyle name="20% - Accent3 4 2 2 2 2" xfId="29929" xr:uid="{00000000-0005-0000-0000-0000BF090000}"/>
    <cellStyle name="20% - Accent3 4 2 2 2 3" xfId="45526" xr:uid="{00000000-0005-0000-0000-0000C0090000}"/>
    <cellStyle name="20% - Accent3 4 2 2 3" xfId="22191" xr:uid="{00000000-0005-0000-0000-0000C1090000}"/>
    <cellStyle name="20% - Accent3 4 2 2 4" xfId="37788" xr:uid="{00000000-0005-0000-0000-0000C2090000}"/>
    <cellStyle name="20% - Accent3 4 2 3" xfId="2490" xr:uid="{00000000-0005-0000-0000-0000C3090000}"/>
    <cellStyle name="20% - Accent3 4 2 3 2" xfId="14261" xr:uid="{00000000-0005-0000-0000-0000C4090000}"/>
    <cellStyle name="20% - Accent3 4 2 3 2 2" xfId="29930" xr:uid="{00000000-0005-0000-0000-0000C5090000}"/>
    <cellStyle name="20% - Accent3 4 2 3 2 3" xfId="45527" xr:uid="{00000000-0005-0000-0000-0000C6090000}"/>
    <cellStyle name="20% - Accent3 4 2 3 3" xfId="22192" xr:uid="{00000000-0005-0000-0000-0000C7090000}"/>
    <cellStyle name="20% - Accent3 4 2 3 4" xfId="37789" xr:uid="{00000000-0005-0000-0000-0000C8090000}"/>
    <cellStyle name="20% - Accent3 4 3" xfId="2491" xr:uid="{00000000-0005-0000-0000-0000C9090000}"/>
    <cellStyle name="20% - Accent3 4 4" xfId="2492" xr:uid="{00000000-0005-0000-0000-0000CA090000}"/>
    <cellStyle name="20% - Accent3 4 5" xfId="2493" xr:uid="{00000000-0005-0000-0000-0000CB090000}"/>
    <cellStyle name="20% - Accent3 4 6" xfId="2494" xr:uid="{00000000-0005-0000-0000-0000CC090000}"/>
    <cellStyle name="20% - Accent3 4 7" xfId="2495" xr:uid="{00000000-0005-0000-0000-0000CD090000}"/>
    <cellStyle name="20% - Accent3 4 8" xfId="2496" xr:uid="{00000000-0005-0000-0000-0000CE090000}"/>
    <cellStyle name="20% - Accent3 4 9" xfId="2497" xr:uid="{00000000-0005-0000-0000-0000CF090000}"/>
    <cellStyle name="20% - Accent3 5" xfId="2498" xr:uid="{00000000-0005-0000-0000-0000D0090000}"/>
    <cellStyle name="20% - Accent3 5 10" xfId="2499" xr:uid="{00000000-0005-0000-0000-0000D1090000}"/>
    <cellStyle name="20% - Accent3 5 2" xfId="2500" xr:uid="{00000000-0005-0000-0000-0000D2090000}"/>
    <cellStyle name="20% - Accent3 5 3" xfId="2501" xr:uid="{00000000-0005-0000-0000-0000D3090000}"/>
    <cellStyle name="20% - Accent3 5 4" xfId="2502" xr:uid="{00000000-0005-0000-0000-0000D4090000}"/>
    <cellStyle name="20% - Accent3 5 5" xfId="2503" xr:uid="{00000000-0005-0000-0000-0000D5090000}"/>
    <cellStyle name="20% - Accent3 5 6" xfId="2504" xr:uid="{00000000-0005-0000-0000-0000D6090000}"/>
    <cellStyle name="20% - Accent3 5 7" xfId="2505" xr:uid="{00000000-0005-0000-0000-0000D7090000}"/>
    <cellStyle name="20% - Accent3 5 8" xfId="2506" xr:uid="{00000000-0005-0000-0000-0000D8090000}"/>
    <cellStyle name="20% - Accent3 5 9" xfId="2507" xr:uid="{00000000-0005-0000-0000-0000D9090000}"/>
    <cellStyle name="20% - Accent3 6" xfId="2508" xr:uid="{00000000-0005-0000-0000-0000DA090000}"/>
    <cellStyle name="20% - Accent3 6 2" xfId="2509" xr:uid="{00000000-0005-0000-0000-0000DB090000}"/>
    <cellStyle name="20% - Accent3 6 3" xfId="2510" xr:uid="{00000000-0005-0000-0000-0000DC090000}"/>
    <cellStyle name="20% - Accent3 6 4" xfId="2511" xr:uid="{00000000-0005-0000-0000-0000DD090000}"/>
    <cellStyle name="20% - Accent3 6 5" xfId="2512" xr:uid="{00000000-0005-0000-0000-0000DE090000}"/>
    <cellStyle name="20% - Accent3 6 6" xfId="2513" xr:uid="{00000000-0005-0000-0000-0000DF090000}"/>
    <cellStyle name="20% - Accent3 7" xfId="2514" xr:uid="{00000000-0005-0000-0000-0000E0090000}"/>
    <cellStyle name="20% - Accent3 7 2" xfId="2515" xr:uid="{00000000-0005-0000-0000-0000E1090000}"/>
    <cellStyle name="20% - Accent3 7 3" xfId="2516" xr:uid="{00000000-0005-0000-0000-0000E2090000}"/>
    <cellStyle name="20% - Accent3 7 4" xfId="2517" xr:uid="{00000000-0005-0000-0000-0000E3090000}"/>
    <cellStyle name="20% - Accent3 7 5" xfId="2518" xr:uid="{00000000-0005-0000-0000-0000E4090000}"/>
    <cellStyle name="20% - Accent3 7 6" xfId="2519" xr:uid="{00000000-0005-0000-0000-0000E5090000}"/>
    <cellStyle name="20% - Accent3 8" xfId="2520" xr:uid="{00000000-0005-0000-0000-0000E6090000}"/>
    <cellStyle name="20% - Accent3 8 2" xfId="2521" xr:uid="{00000000-0005-0000-0000-0000E7090000}"/>
    <cellStyle name="20% - Accent3 8 3" xfId="2522" xr:uid="{00000000-0005-0000-0000-0000E8090000}"/>
    <cellStyle name="20% - Accent3 8 4" xfId="2523" xr:uid="{00000000-0005-0000-0000-0000E9090000}"/>
    <cellStyle name="20% - Accent3 8 5" xfId="2524" xr:uid="{00000000-0005-0000-0000-0000EA090000}"/>
    <cellStyle name="20% - Accent3 8 6" xfId="2525" xr:uid="{00000000-0005-0000-0000-0000EB090000}"/>
    <cellStyle name="20% - Accent3 9" xfId="2526" xr:uid="{00000000-0005-0000-0000-0000EC090000}"/>
    <cellStyle name="20% - Accent3 9 2" xfId="2527" xr:uid="{00000000-0005-0000-0000-0000ED090000}"/>
    <cellStyle name="20% - Accent3 9 2 2" xfId="14263" xr:uid="{00000000-0005-0000-0000-0000EE090000}"/>
    <cellStyle name="20% - Accent3 9 2 2 2" xfId="29932" xr:uid="{00000000-0005-0000-0000-0000EF090000}"/>
    <cellStyle name="20% - Accent3 9 2 2 3" xfId="45529" xr:uid="{00000000-0005-0000-0000-0000F0090000}"/>
    <cellStyle name="20% - Accent3 9 2 3" xfId="22194" xr:uid="{00000000-0005-0000-0000-0000F1090000}"/>
    <cellStyle name="20% - Accent3 9 2 4" xfId="37791" xr:uid="{00000000-0005-0000-0000-0000F2090000}"/>
    <cellStyle name="20% - Accent3 9 3" xfId="2528" xr:uid="{00000000-0005-0000-0000-0000F3090000}"/>
    <cellStyle name="20% - Accent3 9 3 2" xfId="14264" xr:uid="{00000000-0005-0000-0000-0000F4090000}"/>
    <cellStyle name="20% - Accent3 9 3 2 2" xfId="29933" xr:uid="{00000000-0005-0000-0000-0000F5090000}"/>
    <cellStyle name="20% - Accent3 9 3 2 3" xfId="45530" xr:uid="{00000000-0005-0000-0000-0000F6090000}"/>
    <cellStyle name="20% - Accent3 9 3 3" xfId="22195" xr:uid="{00000000-0005-0000-0000-0000F7090000}"/>
    <cellStyle name="20% - Accent3 9 3 4" xfId="37792" xr:uid="{00000000-0005-0000-0000-0000F8090000}"/>
    <cellStyle name="20% - Accent3 9 4" xfId="14262" xr:uid="{00000000-0005-0000-0000-0000F9090000}"/>
    <cellStyle name="20% - Accent3 9 4 2" xfId="29931" xr:uid="{00000000-0005-0000-0000-0000FA090000}"/>
    <cellStyle name="20% - Accent3 9 4 3" xfId="45528" xr:uid="{00000000-0005-0000-0000-0000FB090000}"/>
    <cellStyle name="20% - Accent3 9 5" xfId="22193" xr:uid="{00000000-0005-0000-0000-0000FC090000}"/>
    <cellStyle name="20% - Accent3 9 6" xfId="37790" xr:uid="{00000000-0005-0000-0000-0000FD090000}"/>
    <cellStyle name="20% - Accent4" xfId="53149" xr:uid="{00000000-0005-0000-0000-0000FE090000}"/>
    <cellStyle name="20% - Accent4 10" xfId="2529" xr:uid="{00000000-0005-0000-0000-0000FF090000}"/>
    <cellStyle name="20% - Accent4 10 2" xfId="2530" xr:uid="{00000000-0005-0000-0000-0000000A0000}"/>
    <cellStyle name="20% - Accent4 10 2 2" xfId="14266" xr:uid="{00000000-0005-0000-0000-0000010A0000}"/>
    <cellStyle name="20% - Accent4 10 2 2 2" xfId="29935" xr:uid="{00000000-0005-0000-0000-0000020A0000}"/>
    <cellStyle name="20% - Accent4 10 2 2 3" xfId="45532" xr:uid="{00000000-0005-0000-0000-0000030A0000}"/>
    <cellStyle name="20% - Accent4 10 2 3" xfId="22197" xr:uid="{00000000-0005-0000-0000-0000040A0000}"/>
    <cellStyle name="20% - Accent4 10 2 4" xfId="37794" xr:uid="{00000000-0005-0000-0000-0000050A0000}"/>
    <cellStyle name="20% - Accent4 10 3" xfId="2531" xr:uid="{00000000-0005-0000-0000-0000060A0000}"/>
    <cellStyle name="20% - Accent4 10 3 2" xfId="14267" xr:uid="{00000000-0005-0000-0000-0000070A0000}"/>
    <cellStyle name="20% - Accent4 10 3 2 2" xfId="29936" xr:uid="{00000000-0005-0000-0000-0000080A0000}"/>
    <cellStyle name="20% - Accent4 10 3 2 3" xfId="45533" xr:uid="{00000000-0005-0000-0000-0000090A0000}"/>
    <cellStyle name="20% - Accent4 10 3 3" xfId="22198" xr:uid="{00000000-0005-0000-0000-00000A0A0000}"/>
    <cellStyle name="20% - Accent4 10 3 4" xfId="37795" xr:uid="{00000000-0005-0000-0000-00000B0A0000}"/>
    <cellStyle name="20% - Accent4 10 4" xfId="14265" xr:uid="{00000000-0005-0000-0000-00000C0A0000}"/>
    <cellStyle name="20% - Accent4 10 4 2" xfId="29934" xr:uid="{00000000-0005-0000-0000-00000D0A0000}"/>
    <cellStyle name="20% - Accent4 10 4 3" xfId="45531" xr:uid="{00000000-0005-0000-0000-00000E0A0000}"/>
    <cellStyle name="20% - Accent4 10 5" xfId="22196" xr:uid="{00000000-0005-0000-0000-00000F0A0000}"/>
    <cellStyle name="20% - Accent4 10 6" xfId="37793" xr:uid="{00000000-0005-0000-0000-0000100A0000}"/>
    <cellStyle name="20% - Accent4 11" xfId="2532" xr:uid="{00000000-0005-0000-0000-0000110A0000}"/>
    <cellStyle name="20% - Accent4 11 2" xfId="2533" xr:uid="{00000000-0005-0000-0000-0000120A0000}"/>
    <cellStyle name="20% - Accent4 11 2 2" xfId="14269" xr:uid="{00000000-0005-0000-0000-0000130A0000}"/>
    <cellStyle name="20% - Accent4 11 2 2 2" xfId="29938" xr:uid="{00000000-0005-0000-0000-0000140A0000}"/>
    <cellStyle name="20% - Accent4 11 2 2 3" xfId="45535" xr:uid="{00000000-0005-0000-0000-0000150A0000}"/>
    <cellStyle name="20% - Accent4 11 2 3" xfId="22200" xr:uid="{00000000-0005-0000-0000-0000160A0000}"/>
    <cellStyle name="20% - Accent4 11 2 4" xfId="37797" xr:uid="{00000000-0005-0000-0000-0000170A0000}"/>
    <cellStyle name="20% - Accent4 11 3" xfId="2534" xr:uid="{00000000-0005-0000-0000-0000180A0000}"/>
    <cellStyle name="20% - Accent4 11 3 2" xfId="14270" xr:uid="{00000000-0005-0000-0000-0000190A0000}"/>
    <cellStyle name="20% - Accent4 11 3 2 2" xfId="29939" xr:uid="{00000000-0005-0000-0000-00001A0A0000}"/>
    <cellStyle name="20% - Accent4 11 3 2 3" xfId="45536" xr:uid="{00000000-0005-0000-0000-00001B0A0000}"/>
    <cellStyle name="20% - Accent4 11 3 3" xfId="22201" xr:uid="{00000000-0005-0000-0000-00001C0A0000}"/>
    <cellStyle name="20% - Accent4 11 3 4" xfId="37798" xr:uid="{00000000-0005-0000-0000-00001D0A0000}"/>
    <cellStyle name="20% - Accent4 11 4" xfId="14268" xr:uid="{00000000-0005-0000-0000-00001E0A0000}"/>
    <cellStyle name="20% - Accent4 11 4 2" xfId="29937" xr:uid="{00000000-0005-0000-0000-00001F0A0000}"/>
    <cellStyle name="20% - Accent4 11 4 3" xfId="45534" xr:uid="{00000000-0005-0000-0000-0000200A0000}"/>
    <cellStyle name="20% - Accent4 11 5" xfId="22199" xr:uid="{00000000-0005-0000-0000-0000210A0000}"/>
    <cellStyle name="20% - Accent4 11 6" xfId="37796" xr:uid="{00000000-0005-0000-0000-0000220A0000}"/>
    <cellStyle name="20% - Accent4 12" xfId="2535" xr:uid="{00000000-0005-0000-0000-0000230A0000}"/>
    <cellStyle name="20% - Accent4 12 2" xfId="2536" xr:uid="{00000000-0005-0000-0000-0000240A0000}"/>
    <cellStyle name="20% - Accent4 12 2 2" xfId="14272" xr:uid="{00000000-0005-0000-0000-0000250A0000}"/>
    <cellStyle name="20% - Accent4 12 2 2 2" xfId="29941" xr:uid="{00000000-0005-0000-0000-0000260A0000}"/>
    <cellStyle name="20% - Accent4 12 2 2 3" xfId="45538" xr:uid="{00000000-0005-0000-0000-0000270A0000}"/>
    <cellStyle name="20% - Accent4 12 2 3" xfId="22203" xr:uid="{00000000-0005-0000-0000-0000280A0000}"/>
    <cellStyle name="20% - Accent4 12 2 4" xfId="37800" xr:uid="{00000000-0005-0000-0000-0000290A0000}"/>
    <cellStyle name="20% - Accent4 12 3" xfId="2537" xr:uid="{00000000-0005-0000-0000-00002A0A0000}"/>
    <cellStyle name="20% - Accent4 12 3 2" xfId="14273" xr:uid="{00000000-0005-0000-0000-00002B0A0000}"/>
    <cellStyle name="20% - Accent4 12 3 2 2" xfId="29942" xr:uid="{00000000-0005-0000-0000-00002C0A0000}"/>
    <cellStyle name="20% - Accent4 12 3 2 3" xfId="45539" xr:uid="{00000000-0005-0000-0000-00002D0A0000}"/>
    <cellStyle name="20% - Accent4 12 3 3" xfId="22204" xr:uid="{00000000-0005-0000-0000-00002E0A0000}"/>
    <cellStyle name="20% - Accent4 12 3 4" xfId="37801" xr:uid="{00000000-0005-0000-0000-00002F0A0000}"/>
    <cellStyle name="20% - Accent4 12 4" xfId="14271" xr:uid="{00000000-0005-0000-0000-0000300A0000}"/>
    <cellStyle name="20% - Accent4 12 4 2" xfId="29940" xr:uid="{00000000-0005-0000-0000-0000310A0000}"/>
    <cellStyle name="20% - Accent4 12 4 3" xfId="45537" xr:uid="{00000000-0005-0000-0000-0000320A0000}"/>
    <cellStyle name="20% - Accent4 12 5" xfId="22202" xr:uid="{00000000-0005-0000-0000-0000330A0000}"/>
    <cellStyle name="20% - Accent4 12 6" xfId="37799" xr:uid="{00000000-0005-0000-0000-0000340A0000}"/>
    <cellStyle name="20% - Accent4 13" xfId="2538" xr:uid="{00000000-0005-0000-0000-0000350A0000}"/>
    <cellStyle name="20% - Accent4 13 2" xfId="2539" xr:uid="{00000000-0005-0000-0000-0000360A0000}"/>
    <cellStyle name="20% - Accent4 13 2 2" xfId="14275" xr:uid="{00000000-0005-0000-0000-0000370A0000}"/>
    <cellStyle name="20% - Accent4 13 2 2 2" xfId="29944" xr:uid="{00000000-0005-0000-0000-0000380A0000}"/>
    <cellStyle name="20% - Accent4 13 2 2 3" xfId="45541" xr:uid="{00000000-0005-0000-0000-0000390A0000}"/>
    <cellStyle name="20% - Accent4 13 2 3" xfId="22206" xr:uid="{00000000-0005-0000-0000-00003A0A0000}"/>
    <cellStyle name="20% - Accent4 13 2 4" xfId="37803" xr:uid="{00000000-0005-0000-0000-00003B0A0000}"/>
    <cellStyle name="20% - Accent4 13 3" xfId="2540" xr:uid="{00000000-0005-0000-0000-00003C0A0000}"/>
    <cellStyle name="20% - Accent4 13 3 2" xfId="14276" xr:uid="{00000000-0005-0000-0000-00003D0A0000}"/>
    <cellStyle name="20% - Accent4 13 3 2 2" xfId="29945" xr:uid="{00000000-0005-0000-0000-00003E0A0000}"/>
    <cellStyle name="20% - Accent4 13 3 2 3" xfId="45542" xr:uid="{00000000-0005-0000-0000-00003F0A0000}"/>
    <cellStyle name="20% - Accent4 13 3 3" xfId="22207" xr:uid="{00000000-0005-0000-0000-0000400A0000}"/>
    <cellStyle name="20% - Accent4 13 3 4" xfId="37804" xr:uid="{00000000-0005-0000-0000-0000410A0000}"/>
    <cellStyle name="20% - Accent4 13 4" xfId="14274" xr:uid="{00000000-0005-0000-0000-0000420A0000}"/>
    <cellStyle name="20% - Accent4 13 4 2" xfId="29943" xr:uid="{00000000-0005-0000-0000-0000430A0000}"/>
    <cellStyle name="20% - Accent4 13 4 3" xfId="45540" xr:uid="{00000000-0005-0000-0000-0000440A0000}"/>
    <cellStyle name="20% - Accent4 13 5" xfId="22205" xr:uid="{00000000-0005-0000-0000-0000450A0000}"/>
    <cellStyle name="20% - Accent4 13 6" xfId="37802" xr:uid="{00000000-0005-0000-0000-0000460A0000}"/>
    <cellStyle name="20% - Accent4 14" xfId="2541" xr:uid="{00000000-0005-0000-0000-0000470A0000}"/>
    <cellStyle name="20% - Accent4 14 2" xfId="2542" xr:uid="{00000000-0005-0000-0000-0000480A0000}"/>
    <cellStyle name="20% - Accent4 14 2 2" xfId="14278" xr:uid="{00000000-0005-0000-0000-0000490A0000}"/>
    <cellStyle name="20% - Accent4 14 2 2 2" xfId="29947" xr:uid="{00000000-0005-0000-0000-00004A0A0000}"/>
    <cellStyle name="20% - Accent4 14 2 2 3" xfId="45544" xr:uid="{00000000-0005-0000-0000-00004B0A0000}"/>
    <cellStyle name="20% - Accent4 14 2 3" xfId="22209" xr:uid="{00000000-0005-0000-0000-00004C0A0000}"/>
    <cellStyle name="20% - Accent4 14 2 4" xfId="37806" xr:uid="{00000000-0005-0000-0000-00004D0A0000}"/>
    <cellStyle name="20% - Accent4 14 3" xfId="2543" xr:uid="{00000000-0005-0000-0000-00004E0A0000}"/>
    <cellStyle name="20% - Accent4 14 3 2" xfId="14279" xr:uid="{00000000-0005-0000-0000-00004F0A0000}"/>
    <cellStyle name="20% - Accent4 14 3 2 2" xfId="29948" xr:uid="{00000000-0005-0000-0000-0000500A0000}"/>
    <cellStyle name="20% - Accent4 14 3 2 3" xfId="45545" xr:uid="{00000000-0005-0000-0000-0000510A0000}"/>
    <cellStyle name="20% - Accent4 14 3 3" xfId="22210" xr:uid="{00000000-0005-0000-0000-0000520A0000}"/>
    <cellStyle name="20% - Accent4 14 3 4" xfId="37807" xr:uid="{00000000-0005-0000-0000-0000530A0000}"/>
    <cellStyle name="20% - Accent4 14 4" xfId="14277" xr:uid="{00000000-0005-0000-0000-0000540A0000}"/>
    <cellStyle name="20% - Accent4 14 4 2" xfId="29946" xr:uid="{00000000-0005-0000-0000-0000550A0000}"/>
    <cellStyle name="20% - Accent4 14 4 3" xfId="45543" xr:uid="{00000000-0005-0000-0000-0000560A0000}"/>
    <cellStyle name="20% - Accent4 14 5" xfId="22208" xr:uid="{00000000-0005-0000-0000-0000570A0000}"/>
    <cellStyle name="20% - Accent4 14 6" xfId="37805" xr:uid="{00000000-0005-0000-0000-0000580A0000}"/>
    <cellStyle name="20% - Accent4 15" xfId="2544" xr:uid="{00000000-0005-0000-0000-0000590A0000}"/>
    <cellStyle name="20% - Accent4 15 2" xfId="2545" xr:uid="{00000000-0005-0000-0000-00005A0A0000}"/>
    <cellStyle name="20% - Accent4 15 2 2" xfId="14281" xr:uid="{00000000-0005-0000-0000-00005B0A0000}"/>
    <cellStyle name="20% - Accent4 15 2 2 2" xfId="29950" xr:uid="{00000000-0005-0000-0000-00005C0A0000}"/>
    <cellStyle name="20% - Accent4 15 2 2 3" xfId="45547" xr:uid="{00000000-0005-0000-0000-00005D0A0000}"/>
    <cellStyle name="20% - Accent4 15 2 3" xfId="22212" xr:uid="{00000000-0005-0000-0000-00005E0A0000}"/>
    <cellStyle name="20% - Accent4 15 2 4" xfId="37809" xr:uid="{00000000-0005-0000-0000-00005F0A0000}"/>
    <cellStyle name="20% - Accent4 15 3" xfId="2546" xr:uid="{00000000-0005-0000-0000-0000600A0000}"/>
    <cellStyle name="20% - Accent4 15 3 2" xfId="14282" xr:uid="{00000000-0005-0000-0000-0000610A0000}"/>
    <cellStyle name="20% - Accent4 15 3 2 2" xfId="29951" xr:uid="{00000000-0005-0000-0000-0000620A0000}"/>
    <cellStyle name="20% - Accent4 15 3 2 3" xfId="45548" xr:uid="{00000000-0005-0000-0000-0000630A0000}"/>
    <cellStyle name="20% - Accent4 15 3 3" xfId="22213" xr:uid="{00000000-0005-0000-0000-0000640A0000}"/>
    <cellStyle name="20% - Accent4 15 3 4" xfId="37810" xr:uid="{00000000-0005-0000-0000-0000650A0000}"/>
    <cellStyle name="20% - Accent4 15 4" xfId="14280" xr:uid="{00000000-0005-0000-0000-0000660A0000}"/>
    <cellStyle name="20% - Accent4 15 4 2" xfId="29949" xr:uid="{00000000-0005-0000-0000-0000670A0000}"/>
    <cellStyle name="20% - Accent4 15 4 3" xfId="45546" xr:uid="{00000000-0005-0000-0000-0000680A0000}"/>
    <cellStyle name="20% - Accent4 15 5" xfId="22211" xr:uid="{00000000-0005-0000-0000-0000690A0000}"/>
    <cellStyle name="20% - Accent4 15 6" xfId="37808" xr:uid="{00000000-0005-0000-0000-00006A0A0000}"/>
    <cellStyle name="20% - Accent4 16" xfId="2547" xr:uid="{00000000-0005-0000-0000-00006B0A0000}"/>
    <cellStyle name="20% - Accent4 16 2" xfId="2548" xr:uid="{00000000-0005-0000-0000-00006C0A0000}"/>
    <cellStyle name="20% - Accent4 16 2 2" xfId="14284" xr:uid="{00000000-0005-0000-0000-00006D0A0000}"/>
    <cellStyle name="20% - Accent4 16 2 2 2" xfId="29953" xr:uid="{00000000-0005-0000-0000-00006E0A0000}"/>
    <cellStyle name="20% - Accent4 16 2 2 3" xfId="45550" xr:uid="{00000000-0005-0000-0000-00006F0A0000}"/>
    <cellStyle name="20% - Accent4 16 2 3" xfId="22215" xr:uid="{00000000-0005-0000-0000-0000700A0000}"/>
    <cellStyle name="20% - Accent4 16 2 4" xfId="37812" xr:uid="{00000000-0005-0000-0000-0000710A0000}"/>
    <cellStyle name="20% - Accent4 16 3" xfId="2549" xr:uid="{00000000-0005-0000-0000-0000720A0000}"/>
    <cellStyle name="20% - Accent4 16 3 2" xfId="14285" xr:uid="{00000000-0005-0000-0000-0000730A0000}"/>
    <cellStyle name="20% - Accent4 16 3 2 2" xfId="29954" xr:uid="{00000000-0005-0000-0000-0000740A0000}"/>
    <cellStyle name="20% - Accent4 16 3 2 3" xfId="45551" xr:uid="{00000000-0005-0000-0000-0000750A0000}"/>
    <cellStyle name="20% - Accent4 16 3 3" xfId="22216" xr:uid="{00000000-0005-0000-0000-0000760A0000}"/>
    <cellStyle name="20% - Accent4 16 3 4" xfId="37813" xr:uid="{00000000-0005-0000-0000-0000770A0000}"/>
    <cellStyle name="20% - Accent4 16 4" xfId="14283" xr:uid="{00000000-0005-0000-0000-0000780A0000}"/>
    <cellStyle name="20% - Accent4 16 4 2" xfId="29952" xr:uid="{00000000-0005-0000-0000-0000790A0000}"/>
    <cellStyle name="20% - Accent4 16 4 3" xfId="45549" xr:uid="{00000000-0005-0000-0000-00007A0A0000}"/>
    <cellStyle name="20% - Accent4 16 5" xfId="22214" xr:uid="{00000000-0005-0000-0000-00007B0A0000}"/>
    <cellStyle name="20% - Accent4 16 6" xfId="37811" xr:uid="{00000000-0005-0000-0000-00007C0A0000}"/>
    <cellStyle name="20% - Accent4 17" xfId="2550" xr:uid="{00000000-0005-0000-0000-00007D0A0000}"/>
    <cellStyle name="20% - Accent4 18" xfId="2551" xr:uid="{00000000-0005-0000-0000-00007E0A0000}"/>
    <cellStyle name="20% - Accent4 19" xfId="2552" xr:uid="{00000000-0005-0000-0000-00007F0A0000}"/>
    <cellStyle name="20% - Accent4 2" xfId="2553" xr:uid="{00000000-0005-0000-0000-0000800A0000}"/>
    <cellStyle name="20% - Accent4 2 10" xfId="2554" xr:uid="{00000000-0005-0000-0000-0000810A0000}"/>
    <cellStyle name="20% - Accent4 2 2" xfId="2555" xr:uid="{00000000-0005-0000-0000-0000820A0000}"/>
    <cellStyle name="20% - Accent4 2 2 2" xfId="2556" xr:uid="{00000000-0005-0000-0000-0000830A0000}"/>
    <cellStyle name="20% - Accent4 2 2 2 2" xfId="2557" xr:uid="{00000000-0005-0000-0000-0000840A0000}"/>
    <cellStyle name="20% - Accent4 2 2 2 2 2" xfId="14287" xr:uid="{00000000-0005-0000-0000-0000850A0000}"/>
    <cellStyle name="20% - Accent4 2 2 2 2 2 2" xfId="29956" xr:uid="{00000000-0005-0000-0000-0000860A0000}"/>
    <cellStyle name="20% - Accent4 2 2 2 2 2 3" xfId="45553" xr:uid="{00000000-0005-0000-0000-0000870A0000}"/>
    <cellStyle name="20% - Accent4 2 2 2 2 3" xfId="22218" xr:uid="{00000000-0005-0000-0000-0000880A0000}"/>
    <cellStyle name="20% - Accent4 2 2 2 2 4" xfId="37815" xr:uid="{00000000-0005-0000-0000-0000890A0000}"/>
    <cellStyle name="20% - Accent4 2 2 2 3" xfId="2558" xr:uid="{00000000-0005-0000-0000-00008A0A0000}"/>
    <cellStyle name="20% - Accent4 2 2 2 3 2" xfId="14288" xr:uid="{00000000-0005-0000-0000-00008B0A0000}"/>
    <cellStyle name="20% - Accent4 2 2 2 3 2 2" xfId="29957" xr:uid="{00000000-0005-0000-0000-00008C0A0000}"/>
    <cellStyle name="20% - Accent4 2 2 2 3 2 3" xfId="45554" xr:uid="{00000000-0005-0000-0000-00008D0A0000}"/>
    <cellStyle name="20% - Accent4 2 2 2 3 3" xfId="22219" xr:uid="{00000000-0005-0000-0000-00008E0A0000}"/>
    <cellStyle name="20% - Accent4 2 2 2 3 4" xfId="37816" xr:uid="{00000000-0005-0000-0000-00008F0A0000}"/>
    <cellStyle name="20% - Accent4 2 2 2 4" xfId="14286" xr:uid="{00000000-0005-0000-0000-0000900A0000}"/>
    <cellStyle name="20% - Accent4 2 2 2 4 2" xfId="29955" xr:uid="{00000000-0005-0000-0000-0000910A0000}"/>
    <cellStyle name="20% - Accent4 2 2 2 4 3" xfId="45552" xr:uid="{00000000-0005-0000-0000-0000920A0000}"/>
    <cellStyle name="20% - Accent4 2 2 2 5" xfId="22217" xr:uid="{00000000-0005-0000-0000-0000930A0000}"/>
    <cellStyle name="20% - Accent4 2 2 2 6" xfId="37814" xr:uid="{00000000-0005-0000-0000-0000940A0000}"/>
    <cellStyle name="20% - Accent4 2 2 3" xfId="2559" xr:uid="{00000000-0005-0000-0000-0000950A0000}"/>
    <cellStyle name="20% - Accent4 2 2 3 2" xfId="14289" xr:uid="{00000000-0005-0000-0000-0000960A0000}"/>
    <cellStyle name="20% - Accent4 2 2 3 2 2" xfId="29958" xr:uid="{00000000-0005-0000-0000-0000970A0000}"/>
    <cellStyle name="20% - Accent4 2 2 3 2 3" xfId="45555" xr:uid="{00000000-0005-0000-0000-0000980A0000}"/>
    <cellStyle name="20% - Accent4 2 2 3 3" xfId="22220" xr:uid="{00000000-0005-0000-0000-0000990A0000}"/>
    <cellStyle name="20% - Accent4 2 2 3 4" xfId="37817" xr:uid="{00000000-0005-0000-0000-00009A0A0000}"/>
    <cellStyle name="20% - Accent4 2 2 4" xfId="2560" xr:uid="{00000000-0005-0000-0000-00009B0A0000}"/>
    <cellStyle name="20% - Accent4 2 2 4 2" xfId="14290" xr:uid="{00000000-0005-0000-0000-00009C0A0000}"/>
    <cellStyle name="20% - Accent4 2 2 4 2 2" xfId="29959" xr:uid="{00000000-0005-0000-0000-00009D0A0000}"/>
    <cellStyle name="20% - Accent4 2 2 4 2 3" xfId="45556" xr:uid="{00000000-0005-0000-0000-00009E0A0000}"/>
    <cellStyle name="20% - Accent4 2 2 4 3" xfId="22221" xr:uid="{00000000-0005-0000-0000-00009F0A0000}"/>
    <cellStyle name="20% - Accent4 2 2 4 4" xfId="37818" xr:uid="{00000000-0005-0000-0000-0000A00A0000}"/>
    <cellStyle name="20% - Accent4 2 3" xfId="2561" xr:uid="{00000000-0005-0000-0000-0000A10A0000}"/>
    <cellStyle name="20% - Accent4 2 3 2" xfId="2562" xr:uid="{00000000-0005-0000-0000-0000A20A0000}"/>
    <cellStyle name="20% - Accent4 2 3 2 2" xfId="14291" xr:uid="{00000000-0005-0000-0000-0000A30A0000}"/>
    <cellStyle name="20% - Accent4 2 3 2 2 2" xfId="29960" xr:uid="{00000000-0005-0000-0000-0000A40A0000}"/>
    <cellStyle name="20% - Accent4 2 3 2 2 3" xfId="45557" xr:uid="{00000000-0005-0000-0000-0000A50A0000}"/>
    <cellStyle name="20% - Accent4 2 3 2 3" xfId="22222" xr:uid="{00000000-0005-0000-0000-0000A60A0000}"/>
    <cellStyle name="20% - Accent4 2 3 2 4" xfId="37819" xr:uid="{00000000-0005-0000-0000-0000A70A0000}"/>
    <cellStyle name="20% - Accent4 2 3 3" xfId="2563" xr:uid="{00000000-0005-0000-0000-0000A80A0000}"/>
    <cellStyle name="20% - Accent4 2 3 3 2" xfId="14292" xr:uid="{00000000-0005-0000-0000-0000A90A0000}"/>
    <cellStyle name="20% - Accent4 2 3 3 2 2" xfId="29961" xr:uid="{00000000-0005-0000-0000-0000AA0A0000}"/>
    <cellStyle name="20% - Accent4 2 3 3 2 3" xfId="45558" xr:uid="{00000000-0005-0000-0000-0000AB0A0000}"/>
    <cellStyle name="20% - Accent4 2 3 3 3" xfId="22223" xr:uid="{00000000-0005-0000-0000-0000AC0A0000}"/>
    <cellStyle name="20% - Accent4 2 3 3 4" xfId="37820" xr:uid="{00000000-0005-0000-0000-0000AD0A0000}"/>
    <cellStyle name="20% - Accent4 2 4" xfId="2564" xr:uid="{00000000-0005-0000-0000-0000AE0A0000}"/>
    <cellStyle name="20% - Accent4 2 5" xfId="2565" xr:uid="{00000000-0005-0000-0000-0000AF0A0000}"/>
    <cellStyle name="20% - Accent4 2 6" xfId="2566" xr:uid="{00000000-0005-0000-0000-0000B00A0000}"/>
    <cellStyle name="20% - Accent4 2 7" xfId="2567" xr:uid="{00000000-0005-0000-0000-0000B10A0000}"/>
    <cellStyle name="20% - Accent4 2 8" xfId="2568" xr:uid="{00000000-0005-0000-0000-0000B20A0000}"/>
    <cellStyle name="20% - Accent4 2 9" xfId="2569" xr:uid="{00000000-0005-0000-0000-0000B30A0000}"/>
    <cellStyle name="20% - Accent4 20" xfId="2570" xr:uid="{00000000-0005-0000-0000-0000B40A0000}"/>
    <cellStyle name="20% - Accent4 21" xfId="2571" xr:uid="{00000000-0005-0000-0000-0000B50A0000}"/>
    <cellStyle name="20% - Accent4 22" xfId="2572" xr:uid="{00000000-0005-0000-0000-0000B60A0000}"/>
    <cellStyle name="20% - Accent4 23" xfId="2573" xr:uid="{00000000-0005-0000-0000-0000B70A0000}"/>
    <cellStyle name="20% - Accent4 24" xfId="2574" xr:uid="{00000000-0005-0000-0000-0000B80A0000}"/>
    <cellStyle name="20% - Accent4 25" xfId="2575" xr:uid="{00000000-0005-0000-0000-0000B90A0000}"/>
    <cellStyle name="20% - Accent4 26" xfId="2576" xr:uid="{00000000-0005-0000-0000-0000BA0A0000}"/>
    <cellStyle name="20% - Accent4 27" xfId="2577" xr:uid="{00000000-0005-0000-0000-0000BB0A0000}"/>
    <cellStyle name="20% - Accent4 28" xfId="2578" xr:uid="{00000000-0005-0000-0000-0000BC0A0000}"/>
    <cellStyle name="20% - Accent4 29" xfId="2579" xr:uid="{00000000-0005-0000-0000-0000BD0A0000}"/>
    <cellStyle name="20% - Accent4 3" xfId="2580" xr:uid="{00000000-0005-0000-0000-0000BE0A0000}"/>
    <cellStyle name="20% - Accent4 3 10" xfId="2581" xr:uid="{00000000-0005-0000-0000-0000BF0A0000}"/>
    <cellStyle name="20% - Accent4 3 2" xfId="2582" xr:uid="{00000000-0005-0000-0000-0000C00A0000}"/>
    <cellStyle name="20% - Accent4 3 2 2" xfId="2583" xr:uid="{00000000-0005-0000-0000-0000C10A0000}"/>
    <cellStyle name="20% - Accent4 3 2 2 2" xfId="2584" xr:uid="{00000000-0005-0000-0000-0000C20A0000}"/>
    <cellStyle name="20% - Accent4 3 2 2 2 2" xfId="14294" xr:uid="{00000000-0005-0000-0000-0000C30A0000}"/>
    <cellStyle name="20% - Accent4 3 2 2 2 2 2" xfId="29963" xr:uid="{00000000-0005-0000-0000-0000C40A0000}"/>
    <cellStyle name="20% - Accent4 3 2 2 2 2 3" xfId="45560" xr:uid="{00000000-0005-0000-0000-0000C50A0000}"/>
    <cellStyle name="20% - Accent4 3 2 2 2 3" xfId="22225" xr:uid="{00000000-0005-0000-0000-0000C60A0000}"/>
    <cellStyle name="20% - Accent4 3 2 2 2 4" xfId="37822" xr:uid="{00000000-0005-0000-0000-0000C70A0000}"/>
    <cellStyle name="20% - Accent4 3 2 2 3" xfId="2585" xr:uid="{00000000-0005-0000-0000-0000C80A0000}"/>
    <cellStyle name="20% - Accent4 3 2 2 3 2" xfId="14295" xr:uid="{00000000-0005-0000-0000-0000C90A0000}"/>
    <cellStyle name="20% - Accent4 3 2 2 3 2 2" xfId="29964" xr:uid="{00000000-0005-0000-0000-0000CA0A0000}"/>
    <cellStyle name="20% - Accent4 3 2 2 3 2 3" xfId="45561" xr:uid="{00000000-0005-0000-0000-0000CB0A0000}"/>
    <cellStyle name="20% - Accent4 3 2 2 3 3" xfId="22226" xr:uid="{00000000-0005-0000-0000-0000CC0A0000}"/>
    <cellStyle name="20% - Accent4 3 2 2 3 4" xfId="37823" xr:uid="{00000000-0005-0000-0000-0000CD0A0000}"/>
    <cellStyle name="20% - Accent4 3 2 2 4" xfId="14293" xr:uid="{00000000-0005-0000-0000-0000CE0A0000}"/>
    <cellStyle name="20% - Accent4 3 2 2 4 2" xfId="29962" xr:uid="{00000000-0005-0000-0000-0000CF0A0000}"/>
    <cellStyle name="20% - Accent4 3 2 2 4 3" xfId="45559" xr:uid="{00000000-0005-0000-0000-0000D00A0000}"/>
    <cellStyle name="20% - Accent4 3 2 2 5" xfId="22224" xr:uid="{00000000-0005-0000-0000-0000D10A0000}"/>
    <cellStyle name="20% - Accent4 3 2 2 6" xfId="37821" xr:uid="{00000000-0005-0000-0000-0000D20A0000}"/>
    <cellStyle name="20% - Accent4 3 2 3" xfId="2586" xr:uid="{00000000-0005-0000-0000-0000D30A0000}"/>
    <cellStyle name="20% - Accent4 3 2 3 2" xfId="14296" xr:uid="{00000000-0005-0000-0000-0000D40A0000}"/>
    <cellStyle name="20% - Accent4 3 2 3 2 2" xfId="29965" xr:uid="{00000000-0005-0000-0000-0000D50A0000}"/>
    <cellStyle name="20% - Accent4 3 2 3 2 3" xfId="45562" xr:uid="{00000000-0005-0000-0000-0000D60A0000}"/>
    <cellStyle name="20% - Accent4 3 2 3 3" xfId="22227" xr:uid="{00000000-0005-0000-0000-0000D70A0000}"/>
    <cellStyle name="20% - Accent4 3 2 3 4" xfId="37824" xr:uid="{00000000-0005-0000-0000-0000D80A0000}"/>
    <cellStyle name="20% - Accent4 3 2 4" xfId="2587" xr:uid="{00000000-0005-0000-0000-0000D90A0000}"/>
    <cellStyle name="20% - Accent4 3 2 4 2" xfId="14297" xr:uid="{00000000-0005-0000-0000-0000DA0A0000}"/>
    <cellStyle name="20% - Accent4 3 2 4 2 2" xfId="29966" xr:uid="{00000000-0005-0000-0000-0000DB0A0000}"/>
    <cellStyle name="20% - Accent4 3 2 4 2 3" xfId="45563" xr:uid="{00000000-0005-0000-0000-0000DC0A0000}"/>
    <cellStyle name="20% - Accent4 3 2 4 3" xfId="22228" xr:uid="{00000000-0005-0000-0000-0000DD0A0000}"/>
    <cellStyle name="20% - Accent4 3 2 4 4" xfId="37825" xr:uid="{00000000-0005-0000-0000-0000DE0A0000}"/>
    <cellStyle name="20% - Accent4 3 3" xfId="2588" xr:uid="{00000000-0005-0000-0000-0000DF0A0000}"/>
    <cellStyle name="20% - Accent4 3 3 2" xfId="2589" xr:uid="{00000000-0005-0000-0000-0000E00A0000}"/>
    <cellStyle name="20% - Accent4 3 3 2 2" xfId="14298" xr:uid="{00000000-0005-0000-0000-0000E10A0000}"/>
    <cellStyle name="20% - Accent4 3 3 2 2 2" xfId="29967" xr:uid="{00000000-0005-0000-0000-0000E20A0000}"/>
    <cellStyle name="20% - Accent4 3 3 2 2 3" xfId="45564" xr:uid="{00000000-0005-0000-0000-0000E30A0000}"/>
    <cellStyle name="20% - Accent4 3 3 2 3" xfId="22229" xr:uid="{00000000-0005-0000-0000-0000E40A0000}"/>
    <cellStyle name="20% - Accent4 3 3 2 4" xfId="37826" xr:uid="{00000000-0005-0000-0000-0000E50A0000}"/>
    <cellStyle name="20% - Accent4 3 3 3" xfId="2590" xr:uid="{00000000-0005-0000-0000-0000E60A0000}"/>
    <cellStyle name="20% - Accent4 3 3 3 2" xfId="14299" xr:uid="{00000000-0005-0000-0000-0000E70A0000}"/>
    <cellStyle name="20% - Accent4 3 3 3 2 2" xfId="29968" xr:uid="{00000000-0005-0000-0000-0000E80A0000}"/>
    <cellStyle name="20% - Accent4 3 3 3 2 3" xfId="45565" xr:uid="{00000000-0005-0000-0000-0000E90A0000}"/>
    <cellStyle name="20% - Accent4 3 3 3 3" xfId="22230" xr:uid="{00000000-0005-0000-0000-0000EA0A0000}"/>
    <cellStyle name="20% - Accent4 3 3 3 4" xfId="37827" xr:uid="{00000000-0005-0000-0000-0000EB0A0000}"/>
    <cellStyle name="20% - Accent4 3 4" xfId="2591" xr:uid="{00000000-0005-0000-0000-0000EC0A0000}"/>
    <cellStyle name="20% - Accent4 3 5" xfId="2592" xr:uid="{00000000-0005-0000-0000-0000ED0A0000}"/>
    <cellStyle name="20% - Accent4 3 6" xfId="2593" xr:uid="{00000000-0005-0000-0000-0000EE0A0000}"/>
    <cellStyle name="20% - Accent4 3 7" xfId="2594" xr:uid="{00000000-0005-0000-0000-0000EF0A0000}"/>
    <cellStyle name="20% - Accent4 3 8" xfId="2595" xr:uid="{00000000-0005-0000-0000-0000F00A0000}"/>
    <cellStyle name="20% - Accent4 3 9" xfId="2596" xr:uid="{00000000-0005-0000-0000-0000F10A0000}"/>
    <cellStyle name="20% - Accent4 30" xfId="2597" xr:uid="{00000000-0005-0000-0000-0000F20A0000}"/>
    <cellStyle name="20% - Accent4 31" xfId="2598" xr:uid="{00000000-0005-0000-0000-0000F30A0000}"/>
    <cellStyle name="20% - Accent4 32" xfId="2599" xr:uid="{00000000-0005-0000-0000-0000F40A0000}"/>
    <cellStyle name="20% - Accent4 33" xfId="2600" xr:uid="{00000000-0005-0000-0000-0000F50A0000}"/>
    <cellStyle name="20% - Accent4 34" xfId="2601" xr:uid="{00000000-0005-0000-0000-0000F60A0000}"/>
    <cellStyle name="20% - Accent4 35" xfId="2602" xr:uid="{00000000-0005-0000-0000-0000F70A0000}"/>
    <cellStyle name="20% - Accent4 36" xfId="2603" xr:uid="{00000000-0005-0000-0000-0000F80A0000}"/>
    <cellStyle name="20% - Accent4 37" xfId="2604" xr:uid="{00000000-0005-0000-0000-0000F90A0000}"/>
    <cellStyle name="20% - Accent4 38" xfId="2605" xr:uid="{00000000-0005-0000-0000-0000FA0A0000}"/>
    <cellStyle name="20% - Accent4 4" xfId="2606" xr:uid="{00000000-0005-0000-0000-0000FB0A0000}"/>
    <cellStyle name="20% - Accent4 4 10" xfId="2607" xr:uid="{00000000-0005-0000-0000-0000FC0A0000}"/>
    <cellStyle name="20% - Accent4 4 2" xfId="2608" xr:uid="{00000000-0005-0000-0000-0000FD0A0000}"/>
    <cellStyle name="20% - Accent4 4 2 2" xfId="2609" xr:uid="{00000000-0005-0000-0000-0000FE0A0000}"/>
    <cellStyle name="20% - Accent4 4 2 2 2" xfId="14300" xr:uid="{00000000-0005-0000-0000-0000FF0A0000}"/>
    <cellStyle name="20% - Accent4 4 2 2 2 2" xfId="29969" xr:uid="{00000000-0005-0000-0000-0000000B0000}"/>
    <cellStyle name="20% - Accent4 4 2 2 2 3" xfId="45566" xr:uid="{00000000-0005-0000-0000-0000010B0000}"/>
    <cellStyle name="20% - Accent4 4 2 2 3" xfId="22231" xr:uid="{00000000-0005-0000-0000-0000020B0000}"/>
    <cellStyle name="20% - Accent4 4 2 2 4" xfId="37828" xr:uid="{00000000-0005-0000-0000-0000030B0000}"/>
    <cellStyle name="20% - Accent4 4 2 3" xfId="2610" xr:uid="{00000000-0005-0000-0000-0000040B0000}"/>
    <cellStyle name="20% - Accent4 4 2 3 2" xfId="14301" xr:uid="{00000000-0005-0000-0000-0000050B0000}"/>
    <cellStyle name="20% - Accent4 4 2 3 2 2" xfId="29970" xr:uid="{00000000-0005-0000-0000-0000060B0000}"/>
    <cellStyle name="20% - Accent4 4 2 3 2 3" xfId="45567" xr:uid="{00000000-0005-0000-0000-0000070B0000}"/>
    <cellStyle name="20% - Accent4 4 2 3 3" xfId="22232" xr:uid="{00000000-0005-0000-0000-0000080B0000}"/>
    <cellStyle name="20% - Accent4 4 2 3 4" xfId="37829" xr:uid="{00000000-0005-0000-0000-0000090B0000}"/>
    <cellStyle name="20% - Accent4 4 3" xfId="2611" xr:uid="{00000000-0005-0000-0000-00000A0B0000}"/>
    <cellStyle name="20% - Accent4 4 4" xfId="2612" xr:uid="{00000000-0005-0000-0000-00000B0B0000}"/>
    <cellStyle name="20% - Accent4 4 5" xfId="2613" xr:uid="{00000000-0005-0000-0000-00000C0B0000}"/>
    <cellStyle name="20% - Accent4 4 6" xfId="2614" xr:uid="{00000000-0005-0000-0000-00000D0B0000}"/>
    <cellStyle name="20% - Accent4 4 7" xfId="2615" xr:uid="{00000000-0005-0000-0000-00000E0B0000}"/>
    <cellStyle name="20% - Accent4 4 8" xfId="2616" xr:uid="{00000000-0005-0000-0000-00000F0B0000}"/>
    <cellStyle name="20% - Accent4 4 9" xfId="2617" xr:uid="{00000000-0005-0000-0000-0000100B0000}"/>
    <cellStyle name="20% - Accent4 5" xfId="2618" xr:uid="{00000000-0005-0000-0000-0000110B0000}"/>
    <cellStyle name="20% - Accent4 5 10" xfId="2619" xr:uid="{00000000-0005-0000-0000-0000120B0000}"/>
    <cellStyle name="20% - Accent4 5 2" xfId="2620" xr:uid="{00000000-0005-0000-0000-0000130B0000}"/>
    <cellStyle name="20% - Accent4 5 3" xfId="2621" xr:uid="{00000000-0005-0000-0000-0000140B0000}"/>
    <cellStyle name="20% - Accent4 5 4" xfId="2622" xr:uid="{00000000-0005-0000-0000-0000150B0000}"/>
    <cellStyle name="20% - Accent4 5 5" xfId="2623" xr:uid="{00000000-0005-0000-0000-0000160B0000}"/>
    <cellStyle name="20% - Accent4 5 6" xfId="2624" xr:uid="{00000000-0005-0000-0000-0000170B0000}"/>
    <cellStyle name="20% - Accent4 5 7" xfId="2625" xr:uid="{00000000-0005-0000-0000-0000180B0000}"/>
    <cellStyle name="20% - Accent4 5 8" xfId="2626" xr:uid="{00000000-0005-0000-0000-0000190B0000}"/>
    <cellStyle name="20% - Accent4 5 9" xfId="2627" xr:uid="{00000000-0005-0000-0000-00001A0B0000}"/>
    <cellStyle name="20% - Accent4 6" xfId="2628" xr:uid="{00000000-0005-0000-0000-00001B0B0000}"/>
    <cellStyle name="20% - Accent4 6 2" xfId="2629" xr:uid="{00000000-0005-0000-0000-00001C0B0000}"/>
    <cellStyle name="20% - Accent4 6 3" xfId="2630" xr:uid="{00000000-0005-0000-0000-00001D0B0000}"/>
    <cellStyle name="20% - Accent4 6 4" xfId="2631" xr:uid="{00000000-0005-0000-0000-00001E0B0000}"/>
    <cellStyle name="20% - Accent4 6 5" xfId="2632" xr:uid="{00000000-0005-0000-0000-00001F0B0000}"/>
    <cellStyle name="20% - Accent4 6 6" xfId="2633" xr:uid="{00000000-0005-0000-0000-0000200B0000}"/>
    <cellStyle name="20% - Accent4 7" xfId="2634" xr:uid="{00000000-0005-0000-0000-0000210B0000}"/>
    <cellStyle name="20% - Accent4 7 2" xfId="2635" xr:uid="{00000000-0005-0000-0000-0000220B0000}"/>
    <cellStyle name="20% - Accent4 7 3" xfId="2636" xr:uid="{00000000-0005-0000-0000-0000230B0000}"/>
    <cellStyle name="20% - Accent4 7 4" xfId="2637" xr:uid="{00000000-0005-0000-0000-0000240B0000}"/>
    <cellStyle name="20% - Accent4 7 5" xfId="2638" xr:uid="{00000000-0005-0000-0000-0000250B0000}"/>
    <cellStyle name="20% - Accent4 7 6" xfId="2639" xr:uid="{00000000-0005-0000-0000-0000260B0000}"/>
    <cellStyle name="20% - Accent4 8" xfId="2640" xr:uid="{00000000-0005-0000-0000-0000270B0000}"/>
    <cellStyle name="20% - Accent4 8 2" xfId="2641" xr:uid="{00000000-0005-0000-0000-0000280B0000}"/>
    <cellStyle name="20% - Accent4 8 3" xfId="2642" xr:uid="{00000000-0005-0000-0000-0000290B0000}"/>
    <cellStyle name="20% - Accent4 8 4" xfId="2643" xr:uid="{00000000-0005-0000-0000-00002A0B0000}"/>
    <cellStyle name="20% - Accent4 8 5" xfId="2644" xr:uid="{00000000-0005-0000-0000-00002B0B0000}"/>
    <cellStyle name="20% - Accent4 8 6" xfId="2645" xr:uid="{00000000-0005-0000-0000-00002C0B0000}"/>
    <cellStyle name="20% - Accent4 9" xfId="2646" xr:uid="{00000000-0005-0000-0000-00002D0B0000}"/>
    <cellStyle name="20% - Accent4 9 2" xfId="2647" xr:uid="{00000000-0005-0000-0000-00002E0B0000}"/>
    <cellStyle name="20% - Accent4 9 2 2" xfId="14303" xr:uid="{00000000-0005-0000-0000-00002F0B0000}"/>
    <cellStyle name="20% - Accent4 9 2 2 2" xfId="29972" xr:uid="{00000000-0005-0000-0000-0000300B0000}"/>
    <cellStyle name="20% - Accent4 9 2 2 3" xfId="45569" xr:uid="{00000000-0005-0000-0000-0000310B0000}"/>
    <cellStyle name="20% - Accent4 9 2 3" xfId="22234" xr:uid="{00000000-0005-0000-0000-0000320B0000}"/>
    <cellStyle name="20% - Accent4 9 2 4" xfId="37831" xr:uid="{00000000-0005-0000-0000-0000330B0000}"/>
    <cellStyle name="20% - Accent4 9 3" xfId="2648" xr:uid="{00000000-0005-0000-0000-0000340B0000}"/>
    <cellStyle name="20% - Accent4 9 3 2" xfId="14304" xr:uid="{00000000-0005-0000-0000-0000350B0000}"/>
    <cellStyle name="20% - Accent4 9 3 2 2" xfId="29973" xr:uid="{00000000-0005-0000-0000-0000360B0000}"/>
    <cellStyle name="20% - Accent4 9 3 2 3" xfId="45570" xr:uid="{00000000-0005-0000-0000-0000370B0000}"/>
    <cellStyle name="20% - Accent4 9 3 3" xfId="22235" xr:uid="{00000000-0005-0000-0000-0000380B0000}"/>
    <cellStyle name="20% - Accent4 9 3 4" xfId="37832" xr:uid="{00000000-0005-0000-0000-0000390B0000}"/>
    <cellStyle name="20% - Accent4 9 4" xfId="14302" xr:uid="{00000000-0005-0000-0000-00003A0B0000}"/>
    <cellStyle name="20% - Accent4 9 4 2" xfId="29971" xr:uid="{00000000-0005-0000-0000-00003B0B0000}"/>
    <cellStyle name="20% - Accent4 9 4 3" xfId="45568" xr:uid="{00000000-0005-0000-0000-00003C0B0000}"/>
    <cellStyle name="20% - Accent4 9 5" xfId="22233" xr:uid="{00000000-0005-0000-0000-00003D0B0000}"/>
    <cellStyle name="20% - Accent4 9 6" xfId="37830" xr:uid="{00000000-0005-0000-0000-00003E0B0000}"/>
    <cellStyle name="20% - Accent5" xfId="53150" xr:uid="{00000000-0005-0000-0000-00003F0B0000}"/>
    <cellStyle name="20% - Accent5 10" xfId="2649" xr:uid="{00000000-0005-0000-0000-0000400B0000}"/>
    <cellStyle name="20% - Accent5 10 2" xfId="2650" xr:uid="{00000000-0005-0000-0000-0000410B0000}"/>
    <cellStyle name="20% - Accent5 10 2 2" xfId="14306" xr:uid="{00000000-0005-0000-0000-0000420B0000}"/>
    <cellStyle name="20% - Accent5 10 2 2 2" xfId="29975" xr:uid="{00000000-0005-0000-0000-0000430B0000}"/>
    <cellStyle name="20% - Accent5 10 2 2 3" xfId="45572" xr:uid="{00000000-0005-0000-0000-0000440B0000}"/>
    <cellStyle name="20% - Accent5 10 2 3" xfId="22237" xr:uid="{00000000-0005-0000-0000-0000450B0000}"/>
    <cellStyle name="20% - Accent5 10 2 4" xfId="37834" xr:uid="{00000000-0005-0000-0000-0000460B0000}"/>
    <cellStyle name="20% - Accent5 10 3" xfId="2651" xr:uid="{00000000-0005-0000-0000-0000470B0000}"/>
    <cellStyle name="20% - Accent5 10 3 2" xfId="14307" xr:uid="{00000000-0005-0000-0000-0000480B0000}"/>
    <cellStyle name="20% - Accent5 10 3 2 2" xfId="29976" xr:uid="{00000000-0005-0000-0000-0000490B0000}"/>
    <cellStyle name="20% - Accent5 10 3 2 3" xfId="45573" xr:uid="{00000000-0005-0000-0000-00004A0B0000}"/>
    <cellStyle name="20% - Accent5 10 3 3" xfId="22238" xr:uid="{00000000-0005-0000-0000-00004B0B0000}"/>
    <cellStyle name="20% - Accent5 10 3 4" xfId="37835" xr:uid="{00000000-0005-0000-0000-00004C0B0000}"/>
    <cellStyle name="20% - Accent5 10 4" xfId="14305" xr:uid="{00000000-0005-0000-0000-00004D0B0000}"/>
    <cellStyle name="20% - Accent5 10 4 2" xfId="29974" xr:uid="{00000000-0005-0000-0000-00004E0B0000}"/>
    <cellStyle name="20% - Accent5 10 4 3" xfId="45571" xr:uid="{00000000-0005-0000-0000-00004F0B0000}"/>
    <cellStyle name="20% - Accent5 10 5" xfId="22236" xr:uid="{00000000-0005-0000-0000-0000500B0000}"/>
    <cellStyle name="20% - Accent5 10 6" xfId="37833" xr:uid="{00000000-0005-0000-0000-0000510B0000}"/>
    <cellStyle name="20% - Accent5 11" xfId="2652" xr:uid="{00000000-0005-0000-0000-0000520B0000}"/>
    <cellStyle name="20% - Accent5 11 2" xfId="2653" xr:uid="{00000000-0005-0000-0000-0000530B0000}"/>
    <cellStyle name="20% - Accent5 11 2 2" xfId="14309" xr:uid="{00000000-0005-0000-0000-0000540B0000}"/>
    <cellStyle name="20% - Accent5 11 2 2 2" xfId="29978" xr:uid="{00000000-0005-0000-0000-0000550B0000}"/>
    <cellStyle name="20% - Accent5 11 2 2 3" xfId="45575" xr:uid="{00000000-0005-0000-0000-0000560B0000}"/>
    <cellStyle name="20% - Accent5 11 2 3" xfId="22240" xr:uid="{00000000-0005-0000-0000-0000570B0000}"/>
    <cellStyle name="20% - Accent5 11 2 4" xfId="37837" xr:uid="{00000000-0005-0000-0000-0000580B0000}"/>
    <cellStyle name="20% - Accent5 11 3" xfId="2654" xr:uid="{00000000-0005-0000-0000-0000590B0000}"/>
    <cellStyle name="20% - Accent5 11 3 2" xfId="14310" xr:uid="{00000000-0005-0000-0000-00005A0B0000}"/>
    <cellStyle name="20% - Accent5 11 3 2 2" xfId="29979" xr:uid="{00000000-0005-0000-0000-00005B0B0000}"/>
    <cellStyle name="20% - Accent5 11 3 2 3" xfId="45576" xr:uid="{00000000-0005-0000-0000-00005C0B0000}"/>
    <cellStyle name="20% - Accent5 11 3 3" xfId="22241" xr:uid="{00000000-0005-0000-0000-00005D0B0000}"/>
    <cellStyle name="20% - Accent5 11 3 4" xfId="37838" xr:uid="{00000000-0005-0000-0000-00005E0B0000}"/>
    <cellStyle name="20% - Accent5 11 4" xfId="14308" xr:uid="{00000000-0005-0000-0000-00005F0B0000}"/>
    <cellStyle name="20% - Accent5 11 4 2" xfId="29977" xr:uid="{00000000-0005-0000-0000-0000600B0000}"/>
    <cellStyle name="20% - Accent5 11 4 3" xfId="45574" xr:uid="{00000000-0005-0000-0000-0000610B0000}"/>
    <cellStyle name="20% - Accent5 11 5" xfId="22239" xr:uid="{00000000-0005-0000-0000-0000620B0000}"/>
    <cellStyle name="20% - Accent5 11 6" xfId="37836" xr:uid="{00000000-0005-0000-0000-0000630B0000}"/>
    <cellStyle name="20% - Accent5 12" xfId="2655" xr:uid="{00000000-0005-0000-0000-0000640B0000}"/>
    <cellStyle name="20% - Accent5 12 2" xfId="2656" xr:uid="{00000000-0005-0000-0000-0000650B0000}"/>
    <cellStyle name="20% - Accent5 12 2 2" xfId="14312" xr:uid="{00000000-0005-0000-0000-0000660B0000}"/>
    <cellStyle name="20% - Accent5 12 2 2 2" xfId="29981" xr:uid="{00000000-0005-0000-0000-0000670B0000}"/>
    <cellStyle name="20% - Accent5 12 2 2 3" xfId="45578" xr:uid="{00000000-0005-0000-0000-0000680B0000}"/>
    <cellStyle name="20% - Accent5 12 2 3" xfId="22243" xr:uid="{00000000-0005-0000-0000-0000690B0000}"/>
    <cellStyle name="20% - Accent5 12 2 4" xfId="37840" xr:uid="{00000000-0005-0000-0000-00006A0B0000}"/>
    <cellStyle name="20% - Accent5 12 3" xfId="2657" xr:uid="{00000000-0005-0000-0000-00006B0B0000}"/>
    <cellStyle name="20% - Accent5 12 3 2" xfId="14313" xr:uid="{00000000-0005-0000-0000-00006C0B0000}"/>
    <cellStyle name="20% - Accent5 12 3 2 2" xfId="29982" xr:uid="{00000000-0005-0000-0000-00006D0B0000}"/>
    <cellStyle name="20% - Accent5 12 3 2 3" xfId="45579" xr:uid="{00000000-0005-0000-0000-00006E0B0000}"/>
    <cellStyle name="20% - Accent5 12 3 3" xfId="22244" xr:uid="{00000000-0005-0000-0000-00006F0B0000}"/>
    <cellStyle name="20% - Accent5 12 3 4" xfId="37841" xr:uid="{00000000-0005-0000-0000-0000700B0000}"/>
    <cellStyle name="20% - Accent5 12 4" xfId="14311" xr:uid="{00000000-0005-0000-0000-0000710B0000}"/>
    <cellStyle name="20% - Accent5 12 4 2" xfId="29980" xr:uid="{00000000-0005-0000-0000-0000720B0000}"/>
    <cellStyle name="20% - Accent5 12 4 3" xfId="45577" xr:uid="{00000000-0005-0000-0000-0000730B0000}"/>
    <cellStyle name="20% - Accent5 12 5" xfId="22242" xr:uid="{00000000-0005-0000-0000-0000740B0000}"/>
    <cellStyle name="20% - Accent5 12 6" xfId="37839" xr:uid="{00000000-0005-0000-0000-0000750B0000}"/>
    <cellStyle name="20% - Accent5 13" xfId="2658" xr:uid="{00000000-0005-0000-0000-0000760B0000}"/>
    <cellStyle name="20% - Accent5 13 2" xfId="2659" xr:uid="{00000000-0005-0000-0000-0000770B0000}"/>
    <cellStyle name="20% - Accent5 13 2 2" xfId="14315" xr:uid="{00000000-0005-0000-0000-0000780B0000}"/>
    <cellStyle name="20% - Accent5 13 2 2 2" xfId="29984" xr:uid="{00000000-0005-0000-0000-0000790B0000}"/>
    <cellStyle name="20% - Accent5 13 2 2 3" xfId="45581" xr:uid="{00000000-0005-0000-0000-00007A0B0000}"/>
    <cellStyle name="20% - Accent5 13 2 3" xfId="22246" xr:uid="{00000000-0005-0000-0000-00007B0B0000}"/>
    <cellStyle name="20% - Accent5 13 2 4" xfId="37843" xr:uid="{00000000-0005-0000-0000-00007C0B0000}"/>
    <cellStyle name="20% - Accent5 13 3" xfId="2660" xr:uid="{00000000-0005-0000-0000-00007D0B0000}"/>
    <cellStyle name="20% - Accent5 13 3 2" xfId="14316" xr:uid="{00000000-0005-0000-0000-00007E0B0000}"/>
    <cellStyle name="20% - Accent5 13 3 2 2" xfId="29985" xr:uid="{00000000-0005-0000-0000-00007F0B0000}"/>
    <cellStyle name="20% - Accent5 13 3 2 3" xfId="45582" xr:uid="{00000000-0005-0000-0000-0000800B0000}"/>
    <cellStyle name="20% - Accent5 13 3 3" xfId="22247" xr:uid="{00000000-0005-0000-0000-0000810B0000}"/>
    <cellStyle name="20% - Accent5 13 3 4" xfId="37844" xr:uid="{00000000-0005-0000-0000-0000820B0000}"/>
    <cellStyle name="20% - Accent5 13 4" xfId="14314" xr:uid="{00000000-0005-0000-0000-0000830B0000}"/>
    <cellStyle name="20% - Accent5 13 4 2" xfId="29983" xr:uid="{00000000-0005-0000-0000-0000840B0000}"/>
    <cellStyle name="20% - Accent5 13 4 3" xfId="45580" xr:uid="{00000000-0005-0000-0000-0000850B0000}"/>
    <cellStyle name="20% - Accent5 13 5" xfId="22245" xr:uid="{00000000-0005-0000-0000-0000860B0000}"/>
    <cellStyle name="20% - Accent5 13 6" xfId="37842" xr:uid="{00000000-0005-0000-0000-0000870B0000}"/>
    <cellStyle name="20% - Accent5 14" xfId="2661" xr:uid="{00000000-0005-0000-0000-0000880B0000}"/>
    <cellStyle name="20% - Accent5 14 2" xfId="2662" xr:uid="{00000000-0005-0000-0000-0000890B0000}"/>
    <cellStyle name="20% - Accent5 14 2 2" xfId="14318" xr:uid="{00000000-0005-0000-0000-00008A0B0000}"/>
    <cellStyle name="20% - Accent5 14 2 2 2" xfId="29987" xr:uid="{00000000-0005-0000-0000-00008B0B0000}"/>
    <cellStyle name="20% - Accent5 14 2 2 3" xfId="45584" xr:uid="{00000000-0005-0000-0000-00008C0B0000}"/>
    <cellStyle name="20% - Accent5 14 2 3" xfId="22249" xr:uid="{00000000-0005-0000-0000-00008D0B0000}"/>
    <cellStyle name="20% - Accent5 14 2 4" xfId="37846" xr:uid="{00000000-0005-0000-0000-00008E0B0000}"/>
    <cellStyle name="20% - Accent5 14 3" xfId="2663" xr:uid="{00000000-0005-0000-0000-00008F0B0000}"/>
    <cellStyle name="20% - Accent5 14 3 2" xfId="14319" xr:uid="{00000000-0005-0000-0000-0000900B0000}"/>
    <cellStyle name="20% - Accent5 14 3 2 2" xfId="29988" xr:uid="{00000000-0005-0000-0000-0000910B0000}"/>
    <cellStyle name="20% - Accent5 14 3 2 3" xfId="45585" xr:uid="{00000000-0005-0000-0000-0000920B0000}"/>
    <cellStyle name="20% - Accent5 14 3 3" xfId="22250" xr:uid="{00000000-0005-0000-0000-0000930B0000}"/>
    <cellStyle name="20% - Accent5 14 3 4" xfId="37847" xr:uid="{00000000-0005-0000-0000-0000940B0000}"/>
    <cellStyle name="20% - Accent5 14 4" xfId="14317" xr:uid="{00000000-0005-0000-0000-0000950B0000}"/>
    <cellStyle name="20% - Accent5 14 4 2" xfId="29986" xr:uid="{00000000-0005-0000-0000-0000960B0000}"/>
    <cellStyle name="20% - Accent5 14 4 3" xfId="45583" xr:uid="{00000000-0005-0000-0000-0000970B0000}"/>
    <cellStyle name="20% - Accent5 14 5" xfId="22248" xr:uid="{00000000-0005-0000-0000-0000980B0000}"/>
    <cellStyle name="20% - Accent5 14 6" xfId="37845" xr:uid="{00000000-0005-0000-0000-0000990B0000}"/>
    <cellStyle name="20% - Accent5 15" xfId="2664" xr:uid="{00000000-0005-0000-0000-00009A0B0000}"/>
    <cellStyle name="20% - Accent5 15 2" xfId="2665" xr:uid="{00000000-0005-0000-0000-00009B0B0000}"/>
    <cellStyle name="20% - Accent5 15 2 2" xfId="14321" xr:uid="{00000000-0005-0000-0000-00009C0B0000}"/>
    <cellStyle name="20% - Accent5 15 2 2 2" xfId="29990" xr:uid="{00000000-0005-0000-0000-00009D0B0000}"/>
    <cellStyle name="20% - Accent5 15 2 2 3" xfId="45587" xr:uid="{00000000-0005-0000-0000-00009E0B0000}"/>
    <cellStyle name="20% - Accent5 15 2 3" xfId="22252" xr:uid="{00000000-0005-0000-0000-00009F0B0000}"/>
    <cellStyle name="20% - Accent5 15 2 4" xfId="37849" xr:uid="{00000000-0005-0000-0000-0000A00B0000}"/>
    <cellStyle name="20% - Accent5 15 3" xfId="2666" xr:uid="{00000000-0005-0000-0000-0000A10B0000}"/>
    <cellStyle name="20% - Accent5 15 3 2" xfId="14322" xr:uid="{00000000-0005-0000-0000-0000A20B0000}"/>
    <cellStyle name="20% - Accent5 15 3 2 2" xfId="29991" xr:uid="{00000000-0005-0000-0000-0000A30B0000}"/>
    <cellStyle name="20% - Accent5 15 3 2 3" xfId="45588" xr:uid="{00000000-0005-0000-0000-0000A40B0000}"/>
    <cellStyle name="20% - Accent5 15 3 3" xfId="22253" xr:uid="{00000000-0005-0000-0000-0000A50B0000}"/>
    <cellStyle name="20% - Accent5 15 3 4" xfId="37850" xr:uid="{00000000-0005-0000-0000-0000A60B0000}"/>
    <cellStyle name="20% - Accent5 15 4" xfId="14320" xr:uid="{00000000-0005-0000-0000-0000A70B0000}"/>
    <cellStyle name="20% - Accent5 15 4 2" xfId="29989" xr:uid="{00000000-0005-0000-0000-0000A80B0000}"/>
    <cellStyle name="20% - Accent5 15 4 3" xfId="45586" xr:uid="{00000000-0005-0000-0000-0000A90B0000}"/>
    <cellStyle name="20% - Accent5 15 5" xfId="22251" xr:uid="{00000000-0005-0000-0000-0000AA0B0000}"/>
    <cellStyle name="20% - Accent5 15 6" xfId="37848" xr:uid="{00000000-0005-0000-0000-0000AB0B0000}"/>
    <cellStyle name="20% - Accent5 16" xfId="2667" xr:uid="{00000000-0005-0000-0000-0000AC0B0000}"/>
    <cellStyle name="20% - Accent5 16 2" xfId="2668" xr:uid="{00000000-0005-0000-0000-0000AD0B0000}"/>
    <cellStyle name="20% - Accent5 16 2 2" xfId="14324" xr:uid="{00000000-0005-0000-0000-0000AE0B0000}"/>
    <cellStyle name="20% - Accent5 16 2 2 2" xfId="29993" xr:uid="{00000000-0005-0000-0000-0000AF0B0000}"/>
    <cellStyle name="20% - Accent5 16 2 2 3" xfId="45590" xr:uid="{00000000-0005-0000-0000-0000B00B0000}"/>
    <cellStyle name="20% - Accent5 16 2 3" xfId="22255" xr:uid="{00000000-0005-0000-0000-0000B10B0000}"/>
    <cellStyle name="20% - Accent5 16 2 4" xfId="37852" xr:uid="{00000000-0005-0000-0000-0000B20B0000}"/>
    <cellStyle name="20% - Accent5 16 3" xfId="2669" xr:uid="{00000000-0005-0000-0000-0000B30B0000}"/>
    <cellStyle name="20% - Accent5 16 3 2" xfId="14325" xr:uid="{00000000-0005-0000-0000-0000B40B0000}"/>
    <cellStyle name="20% - Accent5 16 3 2 2" xfId="29994" xr:uid="{00000000-0005-0000-0000-0000B50B0000}"/>
    <cellStyle name="20% - Accent5 16 3 2 3" xfId="45591" xr:uid="{00000000-0005-0000-0000-0000B60B0000}"/>
    <cellStyle name="20% - Accent5 16 3 3" xfId="22256" xr:uid="{00000000-0005-0000-0000-0000B70B0000}"/>
    <cellStyle name="20% - Accent5 16 3 4" xfId="37853" xr:uid="{00000000-0005-0000-0000-0000B80B0000}"/>
    <cellStyle name="20% - Accent5 16 4" xfId="14323" xr:uid="{00000000-0005-0000-0000-0000B90B0000}"/>
    <cellStyle name="20% - Accent5 16 4 2" xfId="29992" xr:uid="{00000000-0005-0000-0000-0000BA0B0000}"/>
    <cellStyle name="20% - Accent5 16 4 3" xfId="45589" xr:uid="{00000000-0005-0000-0000-0000BB0B0000}"/>
    <cellStyle name="20% - Accent5 16 5" xfId="22254" xr:uid="{00000000-0005-0000-0000-0000BC0B0000}"/>
    <cellStyle name="20% - Accent5 16 6" xfId="37851" xr:uid="{00000000-0005-0000-0000-0000BD0B0000}"/>
    <cellStyle name="20% - Accent5 17" xfId="2670" xr:uid="{00000000-0005-0000-0000-0000BE0B0000}"/>
    <cellStyle name="20% - Accent5 18" xfId="2671" xr:uid="{00000000-0005-0000-0000-0000BF0B0000}"/>
    <cellStyle name="20% - Accent5 19" xfId="2672" xr:uid="{00000000-0005-0000-0000-0000C00B0000}"/>
    <cellStyle name="20% - Accent5 2" xfId="2673" xr:uid="{00000000-0005-0000-0000-0000C10B0000}"/>
    <cellStyle name="20% - Accent5 2 10" xfId="2674" xr:uid="{00000000-0005-0000-0000-0000C20B0000}"/>
    <cellStyle name="20% - Accent5 2 2" xfId="2675" xr:uid="{00000000-0005-0000-0000-0000C30B0000}"/>
    <cellStyle name="20% - Accent5 2 2 2" xfId="2676" xr:uid="{00000000-0005-0000-0000-0000C40B0000}"/>
    <cellStyle name="20% - Accent5 2 2 2 2" xfId="2677" xr:uid="{00000000-0005-0000-0000-0000C50B0000}"/>
    <cellStyle name="20% - Accent5 2 2 2 2 2" xfId="14327" xr:uid="{00000000-0005-0000-0000-0000C60B0000}"/>
    <cellStyle name="20% - Accent5 2 2 2 2 2 2" xfId="29996" xr:uid="{00000000-0005-0000-0000-0000C70B0000}"/>
    <cellStyle name="20% - Accent5 2 2 2 2 2 3" xfId="45593" xr:uid="{00000000-0005-0000-0000-0000C80B0000}"/>
    <cellStyle name="20% - Accent5 2 2 2 2 3" xfId="22258" xr:uid="{00000000-0005-0000-0000-0000C90B0000}"/>
    <cellStyle name="20% - Accent5 2 2 2 2 4" xfId="37855" xr:uid="{00000000-0005-0000-0000-0000CA0B0000}"/>
    <cellStyle name="20% - Accent5 2 2 2 3" xfId="2678" xr:uid="{00000000-0005-0000-0000-0000CB0B0000}"/>
    <cellStyle name="20% - Accent5 2 2 2 3 2" xfId="14328" xr:uid="{00000000-0005-0000-0000-0000CC0B0000}"/>
    <cellStyle name="20% - Accent5 2 2 2 3 2 2" xfId="29997" xr:uid="{00000000-0005-0000-0000-0000CD0B0000}"/>
    <cellStyle name="20% - Accent5 2 2 2 3 2 3" xfId="45594" xr:uid="{00000000-0005-0000-0000-0000CE0B0000}"/>
    <cellStyle name="20% - Accent5 2 2 2 3 3" xfId="22259" xr:uid="{00000000-0005-0000-0000-0000CF0B0000}"/>
    <cellStyle name="20% - Accent5 2 2 2 3 4" xfId="37856" xr:uid="{00000000-0005-0000-0000-0000D00B0000}"/>
    <cellStyle name="20% - Accent5 2 2 2 4" xfId="14326" xr:uid="{00000000-0005-0000-0000-0000D10B0000}"/>
    <cellStyle name="20% - Accent5 2 2 2 4 2" xfId="29995" xr:uid="{00000000-0005-0000-0000-0000D20B0000}"/>
    <cellStyle name="20% - Accent5 2 2 2 4 3" xfId="45592" xr:uid="{00000000-0005-0000-0000-0000D30B0000}"/>
    <cellStyle name="20% - Accent5 2 2 2 5" xfId="22257" xr:uid="{00000000-0005-0000-0000-0000D40B0000}"/>
    <cellStyle name="20% - Accent5 2 2 2 6" xfId="37854" xr:uid="{00000000-0005-0000-0000-0000D50B0000}"/>
    <cellStyle name="20% - Accent5 2 2 3" xfId="2679" xr:uid="{00000000-0005-0000-0000-0000D60B0000}"/>
    <cellStyle name="20% - Accent5 2 2 3 2" xfId="14329" xr:uid="{00000000-0005-0000-0000-0000D70B0000}"/>
    <cellStyle name="20% - Accent5 2 2 3 2 2" xfId="29998" xr:uid="{00000000-0005-0000-0000-0000D80B0000}"/>
    <cellStyle name="20% - Accent5 2 2 3 2 3" xfId="45595" xr:uid="{00000000-0005-0000-0000-0000D90B0000}"/>
    <cellStyle name="20% - Accent5 2 2 3 3" xfId="22260" xr:uid="{00000000-0005-0000-0000-0000DA0B0000}"/>
    <cellStyle name="20% - Accent5 2 2 3 4" xfId="37857" xr:uid="{00000000-0005-0000-0000-0000DB0B0000}"/>
    <cellStyle name="20% - Accent5 2 2 4" xfId="2680" xr:uid="{00000000-0005-0000-0000-0000DC0B0000}"/>
    <cellStyle name="20% - Accent5 2 2 4 2" xfId="14330" xr:uid="{00000000-0005-0000-0000-0000DD0B0000}"/>
    <cellStyle name="20% - Accent5 2 2 4 2 2" xfId="29999" xr:uid="{00000000-0005-0000-0000-0000DE0B0000}"/>
    <cellStyle name="20% - Accent5 2 2 4 2 3" xfId="45596" xr:uid="{00000000-0005-0000-0000-0000DF0B0000}"/>
    <cellStyle name="20% - Accent5 2 2 4 3" xfId="22261" xr:uid="{00000000-0005-0000-0000-0000E00B0000}"/>
    <cellStyle name="20% - Accent5 2 2 4 4" xfId="37858" xr:uid="{00000000-0005-0000-0000-0000E10B0000}"/>
    <cellStyle name="20% - Accent5 2 3" xfId="2681" xr:uid="{00000000-0005-0000-0000-0000E20B0000}"/>
    <cellStyle name="20% - Accent5 2 3 2" xfId="2682" xr:uid="{00000000-0005-0000-0000-0000E30B0000}"/>
    <cellStyle name="20% - Accent5 2 3 2 2" xfId="14331" xr:uid="{00000000-0005-0000-0000-0000E40B0000}"/>
    <cellStyle name="20% - Accent5 2 3 2 2 2" xfId="30000" xr:uid="{00000000-0005-0000-0000-0000E50B0000}"/>
    <cellStyle name="20% - Accent5 2 3 2 2 3" xfId="45597" xr:uid="{00000000-0005-0000-0000-0000E60B0000}"/>
    <cellStyle name="20% - Accent5 2 3 2 3" xfId="22262" xr:uid="{00000000-0005-0000-0000-0000E70B0000}"/>
    <cellStyle name="20% - Accent5 2 3 2 4" xfId="37859" xr:uid="{00000000-0005-0000-0000-0000E80B0000}"/>
    <cellStyle name="20% - Accent5 2 3 3" xfId="2683" xr:uid="{00000000-0005-0000-0000-0000E90B0000}"/>
    <cellStyle name="20% - Accent5 2 3 3 2" xfId="14332" xr:uid="{00000000-0005-0000-0000-0000EA0B0000}"/>
    <cellStyle name="20% - Accent5 2 3 3 2 2" xfId="30001" xr:uid="{00000000-0005-0000-0000-0000EB0B0000}"/>
    <cellStyle name="20% - Accent5 2 3 3 2 3" xfId="45598" xr:uid="{00000000-0005-0000-0000-0000EC0B0000}"/>
    <cellStyle name="20% - Accent5 2 3 3 3" xfId="22263" xr:uid="{00000000-0005-0000-0000-0000ED0B0000}"/>
    <cellStyle name="20% - Accent5 2 3 3 4" xfId="37860" xr:uid="{00000000-0005-0000-0000-0000EE0B0000}"/>
    <cellStyle name="20% - Accent5 2 4" xfId="2684" xr:uid="{00000000-0005-0000-0000-0000EF0B0000}"/>
    <cellStyle name="20% - Accent5 2 5" xfId="2685" xr:uid="{00000000-0005-0000-0000-0000F00B0000}"/>
    <cellStyle name="20% - Accent5 2 6" xfId="2686" xr:uid="{00000000-0005-0000-0000-0000F10B0000}"/>
    <cellStyle name="20% - Accent5 2 7" xfId="2687" xr:uid="{00000000-0005-0000-0000-0000F20B0000}"/>
    <cellStyle name="20% - Accent5 2 8" xfId="2688" xr:uid="{00000000-0005-0000-0000-0000F30B0000}"/>
    <cellStyle name="20% - Accent5 2 9" xfId="2689" xr:uid="{00000000-0005-0000-0000-0000F40B0000}"/>
    <cellStyle name="20% - Accent5 20" xfId="2690" xr:uid="{00000000-0005-0000-0000-0000F50B0000}"/>
    <cellStyle name="20% - Accent5 21" xfId="2691" xr:uid="{00000000-0005-0000-0000-0000F60B0000}"/>
    <cellStyle name="20% - Accent5 22" xfId="2692" xr:uid="{00000000-0005-0000-0000-0000F70B0000}"/>
    <cellStyle name="20% - Accent5 23" xfId="2693" xr:uid="{00000000-0005-0000-0000-0000F80B0000}"/>
    <cellStyle name="20% - Accent5 24" xfId="2694" xr:uid="{00000000-0005-0000-0000-0000F90B0000}"/>
    <cellStyle name="20% - Accent5 25" xfId="2695" xr:uid="{00000000-0005-0000-0000-0000FA0B0000}"/>
    <cellStyle name="20% - Accent5 26" xfId="2696" xr:uid="{00000000-0005-0000-0000-0000FB0B0000}"/>
    <cellStyle name="20% - Accent5 27" xfId="2697" xr:uid="{00000000-0005-0000-0000-0000FC0B0000}"/>
    <cellStyle name="20% - Accent5 28" xfId="2698" xr:uid="{00000000-0005-0000-0000-0000FD0B0000}"/>
    <cellStyle name="20% - Accent5 29" xfId="2699" xr:uid="{00000000-0005-0000-0000-0000FE0B0000}"/>
    <cellStyle name="20% - Accent5 3" xfId="2700" xr:uid="{00000000-0005-0000-0000-0000FF0B0000}"/>
    <cellStyle name="20% - Accent5 3 10" xfId="2701" xr:uid="{00000000-0005-0000-0000-0000000C0000}"/>
    <cellStyle name="20% - Accent5 3 2" xfId="2702" xr:uid="{00000000-0005-0000-0000-0000010C0000}"/>
    <cellStyle name="20% - Accent5 3 2 2" xfId="2703" xr:uid="{00000000-0005-0000-0000-0000020C0000}"/>
    <cellStyle name="20% - Accent5 3 2 2 2" xfId="2704" xr:uid="{00000000-0005-0000-0000-0000030C0000}"/>
    <cellStyle name="20% - Accent5 3 2 2 2 2" xfId="14334" xr:uid="{00000000-0005-0000-0000-0000040C0000}"/>
    <cellStyle name="20% - Accent5 3 2 2 2 2 2" xfId="30003" xr:uid="{00000000-0005-0000-0000-0000050C0000}"/>
    <cellStyle name="20% - Accent5 3 2 2 2 2 3" xfId="45600" xr:uid="{00000000-0005-0000-0000-0000060C0000}"/>
    <cellStyle name="20% - Accent5 3 2 2 2 3" xfId="22265" xr:uid="{00000000-0005-0000-0000-0000070C0000}"/>
    <cellStyle name="20% - Accent5 3 2 2 2 4" xfId="37862" xr:uid="{00000000-0005-0000-0000-0000080C0000}"/>
    <cellStyle name="20% - Accent5 3 2 2 3" xfId="2705" xr:uid="{00000000-0005-0000-0000-0000090C0000}"/>
    <cellStyle name="20% - Accent5 3 2 2 3 2" xfId="14335" xr:uid="{00000000-0005-0000-0000-00000A0C0000}"/>
    <cellStyle name="20% - Accent5 3 2 2 3 2 2" xfId="30004" xr:uid="{00000000-0005-0000-0000-00000B0C0000}"/>
    <cellStyle name="20% - Accent5 3 2 2 3 2 3" xfId="45601" xr:uid="{00000000-0005-0000-0000-00000C0C0000}"/>
    <cellStyle name="20% - Accent5 3 2 2 3 3" xfId="22266" xr:uid="{00000000-0005-0000-0000-00000D0C0000}"/>
    <cellStyle name="20% - Accent5 3 2 2 3 4" xfId="37863" xr:uid="{00000000-0005-0000-0000-00000E0C0000}"/>
    <cellStyle name="20% - Accent5 3 2 2 4" xfId="14333" xr:uid="{00000000-0005-0000-0000-00000F0C0000}"/>
    <cellStyle name="20% - Accent5 3 2 2 4 2" xfId="30002" xr:uid="{00000000-0005-0000-0000-0000100C0000}"/>
    <cellStyle name="20% - Accent5 3 2 2 4 3" xfId="45599" xr:uid="{00000000-0005-0000-0000-0000110C0000}"/>
    <cellStyle name="20% - Accent5 3 2 2 5" xfId="22264" xr:uid="{00000000-0005-0000-0000-0000120C0000}"/>
    <cellStyle name="20% - Accent5 3 2 2 6" xfId="37861" xr:uid="{00000000-0005-0000-0000-0000130C0000}"/>
    <cellStyle name="20% - Accent5 3 2 3" xfId="2706" xr:uid="{00000000-0005-0000-0000-0000140C0000}"/>
    <cellStyle name="20% - Accent5 3 2 3 2" xfId="14336" xr:uid="{00000000-0005-0000-0000-0000150C0000}"/>
    <cellStyle name="20% - Accent5 3 2 3 2 2" xfId="30005" xr:uid="{00000000-0005-0000-0000-0000160C0000}"/>
    <cellStyle name="20% - Accent5 3 2 3 2 3" xfId="45602" xr:uid="{00000000-0005-0000-0000-0000170C0000}"/>
    <cellStyle name="20% - Accent5 3 2 3 3" xfId="22267" xr:uid="{00000000-0005-0000-0000-0000180C0000}"/>
    <cellStyle name="20% - Accent5 3 2 3 4" xfId="37864" xr:uid="{00000000-0005-0000-0000-0000190C0000}"/>
    <cellStyle name="20% - Accent5 3 2 4" xfId="2707" xr:uid="{00000000-0005-0000-0000-00001A0C0000}"/>
    <cellStyle name="20% - Accent5 3 2 4 2" xfId="14337" xr:uid="{00000000-0005-0000-0000-00001B0C0000}"/>
    <cellStyle name="20% - Accent5 3 2 4 2 2" xfId="30006" xr:uid="{00000000-0005-0000-0000-00001C0C0000}"/>
    <cellStyle name="20% - Accent5 3 2 4 2 3" xfId="45603" xr:uid="{00000000-0005-0000-0000-00001D0C0000}"/>
    <cellStyle name="20% - Accent5 3 2 4 3" xfId="22268" xr:uid="{00000000-0005-0000-0000-00001E0C0000}"/>
    <cellStyle name="20% - Accent5 3 2 4 4" xfId="37865" xr:uid="{00000000-0005-0000-0000-00001F0C0000}"/>
    <cellStyle name="20% - Accent5 3 3" xfId="2708" xr:uid="{00000000-0005-0000-0000-0000200C0000}"/>
    <cellStyle name="20% - Accent5 3 3 2" xfId="2709" xr:uid="{00000000-0005-0000-0000-0000210C0000}"/>
    <cellStyle name="20% - Accent5 3 3 2 2" xfId="14338" xr:uid="{00000000-0005-0000-0000-0000220C0000}"/>
    <cellStyle name="20% - Accent5 3 3 2 2 2" xfId="30007" xr:uid="{00000000-0005-0000-0000-0000230C0000}"/>
    <cellStyle name="20% - Accent5 3 3 2 2 3" xfId="45604" xr:uid="{00000000-0005-0000-0000-0000240C0000}"/>
    <cellStyle name="20% - Accent5 3 3 2 3" xfId="22269" xr:uid="{00000000-0005-0000-0000-0000250C0000}"/>
    <cellStyle name="20% - Accent5 3 3 2 4" xfId="37866" xr:uid="{00000000-0005-0000-0000-0000260C0000}"/>
    <cellStyle name="20% - Accent5 3 3 3" xfId="2710" xr:uid="{00000000-0005-0000-0000-0000270C0000}"/>
    <cellStyle name="20% - Accent5 3 3 3 2" xfId="14339" xr:uid="{00000000-0005-0000-0000-0000280C0000}"/>
    <cellStyle name="20% - Accent5 3 3 3 2 2" xfId="30008" xr:uid="{00000000-0005-0000-0000-0000290C0000}"/>
    <cellStyle name="20% - Accent5 3 3 3 2 3" xfId="45605" xr:uid="{00000000-0005-0000-0000-00002A0C0000}"/>
    <cellStyle name="20% - Accent5 3 3 3 3" xfId="22270" xr:uid="{00000000-0005-0000-0000-00002B0C0000}"/>
    <cellStyle name="20% - Accent5 3 3 3 4" xfId="37867" xr:uid="{00000000-0005-0000-0000-00002C0C0000}"/>
    <cellStyle name="20% - Accent5 3 4" xfId="2711" xr:uid="{00000000-0005-0000-0000-00002D0C0000}"/>
    <cellStyle name="20% - Accent5 3 5" xfId="2712" xr:uid="{00000000-0005-0000-0000-00002E0C0000}"/>
    <cellStyle name="20% - Accent5 3 6" xfId="2713" xr:uid="{00000000-0005-0000-0000-00002F0C0000}"/>
    <cellStyle name="20% - Accent5 3 7" xfId="2714" xr:uid="{00000000-0005-0000-0000-0000300C0000}"/>
    <cellStyle name="20% - Accent5 3 8" xfId="2715" xr:uid="{00000000-0005-0000-0000-0000310C0000}"/>
    <cellStyle name="20% - Accent5 3 9" xfId="2716" xr:uid="{00000000-0005-0000-0000-0000320C0000}"/>
    <cellStyle name="20% - Accent5 30" xfId="2717" xr:uid="{00000000-0005-0000-0000-0000330C0000}"/>
    <cellStyle name="20% - Accent5 31" xfId="2718" xr:uid="{00000000-0005-0000-0000-0000340C0000}"/>
    <cellStyle name="20% - Accent5 32" xfId="2719" xr:uid="{00000000-0005-0000-0000-0000350C0000}"/>
    <cellStyle name="20% - Accent5 33" xfId="2720" xr:uid="{00000000-0005-0000-0000-0000360C0000}"/>
    <cellStyle name="20% - Accent5 34" xfId="2721" xr:uid="{00000000-0005-0000-0000-0000370C0000}"/>
    <cellStyle name="20% - Accent5 35" xfId="2722" xr:uid="{00000000-0005-0000-0000-0000380C0000}"/>
    <cellStyle name="20% - Accent5 36" xfId="2723" xr:uid="{00000000-0005-0000-0000-0000390C0000}"/>
    <cellStyle name="20% - Accent5 37" xfId="2724" xr:uid="{00000000-0005-0000-0000-00003A0C0000}"/>
    <cellStyle name="20% - Accent5 38" xfId="2725" xr:uid="{00000000-0005-0000-0000-00003B0C0000}"/>
    <cellStyle name="20% - Accent5 4" xfId="2726" xr:uid="{00000000-0005-0000-0000-00003C0C0000}"/>
    <cellStyle name="20% - Accent5 4 10" xfId="2727" xr:uid="{00000000-0005-0000-0000-00003D0C0000}"/>
    <cellStyle name="20% - Accent5 4 2" xfId="2728" xr:uid="{00000000-0005-0000-0000-00003E0C0000}"/>
    <cellStyle name="20% - Accent5 4 2 2" xfId="2729" xr:uid="{00000000-0005-0000-0000-00003F0C0000}"/>
    <cellStyle name="20% - Accent5 4 2 2 2" xfId="14340" xr:uid="{00000000-0005-0000-0000-0000400C0000}"/>
    <cellStyle name="20% - Accent5 4 2 2 2 2" xfId="30009" xr:uid="{00000000-0005-0000-0000-0000410C0000}"/>
    <cellStyle name="20% - Accent5 4 2 2 2 3" xfId="45606" xr:uid="{00000000-0005-0000-0000-0000420C0000}"/>
    <cellStyle name="20% - Accent5 4 2 2 3" xfId="22271" xr:uid="{00000000-0005-0000-0000-0000430C0000}"/>
    <cellStyle name="20% - Accent5 4 2 2 4" xfId="37868" xr:uid="{00000000-0005-0000-0000-0000440C0000}"/>
    <cellStyle name="20% - Accent5 4 2 3" xfId="2730" xr:uid="{00000000-0005-0000-0000-0000450C0000}"/>
    <cellStyle name="20% - Accent5 4 2 3 2" xfId="14341" xr:uid="{00000000-0005-0000-0000-0000460C0000}"/>
    <cellStyle name="20% - Accent5 4 2 3 2 2" xfId="30010" xr:uid="{00000000-0005-0000-0000-0000470C0000}"/>
    <cellStyle name="20% - Accent5 4 2 3 2 3" xfId="45607" xr:uid="{00000000-0005-0000-0000-0000480C0000}"/>
    <cellStyle name="20% - Accent5 4 2 3 3" xfId="22272" xr:uid="{00000000-0005-0000-0000-0000490C0000}"/>
    <cellStyle name="20% - Accent5 4 2 3 4" xfId="37869" xr:uid="{00000000-0005-0000-0000-00004A0C0000}"/>
    <cellStyle name="20% - Accent5 4 3" xfId="2731" xr:uid="{00000000-0005-0000-0000-00004B0C0000}"/>
    <cellStyle name="20% - Accent5 4 4" xfId="2732" xr:uid="{00000000-0005-0000-0000-00004C0C0000}"/>
    <cellStyle name="20% - Accent5 4 5" xfId="2733" xr:uid="{00000000-0005-0000-0000-00004D0C0000}"/>
    <cellStyle name="20% - Accent5 4 6" xfId="2734" xr:uid="{00000000-0005-0000-0000-00004E0C0000}"/>
    <cellStyle name="20% - Accent5 4 7" xfId="2735" xr:uid="{00000000-0005-0000-0000-00004F0C0000}"/>
    <cellStyle name="20% - Accent5 4 8" xfId="2736" xr:uid="{00000000-0005-0000-0000-0000500C0000}"/>
    <cellStyle name="20% - Accent5 4 9" xfId="2737" xr:uid="{00000000-0005-0000-0000-0000510C0000}"/>
    <cellStyle name="20% - Accent5 5" xfId="2738" xr:uid="{00000000-0005-0000-0000-0000520C0000}"/>
    <cellStyle name="20% - Accent5 5 10" xfId="2739" xr:uid="{00000000-0005-0000-0000-0000530C0000}"/>
    <cellStyle name="20% - Accent5 5 2" xfId="2740" xr:uid="{00000000-0005-0000-0000-0000540C0000}"/>
    <cellStyle name="20% - Accent5 5 3" xfId="2741" xr:uid="{00000000-0005-0000-0000-0000550C0000}"/>
    <cellStyle name="20% - Accent5 5 4" xfId="2742" xr:uid="{00000000-0005-0000-0000-0000560C0000}"/>
    <cellStyle name="20% - Accent5 5 5" xfId="2743" xr:uid="{00000000-0005-0000-0000-0000570C0000}"/>
    <cellStyle name="20% - Accent5 5 6" xfId="2744" xr:uid="{00000000-0005-0000-0000-0000580C0000}"/>
    <cellStyle name="20% - Accent5 5 7" xfId="2745" xr:uid="{00000000-0005-0000-0000-0000590C0000}"/>
    <cellStyle name="20% - Accent5 5 8" xfId="2746" xr:uid="{00000000-0005-0000-0000-00005A0C0000}"/>
    <cellStyle name="20% - Accent5 5 9" xfId="2747" xr:uid="{00000000-0005-0000-0000-00005B0C0000}"/>
    <cellStyle name="20% - Accent5 6" xfId="2748" xr:uid="{00000000-0005-0000-0000-00005C0C0000}"/>
    <cellStyle name="20% - Accent5 6 2" xfId="2749" xr:uid="{00000000-0005-0000-0000-00005D0C0000}"/>
    <cellStyle name="20% - Accent5 6 3" xfId="2750" xr:uid="{00000000-0005-0000-0000-00005E0C0000}"/>
    <cellStyle name="20% - Accent5 6 4" xfId="2751" xr:uid="{00000000-0005-0000-0000-00005F0C0000}"/>
    <cellStyle name="20% - Accent5 6 5" xfId="2752" xr:uid="{00000000-0005-0000-0000-0000600C0000}"/>
    <cellStyle name="20% - Accent5 6 6" xfId="2753" xr:uid="{00000000-0005-0000-0000-0000610C0000}"/>
    <cellStyle name="20% - Accent5 7" xfId="2754" xr:uid="{00000000-0005-0000-0000-0000620C0000}"/>
    <cellStyle name="20% - Accent5 7 2" xfId="2755" xr:uid="{00000000-0005-0000-0000-0000630C0000}"/>
    <cellStyle name="20% - Accent5 7 3" xfId="2756" xr:uid="{00000000-0005-0000-0000-0000640C0000}"/>
    <cellStyle name="20% - Accent5 7 4" xfId="2757" xr:uid="{00000000-0005-0000-0000-0000650C0000}"/>
    <cellStyle name="20% - Accent5 7 5" xfId="2758" xr:uid="{00000000-0005-0000-0000-0000660C0000}"/>
    <cellStyle name="20% - Accent5 7 6" xfId="2759" xr:uid="{00000000-0005-0000-0000-0000670C0000}"/>
    <cellStyle name="20% - Accent5 8" xfId="2760" xr:uid="{00000000-0005-0000-0000-0000680C0000}"/>
    <cellStyle name="20% - Accent5 8 2" xfId="2761" xr:uid="{00000000-0005-0000-0000-0000690C0000}"/>
    <cellStyle name="20% - Accent5 8 3" xfId="2762" xr:uid="{00000000-0005-0000-0000-00006A0C0000}"/>
    <cellStyle name="20% - Accent5 8 4" xfId="2763" xr:uid="{00000000-0005-0000-0000-00006B0C0000}"/>
    <cellStyle name="20% - Accent5 8 5" xfId="2764" xr:uid="{00000000-0005-0000-0000-00006C0C0000}"/>
    <cellStyle name="20% - Accent5 8 6" xfId="2765" xr:uid="{00000000-0005-0000-0000-00006D0C0000}"/>
    <cellStyle name="20% - Accent5 9" xfId="2766" xr:uid="{00000000-0005-0000-0000-00006E0C0000}"/>
    <cellStyle name="20% - Accent5 9 2" xfId="2767" xr:uid="{00000000-0005-0000-0000-00006F0C0000}"/>
    <cellStyle name="20% - Accent5 9 2 2" xfId="14343" xr:uid="{00000000-0005-0000-0000-0000700C0000}"/>
    <cellStyle name="20% - Accent5 9 2 2 2" xfId="30012" xr:uid="{00000000-0005-0000-0000-0000710C0000}"/>
    <cellStyle name="20% - Accent5 9 2 2 3" xfId="45609" xr:uid="{00000000-0005-0000-0000-0000720C0000}"/>
    <cellStyle name="20% - Accent5 9 2 3" xfId="22274" xr:uid="{00000000-0005-0000-0000-0000730C0000}"/>
    <cellStyle name="20% - Accent5 9 2 4" xfId="37871" xr:uid="{00000000-0005-0000-0000-0000740C0000}"/>
    <cellStyle name="20% - Accent5 9 3" xfId="2768" xr:uid="{00000000-0005-0000-0000-0000750C0000}"/>
    <cellStyle name="20% - Accent5 9 3 2" xfId="14344" xr:uid="{00000000-0005-0000-0000-0000760C0000}"/>
    <cellStyle name="20% - Accent5 9 3 2 2" xfId="30013" xr:uid="{00000000-0005-0000-0000-0000770C0000}"/>
    <cellStyle name="20% - Accent5 9 3 2 3" xfId="45610" xr:uid="{00000000-0005-0000-0000-0000780C0000}"/>
    <cellStyle name="20% - Accent5 9 3 3" xfId="22275" xr:uid="{00000000-0005-0000-0000-0000790C0000}"/>
    <cellStyle name="20% - Accent5 9 3 4" xfId="37872" xr:uid="{00000000-0005-0000-0000-00007A0C0000}"/>
    <cellStyle name="20% - Accent5 9 4" xfId="14342" xr:uid="{00000000-0005-0000-0000-00007B0C0000}"/>
    <cellStyle name="20% - Accent5 9 4 2" xfId="30011" xr:uid="{00000000-0005-0000-0000-00007C0C0000}"/>
    <cellStyle name="20% - Accent5 9 4 3" xfId="45608" xr:uid="{00000000-0005-0000-0000-00007D0C0000}"/>
    <cellStyle name="20% - Accent5 9 5" xfId="22273" xr:uid="{00000000-0005-0000-0000-00007E0C0000}"/>
    <cellStyle name="20% - Accent5 9 6" xfId="37870" xr:uid="{00000000-0005-0000-0000-00007F0C0000}"/>
    <cellStyle name="20% - Accent6" xfId="53151" xr:uid="{00000000-0005-0000-0000-0000800C0000}"/>
    <cellStyle name="20% - Accent6 10" xfId="2769" xr:uid="{00000000-0005-0000-0000-0000810C0000}"/>
    <cellStyle name="20% - Accent6 10 2" xfId="2770" xr:uid="{00000000-0005-0000-0000-0000820C0000}"/>
    <cellStyle name="20% - Accent6 10 2 2" xfId="14346" xr:uid="{00000000-0005-0000-0000-0000830C0000}"/>
    <cellStyle name="20% - Accent6 10 2 2 2" xfId="30015" xr:uid="{00000000-0005-0000-0000-0000840C0000}"/>
    <cellStyle name="20% - Accent6 10 2 2 3" xfId="45612" xr:uid="{00000000-0005-0000-0000-0000850C0000}"/>
    <cellStyle name="20% - Accent6 10 2 3" xfId="22277" xr:uid="{00000000-0005-0000-0000-0000860C0000}"/>
    <cellStyle name="20% - Accent6 10 2 4" xfId="37874" xr:uid="{00000000-0005-0000-0000-0000870C0000}"/>
    <cellStyle name="20% - Accent6 10 3" xfId="2771" xr:uid="{00000000-0005-0000-0000-0000880C0000}"/>
    <cellStyle name="20% - Accent6 10 3 2" xfId="14347" xr:uid="{00000000-0005-0000-0000-0000890C0000}"/>
    <cellStyle name="20% - Accent6 10 3 2 2" xfId="30016" xr:uid="{00000000-0005-0000-0000-00008A0C0000}"/>
    <cellStyle name="20% - Accent6 10 3 2 3" xfId="45613" xr:uid="{00000000-0005-0000-0000-00008B0C0000}"/>
    <cellStyle name="20% - Accent6 10 3 3" xfId="22278" xr:uid="{00000000-0005-0000-0000-00008C0C0000}"/>
    <cellStyle name="20% - Accent6 10 3 4" xfId="37875" xr:uid="{00000000-0005-0000-0000-00008D0C0000}"/>
    <cellStyle name="20% - Accent6 10 4" xfId="14345" xr:uid="{00000000-0005-0000-0000-00008E0C0000}"/>
    <cellStyle name="20% - Accent6 10 4 2" xfId="30014" xr:uid="{00000000-0005-0000-0000-00008F0C0000}"/>
    <cellStyle name="20% - Accent6 10 4 3" xfId="45611" xr:uid="{00000000-0005-0000-0000-0000900C0000}"/>
    <cellStyle name="20% - Accent6 10 5" xfId="22276" xr:uid="{00000000-0005-0000-0000-0000910C0000}"/>
    <cellStyle name="20% - Accent6 10 6" xfId="37873" xr:uid="{00000000-0005-0000-0000-0000920C0000}"/>
    <cellStyle name="20% - Accent6 11" xfId="2772" xr:uid="{00000000-0005-0000-0000-0000930C0000}"/>
    <cellStyle name="20% - Accent6 11 2" xfId="2773" xr:uid="{00000000-0005-0000-0000-0000940C0000}"/>
    <cellStyle name="20% - Accent6 11 2 2" xfId="14349" xr:uid="{00000000-0005-0000-0000-0000950C0000}"/>
    <cellStyle name="20% - Accent6 11 2 2 2" xfId="30018" xr:uid="{00000000-0005-0000-0000-0000960C0000}"/>
    <cellStyle name="20% - Accent6 11 2 2 3" xfId="45615" xr:uid="{00000000-0005-0000-0000-0000970C0000}"/>
    <cellStyle name="20% - Accent6 11 2 3" xfId="22280" xr:uid="{00000000-0005-0000-0000-0000980C0000}"/>
    <cellStyle name="20% - Accent6 11 2 4" xfId="37877" xr:uid="{00000000-0005-0000-0000-0000990C0000}"/>
    <cellStyle name="20% - Accent6 11 3" xfId="2774" xr:uid="{00000000-0005-0000-0000-00009A0C0000}"/>
    <cellStyle name="20% - Accent6 11 3 2" xfId="14350" xr:uid="{00000000-0005-0000-0000-00009B0C0000}"/>
    <cellStyle name="20% - Accent6 11 3 2 2" xfId="30019" xr:uid="{00000000-0005-0000-0000-00009C0C0000}"/>
    <cellStyle name="20% - Accent6 11 3 2 3" xfId="45616" xr:uid="{00000000-0005-0000-0000-00009D0C0000}"/>
    <cellStyle name="20% - Accent6 11 3 3" xfId="22281" xr:uid="{00000000-0005-0000-0000-00009E0C0000}"/>
    <cellStyle name="20% - Accent6 11 3 4" xfId="37878" xr:uid="{00000000-0005-0000-0000-00009F0C0000}"/>
    <cellStyle name="20% - Accent6 11 4" xfId="14348" xr:uid="{00000000-0005-0000-0000-0000A00C0000}"/>
    <cellStyle name="20% - Accent6 11 4 2" xfId="30017" xr:uid="{00000000-0005-0000-0000-0000A10C0000}"/>
    <cellStyle name="20% - Accent6 11 4 3" xfId="45614" xr:uid="{00000000-0005-0000-0000-0000A20C0000}"/>
    <cellStyle name="20% - Accent6 11 5" xfId="22279" xr:uid="{00000000-0005-0000-0000-0000A30C0000}"/>
    <cellStyle name="20% - Accent6 11 6" xfId="37876" xr:uid="{00000000-0005-0000-0000-0000A40C0000}"/>
    <cellStyle name="20% - Accent6 12" xfId="2775" xr:uid="{00000000-0005-0000-0000-0000A50C0000}"/>
    <cellStyle name="20% - Accent6 12 2" xfId="2776" xr:uid="{00000000-0005-0000-0000-0000A60C0000}"/>
    <cellStyle name="20% - Accent6 12 2 2" xfId="14352" xr:uid="{00000000-0005-0000-0000-0000A70C0000}"/>
    <cellStyle name="20% - Accent6 12 2 2 2" xfId="30021" xr:uid="{00000000-0005-0000-0000-0000A80C0000}"/>
    <cellStyle name="20% - Accent6 12 2 2 3" xfId="45618" xr:uid="{00000000-0005-0000-0000-0000A90C0000}"/>
    <cellStyle name="20% - Accent6 12 2 3" xfId="22283" xr:uid="{00000000-0005-0000-0000-0000AA0C0000}"/>
    <cellStyle name="20% - Accent6 12 2 4" xfId="37880" xr:uid="{00000000-0005-0000-0000-0000AB0C0000}"/>
    <cellStyle name="20% - Accent6 12 3" xfId="2777" xr:uid="{00000000-0005-0000-0000-0000AC0C0000}"/>
    <cellStyle name="20% - Accent6 12 3 2" xfId="14353" xr:uid="{00000000-0005-0000-0000-0000AD0C0000}"/>
    <cellStyle name="20% - Accent6 12 3 2 2" xfId="30022" xr:uid="{00000000-0005-0000-0000-0000AE0C0000}"/>
    <cellStyle name="20% - Accent6 12 3 2 3" xfId="45619" xr:uid="{00000000-0005-0000-0000-0000AF0C0000}"/>
    <cellStyle name="20% - Accent6 12 3 3" xfId="22284" xr:uid="{00000000-0005-0000-0000-0000B00C0000}"/>
    <cellStyle name="20% - Accent6 12 3 4" xfId="37881" xr:uid="{00000000-0005-0000-0000-0000B10C0000}"/>
    <cellStyle name="20% - Accent6 12 4" xfId="14351" xr:uid="{00000000-0005-0000-0000-0000B20C0000}"/>
    <cellStyle name="20% - Accent6 12 4 2" xfId="30020" xr:uid="{00000000-0005-0000-0000-0000B30C0000}"/>
    <cellStyle name="20% - Accent6 12 4 3" xfId="45617" xr:uid="{00000000-0005-0000-0000-0000B40C0000}"/>
    <cellStyle name="20% - Accent6 12 5" xfId="22282" xr:uid="{00000000-0005-0000-0000-0000B50C0000}"/>
    <cellStyle name="20% - Accent6 12 6" xfId="37879" xr:uid="{00000000-0005-0000-0000-0000B60C0000}"/>
    <cellStyle name="20% - Accent6 13" xfId="2778" xr:uid="{00000000-0005-0000-0000-0000B70C0000}"/>
    <cellStyle name="20% - Accent6 13 2" xfId="2779" xr:uid="{00000000-0005-0000-0000-0000B80C0000}"/>
    <cellStyle name="20% - Accent6 13 2 2" xfId="14355" xr:uid="{00000000-0005-0000-0000-0000B90C0000}"/>
    <cellStyle name="20% - Accent6 13 2 2 2" xfId="30024" xr:uid="{00000000-0005-0000-0000-0000BA0C0000}"/>
    <cellStyle name="20% - Accent6 13 2 2 3" xfId="45621" xr:uid="{00000000-0005-0000-0000-0000BB0C0000}"/>
    <cellStyle name="20% - Accent6 13 2 3" xfId="22286" xr:uid="{00000000-0005-0000-0000-0000BC0C0000}"/>
    <cellStyle name="20% - Accent6 13 2 4" xfId="37883" xr:uid="{00000000-0005-0000-0000-0000BD0C0000}"/>
    <cellStyle name="20% - Accent6 13 3" xfId="2780" xr:uid="{00000000-0005-0000-0000-0000BE0C0000}"/>
    <cellStyle name="20% - Accent6 13 3 2" xfId="14356" xr:uid="{00000000-0005-0000-0000-0000BF0C0000}"/>
    <cellStyle name="20% - Accent6 13 3 2 2" xfId="30025" xr:uid="{00000000-0005-0000-0000-0000C00C0000}"/>
    <cellStyle name="20% - Accent6 13 3 2 3" xfId="45622" xr:uid="{00000000-0005-0000-0000-0000C10C0000}"/>
    <cellStyle name="20% - Accent6 13 3 3" xfId="22287" xr:uid="{00000000-0005-0000-0000-0000C20C0000}"/>
    <cellStyle name="20% - Accent6 13 3 4" xfId="37884" xr:uid="{00000000-0005-0000-0000-0000C30C0000}"/>
    <cellStyle name="20% - Accent6 13 4" xfId="14354" xr:uid="{00000000-0005-0000-0000-0000C40C0000}"/>
    <cellStyle name="20% - Accent6 13 4 2" xfId="30023" xr:uid="{00000000-0005-0000-0000-0000C50C0000}"/>
    <cellStyle name="20% - Accent6 13 4 3" xfId="45620" xr:uid="{00000000-0005-0000-0000-0000C60C0000}"/>
    <cellStyle name="20% - Accent6 13 5" xfId="22285" xr:uid="{00000000-0005-0000-0000-0000C70C0000}"/>
    <cellStyle name="20% - Accent6 13 6" xfId="37882" xr:uid="{00000000-0005-0000-0000-0000C80C0000}"/>
    <cellStyle name="20% - Accent6 14" xfId="2781" xr:uid="{00000000-0005-0000-0000-0000C90C0000}"/>
    <cellStyle name="20% - Accent6 14 2" xfId="2782" xr:uid="{00000000-0005-0000-0000-0000CA0C0000}"/>
    <cellStyle name="20% - Accent6 14 2 2" xfId="14358" xr:uid="{00000000-0005-0000-0000-0000CB0C0000}"/>
    <cellStyle name="20% - Accent6 14 2 2 2" xfId="30027" xr:uid="{00000000-0005-0000-0000-0000CC0C0000}"/>
    <cellStyle name="20% - Accent6 14 2 2 3" xfId="45624" xr:uid="{00000000-0005-0000-0000-0000CD0C0000}"/>
    <cellStyle name="20% - Accent6 14 2 3" xfId="22289" xr:uid="{00000000-0005-0000-0000-0000CE0C0000}"/>
    <cellStyle name="20% - Accent6 14 2 4" xfId="37886" xr:uid="{00000000-0005-0000-0000-0000CF0C0000}"/>
    <cellStyle name="20% - Accent6 14 3" xfId="2783" xr:uid="{00000000-0005-0000-0000-0000D00C0000}"/>
    <cellStyle name="20% - Accent6 14 3 2" xfId="14359" xr:uid="{00000000-0005-0000-0000-0000D10C0000}"/>
    <cellStyle name="20% - Accent6 14 3 2 2" xfId="30028" xr:uid="{00000000-0005-0000-0000-0000D20C0000}"/>
    <cellStyle name="20% - Accent6 14 3 2 3" xfId="45625" xr:uid="{00000000-0005-0000-0000-0000D30C0000}"/>
    <cellStyle name="20% - Accent6 14 3 3" xfId="22290" xr:uid="{00000000-0005-0000-0000-0000D40C0000}"/>
    <cellStyle name="20% - Accent6 14 3 4" xfId="37887" xr:uid="{00000000-0005-0000-0000-0000D50C0000}"/>
    <cellStyle name="20% - Accent6 14 4" xfId="14357" xr:uid="{00000000-0005-0000-0000-0000D60C0000}"/>
    <cellStyle name="20% - Accent6 14 4 2" xfId="30026" xr:uid="{00000000-0005-0000-0000-0000D70C0000}"/>
    <cellStyle name="20% - Accent6 14 4 3" xfId="45623" xr:uid="{00000000-0005-0000-0000-0000D80C0000}"/>
    <cellStyle name="20% - Accent6 14 5" xfId="22288" xr:uid="{00000000-0005-0000-0000-0000D90C0000}"/>
    <cellStyle name="20% - Accent6 14 6" xfId="37885" xr:uid="{00000000-0005-0000-0000-0000DA0C0000}"/>
    <cellStyle name="20% - Accent6 15" xfId="2784" xr:uid="{00000000-0005-0000-0000-0000DB0C0000}"/>
    <cellStyle name="20% - Accent6 15 2" xfId="2785" xr:uid="{00000000-0005-0000-0000-0000DC0C0000}"/>
    <cellStyle name="20% - Accent6 15 2 2" xfId="14361" xr:uid="{00000000-0005-0000-0000-0000DD0C0000}"/>
    <cellStyle name="20% - Accent6 15 2 2 2" xfId="30030" xr:uid="{00000000-0005-0000-0000-0000DE0C0000}"/>
    <cellStyle name="20% - Accent6 15 2 2 3" xfId="45627" xr:uid="{00000000-0005-0000-0000-0000DF0C0000}"/>
    <cellStyle name="20% - Accent6 15 2 3" xfId="22292" xr:uid="{00000000-0005-0000-0000-0000E00C0000}"/>
    <cellStyle name="20% - Accent6 15 2 4" xfId="37889" xr:uid="{00000000-0005-0000-0000-0000E10C0000}"/>
    <cellStyle name="20% - Accent6 15 3" xfId="2786" xr:uid="{00000000-0005-0000-0000-0000E20C0000}"/>
    <cellStyle name="20% - Accent6 15 3 2" xfId="14362" xr:uid="{00000000-0005-0000-0000-0000E30C0000}"/>
    <cellStyle name="20% - Accent6 15 3 2 2" xfId="30031" xr:uid="{00000000-0005-0000-0000-0000E40C0000}"/>
    <cellStyle name="20% - Accent6 15 3 2 3" xfId="45628" xr:uid="{00000000-0005-0000-0000-0000E50C0000}"/>
    <cellStyle name="20% - Accent6 15 3 3" xfId="22293" xr:uid="{00000000-0005-0000-0000-0000E60C0000}"/>
    <cellStyle name="20% - Accent6 15 3 4" xfId="37890" xr:uid="{00000000-0005-0000-0000-0000E70C0000}"/>
    <cellStyle name="20% - Accent6 15 4" xfId="14360" xr:uid="{00000000-0005-0000-0000-0000E80C0000}"/>
    <cellStyle name="20% - Accent6 15 4 2" xfId="30029" xr:uid="{00000000-0005-0000-0000-0000E90C0000}"/>
    <cellStyle name="20% - Accent6 15 4 3" xfId="45626" xr:uid="{00000000-0005-0000-0000-0000EA0C0000}"/>
    <cellStyle name="20% - Accent6 15 5" xfId="22291" xr:uid="{00000000-0005-0000-0000-0000EB0C0000}"/>
    <cellStyle name="20% - Accent6 15 6" xfId="37888" xr:uid="{00000000-0005-0000-0000-0000EC0C0000}"/>
    <cellStyle name="20% - Accent6 16" xfId="2787" xr:uid="{00000000-0005-0000-0000-0000ED0C0000}"/>
    <cellStyle name="20% - Accent6 16 2" xfId="2788" xr:uid="{00000000-0005-0000-0000-0000EE0C0000}"/>
    <cellStyle name="20% - Accent6 16 2 2" xfId="14364" xr:uid="{00000000-0005-0000-0000-0000EF0C0000}"/>
    <cellStyle name="20% - Accent6 16 2 2 2" xfId="30033" xr:uid="{00000000-0005-0000-0000-0000F00C0000}"/>
    <cellStyle name="20% - Accent6 16 2 2 3" xfId="45630" xr:uid="{00000000-0005-0000-0000-0000F10C0000}"/>
    <cellStyle name="20% - Accent6 16 2 3" xfId="22295" xr:uid="{00000000-0005-0000-0000-0000F20C0000}"/>
    <cellStyle name="20% - Accent6 16 2 4" xfId="37892" xr:uid="{00000000-0005-0000-0000-0000F30C0000}"/>
    <cellStyle name="20% - Accent6 16 3" xfId="2789" xr:uid="{00000000-0005-0000-0000-0000F40C0000}"/>
    <cellStyle name="20% - Accent6 16 3 2" xfId="14365" xr:uid="{00000000-0005-0000-0000-0000F50C0000}"/>
    <cellStyle name="20% - Accent6 16 3 2 2" xfId="30034" xr:uid="{00000000-0005-0000-0000-0000F60C0000}"/>
    <cellStyle name="20% - Accent6 16 3 2 3" xfId="45631" xr:uid="{00000000-0005-0000-0000-0000F70C0000}"/>
    <cellStyle name="20% - Accent6 16 3 3" xfId="22296" xr:uid="{00000000-0005-0000-0000-0000F80C0000}"/>
    <cellStyle name="20% - Accent6 16 3 4" xfId="37893" xr:uid="{00000000-0005-0000-0000-0000F90C0000}"/>
    <cellStyle name="20% - Accent6 16 4" xfId="14363" xr:uid="{00000000-0005-0000-0000-0000FA0C0000}"/>
    <cellStyle name="20% - Accent6 16 4 2" xfId="30032" xr:uid="{00000000-0005-0000-0000-0000FB0C0000}"/>
    <cellStyle name="20% - Accent6 16 4 3" xfId="45629" xr:uid="{00000000-0005-0000-0000-0000FC0C0000}"/>
    <cellStyle name="20% - Accent6 16 5" xfId="22294" xr:uid="{00000000-0005-0000-0000-0000FD0C0000}"/>
    <cellStyle name="20% - Accent6 16 6" xfId="37891" xr:uid="{00000000-0005-0000-0000-0000FE0C0000}"/>
    <cellStyle name="20% - Accent6 17" xfId="2790" xr:uid="{00000000-0005-0000-0000-0000FF0C0000}"/>
    <cellStyle name="20% - Accent6 18" xfId="2791" xr:uid="{00000000-0005-0000-0000-0000000D0000}"/>
    <cellStyle name="20% - Accent6 19" xfId="2792" xr:uid="{00000000-0005-0000-0000-0000010D0000}"/>
    <cellStyle name="20% - Accent6 2" xfId="2793" xr:uid="{00000000-0005-0000-0000-0000020D0000}"/>
    <cellStyle name="20% - Accent6 2 10" xfId="2794" xr:uid="{00000000-0005-0000-0000-0000030D0000}"/>
    <cellStyle name="20% - Accent6 2 2" xfId="2795" xr:uid="{00000000-0005-0000-0000-0000040D0000}"/>
    <cellStyle name="20% - Accent6 2 2 2" xfId="2796" xr:uid="{00000000-0005-0000-0000-0000050D0000}"/>
    <cellStyle name="20% - Accent6 2 2 2 2" xfId="2797" xr:uid="{00000000-0005-0000-0000-0000060D0000}"/>
    <cellStyle name="20% - Accent6 2 2 2 2 2" xfId="14367" xr:uid="{00000000-0005-0000-0000-0000070D0000}"/>
    <cellStyle name="20% - Accent6 2 2 2 2 2 2" xfId="30036" xr:uid="{00000000-0005-0000-0000-0000080D0000}"/>
    <cellStyle name="20% - Accent6 2 2 2 2 2 3" xfId="45633" xr:uid="{00000000-0005-0000-0000-0000090D0000}"/>
    <cellStyle name="20% - Accent6 2 2 2 2 3" xfId="22298" xr:uid="{00000000-0005-0000-0000-00000A0D0000}"/>
    <cellStyle name="20% - Accent6 2 2 2 2 4" xfId="37895" xr:uid="{00000000-0005-0000-0000-00000B0D0000}"/>
    <cellStyle name="20% - Accent6 2 2 2 3" xfId="2798" xr:uid="{00000000-0005-0000-0000-00000C0D0000}"/>
    <cellStyle name="20% - Accent6 2 2 2 3 2" xfId="14368" xr:uid="{00000000-0005-0000-0000-00000D0D0000}"/>
    <cellStyle name="20% - Accent6 2 2 2 3 2 2" xfId="30037" xr:uid="{00000000-0005-0000-0000-00000E0D0000}"/>
    <cellStyle name="20% - Accent6 2 2 2 3 2 3" xfId="45634" xr:uid="{00000000-0005-0000-0000-00000F0D0000}"/>
    <cellStyle name="20% - Accent6 2 2 2 3 3" xfId="22299" xr:uid="{00000000-0005-0000-0000-0000100D0000}"/>
    <cellStyle name="20% - Accent6 2 2 2 3 4" xfId="37896" xr:uid="{00000000-0005-0000-0000-0000110D0000}"/>
    <cellStyle name="20% - Accent6 2 2 2 4" xfId="14366" xr:uid="{00000000-0005-0000-0000-0000120D0000}"/>
    <cellStyle name="20% - Accent6 2 2 2 4 2" xfId="30035" xr:uid="{00000000-0005-0000-0000-0000130D0000}"/>
    <cellStyle name="20% - Accent6 2 2 2 4 3" xfId="45632" xr:uid="{00000000-0005-0000-0000-0000140D0000}"/>
    <cellStyle name="20% - Accent6 2 2 2 5" xfId="22297" xr:uid="{00000000-0005-0000-0000-0000150D0000}"/>
    <cellStyle name="20% - Accent6 2 2 2 6" xfId="37894" xr:uid="{00000000-0005-0000-0000-0000160D0000}"/>
    <cellStyle name="20% - Accent6 2 2 3" xfId="2799" xr:uid="{00000000-0005-0000-0000-0000170D0000}"/>
    <cellStyle name="20% - Accent6 2 2 3 2" xfId="14369" xr:uid="{00000000-0005-0000-0000-0000180D0000}"/>
    <cellStyle name="20% - Accent6 2 2 3 2 2" xfId="30038" xr:uid="{00000000-0005-0000-0000-0000190D0000}"/>
    <cellStyle name="20% - Accent6 2 2 3 2 3" xfId="45635" xr:uid="{00000000-0005-0000-0000-00001A0D0000}"/>
    <cellStyle name="20% - Accent6 2 2 3 3" xfId="22300" xr:uid="{00000000-0005-0000-0000-00001B0D0000}"/>
    <cellStyle name="20% - Accent6 2 2 3 4" xfId="37897" xr:uid="{00000000-0005-0000-0000-00001C0D0000}"/>
    <cellStyle name="20% - Accent6 2 2 4" xfId="2800" xr:uid="{00000000-0005-0000-0000-00001D0D0000}"/>
    <cellStyle name="20% - Accent6 2 2 4 2" xfId="14370" xr:uid="{00000000-0005-0000-0000-00001E0D0000}"/>
    <cellStyle name="20% - Accent6 2 2 4 2 2" xfId="30039" xr:uid="{00000000-0005-0000-0000-00001F0D0000}"/>
    <cellStyle name="20% - Accent6 2 2 4 2 3" xfId="45636" xr:uid="{00000000-0005-0000-0000-0000200D0000}"/>
    <cellStyle name="20% - Accent6 2 2 4 3" xfId="22301" xr:uid="{00000000-0005-0000-0000-0000210D0000}"/>
    <cellStyle name="20% - Accent6 2 2 4 4" xfId="37898" xr:uid="{00000000-0005-0000-0000-0000220D0000}"/>
    <cellStyle name="20% - Accent6 2 3" xfId="2801" xr:uid="{00000000-0005-0000-0000-0000230D0000}"/>
    <cellStyle name="20% - Accent6 2 3 2" xfId="2802" xr:uid="{00000000-0005-0000-0000-0000240D0000}"/>
    <cellStyle name="20% - Accent6 2 3 2 2" xfId="14371" xr:uid="{00000000-0005-0000-0000-0000250D0000}"/>
    <cellStyle name="20% - Accent6 2 3 2 2 2" xfId="30040" xr:uid="{00000000-0005-0000-0000-0000260D0000}"/>
    <cellStyle name="20% - Accent6 2 3 2 2 3" xfId="45637" xr:uid="{00000000-0005-0000-0000-0000270D0000}"/>
    <cellStyle name="20% - Accent6 2 3 2 3" xfId="22302" xr:uid="{00000000-0005-0000-0000-0000280D0000}"/>
    <cellStyle name="20% - Accent6 2 3 2 4" xfId="37899" xr:uid="{00000000-0005-0000-0000-0000290D0000}"/>
    <cellStyle name="20% - Accent6 2 3 3" xfId="2803" xr:uid="{00000000-0005-0000-0000-00002A0D0000}"/>
    <cellStyle name="20% - Accent6 2 3 3 2" xfId="14372" xr:uid="{00000000-0005-0000-0000-00002B0D0000}"/>
    <cellStyle name="20% - Accent6 2 3 3 2 2" xfId="30041" xr:uid="{00000000-0005-0000-0000-00002C0D0000}"/>
    <cellStyle name="20% - Accent6 2 3 3 2 3" xfId="45638" xr:uid="{00000000-0005-0000-0000-00002D0D0000}"/>
    <cellStyle name="20% - Accent6 2 3 3 3" xfId="22303" xr:uid="{00000000-0005-0000-0000-00002E0D0000}"/>
    <cellStyle name="20% - Accent6 2 3 3 4" xfId="37900" xr:uid="{00000000-0005-0000-0000-00002F0D0000}"/>
    <cellStyle name="20% - Accent6 2 4" xfId="2804" xr:uid="{00000000-0005-0000-0000-0000300D0000}"/>
    <cellStyle name="20% - Accent6 2 5" xfId="2805" xr:uid="{00000000-0005-0000-0000-0000310D0000}"/>
    <cellStyle name="20% - Accent6 2 6" xfId="2806" xr:uid="{00000000-0005-0000-0000-0000320D0000}"/>
    <cellStyle name="20% - Accent6 2 7" xfId="2807" xr:uid="{00000000-0005-0000-0000-0000330D0000}"/>
    <cellStyle name="20% - Accent6 2 8" xfId="2808" xr:uid="{00000000-0005-0000-0000-0000340D0000}"/>
    <cellStyle name="20% - Accent6 2 9" xfId="2809" xr:uid="{00000000-0005-0000-0000-0000350D0000}"/>
    <cellStyle name="20% - Accent6 20" xfId="2810" xr:uid="{00000000-0005-0000-0000-0000360D0000}"/>
    <cellStyle name="20% - Accent6 21" xfId="2811" xr:uid="{00000000-0005-0000-0000-0000370D0000}"/>
    <cellStyle name="20% - Accent6 22" xfId="2812" xr:uid="{00000000-0005-0000-0000-0000380D0000}"/>
    <cellStyle name="20% - Accent6 23" xfId="2813" xr:uid="{00000000-0005-0000-0000-0000390D0000}"/>
    <cellStyle name="20% - Accent6 24" xfId="2814" xr:uid="{00000000-0005-0000-0000-00003A0D0000}"/>
    <cellStyle name="20% - Accent6 25" xfId="2815" xr:uid="{00000000-0005-0000-0000-00003B0D0000}"/>
    <cellStyle name="20% - Accent6 26" xfId="2816" xr:uid="{00000000-0005-0000-0000-00003C0D0000}"/>
    <cellStyle name="20% - Accent6 27" xfId="2817" xr:uid="{00000000-0005-0000-0000-00003D0D0000}"/>
    <cellStyle name="20% - Accent6 28" xfId="2818" xr:uid="{00000000-0005-0000-0000-00003E0D0000}"/>
    <cellStyle name="20% - Accent6 29" xfId="2819" xr:uid="{00000000-0005-0000-0000-00003F0D0000}"/>
    <cellStyle name="20% - Accent6 3" xfId="2820" xr:uid="{00000000-0005-0000-0000-0000400D0000}"/>
    <cellStyle name="20% - Accent6 3 10" xfId="2821" xr:uid="{00000000-0005-0000-0000-0000410D0000}"/>
    <cellStyle name="20% - Accent6 3 2" xfId="2822" xr:uid="{00000000-0005-0000-0000-0000420D0000}"/>
    <cellStyle name="20% - Accent6 3 2 2" xfId="2823" xr:uid="{00000000-0005-0000-0000-0000430D0000}"/>
    <cellStyle name="20% - Accent6 3 2 2 2" xfId="2824" xr:uid="{00000000-0005-0000-0000-0000440D0000}"/>
    <cellStyle name="20% - Accent6 3 2 2 2 2" xfId="14374" xr:uid="{00000000-0005-0000-0000-0000450D0000}"/>
    <cellStyle name="20% - Accent6 3 2 2 2 2 2" xfId="30043" xr:uid="{00000000-0005-0000-0000-0000460D0000}"/>
    <cellStyle name="20% - Accent6 3 2 2 2 2 3" xfId="45640" xr:uid="{00000000-0005-0000-0000-0000470D0000}"/>
    <cellStyle name="20% - Accent6 3 2 2 2 3" xfId="22305" xr:uid="{00000000-0005-0000-0000-0000480D0000}"/>
    <cellStyle name="20% - Accent6 3 2 2 2 4" xfId="37902" xr:uid="{00000000-0005-0000-0000-0000490D0000}"/>
    <cellStyle name="20% - Accent6 3 2 2 3" xfId="2825" xr:uid="{00000000-0005-0000-0000-00004A0D0000}"/>
    <cellStyle name="20% - Accent6 3 2 2 3 2" xfId="14375" xr:uid="{00000000-0005-0000-0000-00004B0D0000}"/>
    <cellStyle name="20% - Accent6 3 2 2 3 2 2" xfId="30044" xr:uid="{00000000-0005-0000-0000-00004C0D0000}"/>
    <cellStyle name="20% - Accent6 3 2 2 3 2 3" xfId="45641" xr:uid="{00000000-0005-0000-0000-00004D0D0000}"/>
    <cellStyle name="20% - Accent6 3 2 2 3 3" xfId="22306" xr:uid="{00000000-0005-0000-0000-00004E0D0000}"/>
    <cellStyle name="20% - Accent6 3 2 2 3 4" xfId="37903" xr:uid="{00000000-0005-0000-0000-00004F0D0000}"/>
    <cellStyle name="20% - Accent6 3 2 2 4" xfId="14373" xr:uid="{00000000-0005-0000-0000-0000500D0000}"/>
    <cellStyle name="20% - Accent6 3 2 2 4 2" xfId="30042" xr:uid="{00000000-0005-0000-0000-0000510D0000}"/>
    <cellStyle name="20% - Accent6 3 2 2 4 3" xfId="45639" xr:uid="{00000000-0005-0000-0000-0000520D0000}"/>
    <cellStyle name="20% - Accent6 3 2 2 5" xfId="22304" xr:uid="{00000000-0005-0000-0000-0000530D0000}"/>
    <cellStyle name="20% - Accent6 3 2 2 6" xfId="37901" xr:uid="{00000000-0005-0000-0000-0000540D0000}"/>
    <cellStyle name="20% - Accent6 3 2 3" xfId="2826" xr:uid="{00000000-0005-0000-0000-0000550D0000}"/>
    <cellStyle name="20% - Accent6 3 2 3 2" xfId="14376" xr:uid="{00000000-0005-0000-0000-0000560D0000}"/>
    <cellStyle name="20% - Accent6 3 2 3 2 2" xfId="30045" xr:uid="{00000000-0005-0000-0000-0000570D0000}"/>
    <cellStyle name="20% - Accent6 3 2 3 2 3" xfId="45642" xr:uid="{00000000-0005-0000-0000-0000580D0000}"/>
    <cellStyle name="20% - Accent6 3 2 3 3" xfId="22307" xr:uid="{00000000-0005-0000-0000-0000590D0000}"/>
    <cellStyle name="20% - Accent6 3 2 3 4" xfId="37904" xr:uid="{00000000-0005-0000-0000-00005A0D0000}"/>
    <cellStyle name="20% - Accent6 3 2 4" xfId="2827" xr:uid="{00000000-0005-0000-0000-00005B0D0000}"/>
    <cellStyle name="20% - Accent6 3 2 4 2" xfId="14377" xr:uid="{00000000-0005-0000-0000-00005C0D0000}"/>
    <cellStyle name="20% - Accent6 3 2 4 2 2" xfId="30046" xr:uid="{00000000-0005-0000-0000-00005D0D0000}"/>
    <cellStyle name="20% - Accent6 3 2 4 2 3" xfId="45643" xr:uid="{00000000-0005-0000-0000-00005E0D0000}"/>
    <cellStyle name="20% - Accent6 3 2 4 3" xfId="22308" xr:uid="{00000000-0005-0000-0000-00005F0D0000}"/>
    <cellStyle name="20% - Accent6 3 2 4 4" xfId="37905" xr:uid="{00000000-0005-0000-0000-0000600D0000}"/>
    <cellStyle name="20% - Accent6 3 3" xfId="2828" xr:uid="{00000000-0005-0000-0000-0000610D0000}"/>
    <cellStyle name="20% - Accent6 3 3 2" xfId="2829" xr:uid="{00000000-0005-0000-0000-0000620D0000}"/>
    <cellStyle name="20% - Accent6 3 3 2 2" xfId="14378" xr:uid="{00000000-0005-0000-0000-0000630D0000}"/>
    <cellStyle name="20% - Accent6 3 3 2 2 2" xfId="30047" xr:uid="{00000000-0005-0000-0000-0000640D0000}"/>
    <cellStyle name="20% - Accent6 3 3 2 2 3" xfId="45644" xr:uid="{00000000-0005-0000-0000-0000650D0000}"/>
    <cellStyle name="20% - Accent6 3 3 2 3" xfId="22309" xr:uid="{00000000-0005-0000-0000-0000660D0000}"/>
    <cellStyle name="20% - Accent6 3 3 2 4" xfId="37906" xr:uid="{00000000-0005-0000-0000-0000670D0000}"/>
    <cellStyle name="20% - Accent6 3 3 3" xfId="2830" xr:uid="{00000000-0005-0000-0000-0000680D0000}"/>
    <cellStyle name="20% - Accent6 3 3 3 2" xfId="14379" xr:uid="{00000000-0005-0000-0000-0000690D0000}"/>
    <cellStyle name="20% - Accent6 3 3 3 2 2" xfId="30048" xr:uid="{00000000-0005-0000-0000-00006A0D0000}"/>
    <cellStyle name="20% - Accent6 3 3 3 2 3" xfId="45645" xr:uid="{00000000-0005-0000-0000-00006B0D0000}"/>
    <cellStyle name="20% - Accent6 3 3 3 3" xfId="22310" xr:uid="{00000000-0005-0000-0000-00006C0D0000}"/>
    <cellStyle name="20% - Accent6 3 3 3 4" xfId="37907" xr:uid="{00000000-0005-0000-0000-00006D0D0000}"/>
    <cellStyle name="20% - Accent6 3 4" xfId="2831" xr:uid="{00000000-0005-0000-0000-00006E0D0000}"/>
    <cellStyle name="20% - Accent6 3 5" xfId="2832" xr:uid="{00000000-0005-0000-0000-00006F0D0000}"/>
    <cellStyle name="20% - Accent6 3 6" xfId="2833" xr:uid="{00000000-0005-0000-0000-0000700D0000}"/>
    <cellStyle name="20% - Accent6 3 7" xfId="2834" xr:uid="{00000000-0005-0000-0000-0000710D0000}"/>
    <cellStyle name="20% - Accent6 3 8" xfId="2835" xr:uid="{00000000-0005-0000-0000-0000720D0000}"/>
    <cellStyle name="20% - Accent6 3 9" xfId="2836" xr:uid="{00000000-0005-0000-0000-0000730D0000}"/>
    <cellStyle name="20% - Accent6 30" xfId="2837" xr:uid="{00000000-0005-0000-0000-0000740D0000}"/>
    <cellStyle name="20% - Accent6 31" xfId="2838" xr:uid="{00000000-0005-0000-0000-0000750D0000}"/>
    <cellStyle name="20% - Accent6 32" xfId="2839" xr:uid="{00000000-0005-0000-0000-0000760D0000}"/>
    <cellStyle name="20% - Accent6 33" xfId="2840" xr:uid="{00000000-0005-0000-0000-0000770D0000}"/>
    <cellStyle name="20% - Accent6 34" xfId="2841" xr:uid="{00000000-0005-0000-0000-0000780D0000}"/>
    <cellStyle name="20% - Accent6 35" xfId="2842" xr:uid="{00000000-0005-0000-0000-0000790D0000}"/>
    <cellStyle name="20% - Accent6 36" xfId="2843" xr:uid="{00000000-0005-0000-0000-00007A0D0000}"/>
    <cellStyle name="20% - Accent6 37" xfId="2844" xr:uid="{00000000-0005-0000-0000-00007B0D0000}"/>
    <cellStyle name="20% - Accent6 38" xfId="2845" xr:uid="{00000000-0005-0000-0000-00007C0D0000}"/>
    <cellStyle name="20% - Accent6 4" xfId="2846" xr:uid="{00000000-0005-0000-0000-00007D0D0000}"/>
    <cellStyle name="20% - Accent6 4 10" xfId="2847" xr:uid="{00000000-0005-0000-0000-00007E0D0000}"/>
    <cellStyle name="20% - Accent6 4 2" xfId="2848" xr:uid="{00000000-0005-0000-0000-00007F0D0000}"/>
    <cellStyle name="20% - Accent6 4 2 2" xfId="2849" xr:uid="{00000000-0005-0000-0000-0000800D0000}"/>
    <cellStyle name="20% - Accent6 4 2 2 2" xfId="14380" xr:uid="{00000000-0005-0000-0000-0000810D0000}"/>
    <cellStyle name="20% - Accent6 4 2 2 2 2" xfId="30049" xr:uid="{00000000-0005-0000-0000-0000820D0000}"/>
    <cellStyle name="20% - Accent6 4 2 2 2 3" xfId="45646" xr:uid="{00000000-0005-0000-0000-0000830D0000}"/>
    <cellStyle name="20% - Accent6 4 2 2 3" xfId="22311" xr:uid="{00000000-0005-0000-0000-0000840D0000}"/>
    <cellStyle name="20% - Accent6 4 2 2 4" xfId="37908" xr:uid="{00000000-0005-0000-0000-0000850D0000}"/>
    <cellStyle name="20% - Accent6 4 2 3" xfId="2850" xr:uid="{00000000-0005-0000-0000-0000860D0000}"/>
    <cellStyle name="20% - Accent6 4 2 3 2" xfId="14381" xr:uid="{00000000-0005-0000-0000-0000870D0000}"/>
    <cellStyle name="20% - Accent6 4 2 3 2 2" xfId="30050" xr:uid="{00000000-0005-0000-0000-0000880D0000}"/>
    <cellStyle name="20% - Accent6 4 2 3 2 3" xfId="45647" xr:uid="{00000000-0005-0000-0000-0000890D0000}"/>
    <cellStyle name="20% - Accent6 4 2 3 3" xfId="22312" xr:uid="{00000000-0005-0000-0000-00008A0D0000}"/>
    <cellStyle name="20% - Accent6 4 2 3 4" xfId="37909" xr:uid="{00000000-0005-0000-0000-00008B0D0000}"/>
    <cellStyle name="20% - Accent6 4 3" xfId="2851" xr:uid="{00000000-0005-0000-0000-00008C0D0000}"/>
    <cellStyle name="20% - Accent6 4 4" xfId="2852" xr:uid="{00000000-0005-0000-0000-00008D0D0000}"/>
    <cellStyle name="20% - Accent6 4 5" xfId="2853" xr:uid="{00000000-0005-0000-0000-00008E0D0000}"/>
    <cellStyle name="20% - Accent6 4 6" xfId="2854" xr:uid="{00000000-0005-0000-0000-00008F0D0000}"/>
    <cellStyle name="20% - Accent6 4 7" xfId="2855" xr:uid="{00000000-0005-0000-0000-0000900D0000}"/>
    <cellStyle name="20% - Accent6 4 8" xfId="2856" xr:uid="{00000000-0005-0000-0000-0000910D0000}"/>
    <cellStyle name="20% - Accent6 4 9" xfId="2857" xr:uid="{00000000-0005-0000-0000-0000920D0000}"/>
    <cellStyle name="20% - Accent6 5" xfId="2858" xr:uid="{00000000-0005-0000-0000-0000930D0000}"/>
    <cellStyle name="20% - Accent6 5 10" xfId="2859" xr:uid="{00000000-0005-0000-0000-0000940D0000}"/>
    <cellStyle name="20% - Accent6 5 2" xfId="2860" xr:uid="{00000000-0005-0000-0000-0000950D0000}"/>
    <cellStyle name="20% - Accent6 5 3" xfId="2861" xr:uid="{00000000-0005-0000-0000-0000960D0000}"/>
    <cellStyle name="20% - Accent6 5 4" xfId="2862" xr:uid="{00000000-0005-0000-0000-0000970D0000}"/>
    <cellStyle name="20% - Accent6 5 5" xfId="2863" xr:uid="{00000000-0005-0000-0000-0000980D0000}"/>
    <cellStyle name="20% - Accent6 5 6" xfId="2864" xr:uid="{00000000-0005-0000-0000-0000990D0000}"/>
    <cellStyle name="20% - Accent6 5 7" xfId="2865" xr:uid="{00000000-0005-0000-0000-00009A0D0000}"/>
    <cellStyle name="20% - Accent6 5 8" xfId="2866" xr:uid="{00000000-0005-0000-0000-00009B0D0000}"/>
    <cellStyle name="20% - Accent6 5 9" xfId="2867" xr:uid="{00000000-0005-0000-0000-00009C0D0000}"/>
    <cellStyle name="20% - Accent6 6" xfId="2868" xr:uid="{00000000-0005-0000-0000-00009D0D0000}"/>
    <cellStyle name="20% - Accent6 6 2" xfId="2869" xr:uid="{00000000-0005-0000-0000-00009E0D0000}"/>
    <cellStyle name="20% - Accent6 6 3" xfId="2870" xr:uid="{00000000-0005-0000-0000-00009F0D0000}"/>
    <cellStyle name="20% - Accent6 6 4" xfId="2871" xr:uid="{00000000-0005-0000-0000-0000A00D0000}"/>
    <cellStyle name="20% - Accent6 6 5" xfId="2872" xr:uid="{00000000-0005-0000-0000-0000A10D0000}"/>
    <cellStyle name="20% - Accent6 6 6" xfId="2873" xr:uid="{00000000-0005-0000-0000-0000A20D0000}"/>
    <cellStyle name="20% - Accent6 7" xfId="2874" xr:uid="{00000000-0005-0000-0000-0000A30D0000}"/>
    <cellStyle name="20% - Accent6 7 2" xfId="2875" xr:uid="{00000000-0005-0000-0000-0000A40D0000}"/>
    <cellStyle name="20% - Accent6 7 3" xfId="2876" xr:uid="{00000000-0005-0000-0000-0000A50D0000}"/>
    <cellStyle name="20% - Accent6 7 4" xfId="2877" xr:uid="{00000000-0005-0000-0000-0000A60D0000}"/>
    <cellStyle name="20% - Accent6 7 5" xfId="2878" xr:uid="{00000000-0005-0000-0000-0000A70D0000}"/>
    <cellStyle name="20% - Accent6 7 6" xfId="2879" xr:uid="{00000000-0005-0000-0000-0000A80D0000}"/>
    <cellStyle name="20% - Accent6 8" xfId="2880" xr:uid="{00000000-0005-0000-0000-0000A90D0000}"/>
    <cellStyle name="20% - Accent6 8 2" xfId="2881" xr:uid="{00000000-0005-0000-0000-0000AA0D0000}"/>
    <cellStyle name="20% - Accent6 8 3" xfId="2882" xr:uid="{00000000-0005-0000-0000-0000AB0D0000}"/>
    <cellStyle name="20% - Accent6 8 4" xfId="2883" xr:uid="{00000000-0005-0000-0000-0000AC0D0000}"/>
    <cellStyle name="20% - Accent6 8 5" xfId="2884" xr:uid="{00000000-0005-0000-0000-0000AD0D0000}"/>
    <cellStyle name="20% - Accent6 8 6" xfId="2885" xr:uid="{00000000-0005-0000-0000-0000AE0D0000}"/>
    <cellStyle name="20% - Accent6 9" xfId="2886" xr:uid="{00000000-0005-0000-0000-0000AF0D0000}"/>
    <cellStyle name="20% - Accent6 9 2" xfId="2887" xr:uid="{00000000-0005-0000-0000-0000B00D0000}"/>
    <cellStyle name="20% - Accent6 9 2 2" xfId="14383" xr:uid="{00000000-0005-0000-0000-0000B10D0000}"/>
    <cellStyle name="20% - Accent6 9 2 2 2" xfId="30052" xr:uid="{00000000-0005-0000-0000-0000B20D0000}"/>
    <cellStyle name="20% - Accent6 9 2 2 3" xfId="45649" xr:uid="{00000000-0005-0000-0000-0000B30D0000}"/>
    <cellStyle name="20% - Accent6 9 2 3" xfId="22314" xr:uid="{00000000-0005-0000-0000-0000B40D0000}"/>
    <cellStyle name="20% - Accent6 9 2 4" xfId="37911" xr:uid="{00000000-0005-0000-0000-0000B50D0000}"/>
    <cellStyle name="20% - Accent6 9 3" xfId="2888" xr:uid="{00000000-0005-0000-0000-0000B60D0000}"/>
    <cellStyle name="20% - Accent6 9 3 2" xfId="14384" xr:uid="{00000000-0005-0000-0000-0000B70D0000}"/>
    <cellStyle name="20% - Accent6 9 3 2 2" xfId="30053" xr:uid="{00000000-0005-0000-0000-0000B80D0000}"/>
    <cellStyle name="20% - Accent6 9 3 2 3" xfId="45650" xr:uid="{00000000-0005-0000-0000-0000B90D0000}"/>
    <cellStyle name="20% - Accent6 9 3 3" xfId="22315" xr:uid="{00000000-0005-0000-0000-0000BA0D0000}"/>
    <cellStyle name="20% - Accent6 9 3 4" xfId="37912" xr:uid="{00000000-0005-0000-0000-0000BB0D0000}"/>
    <cellStyle name="20% - Accent6 9 4" xfId="14382" xr:uid="{00000000-0005-0000-0000-0000BC0D0000}"/>
    <cellStyle name="20% - Accent6 9 4 2" xfId="30051" xr:uid="{00000000-0005-0000-0000-0000BD0D0000}"/>
    <cellStyle name="20% - Accent6 9 4 3" xfId="45648" xr:uid="{00000000-0005-0000-0000-0000BE0D0000}"/>
    <cellStyle name="20% - Accent6 9 5" xfId="22313" xr:uid="{00000000-0005-0000-0000-0000BF0D0000}"/>
    <cellStyle name="20% - Accent6 9 6" xfId="37910" xr:uid="{00000000-0005-0000-0000-0000C00D0000}"/>
    <cellStyle name="20% - Ênfase1" xfId="20" builtinId="30" customBuiltin="1"/>
    <cellStyle name="20% - Ênfase1 10" xfId="21954" xr:uid="{00000000-0005-0000-0000-0000C20D0000}"/>
    <cellStyle name="20% - Ênfase1 11" xfId="37626" xr:uid="{00000000-0005-0000-0000-0000C30D0000}"/>
    <cellStyle name="20% - Ênfase1 2" xfId="43" xr:uid="{00000000-0005-0000-0000-0000C40D0000}"/>
    <cellStyle name="20% - Ênfase1 2 2" xfId="2889" xr:uid="{00000000-0005-0000-0000-0000C50D0000}"/>
    <cellStyle name="20% - Ênfase1 2 3" xfId="14119" xr:uid="{00000000-0005-0000-0000-0000C60D0000}"/>
    <cellStyle name="20% - Ênfase1 2 3 2" xfId="29788" xr:uid="{00000000-0005-0000-0000-0000C70D0000}"/>
    <cellStyle name="20% - Ênfase1 2 3 3" xfId="45385" xr:uid="{00000000-0005-0000-0000-0000C80D0000}"/>
    <cellStyle name="20% - Ênfase1 2 4" xfId="550" xr:uid="{00000000-0005-0000-0000-0000C90D0000}"/>
    <cellStyle name="20% - Ênfase1 2 4 2" xfId="22048" xr:uid="{00000000-0005-0000-0000-0000CA0D0000}"/>
    <cellStyle name="20% - Ênfase1 2 5" xfId="21882" xr:uid="{00000000-0005-0000-0000-0000CB0D0000}"/>
    <cellStyle name="20% - Ênfase1 2 5 2" xfId="37551" xr:uid="{00000000-0005-0000-0000-0000CC0D0000}"/>
    <cellStyle name="20% - Ênfase1 2 6" xfId="37643" xr:uid="{00000000-0005-0000-0000-0000CD0D0000}"/>
    <cellStyle name="20% - Ênfase1 3" xfId="490" xr:uid="{00000000-0005-0000-0000-0000CE0D0000}"/>
    <cellStyle name="20% - Ênfase1 3 2" xfId="14118" xr:uid="{00000000-0005-0000-0000-0000CF0D0000}"/>
    <cellStyle name="20% - Ênfase1 3 2 2" xfId="29787" xr:uid="{00000000-0005-0000-0000-0000D00D0000}"/>
    <cellStyle name="20% - Ênfase1 3 2 3" xfId="45384" xr:uid="{00000000-0005-0000-0000-0000D10D0000}"/>
    <cellStyle name="20% - Ênfase1 3 3" xfId="549" xr:uid="{00000000-0005-0000-0000-0000D20D0000}"/>
    <cellStyle name="20% - Ênfase1 3 3 2" xfId="22047" xr:uid="{00000000-0005-0000-0000-0000D30D0000}"/>
    <cellStyle name="20% - Ênfase1 3 4" xfId="21881" xr:uid="{00000000-0005-0000-0000-0000D40D0000}"/>
    <cellStyle name="20% - Ênfase1 3 4 2" xfId="37550" xr:uid="{00000000-0005-0000-0000-0000D50D0000}"/>
    <cellStyle name="20% - Ênfase1 3 5" xfId="21995" xr:uid="{00000000-0005-0000-0000-0000D60D0000}"/>
    <cellStyle name="20% - Ênfase1 3 6" xfId="37642" xr:uid="{00000000-0005-0000-0000-0000D70D0000}"/>
    <cellStyle name="20% - Ênfase1 4" xfId="13914" xr:uid="{00000000-0005-0000-0000-0000D80D0000}"/>
    <cellStyle name="20% - Ênfase1 4 2" xfId="21803" xr:uid="{00000000-0005-0000-0000-0000D90D0000}"/>
    <cellStyle name="20% - Ênfase1 4 2 2" xfId="37472" xr:uid="{00000000-0005-0000-0000-0000DA0D0000}"/>
    <cellStyle name="20% - Ênfase1 4 2 3" xfId="53069" xr:uid="{00000000-0005-0000-0000-0000DB0D0000}"/>
    <cellStyle name="20% - Ênfase1 4 3" xfId="29726" xr:uid="{00000000-0005-0000-0000-0000DC0D0000}"/>
    <cellStyle name="20% - Ênfase1 4 4" xfId="45323" xr:uid="{00000000-0005-0000-0000-0000DD0D0000}"/>
    <cellStyle name="20% - Ênfase1 5" xfId="13929" xr:uid="{00000000-0005-0000-0000-0000DE0D0000}"/>
    <cellStyle name="20% - Ênfase1 5 2" xfId="21818" xr:uid="{00000000-0005-0000-0000-0000DF0D0000}"/>
    <cellStyle name="20% - Ênfase1 5 2 2" xfId="37487" xr:uid="{00000000-0005-0000-0000-0000E00D0000}"/>
    <cellStyle name="20% - Ênfase1 5 2 3" xfId="53084" xr:uid="{00000000-0005-0000-0000-0000E10D0000}"/>
    <cellStyle name="20% - Ênfase1 5 3" xfId="29741" xr:uid="{00000000-0005-0000-0000-0000E20D0000}"/>
    <cellStyle name="20% - Ênfase1 5 4" xfId="45338" xr:uid="{00000000-0005-0000-0000-0000E30D0000}"/>
    <cellStyle name="20% - Ênfase1 6" xfId="13942" xr:uid="{00000000-0005-0000-0000-0000E40D0000}"/>
    <cellStyle name="20% - Ênfase1 6 2" xfId="21831" xr:uid="{00000000-0005-0000-0000-0000E50D0000}"/>
    <cellStyle name="20% - Ênfase1 6 2 2" xfId="37500" xr:uid="{00000000-0005-0000-0000-0000E60D0000}"/>
    <cellStyle name="20% - Ênfase1 6 2 3" xfId="53097" xr:uid="{00000000-0005-0000-0000-0000E70D0000}"/>
    <cellStyle name="20% - Ênfase1 6 3" xfId="29754" xr:uid="{00000000-0005-0000-0000-0000E80D0000}"/>
    <cellStyle name="20% - Ênfase1 6 4" xfId="45351" xr:uid="{00000000-0005-0000-0000-0000E90D0000}"/>
    <cellStyle name="20% - Ênfase1 7" xfId="14102" xr:uid="{00000000-0005-0000-0000-0000EA0D0000}"/>
    <cellStyle name="20% - Ênfase1 7 2" xfId="29771" xr:uid="{00000000-0005-0000-0000-0000EB0D0000}"/>
    <cellStyle name="20% - Ênfase1 7 3" xfId="45368" xr:uid="{00000000-0005-0000-0000-0000EC0D0000}"/>
    <cellStyle name="20% - Ênfase1 8" xfId="533" xr:uid="{00000000-0005-0000-0000-0000ED0D0000}"/>
    <cellStyle name="20% - Ênfase1 8 2" xfId="22031" xr:uid="{00000000-0005-0000-0000-0000EE0D0000}"/>
    <cellStyle name="20% - Ênfase1 8 3" xfId="53129" xr:uid="{00000000-0005-0000-0000-0000EF0D0000}"/>
    <cellStyle name="20% - Ênfase1 9" xfId="21865" xr:uid="{00000000-0005-0000-0000-0000F00D0000}"/>
    <cellStyle name="20% - Ênfase1 9 2" xfId="37534" xr:uid="{00000000-0005-0000-0000-0000F10D0000}"/>
    <cellStyle name="20% - Ênfase2" xfId="24" builtinId="34" customBuiltin="1"/>
    <cellStyle name="20% - Ênfase2 10" xfId="21956" xr:uid="{00000000-0005-0000-0000-0000F30D0000}"/>
    <cellStyle name="20% - Ênfase2 11" xfId="37628" xr:uid="{00000000-0005-0000-0000-0000F40D0000}"/>
    <cellStyle name="20% - Ênfase2 2" xfId="44" xr:uid="{00000000-0005-0000-0000-0000F50D0000}"/>
    <cellStyle name="20% - Ênfase2 2 2" xfId="2890" xr:uid="{00000000-0005-0000-0000-0000F60D0000}"/>
    <cellStyle name="20% - Ênfase2 2 3" xfId="14121" xr:uid="{00000000-0005-0000-0000-0000F70D0000}"/>
    <cellStyle name="20% - Ênfase2 2 3 2" xfId="29790" xr:uid="{00000000-0005-0000-0000-0000F80D0000}"/>
    <cellStyle name="20% - Ênfase2 2 3 3" xfId="45387" xr:uid="{00000000-0005-0000-0000-0000F90D0000}"/>
    <cellStyle name="20% - Ênfase2 2 4" xfId="552" xr:uid="{00000000-0005-0000-0000-0000FA0D0000}"/>
    <cellStyle name="20% - Ênfase2 2 4 2" xfId="22050" xr:uid="{00000000-0005-0000-0000-0000FB0D0000}"/>
    <cellStyle name="20% - Ênfase2 2 5" xfId="21884" xr:uid="{00000000-0005-0000-0000-0000FC0D0000}"/>
    <cellStyle name="20% - Ênfase2 2 5 2" xfId="37553" xr:uid="{00000000-0005-0000-0000-0000FD0D0000}"/>
    <cellStyle name="20% - Ênfase2 2 6" xfId="37645" xr:uid="{00000000-0005-0000-0000-0000FE0D0000}"/>
    <cellStyle name="20% - Ênfase2 3" xfId="492" xr:uid="{00000000-0005-0000-0000-0000FF0D0000}"/>
    <cellStyle name="20% - Ênfase2 3 2" xfId="14116" xr:uid="{00000000-0005-0000-0000-0000000E0000}"/>
    <cellStyle name="20% - Ênfase2 3 2 2" xfId="29785" xr:uid="{00000000-0005-0000-0000-0000010E0000}"/>
    <cellStyle name="20% - Ênfase2 3 2 3" xfId="45382" xr:uid="{00000000-0005-0000-0000-0000020E0000}"/>
    <cellStyle name="20% - Ênfase2 3 3" xfId="547" xr:uid="{00000000-0005-0000-0000-0000030E0000}"/>
    <cellStyle name="20% - Ênfase2 3 3 2" xfId="22045" xr:uid="{00000000-0005-0000-0000-0000040E0000}"/>
    <cellStyle name="20% - Ênfase2 3 4" xfId="21879" xr:uid="{00000000-0005-0000-0000-0000050E0000}"/>
    <cellStyle name="20% - Ênfase2 3 4 2" xfId="37548" xr:uid="{00000000-0005-0000-0000-0000060E0000}"/>
    <cellStyle name="20% - Ênfase2 3 5" xfId="21997" xr:uid="{00000000-0005-0000-0000-0000070E0000}"/>
    <cellStyle name="20% - Ênfase2 3 6" xfId="37640" xr:uid="{00000000-0005-0000-0000-0000080E0000}"/>
    <cellStyle name="20% - Ênfase2 4" xfId="13916" xr:uid="{00000000-0005-0000-0000-0000090E0000}"/>
    <cellStyle name="20% - Ênfase2 4 2" xfId="21805" xr:uid="{00000000-0005-0000-0000-00000A0E0000}"/>
    <cellStyle name="20% - Ênfase2 4 2 2" xfId="37474" xr:uid="{00000000-0005-0000-0000-00000B0E0000}"/>
    <cellStyle name="20% - Ênfase2 4 2 3" xfId="53071" xr:uid="{00000000-0005-0000-0000-00000C0E0000}"/>
    <cellStyle name="20% - Ênfase2 4 3" xfId="29728" xr:uid="{00000000-0005-0000-0000-00000D0E0000}"/>
    <cellStyle name="20% - Ênfase2 4 4" xfId="45325" xr:uid="{00000000-0005-0000-0000-00000E0E0000}"/>
    <cellStyle name="20% - Ênfase2 5" xfId="13931" xr:uid="{00000000-0005-0000-0000-00000F0E0000}"/>
    <cellStyle name="20% - Ênfase2 5 2" xfId="21820" xr:uid="{00000000-0005-0000-0000-0000100E0000}"/>
    <cellStyle name="20% - Ênfase2 5 2 2" xfId="37489" xr:uid="{00000000-0005-0000-0000-0000110E0000}"/>
    <cellStyle name="20% - Ênfase2 5 2 3" xfId="53086" xr:uid="{00000000-0005-0000-0000-0000120E0000}"/>
    <cellStyle name="20% - Ênfase2 5 3" xfId="29743" xr:uid="{00000000-0005-0000-0000-0000130E0000}"/>
    <cellStyle name="20% - Ênfase2 5 4" xfId="45340" xr:uid="{00000000-0005-0000-0000-0000140E0000}"/>
    <cellStyle name="20% - Ênfase2 6" xfId="13943" xr:uid="{00000000-0005-0000-0000-0000150E0000}"/>
    <cellStyle name="20% - Ênfase2 6 2" xfId="21832" xr:uid="{00000000-0005-0000-0000-0000160E0000}"/>
    <cellStyle name="20% - Ênfase2 6 2 2" xfId="37501" xr:uid="{00000000-0005-0000-0000-0000170E0000}"/>
    <cellStyle name="20% - Ênfase2 6 2 3" xfId="53098" xr:uid="{00000000-0005-0000-0000-0000180E0000}"/>
    <cellStyle name="20% - Ênfase2 6 3" xfId="29755" xr:uid="{00000000-0005-0000-0000-0000190E0000}"/>
    <cellStyle name="20% - Ênfase2 6 4" xfId="45352" xr:uid="{00000000-0005-0000-0000-00001A0E0000}"/>
    <cellStyle name="20% - Ênfase2 7" xfId="14104" xr:uid="{00000000-0005-0000-0000-00001B0E0000}"/>
    <cellStyle name="20% - Ênfase2 7 2" xfId="29773" xr:uid="{00000000-0005-0000-0000-00001C0E0000}"/>
    <cellStyle name="20% - Ênfase2 7 3" xfId="45370" xr:uid="{00000000-0005-0000-0000-00001D0E0000}"/>
    <cellStyle name="20% - Ênfase2 8" xfId="535" xr:uid="{00000000-0005-0000-0000-00001E0E0000}"/>
    <cellStyle name="20% - Ênfase2 8 2" xfId="22033" xr:uid="{00000000-0005-0000-0000-00001F0E0000}"/>
    <cellStyle name="20% - Ênfase2 8 3" xfId="53131" xr:uid="{00000000-0005-0000-0000-0000200E0000}"/>
    <cellStyle name="20% - Ênfase2 9" xfId="21867" xr:uid="{00000000-0005-0000-0000-0000210E0000}"/>
    <cellStyle name="20% - Ênfase2 9 2" xfId="37536" xr:uid="{00000000-0005-0000-0000-0000220E0000}"/>
    <cellStyle name="20% - Ênfase3" xfId="28" builtinId="38" customBuiltin="1"/>
    <cellStyle name="20% - Ênfase3 10" xfId="21958" xr:uid="{00000000-0005-0000-0000-0000240E0000}"/>
    <cellStyle name="20% - Ênfase3 11" xfId="37630" xr:uid="{00000000-0005-0000-0000-0000250E0000}"/>
    <cellStyle name="20% - Ênfase3 2" xfId="45" xr:uid="{00000000-0005-0000-0000-0000260E0000}"/>
    <cellStyle name="20% - Ênfase3 2 2" xfId="2891" xr:uid="{00000000-0005-0000-0000-0000270E0000}"/>
    <cellStyle name="20% - Ênfase3 2 3" xfId="14124" xr:uid="{00000000-0005-0000-0000-0000280E0000}"/>
    <cellStyle name="20% - Ênfase3 2 3 2" xfId="29793" xr:uid="{00000000-0005-0000-0000-0000290E0000}"/>
    <cellStyle name="20% - Ênfase3 2 3 3" xfId="45390" xr:uid="{00000000-0005-0000-0000-00002A0E0000}"/>
    <cellStyle name="20% - Ênfase3 2 4" xfId="555" xr:uid="{00000000-0005-0000-0000-00002B0E0000}"/>
    <cellStyle name="20% - Ênfase3 2 4 2" xfId="22053" xr:uid="{00000000-0005-0000-0000-00002C0E0000}"/>
    <cellStyle name="20% - Ênfase3 2 5" xfId="21887" xr:uid="{00000000-0005-0000-0000-00002D0E0000}"/>
    <cellStyle name="20% - Ênfase3 2 5 2" xfId="37556" xr:uid="{00000000-0005-0000-0000-00002E0E0000}"/>
    <cellStyle name="20% - Ênfase3 2 6" xfId="37648" xr:uid="{00000000-0005-0000-0000-00002F0E0000}"/>
    <cellStyle name="20% - Ênfase3 3" xfId="494" xr:uid="{00000000-0005-0000-0000-0000300E0000}"/>
    <cellStyle name="20% - Ênfase3 3 2" xfId="14126" xr:uid="{00000000-0005-0000-0000-0000310E0000}"/>
    <cellStyle name="20% - Ênfase3 3 2 2" xfId="29795" xr:uid="{00000000-0005-0000-0000-0000320E0000}"/>
    <cellStyle name="20% - Ênfase3 3 2 3" xfId="45392" xr:uid="{00000000-0005-0000-0000-0000330E0000}"/>
    <cellStyle name="20% - Ênfase3 3 3" xfId="557" xr:uid="{00000000-0005-0000-0000-0000340E0000}"/>
    <cellStyle name="20% - Ênfase3 3 3 2" xfId="22055" xr:uid="{00000000-0005-0000-0000-0000350E0000}"/>
    <cellStyle name="20% - Ênfase3 3 4" xfId="21889" xr:uid="{00000000-0005-0000-0000-0000360E0000}"/>
    <cellStyle name="20% - Ênfase3 3 4 2" xfId="37558" xr:uid="{00000000-0005-0000-0000-0000370E0000}"/>
    <cellStyle name="20% - Ênfase3 3 5" xfId="21999" xr:uid="{00000000-0005-0000-0000-0000380E0000}"/>
    <cellStyle name="20% - Ênfase3 3 6" xfId="37650" xr:uid="{00000000-0005-0000-0000-0000390E0000}"/>
    <cellStyle name="20% - Ênfase3 4" xfId="13918" xr:uid="{00000000-0005-0000-0000-00003A0E0000}"/>
    <cellStyle name="20% - Ênfase3 4 2" xfId="21807" xr:uid="{00000000-0005-0000-0000-00003B0E0000}"/>
    <cellStyle name="20% - Ênfase3 4 2 2" xfId="37476" xr:uid="{00000000-0005-0000-0000-00003C0E0000}"/>
    <cellStyle name="20% - Ênfase3 4 2 3" xfId="53073" xr:uid="{00000000-0005-0000-0000-00003D0E0000}"/>
    <cellStyle name="20% - Ênfase3 4 3" xfId="29730" xr:uid="{00000000-0005-0000-0000-00003E0E0000}"/>
    <cellStyle name="20% - Ênfase3 4 4" xfId="45327" xr:uid="{00000000-0005-0000-0000-00003F0E0000}"/>
    <cellStyle name="20% - Ênfase3 5" xfId="13933" xr:uid="{00000000-0005-0000-0000-0000400E0000}"/>
    <cellStyle name="20% - Ênfase3 5 2" xfId="21822" xr:uid="{00000000-0005-0000-0000-0000410E0000}"/>
    <cellStyle name="20% - Ênfase3 5 2 2" xfId="37491" xr:uid="{00000000-0005-0000-0000-0000420E0000}"/>
    <cellStyle name="20% - Ênfase3 5 2 3" xfId="53088" xr:uid="{00000000-0005-0000-0000-0000430E0000}"/>
    <cellStyle name="20% - Ênfase3 5 3" xfId="29745" xr:uid="{00000000-0005-0000-0000-0000440E0000}"/>
    <cellStyle name="20% - Ênfase3 5 4" xfId="45342" xr:uid="{00000000-0005-0000-0000-0000450E0000}"/>
    <cellStyle name="20% - Ênfase3 6" xfId="13944" xr:uid="{00000000-0005-0000-0000-0000460E0000}"/>
    <cellStyle name="20% - Ênfase3 6 2" xfId="21833" xr:uid="{00000000-0005-0000-0000-0000470E0000}"/>
    <cellStyle name="20% - Ênfase3 6 2 2" xfId="37502" xr:uid="{00000000-0005-0000-0000-0000480E0000}"/>
    <cellStyle name="20% - Ênfase3 6 2 3" xfId="53099" xr:uid="{00000000-0005-0000-0000-0000490E0000}"/>
    <cellStyle name="20% - Ênfase3 6 3" xfId="29756" xr:uid="{00000000-0005-0000-0000-00004A0E0000}"/>
    <cellStyle name="20% - Ênfase3 6 4" xfId="45353" xr:uid="{00000000-0005-0000-0000-00004B0E0000}"/>
    <cellStyle name="20% - Ênfase3 7" xfId="14106" xr:uid="{00000000-0005-0000-0000-00004C0E0000}"/>
    <cellStyle name="20% - Ênfase3 7 2" xfId="29775" xr:uid="{00000000-0005-0000-0000-00004D0E0000}"/>
    <cellStyle name="20% - Ênfase3 7 3" xfId="45372" xr:uid="{00000000-0005-0000-0000-00004E0E0000}"/>
    <cellStyle name="20% - Ênfase3 8" xfId="537" xr:uid="{00000000-0005-0000-0000-00004F0E0000}"/>
    <cellStyle name="20% - Ênfase3 8 2" xfId="22035" xr:uid="{00000000-0005-0000-0000-0000500E0000}"/>
    <cellStyle name="20% - Ênfase3 8 3" xfId="53133" xr:uid="{00000000-0005-0000-0000-0000510E0000}"/>
    <cellStyle name="20% - Ênfase3 9" xfId="21869" xr:uid="{00000000-0005-0000-0000-0000520E0000}"/>
    <cellStyle name="20% - Ênfase3 9 2" xfId="37538" xr:uid="{00000000-0005-0000-0000-0000530E0000}"/>
    <cellStyle name="20% - Ênfase4" xfId="32" builtinId="42" customBuiltin="1"/>
    <cellStyle name="20% - Ênfase4 10" xfId="21960" xr:uid="{00000000-0005-0000-0000-0000550E0000}"/>
    <cellStyle name="20% - Ênfase4 11" xfId="37632" xr:uid="{00000000-0005-0000-0000-0000560E0000}"/>
    <cellStyle name="20% - Ênfase4 2" xfId="46" xr:uid="{00000000-0005-0000-0000-0000570E0000}"/>
    <cellStyle name="20% - Ênfase4 2 2" xfId="2892" xr:uid="{00000000-0005-0000-0000-0000580E0000}"/>
    <cellStyle name="20% - Ênfase4 2 3" xfId="14127" xr:uid="{00000000-0005-0000-0000-0000590E0000}"/>
    <cellStyle name="20% - Ênfase4 2 3 2" xfId="29796" xr:uid="{00000000-0005-0000-0000-00005A0E0000}"/>
    <cellStyle name="20% - Ênfase4 2 3 3" xfId="45393" xr:uid="{00000000-0005-0000-0000-00005B0E0000}"/>
    <cellStyle name="20% - Ênfase4 2 4" xfId="558" xr:uid="{00000000-0005-0000-0000-00005C0E0000}"/>
    <cellStyle name="20% - Ênfase4 2 4 2" xfId="22056" xr:uid="{00000000-0005-0000-0000-00005D0E0000}"/>
    <cellStyle name="20% - Ênfase4 2 5" xfId="21890" xr:uid="{00000000-0005-0000-0000-00005E0E0000}"/>
    <cellStyle name="20% - Ênfase4 2 5 2" xfId="37559" xr:uid="{00000000-0005-0000-0000-00005F0E0000}"/>
    <cellStyle name="20% - Ênfase4 2 6" xfId="37651" xr:uid="{00000000-0005-0000-0000-0000600E0000}"/>
    <cellStyle name="20% - Ênfase4 3" xfId="496" xr:uid="{00000000-0005-0000-0000-0000610E0000}"/>
    <cellStyle name="20% - Ênfase4 3 2" xfId="14136" xr:uid="{00000000-0005-0000-0000-0000620E0000}"/>
    <cellStyle name="20% - Ênfase4 3 2 2" xfId="29805" xr:uid="{00000000-0005-0000-0000-0000630E0000}"/>
    <cellStyle name="20% - Ênfase4 3 2 3" xfId="45402" xr:uid="{00000000-0005-0000-0000-0000640E0000}"/>
    <cellStyle name="20% - Ênfase4 3 3" xfId="567" xr:uid="{00000000-0005-0000-0000-0000650E0000}"/>
    <cellStyle name="20% - Ênfase4 3 3 2" xfId="22065" xr:uid="{00000000-0005-0000-0000-0000660E0000}"/>
    <cellStyle name="20% - Ênfase4 3 4" xfId="21899" xr:uid="{00000000-0005-0000-0000-0000670E0000}"/>
    <cellStyle name="20% - Ênfase4 3 4 2" xfId="37568" xr:uid="{00000000-0005-0000-0000-0000680E0000}"/>
    <cellStyle name="20% - Ênfase4 3 5" xfId="22001" xr:uid="{00000000-0005-0000-0000-0000690E0000}"/>
    <cellStyle name="20% - Ênfase4 3 6" xfId="37660" xr:uid="{00000000-0005-0000-0000-00006A0E0000}"/>
    <cellStyle name="20% - Ênfase4 4" xfId="13920" xr:uid="{00000000-0005-0000-0000-00006B0E0000}"/>
    <cellStyle name="20% - Ênfase4 4 2" xfId="21809" xr:uid="{00000000-0005-0000-0000-00006C0E0000}"/>
    <cellStyle name="20% - Ênfase4 4 2 2" xfId="37478" xr:uid="{00000000-0005-0000-0000-00006D0E0000}"/>
    <cellStyle name="20% - Ênfase4 4 2 3" xfId="53075" xr:uid="{00000000-0005-0000-0000-00006E0E0000}"/>
    <cellStyle name="20% - Ênfase4 4 3" xfId="29732" xr:uid="{00000000-0005-0000-0000-00006F0E0000}"/>
    <cellStyle name="20% - Ênfase4 4 4" xfId="45329" xr:uid="{00000000-0005-0000-0000-0000700E0000}"/>
    <cellStyle name="20% - Ênfase4 5" xfId="13935" xr:uid="{00000000-0005-0000-0000-0000710E0000}"/>
    <cellStyle name="20% - Ênfase4 5 2" xfId="21824" xr:uid="{00000000-0005-0000-0000-0000720E0000}"/>
    <cellStyle name="20% - Ênfase4 5 2 2" xfId="37493" xr:uid="{00000000-0005-0000-0000-0000730E0000}"/>
    <cellStyle name="20% - Ênfase4 5 2 3" xfId="53090" xr:uid="{00000000-0005-0000-0000-0000740E0000}"/>
    <cellStyle name="20% - Ênfase4 5 3" xfId="29747" xr:uid="{00000000-0005-0000-0000-0000750E0000}"/>
    <cellStyle name="20% - Ênfase4 5 4" xfId="45344" xr:uid="{00000000-0005-0000-0000-0000760E0000}"/>
    <cellStyle name="20% - Ênfase4 6" xfId="13945" xr:uid="{00000000-0005-0000-0000-0000770E0000}"/>
    <cellStyle name="20% - Ênfase4 6 2" xfId="21834" xr:uid="{00000000-0005-0000-0000-0000780E0000}"/>
    <cellStyle name="20% - Ênfase4 6 2 2" xfId="37503" xr:uid="{00000000-0005-0000-0000-0000790E0000}"/>
    <cellStyle name="20% - Ênfase4 6 2 3" xfId="53100" xr:uid="{00000000-0005-0000-0000-00007A0E0000}"/>
    <cellStyle name="20% - Ênfase4 6 3" xfId="29757" xr:uid="{00000000-0005-0000-0000-00007B0E0000}"/>
    <cellStyle name="20% - Ênfase4 6 4" xfId="45354" xr:uid="{00000000-0005-0000-0000-00007C0E0000}"/>
    <cellStyle name="20% - Ênfase4 7" xfId="14108" xr:uid="{00000000-0005-0000-0000-00007D0E0000}"/>
    <cellStyle name="20% - Ênfase4 7 2" xfId="29777" xr:uid="{00000000-0005-0000-0000-00007E0E0000}"/>
    <cellStyle name="20% - Ênfase4 7 3" xfId="45374" xr:uid="{00000000-0005-0000-0000-00007F0E0000}"/>
    <cellStyle name="20% - Ênfase4 8" xfId="539" xr:uid="{00000000-0005-0000-0000-0000800E0000}"/>
    <cellStyle name="20% - Ênfase4 8 2" xfId="22037" xr:uid="{00000000-0005-0000-0000-0000810E0000}"/>
    <cellStyle name="20% - Ênfase4 8 3" xfId="53135" xr:uid="{00000000-0005-0000-0000-0000820E0000}"/>
    <cellStyle name="20% - Ênfase4 9" xfId="21871" xr:uid="{00000000-0005-0000-0000-0000830E0000}"/>
    <cellStyle name="20% - Ênfase4 9 2" xfId="37540" xr:uid="{00000000-0005-0000-0000-0000840E0000}"/>
    <cellStyle name="20% - Ênfase5" xfId="36" builtinId="46" customBuiltin="1"/>
    <cellStyle name="20% - Ênfase5 10" xfId="21962" xr:uid="{00000000-0005-0000-0000-0000860E0000}"/>
    <cellStyle name="20% - Ênfase5 11" xfId="37634" xr:uid="{00000000-0005-0000-0000-0000870E0000}"/>
    <cellStyle name="20% - Ênfase5 2" xfId="47" xr:uid="{00000000-0005-0000-0000-0000880E0000}"/>
    <cellStyle name="20% - Ênfase5 2 2" xfId="2893" xr:uid="{00000000-0005-0000-0000-0000890E0000}"/>
    <cellStyle name="20% - Ênfase5 2 3" xfId="14129" xr:uid="{00000000-0005-0000-0000-00008A0E0000}"/>
    <cellStyle name="20% - Ênfase5 2 3 2" xfId="29798" xr:uid="{00000000-0005-0000-0000-00008B0E0000}"/>
    <cellStyle name="20% - Ênfase5 2 3 3" xfId="45395" xr:uid="{00000000-0005-0000-0000-00008C0E0000}"/>
    <cellStyle name="20% - Ênfase5 2 4" xfId="560" xr:uid="{00000000-0005-0000-0000-00008D0E0000}"/>
    <cellStyle name="20% - Ênfase5 2 4 2" xfId="22058" xr:uid="{00000000-0005-0000-0000-00008E0E0000}"/>
    <cellStyle name="20% - Ênfase5 2 5" xfId="21892" xr:uid="{00000000-0005-0000-0000-00008F0E0000}"/>
    <cellStyle name="20% - Ênfase5 2 5 2" xfId="37561" xr:uid="{00000000-0005-0000-0000-0000900E0000}"/>
    <cellStyle name="20% - Ênfase5 2 6" xfId="37653" xr:uid="{00000000-0005-0000-0000-0000910E0000}"/>
    <cellStyle name="20% - Ênfase5 3" xfId="498" xr:uid="{00000000-0005-0000-0000-0000920E0000}"/>
    <cellStyle name="20% - Ênfase5 3 2" xfId="14138" xr:uid="{00000000-0005-0000-0000-0000930E0000}"/>
    <cellStyle name="20% - Ênfase5 3 2 2" xfId="29807" xr:uid="{00000000-0005-0000-0000-0000940E0000}"/>
    <cellStyle name="20% - Ênfase5 3 2 3" xfId="45404" xr:uid="{00000000-0005-0000-0000-0000950E0000}"/>
    <cellStyle name="20% - Ênfase5 3 3" xfId="569" xr:uid="{00000000-0005-0000-0000-0000960E0000}"/>
    <cellStyle name="20% - Ênfase5 3 3 2" xfId="22067" xr:uid="{00000000-0005-0000-0000-0000970E0000}"/>
    <cellStyle name="20% - Ênfase5 3 4" xfId="21901" xr:uid="{00000000-0005-0000-0000-0000980E0000}"/>
    <cellStyle name="20% - Ênfase5 3 4 2" xfId="37570" xr:uid="{00000000-0005-0000-0000-0000990E0000}"/>
    <cellStyle name="20% - Ênfase5 3 5" xfId="22003" xr:uid="{00000000-0005-0000-0000-00009A0E0000}"/>
    <cellStyle name="20% - Ênfase5 3 6" xfId="37662" xr:uid="{00000000-0005-0000-0000-00009B0E0000}"/>
    <cellStyle name="20% - Ênfase5 4" xfId="13922" xr:uid="{00000000-0005-0000-0000-00009C0E0000}"/>
    <cellStyle name="20% - Ênfase5 4 2" xfId="21811" xr:uid="{00000000-0005-0000-0000-00009D0E0000}"/>
    <cellStyle name="20% - Ênfase5 4 2 2" xfId="37480" xr:uid="{00000000-0005-0000-0000-00009E0E0000}"/>
    <cellStyle name="20% - Ênfase5 4 2 3" xfId="53077" xr:uid="{00000000-0005-0000-0000-00009F0E0000}"/>
    <cellStyle name="20% - Ênfase5 4 3" xfId="29734" xr:uid="{00000000-0005-0000-0000-0000A00E0000}"/>
    <cellStyle name="20% - Ênfase5 4 4" xfId="45331" xr:uid="{00000000-0005-0000-0000-0000A10E0000}"/>
    <cellStyle name="20% - Ênfase5 5" xfId="13937" xr:uid="{00000000-0005-0000-0000-0000A20E0000}"/>
    <cellStyle name="20% - Ênfase5 5 2" xfId="21826" xr:uid="{00000000-0005-0000-0000-0000A30E0000}"/>
    <cellStyle name="20% - Ênfase5 5 2 2" xfId="37495" xr:uid="{00000000-0005-0000-0000-0000A40E0000}"/>
    <cellStyle name="20% - Ênfase5 5 2 3" xfId="53092" xr:uid="{00000000-0005-0000-0000-0000A50E0000}"/>
    <cellStyle name="20% - Ênfase5 5 3" xfId="29749" xr:uid="{00000000-0005-0000-0000-0000A60E0000}"/>
    <cellStyle name="20% - Ênfase5 5 4" xfId="45346" xr:uid="{00000000-0005-0000-0000-0000A70E0000}"/>
    <cellStyle name="20% - Ênfase5 6" xfId="13946" xr:uid="{00000000-0005-0000-0000-0000A80E0000}"/>
    <cellStyle name="20% - Ênfase5 6 2" xfId="21835" xr:uid="{00000000-0005-0000-0000-0000A90E0000}"/>
    <cellStyle name="20% - Ênfase5 6 2 2" xfId="37504" xr:uid="{00000000-0005-0000-0000-0000AA0E0000}"/>
    <cellStyle name="20% - Ênfase5 6 2 3" xfId="53101" xr:uid="{00000000-0005-0000-0000-0000AB0E0000}"/>
    <cellStyle name="20% - Ênfase5 6 3" xfId="29758" xr:uid="{00000000-0005-0000-0000-0000AC0E0000}"/>
    <cellStyle name="20% - Ênfase5 6 4" xfId="45355" xr:uid="{00000000-0005-0000-0000-0000AD0E0000}"/>
    <cellStyle name="20% - Ênfase5 7" xfId="14110" xr:uid="{00000000-0005-0000-0000-0000AE0E0000}"/>
    <cellStyle name="20% - Ênfase5 7 2" xfId="29779" xr:uid="{00000000-0005-0000-0000-0000AF0E0000}"/>
    <cellStyle name="20% - Ênfase5 7 3" xfId="45376" xr:uid="{00000000-0005-0000-0000-0000B00E0000}"/>
    <cellStyle name="20% - Ênfase5 8" xfId="541" xr:uid="{00000000-0005-0000-0000-0000B10E0000}"/>
    <cellStyle name="20% - Ênfase5 8 2" xfId="22039" xr:uid="{00000000-0005-0000-0000-0000B20E0000}"/>
    <cellStyle name="20% - Ênfase5 8 3" xfId="53137" xr:uid="{00000000-0005-0000-0000-0000B30E0000}"/>
    <cellStyle name="20% - Ênfase5 9" xfId="21873" xr:uid="{00000000-0005-0000-0000-0000B40E0000}"/>
    <cellStyle name="20% - Ênfase5 9 2" xfId="37542" xr:uid="{00000000-0005-0000-0000-0000B50E0000}"/>
    <cellStyle name="20% - Ênfase6" xfId="40" builtinId="50" customBuiltin="1"/>
    <cellStyle name="20% - Ênfase6 10" xfId="21964" xr:uid="{00000000-0005-0000-0000-0000B70E0000}"/>
    <cellStyle name="20% - Ênfase6 11" xfId="37636" xr:uid="{00000000-0005-0000-0000-0000B80E0000}"/>
    <cellStyle name="20% - Ênfase6 12" xfId="53152" xr:uid="{00000000-0005-0000-0000-0000B90E0000}"/>
    <cellStyle name="20% - Ênfase6 2" xfId="48" xr:uid="{00000000-0005-0000-0000-0000BA0E0000}"/>
    <cellStyle name="20% - Ênfase6 2 2" xfId="2894" xr:uid="{00000000-0005-0000-0000-0000BB0E0000}"/>
    <cellStyle name="20% - Ênfase6 2 3" xfId="14131" xr:uid="{00000000-0005-0000-0000-0000BC0E0000}"/>
    <cellStyle name="20% - Ênfase6 2 3 2" xfId="29800" xr:uid="{00000000-0005-0000-0000-0000BD0E0000}"/>
    <cellStyle name="20% - Ênfase6 2 3 3" xfId="45397" xr:uid="{00000000-0005-0000-0000-0000BE0E0000}"/>
    <cellStyle name="20% - Ênfase6 2 4" xfId="562" xr:uid="{00000000-0005-0000-0000-0000BF0E0000}"/>
    <cellStyle name="20% - Ênfase6 2 4 2" xfId="22060" xr:uid="{00000000-0005-0000-0000-0000C00E0000}"/>
    <cellStyle name="20% - Ênfase6 2 5" xfId="21894" xr:uid="{00000000-0005-0000-0000-0000C10E0000}"/>
    <cellStyle name="20% - Ênfase6 2 5 2" xfId="37563" xr:uid="{00000000-0005-0000-0000-0000C20E0000}"/>
    <cellStyle name="20% - Ênfase6 2 6" xfId="37655" xr:uid="{00000000-0005-0000-0000-0000C30E0000}"/>
    <cellStyle name="20% - Ênfase6 3" xfId="500" xr:uid="{00000000-0005-0000-0000-0000C40E0000}"/>
    <cellStyle name="20% - Ênfase6 3 2" xfId="14140" xr:uid="{00000000-0005-0000-0000-0000C50E0000}"/>
    <cellStyle name="20% - Ênfase6 3 2 2" xfId="29809" xr:uid="{00000000-0005-0000-0000-0000C60E0000}"/>
    <cellStyle name="20% - Ênfase6 3 2 3" xfId="45406" xr:uid="{00000000-0005-0000-0000-0000C70E0000}"/>
    <cellStyle name="20% - Ênfase6 3 3" xfId="571" xr:uid="{00000000-0005-0000-0000-0000C80E0000}"/>
    <cellStyle name="20% - Ênfase6 3 3 2" xfId="22069" xr:uid="{00000000-0005-0000-0000-0000C90E0000}"/>
    <cellStyle name="20% - Ênfase6 3 4" xfId="21903" xr:uid="{00000000-0005-0000-0000-0000CA0E0000}"/>
    <cellStyle name="20% - Ênfase6 3 4 2" xfId="37572" xr:uid="{00000000-0005-0000-0000-0000CB0E0000}"/>
    <cellStyle name="20% - Ênfase6 3 5" xfId="22005" xr:uid="{00000000-0005-0000-0000-0000CC0E0000}"/>
    <cellStyle name="20% - Ênfase6 3 6" xfId="37664" xr:uid="{00000000-0005-0000-0000-0000CD0E0000}"/>
    <cellStyle name="20% - Ênfase6 4" xfId="13924" xr:uid="{00000000-0005-0000-0000-0000CE0E0000}"/>
    <cellStyle name="20% - Ênfase6 4 2" xfId="21813" xr:uid="{00000000-0005-0000-0000-0000CF0E0000}"/>
    <cellStyle name="20% - Ênfase6 4 2 2" xfId="37482" xr:uid="{00000000-0005-0000-0000-0000D00E0000}"/>
    <cellStyle name="20% - Ênfase6 4 2 3" xfId="53079" xr:uid="{00000000-0005-0000-0000-0000D10E0000}"/>
    <cellStyle name="20% - Ênfase6 4 3" xfId="29736" xr:uid="{00000000-0005-0000-0000-0000D20E0000}"/>
    <cellStyle name="20% - Ênfase6 4 4" xfId="45333" xr:uid="{00000000-0005-0000-0000-0000D30E0000}"/>
    <cellStyle name="20% - Ênfase6 5" xfId="13939" xr:uid="{00000000-0005-0000-0000-0000D40E0000}"/>
    <cellStyle name="20% - Ênfase6 5 2" xfId="21828" xr:uid="{00000000-0005-0000-0000-0000D50E0000}"/>
    <cellStyle name="20% - Ênfase6 5 2 2" xfId="37497" xr:uid="{00000000-0005-0000-0000-0000D60E0000}"/>
    <cellStyle name="20% - Ênfase6 5 2 3" xfId="53094" xr:uid="{00000000-0005-0000-0000-0000D70E0000}"/>
    <cellStyle name="20% - Ênfase6 5 3" xfId="29751" xr:uid="{00000000-0005-0000-0000-0000D80E0000}"/>
    <cellStyle name="20% - Ênfase6 5 4" xfId="45348" xr:uid="{00000000-0005-0000-0000-0000D90E0000}"/>
    <cellStyle name="20% - Ênfase6 6" xfId="13947" xr:uid="{00000000-0005-0000-0000-0000DA0E0000}"/>
    <cellStyle name="20% - Ênfase6 6 2" xfId="21836" xr:uid="{00000000-0005-0000-0000-0000DB0E0000}"/>
    <cellStyle name="20% - Ênfase6 6 2 2" xfId="37505" xr:uid="{00000000-0005-0000-0000-0000DC0E0000}"/>
    <cellStyle name="20% - Ênfase6 6 2 3" xfId="53102" xr:uid="{00000000-0005-0000-0000-0000DD0E0000}"/>
    <cellStyle name="20% - Ênfase6 6 3" xfId="29759" xr:uid="{00000000-0005-0000-0000-0000DE0E0000}"/>
    <cellStyle name="20% - Ênfase6 6 4" xfId="45356" xr:uid="{00000000-0005-0000-0000-0000DF0E0000}"/>
    <cellStyle name="20% - Ênfase6 7" xfId="14112" xr:uid="{00000000-0005-0000-0000-0000E00E0000}"/>
    <cellStyle name="20% - Ênfase6 7 2" xfId="29781" xr:uid="{00000000-0005-0000-0000-0000E10E0000}"/>
    <cellStyle name="20% - Ênfase6 7 3" xfId="45378" xr:uid="{00000000-0005-0000-0000-0000E20E0000}"/>
    <cellStyle name="20% - Ênfase6 8" xfId="543" xr:uid="{00000000-0005-0000-0000-0000E30E0000}"/>
    <cellStyle name="20% - Ênfase6 8 2" xfId="22041" xr:uid="{00000000-0005-0000-0000-0000E40E0000}"/>
    <cellStyle name="20% - Ênfase6 8 3" xfId="53139" xr:uid="{00000000-0005-0000-0000-0000E50E0000}"/>
    <cellStyle name="20% - Ênfase6 9" xfId="21875" xr:uid="{00000000-0005-0000-0000-0000E60E0000}"/>
    <cellStyle name="20% - Ênfase6 9 2" xfId="37544" xr:uid="{00000000-0005-0000-0000-0000E70E0000}"/>
    <cellStyle name="40% - Accent1" xfId="53153" xr:uid="{00000000-0005-0000-0000-0000E80E0000}"/>
    <cellStyle name="40% - Accent1 10" xfId="2895" xr:uid="{00000000-0005-0000-0000-0000E90E0000}"/>
    <cellStyle name="40% - Accent1 10 2" xfId="2896" xr:uid="{00000000-0005-0000-0000-0000EA0E0000}"/>
    <cellStyle name="40% - Accent1 10 2 2" xfId="14386" xr:uid="{00000000-0005-0000-0000-0000EB0E0000}"/>
    <cellStyle name="40% - Accent1 10 2 2 2" xfId="30055" xr:uid="{00000000-0005-0000-0000-0000EC0E0000}"/>
    <cellStyle name="40% - Accent1 10 2 2 3" xfId="45652" xr:uid="{00000000-0005-0000-0000-0000ED0E0000}"/>
    <cellStyle name="40% - Accent1 10 2 3" xfId="22317" xr:uid="{00000000-0005-0000-0000-0000EE0E0000}"/>
    <cellStyle name="40% - Accent1 10 2 4" xfId="37914" xr:uid="{00000000-0005-0000-0000-0000EF0E0000}"/>
    <cellStyle name="40% - Accent1 10 3" xfId="2897" xr:uid="{00000000-0005-0000-0000-0000F00E0000}"/>
    <cellStyle name="40% - Accent1 10 3 2" xfId="14387" xr:uid="{00000000-0005-0000-0000-0000F10E0000}"/>
    <cellStyle name="40% - Accent1 10 3 2 2" xfId="30056" xr:uid="{00000000-0005-0000-0000-0000F20E0000}"/>
    <cellStyle name="40% - Accent1 10 3 2 3" xfId="45653" xr:uid="{00000000-0005-0000-0000-0000F30E0000}"/>
    <cellStyle name="40% - Accent1 10 3 3" xfId="22318" xr:uid="{00000000-0005-0000-0000-0000F40E0000}"/>
    <cellStyle name="40% - Accent1 10 3 4" xfId="37915" xr:uid="{00000000-0005-0000-0000-0000F50E0000}"/>
    <cellStyle name="40% - Accent1 10 4" xfId="14385" xr:uid="{00000000-0005-0000-0000-0000F60E0000}"/>
    <cellStyle name="40% - Accent1 10 4 2" xfId="30054" xr:uid="{00000000-0005-0000-0000-0000F70E0000}"/>
    <cellStyle name="40% - Accent1 10 4 3" xfId="45651" xr:uid="{00000000-0005-0000-0000-0000F80E0000}"/>
    <cellStyle name="40% - Accent1 10 5" xfId="22316" xr:uid="{00000000-0005-0000-0000-0000F90E0000}"/>
    <cellStyle name="40% - Accent1 10 6" xfId="37913" xr:uid="{00000000-0005-0000-0000-0000FA0E0000}"/>
    <cellStyle name="40% - Accent1 11" xfId="2898" xr:uid="{00000000-0005-0000-0000-0000FB0E0000}"/>
    <cellStyle name="40% - Accent1 11 2" xfId="2899" xr:uid="{00000000-0005-0000-0000-0000FC0E0000}"/>
    <cellStyle name="40% - Accent1 11 2 2" xfId="14389" xr:uid="{00000000-0005-0000-0000-0000FD0E0000}"/>
    <cellStyle name="40% - Accent1 11 2 2 2" xfId="30058" xr:uid="{00000000-0005-0000-0000-0000FE0E0000}"/>
    <cellStyle name="40% - Accent1 11 2 2 3" xfId="45655" xr:uid="{00000000-0005-0000-0000-0000FF0E0000}"/>
    <cellStyle name="40% - Accent1 11 2 3" xfId="22320" xr:uid="{00000000-0005-0000-0000-0000000F0000}"/>
    <cellStyle name="40% - Accent1 11 2 4" xfId="37917" xr:uid="{00000000-0005-0000-0000-0000010F0000}"/>
    <cellStyle name="40% - Accent1 11 3" xfId="2900" xr:uid="{00000000-0005-0000-0000-0000020F0000}"/>
    <cellStyle name="40% - Accent1 11 3 2" xfId="14390" xr:uid="{00000000-0005-0000-0000-0000030F0000}"/>
    <cellStyle name="40% - Accent1 11 3 2 2" xfId="30059" xr:uid="{00000000-0005-0000-0000-0000040F0000}"/>
    <cellStyle name="40% - Accent1 11 3 2 3" xfId="45656" xr:uid="{00000000-0005-0000-0000-0000050F0000}"/>
    <cellStyle name="40% - Accent1 11 3 3" xfId="22321" xr:uid="{00000000-0005-0000-0000-0000060F0000}"/>
    <cellStyle name="40% - Accent1 11 3 4" xfId="37918" xr:uid="{00000000-0005-0000-0000-0000070F0000}"/>
    <cellStyle name="40% - Accent1 11 4" xfId="14388" xr:uid="{00000000-0005-0000-0000-0000080F0000}"/>
    <cellStyle name="40% - Accent1 11 4 2" xfId="30057" xr:uid="{00000000-0005-0000-0000-0000090F0000}"/>
    <cellStyle name="40% - Accent1 11 4 3" xfId="45654" xr:uid="{00000000-0005-0000-0000-00000A0F0000}"/>
    <cellStyle name="40% - Accent1 11 5" xfId="22319" xr:uid="{00000000-0005-0000-0000-00000B0F0000}"/>
    <cellStyle name="40% - Accent1 11 6" xfId="37916" xr:uid="{00000000-0005-0000-0000-00000C0F0000}"/>
    <cellStyle name="40% - Accent1 12" xfId="2901" xr:uid="{00000000-0005-0000-0000-00000D0F0000}"/>
    <cellStyle name="40% - Accent1 12 2" xfId="2902" xr:uid="{00000000-0005-0000-0000-00000E0F0000}"/>
    <cellStyle name="40% - Accent1 12 2 2" xfId="14392" xr:uid="{00000000-0005-0000-0000-00000F0F0000}"/>
    <cellStyle name="40% - Accent1 12 2 2 2" xfId="30061" xr:uid="{00000000-0005-0000-0000-0000100F0000}"/>
    <cellStyle name="40% - Accent1 12 2 2 3" xfId="45658" xr:uid="{00000000-0005-0000-0000-0000110F0000}"/>
    <cellStyle name="40% - Accent1 12 2 3" xfId="22323" xr:uid="{00000000-0005-0000-0000-0000120F0000}"/>
    <cellStyle name="40% - Accent1 12 2 4" xfId="37920" xr:uid="{00000000-0005-0000-0000-0000130F0000}"/>
    <cellStyle name="40% - Accent1 12 3" xfId="2903" xr:uid="{00000000-0005-0000-0000-0000140F0000}"/>
    <cellStyle name="40% - Accent1 12 3 2" xfId="14393" xr:uid="{00000000-0005-0000-0000-0000150F0000}"/>
    <cellStyle name="40% - Accent1 12 3 2 2" xfId="30062" xr:uid="{00000000-0005-0000-0000-0000160F0000}"/>
    <cellStyle name="40% - Accent1 12 3 2 3" xfId="45659" xr:uid="{00000000-0005-0000-0000-0000170F0000}"/>
    <cellStyle name="40% - Accent1 12 3 3" xfId="22324" xr:uid="{00000000-0005-0000-0000-0000180F0000}"/>
    <cellStyle name="40% - Accent1 12 3 4" xfId="37921" xr:uid="{00000000-0005-0000-0000-0000190F0000}"/>
    <cellStyle name="40% - Accent1 12 4" xfId="14391" xr:uid="{00000000-0005-0000-0000-00001A0F0000}"/>
    <cellStyle name="40% - Accent1 12 4 2" xfId="30060" xr:uid="{00000000-0005-0000-0000-00001B0F0000}"/>
    <cellStyle name="40% - Accent1 12 4 3" xfId="45657" xr:uid="{00000000-0005-0000-0000-00001C0F0000}"/>
    <cellStyle name="40% - Accent1 12 5" xfId="22322" xr:uid="{00000000-0005-0000-0000-00001D0F0000}"/>
    <cellStyle name="40% - Accent1 12 6" xfId="37919" xr:uid="{00000000-0005-0000-0000-00001E0F0000}"/>
    <cellStyle name="40% - Accent1 13" xfId="2904" xr:uid="{00000000-0005-0000-0000-00001F0F0000}"/>
    <cellStyle name="40% - Accent1 13 2" xfId="2905" xr:uid="{00000000-0005-0000-0000-0000200F0000}"/>
    <cellStyle name="40% - Accent1 13 2 2" xfId="14395" xr:uid="{00000000-0005-0000-0000-0000210F0000}"/>
    <cellStyle name="40% - Accent1 13 2 2 2" xfId="30064" xr:uid="{00000000-0005-0000-0000-0000220F0000}"/>
    <cellStyle name="40% - Accent1 13 2 2 3" xfId="45661" xr:uid="{00000000-0005-0000-0000-0000230F0000}"/>
    <cellStyle name="40% - Accent1 13 2 3" xfId="22326" xr:uid="{00000000-0005-0000-0000-0000240F0000}"/>
    <cellStyle name="40% - Accent1 13 2 4" xfId="37923" xr:uid="{00000000-0005-0000-0000-0000250F0000}"/>
    <cellStyle name="40% - Accent1 13 3" xfId="2906" xr:uid="{00000000-0005-0000-0000-0000260F0000}"/>
    <cellStyle name="40% - Accent1 13 3 2" xfId="14396" xr:uid="{00000000-0005-0000-0000-0000270F0000}"/>
    <cellStyle name="40% - Accent1 13 3 2 2" xfId="30065" xr:uid="{00000000-0005-0000-0000-0000280F0000}"/>
    <cellStyle name="40% - Accent1 13 3 2 3" xfId="45662" xr:uid="{00000000-0005-0000-0000-0000290F0000}"/>
    <cellStyle name="40% - Accent1 13 3 3" xfId="22327" xr:uid="{00000000-0005-0000-0000-00002A0F0000}"/>
    <cellStyle name="40% - Accent1 13 3 4" xfId="37924" xr:uid="{00000000-0005-0000-0000-00002B0F0000}"/>
    <cellStyle name="40% - Accent1 13 4" xfId="14394" xr:uid="{00000000-0005-0000-0000-00002C0F0000}"/>
    <cellStyle name="40% - Accent1 13 4 2" xfId="30063" xr:uid="{00000000-0005-0000-0000-00002D0F0000}"/>
    <cellStyle name="40% - Accent1 13 4 3" xfId="45660" xr:uid="{00000000-0005-0000-0000-00002E0F0000}"/>
    <cellStyle name="40% - Accent1 13 5" xfId="22325" xr:uid="{00000000-0005-0000-0000-00002F0F0000}"/>
    <cellStyle name="40% - Accent1 13 6" xfId="37922" xr:uid="{00000000-0005-0000-0000-0000300F0000}"/>
    <cellStyle name="40% - Accent1 14" xfId="2907" xr:uid="{00000000-0005-0000-0000-0000310F0000}"/>
    <cellStyle name="40% - Accent1 14 2" xfId="2908" xr:uid="{00000000-0005-0000-0000-0000320F0000}"/>
    <cellStyle name="40% - Accent1 14 2 2" xfId="14398" xr:uid="{00000000-0005-0000-0000-0000330F0000}"/>
    <cellStyle name="40% - Accent1 14 2 2 2" xfId="30067" xr:uid="{00000000-0005-0000-0000-0000340F0000}"/>
    <cellStyle name="40% - Accent1 14 2 2 3" xfId="45664" xr:uid="{00000000-0005-0000-0000-0000350F0000}"/>
    <cellStyle name="40% - Accent1 14 2 3" xfId="22329" xr:uid="{00000000-0005-0000-0000-0000360F0000}"/>
    <cellStyle name="40% - Accent1 14 2 4" xfId="37926" xr:uid="{00000000-0005-0000-0000-0000370F0000}"/>
    <cellStyle name="40% - Accent1 14 3" xfId="2909" xr:uid="{00000000-0005-0000-0000-0000380F0000}"/>
    <cellStyle name="40% - Accent1 14 3 2" xfId="14399" xr:uid="{00000000-0005-0000-0000-0000390F0000}"/>
    <cellStyle name="40% - Accent1 14 3 2 2" xfId="30068" xr:uid="{00000000-0005-0000-0000-00003A0F0000}"/>
    <cellStyle name="40% - Accent1 14 3 2 3" xfId="45665" xr:uid="{00000000-0005-0000-0000-00003B0F0000}"/>
    <cellStyle name="40% - Accent1 14 3 3" xfId="22330" xr:uid="{00000000-0005-0000-0000-00003C0F0000}"/>
    <cellStyle name="40% - Accent1 14 3 4" xfId="37927" xr:uid="{00000000-0005-0000-0000-00003D0F0000}"/>
    <cellStyle name="40% - Accent1 14 4" xfId="14397" xr:uid="{00000000-0005-0000-0000-00003E0F0000}"/>
    <cellStyle name="40% - Accent1 14 4 2" xfId="30066" xr:uid="{00000000-0005-0000-0000-00003F0F0000}"/>
    <cellStyle name="40% - Accent1 14 4 3" xfId="45663" xr:uid="{00000000-0005-0000-0000-0000400F0000}"/>
    <cellStyle name="40% - Accent1 14 5" xfId="22328" xr:uid="{00000000-0005-0000-0000-0000410F0000}"/>
    <cellStyle name="40% - Accent1 14 6" xfId="37925" xr:uid="{00000000-0005-0000-0000-0000420F0000}"/>
    <cellStyle name="40% - Accent1 15" xfId="2910" xr:uid="{00000000-0005-0000-0000-0000430F0000}"/>
    <cellStyle name="40% - Accent1 15 2" xfId="2911" xr:uid="{00000000-0005-0000-0000-0000440F0000}"/>
    <cellStyle name="40% - Accent1 15 2 2" xfId="14401" xr:uid="{00000000-0005-0000-0000-0000450F0000}"/>
    <cellStyle name="40% - Accent1 15 2 2 2" xfId="30070" xr:uid="{00000000-0005-0000-0000-0000460F0000}"/>
    <cellStyle name="40% - Accent1 15 2 2 3" xfId="45667" xr:uid="{00000000-0005-0000-0000-0000470F0000}"/>
    <cellStyle name="40% - Accent1 15 2 3" xfId="22332" xr:uid="{00000000-0005-0000-0000-0000480F0000}"/>
    <cellStyle name="40% - Accent1 15 2 4" xfId="37929" xr:uid="{00000000-0005-0000-0000-0000490F0000}"/>
    <cellStyle name="40% - Accent1 15 3" xfId="2912" xr:uid="{00000000-0005-0000-0000-00004A0F0000}"/>
    <cellStyle name="40% - Accent1 15 3 2" xfId="14402" xr:uid="{00000000-0005-0000-0000-00004B0F0000}"/>
    <cellStyle name="40% - Accent1 15 3 2 2" xfId="30071" xr:uid="{00000000-0005-0000-0000-00004C0F0000}"/>
    <cellStyle name="40% - Accent1 15 3 2 3" xfId="45668" xr:uid="{00000000-0005-0000-0000-00004D0F0000}"/>
    <cellStyle name="40% - Accent1 15 3 3" xfId="22333" xr:uid="{00000000-0005-0000-0000-00004E0F0000}"/>
    <cellStyle name="40% - Accent1 15 3 4" xfId="37930" xr:uid="{00000000-0005-0000-0000-00004F0F0000}"/>
    <cellStyle name="40% - Accent1 15 4" xfId="14400" xr:uid="{00000000-0005-0000-0000-0000500F0000}"/>
    <cellStyle name="40% - Accent1 15 4 2" xfId="30069" xr:uid="{00000000-0005-0000-0000-0000510F0000}"/>
    <cellStyle name="40% - Accent1 15 4 3" xfId="45666" xr:uid="{00000000-0005-0000-0000-0000520F0000}"/>
    <cellStyle name="40% - Accent1 15 5" xfId="22331" xr:uid="{00000000-0005-0000-0000-0000530F0000}"/>
    <cellStyle name="40% - Accent1 15 6" xfId="37928" xr:uid="{00000000-0005-0000-0000-0000540F0000}"/>
    <cellStyle name="40% - Accent1 16" xfId="2913" xr:uid="{00000000-0005-0000-0000-0000550F0000}"/>
    <cellStyle name="40% - Accent1 16 2" xfId="2914" xr:uid="{00000000-0005-0000-0000-0000560F0000}"/>
    <cellStyle name="40% - Accent1 16 2 2" xfId="14404" xr:uid="{00000000-0005-0000-0000-0000570F0000}"/>
    <cellStyle name="40% - Accent1 16 2 2 2" xfId="30073" xr:uid="{00000000-0005-0000-0000-0000580F0000}"/>
    <cellStyle name="40% - Accent1 16 2 2 3" xfId="45670" xr:uid="{00000000-0005-0000-0000-0000590F0000}"/>
    <cellStyle name="40% - Accent1 16 2 3" xfId="22335" xr:uid="{00000000-0005-0000-0000-00005A0F0000}"/>
    <cellStyle name="40% - Accent1 16 2 4" xfId="37932" xr:uid="{00000000-0005-0000-0000-00005B0F0000}"/>
    <cellStyle name="40% - Accent1 16 3" xfId="2915" xr:uid="{00000000-0005-0000-0000-00005C0F0000}"/>
    <cellStyle name="40% - Accent1 16 3 2" xfId="14405" xr:uid="{00000000-0005-0000-0000-00005D0F0000}"/>
    <cellStyle name="40% - Accent1 16 3 2 2" xfId="30074" xr:uid="{00000000-0005-0000-0000-00005E0F0000}"/>
    <cellStyle name="40% - Accent1 16 3 2 3" xfId="45671" xr:uid="{00000000-0005-0000-0000-00005F0F0000}"/>
    <cellStyle name="40% - Accent1 16 3 3" xfId="22336" xr:uid="{00000000-0005-0000-0000-0000600F0000}"/>
    <cellStyle name="40% - Accent1 16 3 4" xfId="37933" xr:uid="{00000000-0005-0000-0000-0000610F0000}"/>
    <cellStyle name="40% - Accent1 16 4" xfId="14403" xr:uid="{00000000-0005-0000-0000-0000620F0000}"/>
    <cellStyle name="40% - Accent1 16 4 2" xfId="30072" xr:uid="{00000000-0005-0000-0000-0000630F0000}"/>
    <cellStyle name="40% - Accent1 16 4 3" xfId="45669" xr:uid="{00000000-0005-0000-0000-0000640F0000}"/>
    <cellStyle name="40% - Accent1 16 5" xfId="22334" xr:uid="{00000000-0005-0000-0000-0000650F0000}"/>
    <cellStyle name="40% - Accent1 16 6" xfId="37931" xr:uid="{00000000-0005-0000-0000-0000660F0000}"/>
    <cellStyle name="40% - Accent1 17" xfId="2916" xr:uid="{00000000-0005-0000-0000-0000670F0000}"/>
    <cellStyle name="40% - Accent1 18" xfId="2917" xr:uid="{00000000-0005-0000-0000-0000680F0000}"/>
    <cellStyle name="40% - Accent1 19" xfId="2918" xr:uid="{00000000-0005-0000-0000-0000690F0000}"/>
    <cellStyle name="40% - Accent1 2" xfId="2919" xr:uid="{00000000-0005-0000-0000-00006A0F0000}"/>
    <cellStyle name="40% - Accent1 2 10" xfId="2920" xr:uid="{00000000-0005-0000-0000-00006B0F0000}"/>
    <cellStyle name="40% - Accent1 2 2" xfId="2921" xr:uid="{00000000-0005-0000-0000-00006C0F0000}"/>
    <cellStyle name="40% - Accent1 2 2 2" xfId="2922" xr:uid="{00000000-0005-0000-0000-00006D0F0000}"/>
    <cellStyle name="40% - Accent1 2 2 2 2" xfId="2923" xr:uid="{00000000-0005-0000-0000-00006E0F0000}"/>
    <cellStyle name="40% - Accent1 2 2 2 2 2" xfId="14407" xr:uid="{00000000-0005-0000-0000-00006F0F0000}"/>
    <cellStyle name="40% - Accent1 2 2 2 2 2 2" xfId="30076" xr:uid="{00000000-0005-0000-0000-0000700F0000}"/>
    <cellStyle name="40% - Accent1 2 2 2 2 2 3" xfId="45673" xr:uid="{00000000-0005-0000-0000-0000710F0000}"/>
    <cellStyle name="40% - Accent1 2 2 2 2 3" xfId="22338" xr:uid="{00000000-0005-0000-0000-0000720F0000}"/>
    <cellStyle name="40% - Accent1 2 2 2 2 4" xfId="37935" xr:uid="{00000000-0005-0000-0000-0000730F0000}"/>
    <cellStyle name="40% - Accent1 2 2 2 3" xfId="2924" xr:uid="{00000000-0005-0000-0000-0000740F0000}"/>
    <cellStyle name="40% - Accent1 2 2 2 3 2" xfId="14408" xr:uid="{00000000-0005-0000-0000-0000750F0000}"/>
    <cellStyle name="40% - Accent1 2 2 2 3 2 2" xfId="30077" xr:uid="{00000000-0005-0000-0000-0000760F0000}"/>
    <cellStyle name="40% - Accent1 2 2 2 3 2 3" xfId="45674" xr:uid="{00000000-0005-0000-0000-0000770F0000}"/>
    <cellStyle name="40% - Accent1 2 2 2 3 3" xfId="22339" xr:uid="{00000000-0005-0000-0000-0000780F0000}"/>
    <cellStyle name="40% - Accent1 2 2 2 3 4" xfId="37936" xr:uid="{00000000-0005-0000-0000-0000790F0000}"/>
    <cellStyle name="40% - Accent1 2 2 2 4" xfId="14406" xr:uid="{00000000-0005-0000-0000-00007A0F0000}"/>
    <cellStyle name="40% - Accent1 2 2 2 4 2" xfId="30075" xr:uid="{00000000-0005-0000-0000-00007B0F0000}"/>
    <cellStyle name="40% - Accent1 2 2 2 4 3" xfId="45672" xr:uid="{00000000-0005-0000-0000-00007C0F0000}"/>
    <cellStyle name="40% - Accent1 2 2 2 5" xfId="22337" xr:uid="{00000000-0005-0000-0000-00007D0F0000}"/>
    <cellStyle name="40% - Accent1 2 2 2 6" xfId="37934" xr:uid="{00000000-0005-0000-0000-00007E0F0000}"/>
    <cellStyle name="40% - Accent1 2 2 3" xfId="2925" xr:uid="{00000000-0005-0000-0000-00007F0F0000}"/>
    <cellStyle name="40% - Accent1 2 2 3 2" xfId="14409" xr:uid="{00000000-0005-0000-0000-0000800F0000}"/>
    <cellStyle name="40% - Accent1 2 2 3 2 2" xfId="30078" xr:uid="{00000000-0005-0000-0000-0000810F0000}"/>
    <cellStyle name="40% - Accent1 2 2 3 2 3" xfId="45675" xr:uid="{00000000-0005-0000-0000-0000820F0000}"/>
    <cellStyle name="40% - Accent1 2 2 3 3" xfId="22340" xr:uid="{00000000-0005-0000-0000-0000830F0000}"/>
    <cellStyle name="40% - Accent1 2 2 3 4" xfId="37937" xr:uid="{00000000-0005-0000-0000-0000840F0000}"/>
    <cellStyle name="40% - Accent1 2 2 4" xfId="2926" xr:uid="{00000000-0005-0000-0000-0000850F0000}"/>
    <cellStyle name="40% - Accent1 2 2 4 2" xfId="14410" xr:uid="{00000000-0005-0000-0000-0000860F0000}"/>
    <cellStyle name="40% - Accent1 2 2 4 2 2" xfId="30079" xr:uid="{00000000-0005-0000-0000-0000870F0000}"/>
    <cellStyle name="40% - Accent1 2 2 4 2 3" xfId="45676" xr:uid="{00000000-0005-0000-0000-0000880F0000}"/>
    <cellStyle name="40% - Accent1 2 2 4 3" xfId="22341" xr:uid="{00000000-0005-0000-0000-0000890F0000}"/>
    <cellStyle name="40% - Accent1 2 2 4 4" xfId="37938" xr:uid="{00000000-0005-0000-0000-00008A0F0000}"/>
    <cellStyle name="40% - Accent1 2 3" xfId="2927" xr:uid="{00000000-0005-0000-0000-00008B0F0000}"/>
    <cellStyle name="40% - Accent1 2 3 2" xfId="2928" xr:uid="{00000000-0005-0000-0000-00008C0F0000}"/>
    <cellStyle name="40% - Accent1 2 3 2 2" xfId="14411" xr:uid="{00000000-0005-0000-0000-00008D0F0000}"/>
    <cellStyle name="40% - Accent1 2 3 2 2 2" xfId="30080" xr:uid="{00000000-0005-0000-0000-00008E0F0000}"/>
    <cellStyle name="40% - Accent1 2 3 2 2 3" xfId="45677" xr:uid="{00000000-0005-0000-0000-00008F0F0000}"/>
    <cellStyle name="40% - Accent1 2 3 2 3" xfId="22342" xr:uid="{00000000-0005-0000-0000-0000900F0000}"/>
    <cellStyle name="40% - Accent1 2 3 2 4" xfId="37939" xr:uid="{00000000-0005-0000-0000-0000910F0000}"/>
    <cellStyle name="40% - Accent1 2 3 3" xfId="2929" xr:uid="{00000000-0005-0000-0000-0000920F0000}"/>
    <cellStyle name="40% - Accent1 2 3 3 2" xfId="14412" xr:uid="{00000000-0005-0000-0000-0000930F0000}"/>
    <cellStyle name="40% - Accent1 2 3 3 2 2" xfId="30081" xr:uid="{00000000-0005-0000-0000-0000940F0000}"/>
    <cellStyle name="40% - Accent1 2 3 3 2 3" xfId="45678" xr:uid="{00000000-0005-0000-0000-0000950F0000}"/>
    <cellStyle name="40% - Accent1 2 3 3 3" xfId="22343" xr:uid="{00000000-0005-0000-0000-0000960F0000}"/>
    <cellStyle name="40% - Accent1 2 3 3 4" xfId="37940" xr:uid="{00000000-0005-0000-0000-0000970F0000}"/>
    <cellStyle name="40% - Accent1 2 4" xfId="2930" xr:uid="{00000000-0005-0000-0000-0000980F0000}"/>
    <cellStyle name="40% - Accent1 2 5" xfId="2931" xr:uid="{00000000-0005-0000-0000-0000990F0000}"/>
    <cellStyle name="40% - Accent1 2 6" xfId="2932" xr:uid="{00000000-0005-0000-0000-00009A0F0000}"/>
    <cellStyle name="40% - Accent1 2 7" xfId="2933" xr:uid="{00000000-0005-0000-0000-00009B0F0000}"/>
    <cellStyle name="40% - Accent1 2 8" xfId="2934" xr:uid="{00000000-0005-0000-0000-00009C0F0000}"/>
    <cellStyle name="40% - Accent1 2 9" xfId="2935" xr:uid="{00000000-0005-0000-0000-00009D0F0000}"/>
    <cellStyle name="40% - Accent1 20" xfId="2936" xr:uid="{00000000-0005-0000-0000-00009E0F0000}"/>
    <cellStyle name="40% - Accent1 21" xfId="2937" xr:uid="{00000000-0005-0000-0000-00009F0F0000}"/>
    <cellStyle name="40% - Accent1 22" xfId="2938" xr:uid="{00000000-0005-0000-0000-0000A00F0000}"/>
    <cellStyle name="40% - Accent1 23" xfId="2939" xr:uid="{00000000-0005-0000-0000-0000A10F0000}"/>
    <cellStyle name="40% - Accent1 24" xfId="2940" xr:uid="{00000000-0005-0000-0000-0000A20F0000}"/>
    <cellStyle name="40% - Accent1 25" xfId="2941" xr:uid="{00000000-0005-0000-0000-0000A30F0000}"/>
    <cellStyle name="40% - Accent1 26" xfId="2942" xr:uid="{00000000-0005-0000-0000-0000A40F0000}"/>
    <cellStyle name="40% - Accent1 27" xfId="2943" xr:uid="{00000000-0005-0000-0000-0000A50F0000}"/>
    <cellStyle name="40% - Accent1 28" xfId="2944" xr:uid="{00000000-0005-0000-0000-0000A60F0000}"/>
    <cellStyle name="40% - Accent1 29" xfId="2945" xr:uid="{00000000-0005-0000-0000-0000A70F0000}"/>
    <cellStyle name="40% - Accent1 3" xfId="2946" xr:uid="{00000000-0005-0000-0000-0000A80F0000}"/>
    <cellStyle name="40% - Accent1 3 10" xfId="2947" xr:uid="{00000000-0005-0000-0000-0000A90F0000}"/>
    <cellStyle name="40% - Accent1 3 2" xfId="2948" xr:uid="{00000000-0005-0000-0000-0000AA0F0000}"/>
    <cellStyle name="40% - Accent1 3 2 2" xfId="2949" xr:uid="{00000000-0005-0000-0000-0000AB0F0000}"/>
    <cellStyle name="40% - Accent1 3 2 2 2" xfId="2950" xr:uid="{00000000-0005-0000-0000-0000AC0F0000}"/>
    <cellStyle name="40% - Accent1 3 2 2 2 2" xfId="14414" xr:uid="{00000000-0005-0000-0000-0000AD0F0000}"/>
    <cellStyle name="40% - Accent1 3 2 2 2 2 2" xfId="30083" xr:uid="{00000000-0005-0000-0000-0000AE0F0000}"/>
    <cellStyle name="40% - Accent1 3 2 2 2 2 3" xfId="45680" xr:uid="{00000000-0005-0000-0000-0000AF0F0000}"/>
    <cellStyle name="40% - Accent1 3 2 2 2 3" xfId="22345" xr:uid="{00000000-0005-0000-0000-0000B00F0000}"/>
    <cellStyle name="40% - Accent1 3 2 2 2 4" xfId="37942" xr:uid="{00000000-0005-0000-0000-0000B10F0000}"/>
    <cellStyle name="40% - Accent1 3 2 2 3" xfId="2951" xr:uid="{00000000-0005-0000-0000-0000B20F0000}"/>
    <cellStyle name="40% - Accent1 3 2 2 3 2" xfId="14415" xr:uid="{00000000-0005-0000-0000-0000B30F0000}"/>
    <cellStyle name="40% - Accent1 3 2 2 3 2 2" xfId="30084" xr:uid="{00000000-0005-0000-0000-0000B40F0000}"/>
    <cellStyle name="40% - Accent1 3 2 2 3 2 3" xfId="45681" xr:uid="{00000000-0005-0000-0000-0000B50F0000}"/>
    <cellStyle name="40% - Accent1 3 2 2 3 3" xfId="22346" xr:uid="{00000000-0005-0000-0000-0000B60F0000}"/>
    <cellStyle name="40% - Accent1 3 2 2 3 4" xfId="37943" xr:uid="{00000000-0005-0000-0000-0000B70F0000}"/>
    <cellStyle name="40% - Accent1 3 2 2 4" xfId="14413" xr:uid="{00000000-0005-0000-0000-0000B80F0000}"/>
    <cellStyle name="40% - Accent1 3 2 2 4 2" xfId="30082" xr:uid="{00000000-0005-0000-0000-0000B90F0000}"/>
    <cellStyle name="40% - Accent1 3 2 2 4 3" xfId="45679" xr:uid="{00000000-0005-0000-0000-0000BA0F0000}"/>
    <cellStyle name="40% - Accent1 3 2 2 5" xfId="22344" xr:uid="{00000000-0005-0000-0000-0000BB0F0000}"/>
    <cellStyle name="40% - Accent1 3 2 2 6" xfId="37941" xr:uid="{00000000-0005-0000-0000-0000BC0F0000}"/>
    <cellStyle name="40% - Accent1 3 2 3" xfId="2952" xr:uid="{00000000-0005-0000-0000-0000BD0F0000}"/>
    <cellStyle name="40% - Accent1 3 2 3 2" xfId="14416" xr:uid="{00000000-0005-0000-0000-0000BE0F0000}"/>
    <cellStyle name="40% - Accent1 3 2 3 2 2" xfId="30085" xr:uid="{00000000-0005-0000-0000-0000BF0F0000}"/>
    <cellStyle name="40% - Accent1 3 2 3 2 3" xfId="45682" xr:uid="{00000000-0005-0000-0000-0000C00F0000}"/>
    <cellStyle name="40% - Accent1 3 2 3 3" xfId="22347" xr:uid="{00000000-0005-0000-0000-0000C10F0000}"/>
    <cellStyle name="40% - Accent1 3 2 3 4" xfId="37944" xr:uid="{00000000-0005-0000-0000-0000C20F0000}"/>
    <cellStyle name="40% - Accent1 3 2 4" xfId="2953" xr:uid="{00000000-0005-0000-0000-0000C30F0000}"/>
    <cellStyle name="40% - Accent1 3 2 4 2" xfId="14417" xr:uid="{00000000-0005-0000-0000-0000C40F0000}"/>
    <cellStyle name="40% - Accent1 3 2 4 2 2" xfId="30086" xr:uid="{00000000-0005-0000-0000-0000C50F0000}"/>
    <cellStyle name="40% - Accent1 3 2 4 2 3" xfId="45683" xr:uid="{00000000-0005-0000-0000-0000C60F0000}"/>
    <cellStyle name="40% - Accent1 3 2 4 3" xfId="22348" xr:uid="{00000000-0005-0000-0000-0000C70F0000}"/>
    <cellStyle name="40% - Accent1 3 2 4 4" xfId="37945" xr:uid="{00000000-0005-0000-0000-0000C80F0000}"/>
    <cellStyle name="40% - Accent1 3 3" xfId="2954" xr:uid="{00000000-0005-0000-0000-0000C90F0000}"/>
    <cellStyle name="40% - Accent1 3 3 2" xfId="2955" xr:uid="{00000000-0005-0000-0000-0000CA0F0000}"/>
    <cellStyle name="40% - Accent1 3 3 2 2" xfId="14418" xr:uid="{00000000-0005-0000-0000-0000CB0F0000}"/>
    <cellStyle name="40% - Accent1 3 3 2 2 2" xfId="30087" xr:uid="{00000000-0005-0000-0000-0000CC0F0000}"/>
    <cellStyle name="40% - Accent1 3 3 2 2 3" xfId="45684" xr:uid="{00000000-0005-0000-0000-0000CD0F0000}"/>
    <cellStyle name="40% - Accent1 3 3 2 3" xfId="22349" xr:uid="{00000000-0005-0000-0000-0000CE0F0000}"/>
    <cellStyle name="40% - Accent1 3 3 2 4" xfId="37946" xr:uid="{00000000-0005-0000-0000-0000CF0F0000}"/>
    <cellStyle name="40% - Accent1 3 3 3" xfId="2956" xr:uid="{00000000-0005-0000-0000-0000D00F0000}"/>
    <cellStyle name="40% - Accent1 3 3 3 2" xfId="14419" xr:uid="{00000000-0005-0000-0000-0000D10F0000}"/>
    <cellStyle name="40% - Accent1 3 3 3 2 2" xfId="30088" xr:uid="{00000000-0005-0000-0000-0000D20F0000}"/>
    <cellStyle name="40% - Accent1 3 3 3 2 3" xfId="45685" xr:uid="{00000000-0005-0000-0000-0000D30F0000}"/>
    <cellStyle name="40% - Accent1 3 3 3 3" xfId="22350" xr:uid="{00000000-0005-0000-0000-0000D40F0000}"/>
    <cellStyle name="40% - Accent1 3 3 3 4" xfId="37947" xr:uid="{00000000-0005-0000-0000-0000D50F0000}"/>
    <cellStyle name="40% - Accent1 3 4" xfId="2957" xr:uid="{00000000-0005-0000-0000-0000D60F0000}"/>
    <cellStyle name="40% - Accent1 3 5" xfId="2958" xr:uid="{00000000-0005-0000-0000-0000D70F0000}"/>
    <cellStyle name="40% - Accent1 3 6" xfId="2959" xr:uid="{00000000-0005-0000-0000-0000D80F0000}"/>
    <cellStyle name="40% - Accent1 3 7" xfId="2960" xr:uid="{00000000-0005-0000-0000-0000D90F0000}"/>
    <cellStyle name="40% - Accent1 3 8" xfId="2961" xr:uid="{00000000-0005-0000-0000-0000DA0F0000}"/>
    <cellStyle name="40% - Accent1 3 9" xfId="2962" xr:uid="{00000000-0005-0000-0000-0000DB0F0000}"/>
    <cellStyle name="40% - Accent1 30" xfId="2963" xr:uid="{00000000-0005-0000-0000-0000DC0F0000}"/>
    <cellStyle name="40% - Accent1 31" xfId="2964" xr:uid="{00000000-0005-0000-0000-0000DD0F0000}"/>
    <cellStyle name="40% - Accent1 32" xfId="2965" xr:uid="{00000000-0005-0000-0000-0000DE0F0000}"/>
    <cellStyle name="40% - Accent1 33" xfId="2966" xr:uid="{00000000-0005-0000-0000-0000DF0F0000}"/>
    <cellStyle name="40% - Accent1 34" xfId="2967" xr:uid="{00000000-0005-0000-0000-0000E00F0000}"/>
    <cellStyle name="40% - Accent1 35" xfId="2968" xr:uid="{00000000-0005-0000-0000-0000E10F0000}"/>
    <cellStyle name="40% - Accent1 36" xfId="2969" xr:uid="{00000000-0005-0000-0000-0000E20F0000}"/>
    <cellStyle name="40% - Accent1 37" xfId="2970" xr:uid="{00000000-0005-0000-0000-0000E30F0000}"/>
    <cellStyle name="40% - Accent1 38" xfId="2971" xr:uid="{00000000-0005-0000-0000-0000E40F0000}"/>
    <cellStyle name="40% - Accent1 4" xfId="2972" xr:uid="{00000000-0005-0000-0000-0000E50F0000}"/>
    <cellStyle name="40% - Accent1 4 10" xfId="2973" xr:uid="{00000000-0005-0000-0000-0000E60F0000}"/>
    <cellStyle name="40% - Accent1 4 2" xfId="2974" xr:uid="{00000000-0005-0000-0000-0000E70F0000}"/>
    <cellStyle name="40% - Accent1 4 2 2" xfId="2975" xr:uid="{00000000-0005-0000-0000-0000E80F0000}"/>
    <cellStyle name="40% - Accent1 4 2 2 2" xfId="14420" xr:uid="{00000000-0005-0000-0000-0000E90F0000}"/>
    <cellStyle name="40% - Accent1 4 2 2 2 2" xfId="30089" xr:uid="{00000000-0005-0000-0000-0000EA0F0000}"/>
    <cellStyle name="40% - Accent1 4 2 2 2 3" xfId="45686" xr:uid="{00000000-0005-0000-0000-0000EB0F0000}"/>
    <cellStyle name="40% - Accent1 4 2 2 3" xfId="22351" xr:uid="{00000000-0005-0000-0000-0000EC0F0000}"/>
    <cellStyle name="40% - Accent1 4 2 2 4" xfId="37948" xr:uid="{00000000-0005-0000-0000-0000ED0F0000}"/>
    <cellStyle name="40% - Accent1 4 2 3" xfId="2976" xr:uid="{00000000-0005-0000-0000-0000EE0F0000}"/>
    <cellStyle name="40% - Accent1 4 2 3 2" xfId="14421" xr:uid="{00000000-0005-0000-0000-0000EF0F0000}"/>
    <cellStyle name="40% - Accent1 4 2 3 2 2" xfId="30090" xr:uid="{00000000-0005-0000-0000-0000F00F0000}"/>
    <cellStyle name="40% - Accent1 4 2 3 2 3" xfId="45687" xr:uid="{00000000-0005-0000-0000-0000F10F0000}"/>
    <cellStyle name="40% - Accent1 4 2 3 3" xfId="22352" xr:uid="{00000000-0005-0000-0000-0000F20F0000}"/>
    <cellStyle name="40% - Accent1 4 2 3 4" xfId="37949" xr:uid="{00000000-0005-0000-0000-0000F30F0000}"/>
    <cellStyle name="40% - Accent1 4 3" xfId="2977" xr:uid="{00000000-0005-0000-0000-0000F40F0000}"/>
    <cellStyle name="40% - Accent1 4 4" xfId="2978" xr:uid="{00000000-0005-0000-0000-0000F50F0000}"/>
    <cellStyle name="40% - Accent1 4 5" xfId="2979" xr:uid="{00000000-0005-0000-0000-0000F60F0000}"/>
    <cellStyle name="40% - Accent1 4 6" xfId="2980" xr:uid="{00000000-0005-0000-0000-0000F70F0000}"/>
    <cellStyle name="40% - Accent1 4 7" xfId="2981" xr:uid="{00000000-0005-0000-0000-0000F80F0000}"/>
    <cellStyle name="40% - Accent1 4 8" xfId="2982" xr:uid="{00000000-0005-0000-0000-0000F90F0000}"/>
    <cellStyle name="40% - Accent1 4 9" xfId="2983" xr:uid="{00000000-0005-0000-0000-0000FA0F0000}"/>
    <cellStyle name="40% - Accent1 5" xfId="2984" xr:uid="{00000000-0005-0000-0000-0000FB0F0000}"/>
    <cellStyle name="40% - Accent1 5 10" xfId="2985" xr:uid="{00000000-0005-0000-0000-0000FC0F0000}"/>
    <cellStyle name="40% - Accent1 5 2" xfId="2986" xr:uid="{00000000-0005-0000-0000-0000FD0F0000}"/>
    <cellStyle name="40% - Accent1 5 3" xfId="2987" xr:uid="{00000000-0005-0000-0000-0000FE0F0000}"/>
    <cellStyle name="40% - Accent1 5 4" xfId="2988" xr:uid="{00000000-0005-0000-0000-0000FF0F0000}"/>
    <cellStyle name="40% - Accent1 5 5" xfId="2989" xr:uid="{00000000-0005-0000-0000-000000100000}"/>
    <cellStyle name="40% - Accent1 5 6" xfId="2990" xr:uid="{00000000-0005-0000-0000-000001100000}"/>
    <cellStyle name="40% - Accent1 5 7" xfId="2991" xr:uid="{00000000-0005-0000-0000-000002100000}"/>
    <cellStyle name="40% - Accent1 5 8" xfId="2992" xr:uid="{00000000-0005-0000-0000-000003100000}"/>
    <cellStyle name="40% - Accent1 5 9" xfId="2993" xr:uid="{00000000-0005-0000-0000-000004100000}"/>
    <cellStyle name="40% - Accent1 6" xfId="2994" xr:uid="{00000000-0005-0000-0000-000005100000}"/>
    <cellStyle name="40% - Accent1 6 2" xfId="2995" xr:uid="{00000000-0005-0000-0000-000006100000}"/>
    <cellStyle name="40% - Accent1 6 3" xfId="2996" xr:uid="{00000000-0005-0000-0000-000007100000}"/>
    <cellStyle name="40% - Accent1 6 4" xfId="2997" xr:uid="{00000000-0005-0000-0000-000008100000}"/>
    <cellStyle name="40% - Accent1 6 5" xfId="2998" xr:uid="{00000000-0005-0000-0000-000009100000}"/>
    <cellStyle name="40% - Accent1 6 6" xfId="2999" xr:uid="{00000000-0005-0000-0000-00000A100000}"/>
    <cellStyle name="40% - Accent1 7" xfId="3000" xr:uid="{00000000-0005-0000-0000-00000B100000}"/>
    <cellStyle name="40% - Accent1 7 2" xfId="3001" xr:uid="{00000000-0005-0000-0000-00000C100000}"/>
    <cellStyle name="40% - Accent1 7 3" xfId="3002" xr:uid="{00000000-0005-0000-0000-00000D100000}"/>
    <cellStyle name="40% - Accent1 7 4" xfId="3003" xr:uid="{00000000-0005-0000-0000-00000E100000}"/>
    <cellStyle name="40% - Accent1 7 5" xfId="3004" xr:uid="{00000000-0005-0000-0000-00000F100000}"/>
    <cellStyle name="40% - Accent1 7 6" xfId="3005" xr:uid="{00000000-0005-0000-0000-000010100000}"/>
    <cellStyle name="40% - Accent1 8" xfId="3006" xr:uid="{00000000-0005-0000-0000-000011100000}"/>
    <cellStyle name="40% - Accent1 8 2" xfId="3007" xr:uid="{00000000-0005-0000-0000-000012100000}"/>
    <cellStyle name="40% - Accent1 8 3" xfId="3008" xr:uid="{00000000-0005-0000-0000-000013100000}"/>
    <cellStyle name="40% - Accent1 8 4" xfId="3009" xr:uid="{00000000-0005-0000-0000-000014100000}"/>
    <cellStyle name="40% - Accent1 8 5" xfId="3010" xr:uid="{00000000-0005-0000-0000-000015100000}"/>
    <cellStyle name="40% - Accent1 8 6" xfId="3011" xr:uid="{00000000-0005-0000-0000-000016100000}"/>
    <cellStyle name="40% - Accent1 9" xfId="3012" xr:uid="{00000000-0005-0000-0000-000017100000}"/>
    <cellStyle name="40% - Accent1 9 2" xfId="3013" xr:uid="{00000000-0005-0000-0000-000018100000}"/>
    <cellStyle name="40% - Accent1 9 2 2" xfId="14423" xr:uid="{00000000-0005-0000-0000-000019100000}"/>
    <cellStyle name="40% - Accent1 9 2 2 2" xfId="30092" xr:uid="{00000000-0005-0000-0000-00001A100000}"/>
    <cellStyle name="40% - Accent1 9 2 2 3" xfId="45689" xr:uid="{00000000-0005-0000-0000-00001B100000}"/>
    <cellStyle name="40% - Accent1 9 2 3" xfId="22354" xr:uid="{00000000-0005-0000-0000-00001C100000}"/>
    <cellStyle name="40% - Accent1 9 2 4" xfId="37951" xr:uid="{00000000-0005-0000-0000-00001D100000}"/>
    <cellStyle name="40% - Accent1 9 3" xfId="3014" xr:uid="{00000000-0005-0000-0000-00001E100000}"/>
    <cellStyle name="40% - Accent1 9 3 2" xfId="14424" xr:uid="{00000000-0005-0000-0000-00001F100000}"/>
    <cellStyle name="40% - Accent1 9 3 2 2" xfId="30093" xr:uid="{00000000-0005-0000-0000-000020100000}"/>
    <cellStyle name="40% - Accent1 9 3 2 3" xfId="45690" xr:uid="{00000000-0005-0000-0000-000021100000}"/>
    <cellStyle name="40% - Accent1 9 3 3" xfId="22355" xr:uid="{00000000-0005-0000-0000-000022100000}"/>
    <cellStyle name="40% - Accent1 9 3 4" xfId="37952" xr:uid="{00000000-0005-0000-0000-000023100000}"/>
    <cellStyle name="40% - Accent1 9 4" xfId="14422" xr:uid="{00000000-0005-0000-0000-000024100000}"/>
    <cellStyle name="40% - Accent1 9 4 2" xfId="30091" xr:uid="{00000000-0005-0000-0000-000025100000}"/>
    <cellStyle name="40% - Accent1 9 4 3" xfId="45688" xr:uid="{00000000-0005-0000-0000-000026100000}"/>
    <cellStyle name="40% - Accent1 9 5" xfId="22353" xr:uid="{00000000-0005-0000-0000-000027100000}"/>
    <cellStyle name="40% - Accent1 9 6" xfId="37950" xr:uid="{00000000-0005-0000-0000-000028100000}"/>
    <cellStyle name="40% - Accent2" xfId="53154" xr:uid="{00000000-0005-0000-0000-000029100000}"/>
    <cellStyle name="40% - Accent2 10" xfId="3015" xr:uid="{00000000-0005-0000-0000-00002A100000}"/>
    <cellStyle name="40% - Accent2 10 2" xfId="3016" xr:uid="{00000000-0005-0000-0000-00002B100000}"/>
    <cellStyle name="40% - Accent2 10 2 2" xfId="14426" xr:uid="{00000000-0005-0000-0000-00002C100000}"/>
    <cellStyle name="40% - Accent2 10 2 2 2" xfId="30095" xr:uid="{00000000-0005-0000-0000-00002D100000}"/>
    <cellStyle name="40% - Accent2 10 2 2 3" xfId="45692" xr:uid="{00000000-0005-0000-0000-00002E100000}"/>
    <cellStyle name="40% - Accent2 10 2 3" xfId="22357" xr:uid="{00000000-0005-0000-0000-00002F100000}"/>
    <cellStyle name="40% - Accent2 10 2 4" xfId="37954" xr:uid="{00000000-0005-0000-0000-000030100000}"/>
    <cellStyle name="40% - Accent2 10 3" xfId="3017" xr:uid="{00000000-0005-0000-0000-000031100000}"/>
    <cellStyle name="40% - Accent2 10 3 2" xfId="14427" xr:uid="{00000000-0005-0000-0000-000032100000}"/>
    <cellStyle name="40% - Accent2 10 3 2 2" xfId="30096" xr:uid="{00000000-0005-0000-0000-000033100000}"/>
    <cellStyle name="40% - Accent2 10 3 2 3" xfId="45693" xr:uid="{00000000-0005-0000-0000-000034100000}"/>
    <cellStyle name="40% - Accent2 10 3 3" xfId="22358" xr:uid="{00000000-0005-0000-0000-000035100000}"/>
    <cellStyle name="40% - Accent2 10 3 4" xfId="37955" xr:uid="{00000000-0005-0000-0000-000036100000}"/>
    <cellStyle name="40% - Accent2 10 4" xfId="14425" xr:uid="{00000000-0005-0000-0000-000037100000}"/>
    <cellStyle name="40% - Accent2 10 4 2" xfId="30094" xr:uid="{00000000-0005-0000-0000-000038100000}"/>
    <cellStyle name="40% - Accent2 10 4 3" xfId="45691" xr:uid="{00000000-0005-0000-0000-000039100000}"/>
    <cellStyle name="40% - Accent2 10 5" xfId="22356" xr:uid="{00000000-0005-0000-0000-00003A100000}"/>
    <cellStyle name="40% - Accent2 10 6" xfId="37953" xr:uid="{00000000-0005-0000-0000-00003B100000}"/>
    <cellStyle name="40% - Accent2 11" xfId="3018" xr:uid="{00000000-0005-0000-0000-00003C100000}"/>
    <cellStyle name="40% - Accent2 11 2" xfId="3019" xr:uid="{00000000-0005-0000-0000-00003D100000}"/>
    <cellStyle name="40% - Accent2 11 2 2" xfId="14429" xr:uid="{00000000-0005-0000-0000-00003E100000}"/>
    <cellStyle name="40% - Accent2 11 2 2 2" xfId="30098" xr:uid="{00000000-0005-0000-0000-00003F100000}"/>
    <cellStyle name="40% - Accent2 11 2 2 3" xfId="45695" xr:uid="{00000000-0005-0000-0000-000040100000}"/>
    <cellStyle name="40% - Accent2 11 2 3" xfId="22360" xr:uid="{00000000-0005-0000-0000-000041100000}"/>
    <cellStyle name="40% - Accent2 11 2 4" xfId="37957" xr:uid="{00000000-0005-0000-0000-000042100000}"/>
    <cellStyle name="40% - Accent2 11 3" xfId="3020" xr:uid="{00000000-0005-0000-0000-000043100000}"/>
    <cellStyle name="40% - Accent2 11 3 2" xfId="14430" xr:uid="{00000000-0005-0000-0000-000044100000}"/>
    <cellStyle name="40% - Accent2 11 3 2 2" xfId="30099" xr:uid="{00000000-0005-0000-0000-000045100000}"/>
    <cellStyle name="40% - Accent2 11 3 2 3" xfId="45696" xr:uid="{00000000-0005-0000-0000-000046100000}"/>
    <cellStyle name="40% - Accent2 11 3 3" xfId="22361" xr:uid="{00000000-0005-0000-0000-000047100000}"/>
    <cellStyle name="40% - Accent2 11 3 4" xfId="37958" xr:uid="{00000000-0005-0000-0000-000048100000}"/>
    <cellStyle name="40% - Accent2 11 4" xfId="14428" xr:uid="{00000000-0005-0000-0000-000049100000}"/>
    <cellStyle name="40% - Accent2 11 4 2" xfId="30097" xr:uid="{00000000-0005-0000-0000-00004A100000}"/>
    <cellStyle name="40% - Accent2 11 4 3" xfId="45694" xr:uid="{00000000-0005-0000-0000-00004B100000}"/>
    <cellStyle name="40% - Accent2 11 5" xfId="22359" xr:uid="{00000000-0005-0000-0000-00004C100000}"/>
    <cellStyle name="40% - Accent2 11 6" xfId="37956" xr:uid="{00000000-0005-0000-0000-00004D100000}"/>
    <cellStyle name="40% - Accent2 12" xfId="3021" xr:uid="{00000000-0005-0000-0000-00004E100000}"/>
    <cellStyle name="40% - Accent2 12 2" xfId="3022" xr:uid="{00000000-0005-0000-0000-00004F100000}"/>
    <cellStyle name="40% - Accent2 12 2 2" xfId="14432" xr:uid="{00000000-0005-0000-0000-000050100000}"/>
    <cellStyle name="40% - Accent2 12 2 2 2" xfId="30101" xr:uid="{00000000-0005-0000-0000-000051100000}"/>
    <cellStyle name="40% - Accent2 12 2 2 3" xfId="45698" xr:uid="{00000000-0005-0000-0000-000052100000}"/>
    <cellStyle name="40% - Accent2 12 2 3" xfId="22363" xr:uid="{00000000-0005-0000-0000-000053100000}"/>
    <cellStyle name="40% - Accent2 12 2 4" xfId="37960" xr:uid="{00000000-0005-0000-0000-000054100000}"/>
    <cellStyle name="40% - Accent2 12 3" xfId="3023" xr:uid="{00000000-0005-0000-0000-000055100000}"/>
    <cellStyle name="40% - Accent2 12 3 2" xfId="14433" xr:uid="{00000000-0005-0000-0000-000056100000}"/>
    <cellStyle name="40% - Accent2 12 3 2 2" xfId="30102" xr:uid="{00000000-0005-0000-0000-000057100000}"/>
    <cellStyle name="40% - Accent2 12 3 2 3" xfId="45699" xr:uid="{00000000-0005-0000-0000-000058100000}"/>
    <cellStyle name="40% - Accent2 12 3 3" xfId="22364" xr:uid="{00000000-0005-0000-0000-000059100000}"/>
    <cellStyle name="40% - Accent2 12 3 4" xfId="37961" xr:uid="{00000000-0005-0000-0000-00005A100000}"/>
    <cellStyle name="40% - Accent2 12 4" xfId="14431" xr:uid="{00000000-0005-0000-0000-00005B100000}"/>
    <cellStyle name="40% - Accent2 12 4 2" xfId="30100" xr:uid="{00000000-0005-0000-0000-00005C100000}"/>
    <cellStyle name="40% - Accent2 12 4 3" xfId="45697" xr:uid="{00000000-0005-0000-0000-00005D100000}"/>
    <cellStyle name="40% - Accent2 12 5" xfId="22362" xr:uid="{00000000-0005-0000-0000-00005E100000}"/>
    <cellStyle name="40% - Accent2 12 6" xfId="37959" xr:uid="{00000000-0005-0000-0000-00005F100000}"/>
    <cellStyle name="40% - Accent2 13" xfId="3024" xr:uid="{00000000-0005-0000-0000-000060100000}"/>
    <cellStyle name="40% - Accent2 13 2" xfId="3025" xr:uid="{00000000-0005-0000-0000-000061100000}"/>
    <cellStyle name="40% - Accent2 13 2 2" xfId="14435" xr:uid="{00000000-0005-0000-0000-000062100000}"/>
    <cellStyle name="40% - Accent2 13 2 2 2" xfId="30104" xr:uid="{00000000-0005-0000-0000-000063100000}"/>
    <cellStyle name="40% - Accent2 13 2 2 3" xfId="45701" xr:uid="{00000000-0005-0000-0000-000064100000}"/>
    <cellStyle name="40% - Accent2 13 2 3" xfId="22366" xr:uid="{00000000-0005-0000-0000-000065100000}"/>
    <cellStyle name="40% - Accent2 13 2 4" xfId="37963" xr:uid="{00000000-0005-0000-0000-000066100000}"/>
    <cellStyle name="40% - Accent2 13 3" xfId="3026" xr:uid="{00000000-0005-0000-0000-000067100000}"/>
    <cellStyle name="40% - Accent2 13 3 2" xfId="14436" xr:uid="{00000000-0005-0000-0000-000068100000}"/>
    <cellStyle name="40% - Accent2 13 3 2 2" xfId="30105" xr:uid="{00000000-0005-0000-0000-000069100000}"/>
    <cellStyle name="40% - Accent2 13 3 2 3" xfId="45702" xr:uid="{00000000-0005-0000-0000-00006A100000}"/>
    <cellStyle name="40% - Accent2 13 3 3" xfId="22367" xr:uid="{00000000-0005-0000-0000-00006B100000}"/>
    <cellStyle name="40% - Accent2 13 3 4" xfId="37964" xr:uid="{00000000-0005-0000-0000-00006C100000}"/>
    <cellStyle name="40% - Accent2 13 4" xfId="14434" xr:uid="{00000000-0005-0000-0000-00006D100000}"/>
    <cellStyle name="40% - Accent2 13 4 2" xfId="30103" xr:uid="{00000000-0005-0000-0000-00006E100000}"/>
    <cellStyle name="40% - Accent2 13 4 3" xfId="45700" xr:uid="{00000000-0005-0000-0000-00006F100000}"/>
    <cellStyle name="40% - Accent2 13 5" xfId="22365" xr:uid="{00000000-0005-0000-0000-000070100000}"/>
    <cellStyle name="40% - Accent2 13 6" xfId="37962" xr:uid="{00000000-0005-0000-0000-000071100000}"/>
    <cellStyle name="40% - Accent2 14" xfId="3027" xr:uid="{00000000-0005-0000-0000-000072100000}"/>
    <cellStyle name="40% - Accent2 14 2" xfId="3028" xr:uid="{00000000-0005-0000-0000-000073100000}"/>
    <cellStyle name="40% - Accent2 14 2 2" xfId="14438" xr:uid="{00000000-0005-0000-0000-000074100000}"/>
    <cellStyle name="40% - Accent2 14 2 2 2" xfId="30107" xr:uid="{00000000-0005-0000-0000-000075100000}"/>
    <cellStyle name="40% - Accent2 14 2 2 3" xfId="45704" xr:uid="{00000000-0005-0000-0000-000076100000}"/>
    <cellStyle name="40% - Accent2 14 2 3" xfId="22369" xr:uid="{00000000-0005-0000-0000-000077100000}"/>
    <cellStyle name="40% - Accent2 14 2 4" xfId="37966" xr:uid="{00000000-0005-0000-0000-000078100000}"/>
    <cellStyle name="40% - Accent2 14 3" xfId="3029" xr:uid="{00000000-0005-0000-0000-000079100000}"/>
    <cellStyle name="40% - Accent2 14 3 2" xfId="14439" xr:uid="{00000000-0005-0000-0000-00007A100000}"/>
    <cellStyle name="40% - Accent2 14 3 2 2" xfId="30108" xr:uid="{00000000-0005-0000-0000-00007B100000}"/>
    <cellStyle name="40% - Accent2 14 3 2 3" xfId="45705" xr:uid="{00000000-0005-0000-0000-00007C100000}"/>
    <cellStyle name="40% - Accent2 14 3 3" xfId="22370" xr:uid="{00000000-0005-0000-0000-00007D100000}"/>
    <cellStyle name="40% - Accent2 14 3 4" xfId="37967" xr:uid="{00000000-0005-0000-0000-00007E100000}"/>
    <cellStyle name="40% - Accent2 14 4" xfId="14437" xr:uid="{00000000-0005-0000-0000-00007F100000}"/>
    <cellStyle name="40% - Accent2 14 4 2" xfId="30106" xr:uid="{00000000-0005-0000-0000-000080100000}"/>
    <cellStyle name="40% - Accent2 14 4 3" xfId="45703" xr:uid="{00000000-0005-0000-0000-000081100000}"/>
    <cellStyle name="40% - Accent2 14 5" xfId="22368" xr:uid="{00000000-0005-0000-0000-000082100000}"/>
    <cellStyle name="40% - Accent2 14 6" xfId="37965" xr:uid="{00000000-0005-0000-0000-000083100000}"/>
    <cellStyle name="40% - Accent2 15" xfId="3030" xr:uid="{00000000-0005-0000-0000-000084100000}"/>
    <cellStyle name="40% - Accent2 15 2" xfId="3031" xr:uid="{00000000-0005-0000-0000-000085100000}"/>
    <cellStyle name="40% - Accent2 15 2 2" xfId="14441" xr:uid="{00000000-0005-0000-0000-000086100000}"/>
    <cellStyle name="40% - Accent2 15 2 2 2" xfId="30110" xr:uid="{00000000-0005-0000-0000-000087100000}"/>
    <cellStyle name="40% - Accent2 15 2 2 3" xfId="45707" xr:uid="{00000000-0005-0000-0000-000088100000}"/>
    <cellStyle name="40% - Accent2 15 2 3" xfId="22372" xr:uid="{00000000-0005-0000-0000-000089100000}"/>
    <cellStyle name="40% - Accent2 15 2 4" xfId="37969" xr:uid="{00000000-0005-0000-0000-00008A100000}"/>
    <cellStyle name="40% - Accent2 15 3" xfId="3032" xr:uid="{00000000-0005-0000-0000-00008B100000}"/>
    <cellStyle name="40% - Accent2 15 3 2" xfId="14442" xr:uid="{00000000-0005-0000-0000-00008C100000}"/>
    <cellStyle name="40% - Accent2 15 3 2 2" xfId="30111" xr:uid="{00000000-0005-0000-0000-00008D100000}"/>
    <cellStyle name="40% - Accent2 15 3 2 3" xfId="45708" xr:uid="{00000000-0005-0000-0000-00008E100000}"/>
    <cellStyle name="40% - Accent2 15 3 3" xfId="22373" xr:uid="{00000000-0005-0000-0000-00008F100000}"/>
    <cellStyle name="40% - Accent2 15 3 4" xfId="37970" xr:uid="{00000000-0005-0000-0000-000090100000}"/>
    <cellStyle name="40% - Accent2 15 4" xfId="14440" xr:uid="{00000000-0005-0000-0000-000091100000}"/>
    <cellStyle name="40% - Accent2 15 4 2" xfId="30109" xr:uid="{00000000-0005-0000-0000-000092100000}"/>
    <cellStyle name="40% - Accent2 15 4 3" xfId="45706" xr:uid="{00000000-0005-0000-0000-000093100000}"/>
    <cellStyle name="40% - Accent2 15 5" xfId="22371" xr:uid="{00000000-0005-0000-0000-000094100000}"/>
    <cellStyle name="40% - Accent2 15 6" xfId="37968" xr:uid="{00000000-0005-0000-0000-000095100000}"/>
    <cellStyle name="40% - Accent2 16" xfId="3033" xr:uid="{00000000-0005-0000-0000-000096100000}"/>
    <cellStyle name="40% - Accent2 16 2" xfId="3034" xr:uid="{00000000-0005-0000-0000-000097100000}"/>
    <cellStyle name="40% - Accent2 16 2 2" xfId="14444" xr:uid="{00000000-0005-0000-0000-000098100000}"/>
    <cellStyle name="40% - Accent2 16 2 2 2" xfId="30113" xr:uid="{00000000-0005-0000-0000-000099100000}"/>
    <cellStyle name="40% - Accent2 16 2 2 3" xfId="45710" xr:uid="{00000000-0005-0000-0000-00009A100000}"/>
    <cellStyle name="40% - Accent2 16 2 3" xfId="22375" xr:uid="{00000000-0005-0000-0000-00009B100000}"/>
    <cellStyle name="40% - Accent2 16 2 4" xfId="37972" xr:uid="{00000000-0005-0000-0000-00009C100000}"/>
    <cellStyle name="40% - Accent2 16 3" xfId="3035" xr:uid="{00000000-0005-0000-0000-00009D100000}"/>
    <cellStyle name="40% - Accent2 16 3 2" xfId="14445" xr:uid="{00000000-0005-0000-0000-00009E100000}"/>
    <cellStyle name="40% - Accent2 16 3 2 2" xfId="30114" xr:uid="{00000000-0005-0000-0000-00009F100000}"/>
    <cellStyle name="40% - Accent2 16 3 2 3" xfId="45711" xr:uid="{00000000-0005-0000-0000-0000A0100000}"/>
    <cellStyle name="40% - Accent2 16 3 3" xfId="22376" xr:uid="{00000000-0005-0000-0000-0000A1100000}"/>
    <cellStyle name="40% - Accent2 16 3 4" xfId="37973" xr:uid="{00000000-0005-0000-0000-0000A2100000}"/>
    <cellStyle name="40% - Accent2 16 4" xfId="14443" xr:uid="{00000000-0005-0000-0000-0000A3100000}"/>
    <cellStyle name="40% - Accent2 16 4 2" xfId="30112" xr:uid="{00000000-0005-0000-0000-0000A4100000}"/>
    <cellStyle name="40% - Accent2 16 4 3" xfId="45709" xr:uid="{00000000-0005-0000-0000-0000A5100000}"/>
    <cellStyle name="40% - Accent2 16 5" xfId="22374" xr:uid="{00000000-0005-0000-0000-0000A6100000}"/>
    <cellStyle name="40% - Accent2 16 6" xfId="37971" xr:uid="{00000000-0005-0000-0000-0000A7100000}"/>
    <cellStyle name="40% - Accent2 17" xfId="3036" xr:uid="{00000000-0005-0000-0000-0000A8100000}"/>
    <cellStyle name="40% - Accent2 18" xfId="3037" xr:uid="{00000000-0005-0000-0000-0000A9100000}"/>
    <cellStyle name="40% - Accent2 19" xfId="3038" xr:uid="{00000000-0005-0000-0000-0000AA100000}"/>
    <cellStyle name="40% - Accent2 2" xfId="3039" xr:uid="{00000000-0005-0000-0000-0000AB100000}"/>
    <cellStyle name="40% - Accent2 2 10" xfId="3040" xr:uid="{00000000-0005-0000-0000-0000AC100000}"/>
    <cellStyle name="40% - Accent2 2 2" xfId="3041" xr:uid="{00000000-0005-0000-0000-0000AD100000}"/>
    <cellStyle name="40% - Accent2 2 2 2" xfId="3042" xr:uid="{00000000-0005-0000-0000-0000AE100000}"/>
    <cellStyle name="40% - Accent2 2 2 2 2" xfId="3043" xr:uid="{00000000-0005-0000-0000-0000AF100000}"/>
    <cellStyle name="40% - Accent2 2 2 2 2 2" xfId="14447" xr:uid="{00000000-0005-0000-0000-0000B0100000}"/>
    <cellStyle name="40% - Accent2 2 2 2 2 2 2" xfId="30116" xr:uid="{00000000-0005-0000-0000-0000B1100000}"/>
    <cellStyle name="40% - Accent2 2 2 2 2 2 3" xfId="45713" xr:uid="{00000000-0005-0000-0000-0000B2100000}"/>
    <cellStyle name="40% - Accent2 2 2 2 2 3" xfId="22378" xr:uid="{00000000-0005-0000-0000-0000B3100000}"/>
    <cellStyle name="40% - Accent2 2 2 2 2 4" xfId="37975" xr:uid="{00000000-0005-0000-0000-0000B4100000}"/>
    <cellStyle name="40% - Accent2 2 2 2 3" xfId="3044" xr:uid="{00000000-0005-0000-0000-0000B5100000}"/>
    <cellStyle name="40% - Accent2 2 2 2 3 2" xfId="14448" xr:uid="{00000000-0005-0000-0000-0000B6100000}"/>
    <cellStyle name="40% - Accent2 2 2 2 3 2 2" xfId="30117" xr:uid="{00000000-0005-0000-0000-0000B7100000}"/>
    <cellStyle name="40% - Accent2 2 2 2 3 2 3" xfId="45714" xr:uid="{00000000-0005-0000-0000-0000B8100000}"/>
    <cellStyle name="40% - Accent2 2 2 2 3 3" xfId="22379" xr:uid="{00000000-0005-0000-0000-0000B9100000}"/>
    <cellStyle name="40% - Accent2 2 2 2 3 4" xfId="37976" xr:uid="{00000000-0005-0000-0000-0000BA100000}"/>
    <cellStyle name="40% - Accent2 2 2 2 4" xfId="14446" xr:uid="{00000000-0005-0000-0000-0000BB100000}"/>
    <cellStyle name="40% - Accent2 2 2 2 4 2" xfId="30115" xr:uid="{00000000-0005-0000-0000-0000BC100000}"/>
    <cellStyle name="40% - Accent2 2 2 2 4 3" xfId="45712" xr:uid="{00000000-0005-0000-0000-0000BD100000}"/>
    <cellStyle name="40% - Accent2 2 2 2 5" xfId="22377" xr:uid="{00000000-0005-0000-0000-0000BE100000}"/>
    <cellStyle name="40% - Accent2 2 2 2 6" xfId="37974" xr:uid="{00000000-0005-0000-0000-0000BF100000}"/>
    <cellStyle name="40% - Accent2 2 2 3" xfId="3045" xr:uid="{00000000-0005-0000-0000-0000C0100000}"/>
    <cellStyle name="40% - Accent2 2 2 3 2" xfId="14449" xr:uid="{00000000-0005-0000-0000-0000C1100000}"/>
    <cellStyle name="40% - Accent2 2 2 3 2 2" xfId="30118" xr:uid="{00000000-0005-0000-0000-0000C2100000}"/>
    <cellStyle name="40% - Accent2 2 2 3 2 3" xfId="45715" xr:uid="{00000000-0005-0000-0000-0000C3100000}"/>
    <cellStyle name="40% - Accent2 2 2 3 3" xfId="22380" xr:uid="{00000000-0005-0000-0000-0000C4100000}"/>
    <cellStyle name="40% - Accent2 2 2 3 4" xfId="37977" xr:uid="{00000000-0005-0000-0000-0000C5100000}"/>
    <cellStyle name="40% - Accent2 2 2 4" xfId="3046" xr:uid="{00000000-0005-0000-0000-0000C6100000}"/>
    <cellStyle name="40% - Accent2 2 2 4 2" xfId="14450" xr:uid="{00000000-0005-0000-0000-0000C7100000}"/>
    <cellStyle name="40% - Accent2 2 2 4 2 2" xfId="30119" xr:uid="{00000000-0005-0000-0000-0000C8100000}"/>
    <cellStyle name="40% - Accent2 2 2 4 2 3" xfId="45716" xr:uid="{00000000-0005-0000-0000-0000C9100000}"/>
    <cellStyle name="40% - Accent2 2 2 4 3" xfId="22381" xr:uid="{00000000-0005-0000-0000-0000CA100000}"/>
    <cellStyle name="40% - Accent2 2 2 4 4" xfId="37978" xr:uid="{00000000-0005-0000-0000-0000CB100000}"/>
    <cellStyle name="40% - Accent2 2 3" xfId="3047" xr:uid="{00000000-0005-0000-0000-0000CC100000}"/>
    <cellStyle name="40% - Accent2 2 3 2" xfId="3048" xr:uid="{00000000-0005-0000-0000-0000CD100000}"/>
    <cellStyle name="40% - Accent2 2 3 2 2" xfId="14451" xr:uid="{00000000-0005-0000-0000-0000CE100000}"/>
    <cellStyle name="40% - Accent2 2 3 2 2 2" xfId="30120" xr:uid="{00000000-0005-0000-0000-0000CF100000}"/>
    <cellStyle name="40% - Accent2 2 3 2 2 3" xfId="45717" xr:uid="{00000000-0005-0000-0000-0000D0100000}"/>
    <cellStyle name="40% - Accent2 2 3 2 3" xfId="22382" xr:uid="{00000000-0005-0000-0000-0000D1100000}"/>
    <cellStyle name="40% - Accent2 2 3 2 4" xfId="37979" xr:uid="{00000000-0005-0000-0000-0000D2100000}"/>
    <cellStyle name="40% - Accent2 2 3 3" xfId="3049" xr:uid="{00000000-0005-0000-0000-0000D3100000}"/>
    <cellStyle name="40% - Accent2 2 3 3 2" xfId="14452" xr:uid="{00000000-0005-0000-0000-0000D4100000}"/>
    <cellStyle name="40% - Accent2 2 3 3 2 2" xfId="30121" xr:uid="{00000000-0005-0000-0000-0000D5100000}"/>
    <cellStyle name="40% - Accent2 2 3 3 2 3" xfId="45718" xr:uid="{00000000-0005-0000-0000-0000D6100000}"/>
    <cellStyle name="40% - Accent2 2 3 3 3" xfId="22383" xr:uid="{00000000-0005-0000-0000-0000D7100000}"/>
    <cellStyle name="40% - Accent2 2 3 3 4" xfId="37980" xr:uid="{00000000-0005-0000-0000-0000D8100000}"/>
    <cellStyle name="40% - Accent2 2 4" xfId="3050" xr:uid="{00000000-0005-0000-0000-0000D9100000}"/>
    <cellStyle name="40% - Accent2 2 5" xfId="3051" xr:uid="{00000000-0005-0000-0000-0000DA100000}"/>
    <cellStyle name="40% - Accent2 2 6" xfId="3052" xr:uid="{00000000-0005-0000-0000-0000DB100000}"/>
    <cellStyle name="40% - Accent2 2 7" xfId="3053" xr:uid="{00000000-0005-0000-0000-0000DC100000}"/>
    <cellStyle name="40% - Accent2 2 8" xfId="3054" xr:uid="{00000000-0005-0000-0000-0000DD100000}"/>
    <cellStyle name="40% - Accent2 2 9" xfId="3055" xr:uid="{00000000-0005-0000-0000-0000DE100000}"/>
    <cellStyle name="40% - Accent2 20" xfId="3056" xr:uid="{00000000-0005-0000-0000-0000DF100000}"/>
    <cellStyle name="40% - Accent2 21" xfId="3057" xr:uid="{00000000-0005-0000-0000-0000E0100000}"/>
    <cellStyle name="40% - Accent2 22" xfId="3058" xr:uid="{00000000-0005-0000-0000-0000E1100000}"/>
    <cellStyle name="40% - Accent2 23" xfId="3059" xr:uid="{00000000-0005-0000-0000-0000E2100000}"/>
    <cellStyle name="40% - Accent2 24" xfId="3060" xr:uid="{00000000-0005-0000-0000-0000E3100000}"/>
    <cellStyle name="40% - Accent2 25" xfId="3061" xr:uid="{00000000-0005-0000-0000-0000E4100000}"/>
    <cellStyle name="40% - Accent2 26" xfId="3062" xr:uid="{00000000-0005-0000-0000-0000E5100000}"/>
    <cellStyle name="40% - Accent2 27" xfId="3063" xr:uid="{00000000-0005-0000-0000-0000E6100000}"/>
    <cellStyle name="40% - Accent2 28" xfId="3064" xr:uid="{00000000-0005-0000-0000-0000E7100000}"/>
    <cellStyle name="40% - Accent2 29" xfId="3065" xr:uid="{00000000-0005-0000-0000-0000E8100000}"/>
    <cellStyle name="40% - Accent2 3" xfId="3066" xr:uid="{00000000-0005-0000-0000-0000E9100000}"/>
    <cellStyle name="40% - Accent2 3 10" xfId="3067" xr:uid="{00000000-0005-0000-0000-0000EA100000}"/>
    <cellStyle name="40% - Accent2 3 2" xfId="3068" xr:uid="{00000000-0005-0000-0000-0000EB100000}"/>
    <cellStyle name="40% - Accent2 3 2 2" xfId="3069" xr:uid="{00000000-0005-0000-0000-0000EC100000}"/>
    <cellStyle name="40% - Accent2 3 2 2 2" xfId="3070" xr:uid="{00000000-0005-0000-0000-0000ED100000}"/>
    <cellStyle name="40% - Accent2 3 2 2 2 2" xfId="14454" xr:uid="{00000000-0005-0000-0000-0000EE100000}"/>
    <cellStyle name="40% - Accent2 3 2 2 2 2 2" xfId="30123" xr:uid="{00000000-0005-0000-0000-0000EF100000}"/>
    <cellStyle name="40% - Accent2 3 2 2 2 2 3" xfId="45720" xr:uid="{00000000-0005-0000-0000-0000F0100000}"/>
    <cellStyle name="40% - Accent2 3 2 2 2 3" xfId="22385" xr:uid="{00000000-0005-0000-0000-0000F1100000}"/>
    <cellStyle name="40% - Accent2 3 2 2 2 4" xfId="37982" xr:uid="{00000000-0005-0000-0000-0000F2100000}"/>
    <cellStyle name="40% - Accent2 3 2 2 3" xfId="3071" xr:uid="{00000000-0005-0000-0000-0000F3100000}"/>
    <cellStyle name="40% - Accent2 3 2 2 3 2" xfId="14455" xr:uid="{00000000-0005-0000-0000-0000F4100000}"/>
    <cellStyle name="40% - Accent2 3 2 2 3 2 2" xfId="30124" xr:uid="{00000000-0005-0000-0000-0000F5100000}"/>
    <cellStyle name="40% - Accent2 3 2 2 3 2 3" xfId="45721" xr:uid="{00000000-0005-0000-0000-0000F6100000}"/>
    <cellStyle name="40% - Accent2 3 2 2 3 3" xfId="22386" xr:uid="{00000000-0005-0000-0000-0000F7100000}"/>
    <cellStyle name="40% - Accent2 3 2 2 3 4" xfId="37983" xr:uid="{00000000-0005-0000-0000-0000F8100000}"/>
    <cellStyle name="40% - Accent2 3 2 2 4" xfId="14453" xr:uid="{00000000-0005-0000-0000-0000F9100000}"/>
    <cellStyle name="40% - Accent2 3 2 2 4 2" xfId="30122" xr:uid="{00000000-0005-0000-0000-0000FA100000}"/>
    <cellStyle name="40% - Accent2 3 2 2 4 3" xfId="45719" xr:uid="{00000000-0005-0000-0000-0000FB100000}"/>
    <cellStyle name="40% - Accent2 3 2 2 5" xfId="22384" xr:uid="{00000000-0005-0000-0000-0000FC100000}"/>
    <cellStyle name="40% - Accent2 3 2 2 6" xfId="37981" xr:uid="{00000000-0005-0000-0000-0000FD100000}"/>
    <cellStyle name="40% - Accent2 3 2 3" xfId="3072" xr:uid="{00000000-0005-0000-0000-0000FE100000}"/>
    <cellStyle name="40% - Accent2 3 2 3 2" xfId="14456" xr:uid="{00000000-0005-0000-0000-0000FF100000}"/>
    <cellStyle name="40% - Accent2 3 2 3 2 2" xfId="30125" xr:uid="{00000000-0005-0000-0000-000000110000}"/>
    <cellStyle name="40% - Accent2 3 2 3 2 3" xfId="45722" xr:uid="{00000000-0005-0000-0000-000001110000}"/>
    <cellStyle name="40% - Accent2 3 2 3 3" xfId="22387" xr:uid="{00000000-0005-0000-0000-000002110000}"/>
    <cellStyle name="40% - Accent2 3 2 3 4" xfId="37984" xr:uid="{00000000-0005-0000-0000-000003110000}"/>
    <cellStyle name="40% - Accent2 3 2 4" xfId="3073" xr:uid="{00000000-0005-0000-0000-000004110000}"/>
    <cellStyle name="40% - Accent2 3 2 4 2" xfId="14457" xr:uid="{00000000-0005-0000-0000-000005110000}"/>
    <cellStyle name="40% - Accent2 3 2 4 2 2" xfId="30126" xr:uid="{00000000-0005-0000-0000-000006110000}"/>
    <cellStyle name="40% - Accent2 3 2 4 2 3" xfId="45723" xr:uid="{00000000-0005-0000-0000-000007110000}"/>
    <cellStyle name="40% - Accent2 3 2 4 3" xfId="22388" xr:uid="{00000000-0005-0000-0000-000008110000}"/>
    <cellStyle name="40% - Accent2 3 2 4 4" xfId="37985" xr:uid="{00000000-0005-0000-0000-000009110000}"/>
    <cellStyle name="40% - Accent2 3 3" xfId="3074" xr:uid="{00000000-0005-0000-0000-00000A110000}"/>
    <cellStyle name="40% - Accent2 3 3 2" xfId="3075" xr:uid="{00000000-0005-0000-0000-00000B110000}"/>
    <cellStyle name="40% - Accent2 3 3 2 2" xfId="14458" xr:uid="{00000000-0005-0000-0000-00000C110000}"/>
    <cellStyle name="40% - Accent2 3 3 2 2 2" xfId="30127" xr:uid="{00000000-0005-0000-0000-00000D110000}"/>
    <cellStyle name="40% - Accent2 3 3 2 2 3" xfId="45724" xr:uid="{00000000-0005-0000-0000-00000E110000}"/>
    <cellStyle name="40% - Accent2 3 3 2 3" xfId="22389" xr:uid="{00000000-0005-0000-0000-00000F110000}"/>
    <cellStyle name="40% - Accent2 3 3 2 4" xfId="37986" xr:uid="{00000000-0005-0000-0000-000010110000}"/>
    <cellStyle name="40% - Accent2 3 3 3" xfId="3076" xr:uid="{00000000-0005-0000-0000-000011110000}"/>
    <cellStyle name="40% - Accent2 3 3 3 2" xfId="14459" xr:uid="{00000000-0005-0000-0000-000012110000}"/>
    <cellStyle name="40% - Accent2 3 3 3 2 2" xfId="30128" xr:uid="{00000000-0005-0000-0000-000013110000}"/>
    <cellStyle name="40% - Accent2 3 3 3 2 3" xfId="45725" xr:uid="{00000000-0005-0000-0000-000014110000}"/>
    <cellStyle name="40% - Accent2 3 3 3 3" xfId="22390" xr:uid="{00000000-0005-0000-0000-000015110000}"/>
    <cellStyle name="40% - Accent2 3 3 3 4" xfId="37987" xr:uid="{00000000-0005-0000-0000-000016110000}"/>
    <cellStyle name="40% - Accent2 3 4" xfId="3077" xr:uid="{00000000-0005-0000-0000-000017110000}"/>
    <cellStyle name="40% - Accent2 3 5" xfId="3078" xr:uid="{00000000-0005-0000-0000-000018110000}"/>
    <cellStyle name="40% - Accent2 3 6" xfId="3079" xr:uid="{00000000-0005-0000-0000-000019110000}"/>
    <cellStyle name="40% - Accent2 3 7" xfId="3080" xr:uid="{00000000-0005-0000-0000-00001A110000}"/>
    <cellStyle name="40% - Accent2 3 8" xfId="3081" xr:uid="{00000000-0005-0000-0000-00001B110000}"/>
    <cellStyle name="40% - Accent2 3 9" xfId="3082" xr:uid="{00000000-0005-0000-0000-00001C110000}"/>
    <cellStyle name="40% - Accent2 30" xfId="3083" xr:uid="{00000000-0005-0000-0000-00001D110000}"/>
    <cellStyle name="40% - Accent2 31" xfId="3084" xr:uid="{00000000-0005-0000-0000-00001E110000}"/>
    <cellStyle name="40% - Accent2 32" xfId="3085" xr:uid="{00000000-0005-0000-0000-00001F110000}"/>
    <cellStyle name="40% - Accent2 33" xfId="3086" xr:uid="{00000000-0005-0000-0000-000020110000}"/>
    <cellStyle name="40% - Accent2 34" xfId="3087" xr:uid="{00000000-0005-0000-0000-000021110000}"/>
    <cellStyle name="40% - Accent2 35" xfId="3088" xr:uid="{00000000-0005-0000-0000-000022110000}"/>
    <cellStyle name="40% - Accent2 36" xfId="3089" xr:uid="{00000000-0005-0000-0000-000023110000}"/>
    <cellStyle name="40% - Accent2 37" xfId="3090" xr:uid="{00000000-0005-0000-0000-000024110000}"/>
    <cellStyle name="40% - Accent2 38" xfId="3091" xr:uid="{00000000-0005-0000-0000-000025110000}"/>
    <cellStyle name="40% - Accent2 4" xfId="3092" xr:uid="{00000000-0005-0000-0000-000026110000}"/>
    <cellStyle name="40% - Accent2 4 10" xfId="3093" xr:uid="{00000000-0005-0000-0000-000027110000}"/>
    <cellStyle name="40% - Accent2 4 2" xfId="3094" xr:uid="{00000000-0005-0000-0000-000028110000}"/>
    <cellStyle name="40% - Accent2 4 2 2" xfId="3095" xr:uid="{00000000-0005-0000-0000-000029110000}"/>
    <cellStyle name="40% - Accent2 4 2 2 2" xfId="14460" xr:uid="{00000000-0005-0000-0000-00002A110000}"/>
    <cellStyle name="40% - Accent2 4 2 2 2 2" xfId="30129" xr:uid="{00000000-0005-0000-0000-00002B110000}"/>
    <cellStyle name="40% - Accent2 4 2 2 2 3" xfId="45726" xr:uid="{00000000-0005-0000-0000-00002C110000}"/>
    <cellStyle name="40% - Accent2 4 2 2 3" xfId="22391" xr:uid="{00000000-0005-0000-0000-00002D110000}"/>
    <cellStyle name="40% - Accent2 4 2 2 4" xfId="37988" xr:uid="{00000000-0005-0000-0000-00002E110000}"/>
    <cellStyle name="40% - Accent2 4 2 3" xfId="3096" xr:uid="{00000000-0005-0000-0000-00002F110000}"/>
    <cellStyle name="40% - Accent2 4 2 3 2" xfId="14461" xr:uid="{00000000-0005-0000-0000-000030110000}"/>
    <cellStyle name="40% - Accent2 4 2 3 2 2" xfId="30130" xr:uid="{00000000-0005-0000-0000-000031110000}"/>
    <cellStyle name="40% - Accent2 4 2 3 2 3" xfId="45727" xr:uid="{00000000-0005-0000-0000-000032110000}"/>
    <cellStyle name="40% - Accent2 4 2 3 3" xfId="22392" xr:uid="{00000000-0005-0000-0000-000033110000}"/>
    <cellStyle name="40% - Accent2 4 2 3 4" xfId="37989" xr:uid="{00000000-0005-0000-0000-000034110000}"/>
    <cellStyle name="40% - Accent2 4 3" xfId="3097" xr:uid="{00000000-0005-0000-0000-000035110000}"/>
    <cellStyle name="40% - Accent2 4 4" xfId="3098" xr:uid="{00000000-0005-0000-0000-000036110000}"/>
    <cellStyle name="40% - Accent2 4 5" xfId="3099" xr:uid="{00000000-0005-0000-0000-000037110000}"/>
    <cellStyle name="40% - Accent2 4 6" xfId="3100" xr:uid="{00000000-0005-0000-0000-000038110000}"/>
    <cellStyle name="40% - Accent2 4 7" xfId="3101" xr:uid="{00000000-0005-0000-0000-000039110000}"/>
    <cellStyle name="40% - Accent2 4 8" xfId="3102" xr:uid="{00000000-0005-0000-0000-00003A110000}"/>
    <cellStyle name="40% - Accent2 4 9" xfId="3103" xr:uid="{00000000-0005-0000-0000-00003B110000}"/>
    <cellStyle name="40% - Accent2 5" xfId="3104" xr:uid="{00000000-0005-0000-0000-00003C110000}"/>
    <cellStyle name="40% - Accent2 5 10" xfId="3105" xr:uid="{00000000-0005-0000-0000-00003D110000}"/>
    <cellStyle name="40% - Accent2 5 2" xfId="3106" xr:uid="{00000000-0005-0000-0000-00003E110000}"/>
    <cellStyle name="40% - Accent2 5 3" xfId="3107" xr:uid="{00000000-0005-0000-0000-00003F110000}"/>
    <cellStyle name="40% - Accent2 5 4" xfId="3108" xr:uid="{00000000-0005-0000-0000-000040110000}"/>
    <cellStyle name="40% - Accent2 5 5" xfId="3109" xr:uid="{00000000-0005-0000-0000-000041110000}"/>
    <cellStyle name="40% - Accent2 5 6" xfId="3110" xr:uid="{00000000-0005-0000-0000-000042110000}"/>
    <cellStyle name="40% - Accent2 5 7" xfId="3111" xr:uid="{00000000-0005-0000-0000-000043110000}"/>
    <cellStyle name="40% - Accent2 5 8" xfId="3112" xr:uid="{00000000-0005-0000-0000-000044110000}"/>
    <cellStyle name="40% - Accent2 5 9" xfId="3113" xr:uid="{00000000-0005-0000-0000-000045110000}"/>
    <cellStyle name="40% - Accent2 6" xfId="3114" xr:uid="{00000000-0005-0000-0000-000046110000}"/>
    <cellStyle name="40% - Accent2 6 2" xfId="3115" xr:uid="{00000000-0005-0000-0000-000047110000}"/>
    <cellStyle name="40% - Accent2 6 3" xfId="3116" xr:uid="{00000000-0005-0000-0000-000048110000}"/>
    <cellStyle name="40% - Accent2 6 4" xfId="3117" xr:uid="{00000000-0005-0000-0000-000049110000}"/>
    <cellStyle name="40% - Accent2 6 5" xfId="3118" xr:uid="{00000000-0005-0000-0000-00004A110000}"/>
    <cellStyle name="40% - Accent2 6 6" xfId="3119" xr:uid="{00000000-0005-0000-0000-00004B110000}"/>
    <cellStyle name="40% - Accent2 7" xfId="3120" xr:uid="{00000000-0005-0000-0000-00004C110000}"/>
    <cellStyle name="40% - Accent2 7 2" xfId="3121" xr:uid="{00000000-0005-0000-0000-00004D110000}"/>
    <cellStyle name="40% - Accent2 7 3" xfId="3122" xr:uid="{00000000-0005-0000-0000-00004E110000}"/>
    <cellStyle name="40% - Accent2 7 4" xfId="3123" xr:uid="{00000000-0005-0000-0000-00004F110000}"/>
    <cellStyle name="40% - Accent2 7 5" xfId="3124" xr:uid="{00000000-0005-0000-0000-000050110000}"/>
    <cellStyle name="40% - Accent2 7 6" xfId="3125" xr:uid="{00000000-0005-0000-0000-000051110000}"/>
    <cellStyle name="40% - Accent2 8" xfId="3126" xr:uid="{00000000-0005-0000-0000-000052110000}"/>
    <cellStyle name="40% - Accent2 8 2" xfId="3127" xr:uid="{00000000-0005-0000-0000-000053110000}"/>
    <cellStyle name="40% - Accent2 8 3" xfId="3128" xr:uid="{00000000-0005-0000-0000-000054110000}"/>
    <cellStyle name="40% - Accent2 8 4" xfId="3129" xr:uid="{00000000-0005-0000-0000-000055110000}"/>
    <cellStyle name="40% - Accent2 8 5" xfId="3130" xr:uid="{00000000-0005-0000-0000-000056110000}"/>
    <cellStyle name="40% - Accent2 8 6" xfId="3131" xr:uid="{00000000-0005-0000-0000-000057110000}"/>
    <cellStyle name="40% - Accent2 9" xfId="3132" xr:uid="{00000000-0005-0000-0000-000058110000}"/>
    <cellStyle name="40% - Accent2 9 2" xfId="3133" xr:uid="{00000000-0005-0000-0000-000059110000}"/>
    <cellStyle name="40% - Accent2 9 2 2" xfId="14463" xr:uid="{00000000-0005-0000-0000-00005A110000}"/>
    <cellStyle name="40% - Accent2 9 2 2 2" xfId="30132" xr:uid="{00000000-0005-0000-0000-00005B110000}"/>
    <cellStyle name="40% - Accent2 9 2 2 3" xfId="45729" xr:uid="{00000000-0005-0000-0000-00005C110000}"/>
    <cellStyle name="40% - Accent2 9 2 3" xfId="22394" xr:uid="{00000000-0005-0000-0000-00005D110000}"/>
    <cellStyle name="40% - Accent2 9 2 4" xfId="37991" xr:uid="{00000000-0005-0000-0000-00005E110000}"/>
    <cellStyle name="40% - Accent2 9 3" xfId="3134" xr:uid="{00000000-0005-0000-0000-00005F110000}"/>
    <cellStyle name="40% - Accent2 9 3 2" xfId="14464" xr:uid="{00000000-0005-0000-0000-000060110000}"/>
    <cellStyle name="40% - Accent2 9 3 2 2" xfId="30133" xr:uid="{00000000-0005-0000-0000-000061110000}"/>
    <cellStyle name="40% - Accent2 9 3 2 3" xfId="45730" xr:uid="{00000000-0005-0000-0000-000062110000}"/>
    <cellStyle name="40% - Accent2 9 3 3" xfId="22395" xr:uid="{00000000-0005-0000-0000-000063110000}"/>
    <cellStyle name="40% - Accent2 9 3 4" xfId="37992" xr:uid="{00000000-0005-0000-0000-000064110000}"/>
    <cellStyle name="40% - Accent2 9 4" xfId="14462" xr:uid="{00000000-0005-0000-0000-000065110000}"/>
    <cellStyle name="40% - Accent2 9 4 2" xfId="30131" xr:uid="{00000000-0005-0000-0000-000066110000}"/>
    <cellStyle name="40% - Accent2 9 4 3" xfId="45728" xr:uid="{00000000-0005-0000-0000-000067110000}"/>
    <cellStyle name="40% - Accent2 9 5" xfId="22393" xr:uid="{00000000-0005-0000-0000-000068110000}"/>
    <cellStyle name="40% - Accent2 9 6" xfId="37990" xr:uid="{00000000-0005-0000-0000-000069110000}"/>
    <cellStyle name="40% - Accent3" xfId="53155" xr:uid="{00000000-0005-0000-0000-00006A110000}"/>
    <cellStyle name="40% - Accent3 10" xfId="3135" xr:uid="{00000000-0005-0000-0000-00006B110000}"/>
    <cellStyle name="40% - Accent3 10 2" xfId="3136" xr:uid="{00000000-0005-0000-0000-00006C110000}"/>
    <cellStyle name="40% - Accent3 10 2 2" xfId="14466" xr:uid="{00000000-0005-0000-0000-00006D110000}"/>
    <cellStyle name="40% - Accent3 10 2 2 2" xfId="30135" xr:uid="{00000000-0005-0000-0000-00006E110000}"/>
    <cellStyle name="40% - Accent3 10 2 2 3" xfId="45732" xr:uid="{00000000-0005-0000-0000-00006F110000}"/>
    <cellStyle name="40% - Accent3 10 2 3" xfId="22397" xr:uid="{00000000-0005-0000-0000-000070110000}"/>
    <cellStyle name="40% - Accent3 10 2 4" xfId="37994" xr:uid="{00000000-0005-0000-0000-000071110000}"/>
    <cellStyle name="40% - Accent3 10 3" xfId="3137" xr:uid="{00000000-0005-0000-0000-000072110000}"/>
    <cellStyle name="40% - Accent3 10 3 2" xfId="14467" xr:uid="{00000000-0005-0000-0000-000073110000}"/>
    <cellStyle name="40% - Accent3 10 3 2 2" xfId="30136" xr:uid="{00000000-0005-0000-0000-000074110000}"/>
    <cellStyle name="40% - Accent3 10 3 2 3" xfId="45733" xr:uid="{00000000-0005-0000-0000-000075110000}"/>
    <cellStyle name="40% - Accent3 10 3 3" xfId="22398" xr:uid="{00000000-0005-0000-0000-000076110000}"/>
    <cellStyle name="40% - Accent3 10 3 4" xfId="37995" xr:uid="{00000000-0005-0000-0000-000077110000}"/>
    <cellStyle name="40% - Accent3 10 4" xfId="14465" xr:uid="{00000000-0005-0000-0000-000078110000}"/>
    <cellStyle name="40% - Accent3 10 4 2" xfId="30134" xr:uid="{00000000-0005-0000-0000-000079110000}"/>
    <cellStyle name="40% - Accent3 10 4 3" xfId="45731" xr:uid="{00000000-0005-0000-0000-00007A110000}"/>
    <cellStyle name="40% - Accent3 10 5" xfId="22396" xr:uid="{00000000-0005-0000-0000-00007B110000}"/>
    <cellStyle name="40% - Accent3 10 6" xfId="37993" xr:uid="{00000000-0005-0000-0000-00007C110000}"/>
    <cellStyle name="40% - Accent3 11" xfId="3138" xr:uid="{00000000-0005-0000-0000-00007D110000}"/>
    <cellStyle name="40% - Accent3 11 2" xfId="3139" xr:uid="{00000000-0005-0000-0000-00007E110000}"/>
    <cellStyle name="40% - Accent3 11 2 2" xfId="14469" xr:uid="{00000000-0005-0000-0000-00007F110000}"/>
    <cellStyle name="40% - Accent3 11 2 2 2" xfId="30138" xr:uid="{00000000-0005-0000-0000-000080110000}"/>
    <cellStyle name="40% - Accent3 11 2 2 3" xfId="45735" xr:uid="{00000000-0005-0000-0000-000081110000}"/>
    <cellStyle name="40% - Accent3 11 2 3" xfId="22400" xr:uid="{00000000-0005-0000-0000-000082110000}"/>
    <cellStyle name="40% - Accent3 11 2 4" xfId="37997" xr:uid="{00000000-0005-0000-0000-000083110000}"/>
    <cellStyle name="40% - Accent3 11 3" xfId="3140" xr:uid="{00000000-0005-0000-0000-000084110000}"/>
    <cellStyle name="40% - Accent3 11 3 2" xfId="14470" xr:uid="{00000000-0005-0000-0000-000085110000}"/>
    <cellStyle name="40% - Accent3 11 3 2 2" xfId="30139" xr:uid="{00000000-0005-0000-0000-000086110000}"/>
    <cellStyle name="40% - Accent3 11 3 2 3" xfId="45736" xr:uid="{00000000-0005-0000-0000-000087110000}"/>
    <cellStyle name="40% - Accent3 11 3 3" xfId="22401" xr:uid="{00000000-0005-0000-0000-000088110000}"/>
    <cellStyle name="40% - Accent3 11 3 4" xfId="37998" xr:uid="{00000000-0005-0000-0000-000089110000}"/>
    <cellStyle name="40% - Accent3 11 4" xfId="14468" xr:uid="{00000000-0005-0000-0000-00008A110000}"/>
    <cellStyle name="40% - Accent3 11 4 2" xfId="30137" xr:uid="{00000000-0005-0000-0000-00008B110000}"/>
    <cellStyle name="40% - Accent3 11 4 3" xfId="45734" xr:uid="{00000000-0005-0000-0000-00008C110000}"/>
    <cellStyle name="40% - Accent3 11 5" xfId="22399" xr:uid="{00000000-0005-0000-0000-00008D110000}"/>
    <cellStyle name="40% - Accent3 11 6" xfId="37996" xr:uid="{00000000-0005-0000-0000-00008E110000}"/>
    <cellStyle name="40% - Accent3 12" xfId="3141" xr:uid="{00000000-0005-0000-0000-00008F110000}"/>
    <cellStyle name="40% - Accent3 12 2" xfId="3142" xr:uid="{00000000-0005-0000-0000-000090110000}"/>
    <cellStyle name="40% - Accent3 12 2 2" xfId="14472" xr:uid="{00000000-0005-0000-0000-000091110000}"/>
    <cellStyle name="40% - Accent3 12 2 2 2" xfId="30141" xr:uid="{00000000-0005-0000-0000-000092110000}"/>
    <cellStyle name="40% - Accent3 12 2 2 3" xfId="45738" xr:uid="{00000000-0005-0000-0000-000093110000}"/>
    <cellStyle name="40% - Accent3 12 2 3" xfId="22403" xr:uid="{00000000-0005-0000-0000-000094110000}"/>
    <cellStyle name="40% - Accent3 12 2 4" xfId="38000" xr:uid="{00000000-0005-0000-0000-000095110000}"/>
    <cellStyle name="40% - Accent3 12 3" xfId="3143" xr:uid="{00000000-0005-0000-0000-000096110000}"/>
    <cellStyle name="40% - Accent3 12 3 2" xfId="14473" xr:uid="{00000000-0005-0000-0000-000097110000}"/>
    <cellStyle name="40% - Accent3 12 3 2 2" xfId="30142" xr:uid="{00000000-0005-0000-0000-000098110000}"/>
    <cellStyle name="40% - Accent3 12 3 2 3" xfId="45739" xr:uid="{00000000-0005-0000-0000-000099110000}"/>
    <cellStyle name="40% - Accent3 12 3 3" xfId="22404" xr:uid="{00000000-0005-0000-0000-00009A110000}"/>
    <cellStyle name="40% - Accent3 12 3 4" xfId="38001" xr:uid="{00000000-0005-0000-0000-00009B110000}"/>
    <cellStyle name="40% - Accent3 12 4" xfId="14471" xr:uid="{00000000-0005-0000-0000-00009C110000}"/>
    <cellStyle name="40% - Accent3 12 4 2" xfId="30140" xr:uid="{00000000-0005-0000-0000-00009D110000}"/>
    <cellStyle name="40% - Accent3 12 4 3" xfId="45737" xr:uid="{00000000-0005-0000-0000-00009E110000}"/>
    <cellStyle name="40% - Accent3 12 5" xfId="22402" xr:uid="{00000000-0005-0000-0000-00009F110000}"/>
    <cellStyle name="40% - Accent3 12 6" xfId="37999" xr:uid="{00000000-0005-0000-0000-0000A0110000}"/>
    <cellStyle name="40% - Accent3 13" xfId="3144" xr:uid="{00000000-0005-0000-0000-0000A1110000}"/>
    <cellStyle name="40% - Accent3 13 2" xfId="3145" xr:uid="{00000000-0005-0000-0000-0000A2110000}"/>
    <cellStyle name="40% - Accent3 13 2 2" xfId="14475" xr:uid="{00000000-0005-0000-0000-0000A3110000}"/>
    <cellStyle name="40% - Accent3 13 2 2 2" xfId="30144" xr:uid="{00000000-0005-0000-0000-0000A4110000}"/>
    <cellStyle name="40% - Accent3 13 2 2 3" xfId="45741" xr:uid="{00000000-0005-0000-0000-0000A5110000}"/>
    <cellStyle name="40% - Accent3 13 2 3" xfId="22406" xr:uid="{00000000-0005-0000-0000-0000A6110000}"/>
    <cellStyle name="40% - Accent3 13 2 4" xfId="38003" xr:uid="{00000000-0005-0000-0000-0000A7110000}"/>
    <cellStyle name="40% - Accent3 13 3" xfId="3146" xr:uid="{00000000-0005-0000-0000-0000A8110000}"/>
    <cellStyle name="40% - Accent3 13 3 2" xfId="14476" xr:uid="{00000000-0005-0000-0000-0000A9110000}"/>
    <cellStyle name="40% - Accent3 13 3 2 2" xfId="30145" xr:uid="{00000000-0005-0000-0000-0000AA110000}"/>
    <cellStyle name="40% - Accent3 13 3 2 3" xfId="45742" xr:uid="{00000000-0005-0000-0000-0000AB110000}"/>
    <cellStyle name="40% - Accent3 13 3 3" xfId="22407" xr:uid="{00000000-0005-0000-0000-0000AC110000}"/>
    <cellStyle name="40% - Accent3 13 3 4" xfId="38004" xr:uid="{00000000-0005-0000-0000-0000AD110000}"/>
    <cellStyle name="40% - Accent3 13 4" xfId="14474" xr:uid="{00000000-0005-0000-0000-0000AE110000}"/>
    <cellStyle name="40% - Accent3 13 4 2" xfId="30143" xr:uid="{00000000-0005-0000-0000-0000AF110000}"/>
    <cellStyle name="40% - Accent3 13 4 3" xfId="45740" xr:uid="{00000000-0005-0000-0000-0000B0110000}"/>
    <cellStyle name="40% - Accent3 13 5" xfId="22405" xr:uid="{00000000-0005-0000-0000-0000B1110000}"/>
    <cellStyle name="40% - Accent3 13 6" xfId="38002" xr:uid="{00000000-0005-0000-0000-0000B2110000}"/>
    <cellStyle name="40% - Accent3 14" xfId="3147" xr:uid="{00000000-0005-0000-0000-0000B3110000}"/>
    <cellStyle name="40% - Accent3 14 2" xfId="3148" xr:uid="{00000000-0005-0000-0000-0000B4110000}"/>
    <cellStyle name="40% - Accent3 14 2 2" xfId="14478" xr:uid="{00000000-0005-0000-0000-0000B5110000}"/>
    <cellStyle name="40% - Accent3 14 2 2 2" xfId="30147" xr:uid="{00000000-0005-0000-0000-0000B6110000}"/>
    <cellStyle name="40% - Accent3 14 2 2 3" xfId="45744" xr:uid="{00000000-0005-0000-0000-0000B7110000}"/>
    <cellStyle name="40% - Accent3 14 2 3" xfId="22409" xr:uid="{00000000-0005-0000-0000-0000B8110000}"/>
    <cellStyle name="40% - Accent3 14 2 4" xfId="38006" xr:uid="{00000000-0005-0000-0000-0000B9110000}"/>
    <cellStyle name="40% - Accent3 14 3" xfId="3149" xr:uid="{00000000-0005-0000-0000-0000BA110000}"/>
    <cellStyle name="40% - Accent3 14 3 2" xfId="14479" xr:uid="{00000000-0005-0000-0000-0000BB110000}"/>
    <cellStyle name="40% - Accent3 14 3 2 2" xfId="30148" xr:uid="{00000000-0005-0000-0000-0000BC110000}"/>
    <cellStyle name="40% - Accent3 14 3 2 3" xfId="45745" xr:uid="{00000000-0005-0000-0000-0000BD110000}"/>
    <cellStyle name="40% - Accent3 14 3 3" xfId="22410" xr:uid="{00000000-0005-0000-0000-0000BE110000}"/>
    <cellStyle name="40% - Accent3 14 3 4" xfId="38007" xr:uid="{00000000-0005-0000-0000-0000BF110000}"/>
    <cellStyle name="40% - Accent3 14 4" xfId="14477" xr:uid="{00000000-0005-0000-0000-0000C0110000}"/>
    <cellStyle name="40% - Accent3 14 4 2" xfId="30146" xr:uid="{00000000-0005-0000-0000-0000C1110000}"/>
    <cellStyle name="40% - Accent3 14 4 3" xfId="45743" xr:uid="{00000000-0005-0000-0000-0000C2110000}"/>
    <cellStyle name="40% - Accent3 14 5" xfId="22408" xr:uid="{00000000-0005-0000-0000-0000C3110000}"/>
    <cellStyle name="40% - Accent3 14 6" xfId="38005" xr:uid="{00000000-0005-0000-0000-0000C4110000}"/>
    <cellStyle name="40% - Accent3 15" xfId="3150" xr:uid="{00000000-0005-0000-0000-0000C5110000}"/>
    <cellStyle name="40% - Accent3 15 2" xfId="3151" xr:uid="{00000000-0005-0000-0000-0000C6110000}"/>
    <cellStyle name="40% - Accent3 15 2 2" xfId="14481" xr:uid="{00000000-0005-0000-0000-0000C7110000}"/>
    <cellStyle name="40% - Accent3 15 2 2 2" xfId="30150" xr:uid="{00000000-0005-0000-0000-0000C8110000}"/>
    <cellStyle name="40% - Accent3 15 2 2 3" xfId="45747" xr:uid="{00000000-0005-0000-0000-0000C9110000}"/>
    <cellStyle name="40% - Accent3 15 2 3" xfId="22412" xr:uid="{00000000-0005-0000-0000-0000CA110000}"/>
    <cellStyle name="40% - Accent3 15 2 4" xfId="38009" xr:uid="{00000000-0005-0000-0000-0000CB110000}"/>
    <cellStyle name="40% - Accent3 15 3" xfId="3152" xr:uid="{00000000-0005-0000-0000-0000CC110000}"/>
    <cellStyle name="40% - Accent3 15 3 2" xfId="14482" xr:uid="{00000000-0005-0000-0000-0000CD110000}"/>
    <cellStyle name="40% - Accent3 15 3 2 2" xfId="30151" xr:uid="{00000000-0005-0000-0000-0000CE110000}"/>
    <cellStyle name="40% - Accent3 15 3 2 3" xfId="45748" xr:uid="{00000000-0005-0000-0000-0000CF110000}"/>
    <cellStyle name="40% - Accent3 15 3 3" xfId="22413" xr:uid="{00000000-0005-0000-0000-0000D0110000}"/>
    <cellStyle name="40% - Accent3 15 3 4" xfId="38010" xr:uid="{00000000-0005-0000-0000-0000D1110000}"/>
    <cellStyle name="40% - Accent3 15 4" xfId="14480" xr:uid="{00000000-0005-0000-0000-0000D2110000}"/>
    <cellStyle name="40% - Accent3 15 4 2" xfId="30149" xr:uid="{00000000-0005-0000-0000-0000D3110000}"/>
    <cellStyle name="40% - Accent3 15 4 3" xfId="45746" xr:uid="{00000000-0005-0000-0000-0000D4110000}"/>
    <cellStyle name="40% - Accent3 15 5" xfId="22411" xr:uid="{00000000-0005-0000-0000-0000D5110000}"/>
    <cellStyle name="40% - Accent3 15 6" xfId="38008" xr:uid="{00000000-0005-0000-0000-0000D6110000}"/>
    <cellStyle name="40% - Accent3 16" xfId="3153" xr:uid="{00000000-0005-0000-0000-0000D7110000}"/>
    <cellStyle name="40% - Accent3 16 2" xfId="3154" xr:uid="{00000000-0005-0000-0000-0000D8110000}"/>
    <cellStyle name="40% - Accent3 16 2 2" xfId="14484" xr:uid="{00000000-0005-0000-0000-0000D9110000}"/>
    <cellStyle name="40% - Accent3 16 2 2 2" xfId="30153" xr:uid="{00000000-0005-0000-0000-0000DA110000}"/>
    <cellStyle name="40% - Accent3 16 2 2 3" xfId="45750" xr:uid="{00000000-0005-0000-0000-0000DB110000}"/>
    <cellStyle name="40% - Accent3 16 2 3" xfId="22415" xr:uid="{00000000-0005-0000-0000-0000DC110000}"/>
    <cellStyle name="40% - Accent3 16 2 4" xfId="38012" xr:uid="{00000000-0005-0000-0000-0000DD110000}"/>
    <cellStyle name="40% - Accent3 16 3" xfId="3155" xr:uid="{00000000-0005-0000-0000-0000DE110000}"/>
    <cellStyle name="40% - Accent3 16 3 2" xfId="14485" xr:uid="{00000000-0005-0000-0000-0000DF110000}"/>
    <cellStyle name="40% - Accent3 16 3 2 2" xfId="30154" xr:uid="{00000000-0005-0000-0000-0000E0110000}"/>
    <cellStyle name="40% - Accent3 16 3 2 3" xfId="45751" xr:uid="{00000000-0005-0000-0000-0000E1110000}"/>
    <cellStyle name="40% - Accent3 16 3 3" xfId="22416" xr:uid="{00000000-0005-0000-0000-0000E2110000}"/>
    <cellStyle name="40% - Accent3 16 3 4" xfId="38013" xr:uid="{00000000-0005-0000-0000-0000E3110000}"/>
    <cellStyle name="40% - Accent3 16 4" xfId="14483" xr:uid="{00000000-0005-0000-0000-0000E4110000}"/>
    <cellStyle name="40% - Accent3 16 4 2" xfId="30152" xr:uid="{00000000-0005-0000-0000-0000E5110000}"/>
    <cellStyle name="40% - Accent3 16 4 3" xfId="45749" xr:uid="{00000000-0005-0000-0000-0000E6110000}"/>
    <cellStyle name="40% - Accent3 16 5" xfId="22414" xr:uid="{00000000-0005-0000-0000-0000E7110000}"/>
    <cellStyle name="40% - Accent3 16 6" xfId="38011" xr:uid="{00000000-0005-0000-0000-0000E8110000}"/>
    <cellStyle name="40% - Accent3 17" xfId="3156" xr:uid="{00000000-0005-0000-0000-0000E9110000}"/>
    <cellStyle name="40% - Accent3 18" xfId="3157" xr:uid="{00000000-0005-0000-0000-0000EA110000}"/>
    <cellStyle name="40% - Accent3 19" xfId="3158" xr:uid="{00000000-0005-0000-0000-0000EB110000}"/>
    <cellStyle name="40% - Accent3 2" xfId="3159" xr:uid="{00000000-0005-0000-0000-0000EC110000}"/>
    <cellStyle name="40% - Accent3 2 10" xfId="3160" xr:uid="{00000000-0005-0000-0000-0000ED110000}"/>
    <cellStyle name="40% - Accent3 2 2" xfId="3161" xr:uid="{00000000-0005-0000-0000-0000EE110000}"/>
    <cellStyle name="40% - Accent3 2 2 2" xfId="3162" xr:uid="{00000000-0005-0000-0000-0000EF110000}"/>
    <cellStyle name="40% - Accent3 2 2 2 2" xfId="3163" xr:uid="{00000000-0005-0000-0000-0000F0110000}"/>
    <cellStyle name="40% - Accent3 2 2 2 2 2" xfId="14487" xr:uid="{00000000-0005-0000-0000-0000F1110000}"/>
    <cellStyle name="40% - Accent3 2 2 2 2 2 2" xfId="30156" xr:uid="{00000000-0005-0000-0000-0000F2110000}"/>
    <cellStyle name="40% - Accent3 2 2 2 2 2 3" xfId="45753" xr:uid="{00000000-0005-0000-0000-0000F3110000}"/>
    <cellStyle name="40% - Accent3 2 2 2 2 3" xfId="22418" xr:uid="{00000000-0005-0000-0000-0000F4110000}"/>
    <cellStyle name="40% - Accent3 2 2 2 2 4" xfId="38015" xr:uid="{00000000-0005-0000-0000-0000F5110000}"/>
    <cellStyle name="40% - Accent3 2 2 2 3" xfId="3164" xr:uid="{00000000-0005-0000-0000-0000F6110000}"/>
    <cellStyle name="40% - Accent3 2 2 2 3 2" xfId="14488" xr:uid="{00000000-0005-0000-0000-0000F7110000}"/>
    <cellStyle name="40% - Accent3 2 2 2 3 2 2" xfId="30157" xr:uid="{00000000-0005-0000-0000-0000F8110000}"/>
    <cellStyle name="40% - Accent3 2 2 2 3 2 3" xfId="45754" xr:uid="{00000000-0005-0000-0000-0000F9110000}"/>
    <cellStyle name="40% - Accent3 2 2 2 3 3" xfId="22419" xr:uid="{00000000-0005-0000-0000-0000FA110000}"/>
    <cellStyle name="40% - Accent3 2 2 2 3 4" xfId="38016" xr:uid="{00000000-0005-0000-0000-0000FB110000}"/>
    <cellStyle name="40% - Accent3 2 2 2 4" xfId="14486" xr:uid="{00000000-0005-0000-0000-0000FC110000}"/>
    <cellStyle name="40% - Accent3 2 2 2 4 2" xfId="30155" xr:uid="{00000000-0005-0000-0000-0000FD110000}"/>
    <cellStyle name="40% - Accent3 2 2 2 4 3" xfId="45752" xr:uid="{00000000-0005-0000-0000-0000FE110000}"/>
    <cellStyle name="40% - Accent3 2 2 2 5" xfId="22417" xr:uid="{00000000-0005-0000-0000-0000FF110000}"/>
    <cellStyle name="40% - Accent3 2 2 2 6" xfId="38014" xr:uid="{00000000-0005-0000-0000-000000120000}"/>
    <cellStyle name="40% - Accent3 2 2 3" xfId="3165" xr:uid="{00000000-0005-0000-0000-000001120000}"/>
    <cellStyle name="40% - Accent3 2 2 3 2" xfId="14489" xr:uid="{00000000-0005-0000-0000-000002120000}"/>
    <cellStyle name="40% - Accent3 2 2 3 2 2" xfId="30158" xr:uid="{00000000-0005-0000-0000-000003120000}"/>
    <cellStyle name="40% - Accent3 2 2 3 2 3" xfId="45755" xr:uid="{00000000-0005-0000-0000-000004120000}"/>
    <cellStyle name="40% - Accent3 2 2 3 3" xfId="22420" xr:uid="{00000000-0005-0000-0000-000005120000}"/>
    <cellStyle name="40% - Accent3 2 2 3 4" xfId="38017" xr:uid="{00000000-0005-0000-0000-000006120000}"/>
    <cellStyle name="40% - Accent3 2 2 4" xfId="3166" xr:uid="{00000000-0005-0000-0000-000007120000}"/>
    <cellStyle name="40% - Accent3 2 2 4 2" xfId="14490" xr:uid="{00000000-0005-0000-0000-000008120000}"/>
    <cellStyle name="40% - Accent3 2 2 4 2 2" xfId="30159" xr:uid="{00000000-0005-0000-0000-000009120000}"/>
    <cellStyle name="40% - Accent3 2 2 4 2 3" xfId="45756" xr:uid="{00000000-0005-0000-0000-00000A120000}"/>
    <cellStyle name="40% - Accent3 2 2 4 3" xfId="22421" xr:uid="{00000000-0005-0000-0000-00000B120000}"/>
    <cellStyle name="40% - Accent3 2 2 4 4" xfId="38018" xr:uid="{00000000-0005-0000-0000-00000C120000}"/>
    <cellStyle name="40% - Accent3 2 3" xfId="3167" xr:uid="{00000000-0005-0000-0000-00000D120000}"/>
    <cellStyle name="40% - Accent3 2 3 2" xfId="3168" xr:uid="{00000000-0005-0000-0000-00000E120000}"/>
    <cellStyle name="40% - Accent3 2 3 2 2" xfId="14491" xr:uid="{00000000-0005-0000-0000-00000F120000}"/>
    <cellStyle name="40% - Accent3 2 3 2 2 2" xfId="30160" xr:uid="{00000000-0005-0000-0000-000010120000}"/>
    <cellStyle name="40% - Accent3 2 3 2 2 3" xfId="45757" xr:uid="{00000000-0005-0000-0000-000011120000}"/>
    <cellStyle name="40% - Accent3 2 3 2 3" xfId="22422" xr:uid="{00000000-0005-0000-0000-000012120000}"/>
    <cellStyle name="40% - Accent3 2 3 2 4" xfId="38019" xr:uid="{00000000-0005-0000-0000-000013120000}"/>
    <cellStyle name="40% - Accent3 2 3 3" xfId="3169" xr:uid="{00000000-0005-0000-0000-000014120000}"/>
    <cellStyle name="40% - Accent3 2 3 3 2" xfId="14492" xr:uid="{00000000-0005-0000-0000-000015120000}"/>
    <cellStyle name="40% - Accent3 2 3 3 2 2" xfId="30161" xr:uid="{00000000-0005-0000-0000-000016120000}"/>
    <cellStyle name="40% - Accent3 2 3 3 2 3" xfId="45758" xr:uid="{00000000-0005-0000-0000-000017120000}"/>
    <cellStyle name="40% - Accent3 2 3 3 3" xfId="22423" xr:uid="{00000000-0005-0000-0000-000018120000}"/>
    <cellStyle name="40% - Accent3 2 3 3 4" xfId="38020" xr:uid="{00000000-0005-0000-0000-000019120000}"/>
    <cellStyle name="40% - Accent3 2 4" xfId="3170" xr:uid="{00000000-0005-0000-0000-00001A120000}"/>
    <cellStyle name="40% - Accent3 2 5" xfId="3171" xr:uid="{00000000-0005-0000-0000-00001B120000}"/>
    <cellStyle name="40% - Accent3 2 6" xfId="3172" xr:uid="{00000000-0005-0000-0000-00001C120000}"/>
    <cellStyle name="40% - Accent3 2 7" xfId="3173" xr:uid="{00000000-0005-0000-0000-00001D120000}"/>
    <cellStyle name="40% - Accent3 2 8" xfId="3174" xr:uid="{00000000-0005-0000-0000-00001E120000}"/>
    <cellStyle name="40% - Accent3 2 9" xfId="3175" xr:uid="{00000000-0005-0000-0000-00001F120000}"/>
    <cellStyle name="40% - Accent3 20" xfId="3176" xr:uid="{00000000-0005-0000-0000-000020120000}"/>
    <cellStyle name="40% - Accent3 21" xfId="3177" xr:uid="{00000000-0005-0000-0000-000021120000}"/>
    <cellStyle name="40% - Accent3 22" xfId="3178" xr:uid="{00000000-0005-0000-0000-000022120000}"/>
    <cellStyle name="40% - Accent3 23" xfId="3179" xr:uid="{00000000-0005-0000-0000-000023120000}"/>
    <cellStyle name="40% - Accent3 24" xfId="3180" xr:uid="{00000000-0005-0000-0000-000024120000}"/>
    <cellStyle name="40% - Accent3 25" xfId="3181" xr:uid="{00000000-0005-0000-0000-000025120000}"/>
    <cellStyle name="40% - Accent3 26" xfId="3182" xr:uid="{00000000-0005-0000-0000-000026120000}"/>
    <cellStyle name="40% - Accent3 27" xfId="3183" xr:uid="{00000000-0005-0000-0000-000027120000}"/>
    <cellStyle name="40% - Accent3 28" xfId="3184" xr:uid="{00000000-0005-0000-0000-000028120000}"/>
    <cellStyle name="40% - Accent3 29" xfId="3185" xr:uid="{00000000-0005-0000-0000-000029120000}"/>
    <cellStyle name="40% - Accent3 3" xfId="3186" xr:uid="{00000000-0005-0000-0000-00002A120000}"/>
    <cellStyle name="40% - Accent3 3 10" xfId="3187" xr:uid="{00000000-0005-0000-0000-00002B120000}"/>
    <cellStyle name="40% - Accent3 3 2" xfId="3188" xr:uid="{00000000-0005-0000-0000-00002C120000}"/>
    <cellStyle name="40% - Accent3 3 2 2" xfId="3189" xr:uid="{00000000-0005-0000-0000-00002D120000}"/>
    <cellStyle name="40% - Accent3 3 2 2 2" xfId="3190" xr:uid="{00000000-0005-0000-0000-00002E120000}"/>
    <cellStyle name="40% - Accent3 3 2 2 2 2" xfId="14494" xr:uid="{00000000-0005-0000-0000-00002F120000}"/>
    <cellStyle name="40% - Accent3 3 2 2 2 2 2" xfId="30163" xr:uid="{00000000-0005-0000-0000-000030120000}"/>
    <cellStyle name="40% - Accent3 3 2 2 2 2 3" xfId="45760" xr:uid="{00000000-0005-0000-0000-000031120000}"/>
    <cellStyle name="40% - Accent3 3 2 2 2 3" xfId="22425" xr:uid="{00000000-0005-0000-0000-000032120000}"/>
    <cellStyle name="40% - Accent3 3 2 2 2 4" xfId="38022" xr:uid="{00000000-0005-0000-0000-000033120000}"/>
    <cellStyle name="40% - Accent3 3 2 2 3" xfId="3191" xr:uid="{00000000-0005-0000-0000-000034120000}"/>
    <cellStyle name="40% - Accent3 3 2 2 3 2" xfId="14495" xr:uid="{00000000-0005-0000-0000-000035120000}"/>
    <cellStyle name="40% - Accent3 3 2 2 3 2 2" xfId="30164" xr:uid="{00000000-0005-0000-0000-000036120000}"/>
    <cellStyle name="40% - Accent3 3 2 2 3 2 3" xfId="45761" xr:uid="{00000000-0005-0000-0000-000037120000}"/>
    <cellStyle name="40% - Accent3 3 2 2 3 3" xfId="22426" xr:uid="{00000000-0005-0000-0000-000038120000}"/>
    <cellStyle name="40% - Accent3 3 2 2 3 4" xfId="38023" xr:uid="{00000000-0005-0000-0000-000039120000}"/>
    <cellStyle name="40% - Accent3 3 2 2 4" xfId="14493" xr:uid="{00000000-0005-0000-0000-00003A120000}"/>
    <cellStyle name="40% - Accent3 3 2 2 4 2" xfId="30162" xr:uid="{00000000-0005-0000-0000-00003B120000}"/>
    <cellStyle name="40% - Accent3 3 2 2 4 3" xfId="45759" xr:uid="{00000000-0005-0000-0000-00003C120000}"/>
    <cellStyle name="40% - Accent3 3 2 2 5" xfId="22424" xr:uid="{00000000-0005-0000-0000-00003D120000}"/>
    <cellStyle name="40% - Accent3 3 2 2 6" xfId="38021" xr:uid="{00000000-0005-0000-0000-00003E120000}"/>
    <cellStyle name="40% - Accent3 3 2 3" xfId="3192" xr:uid="{00000000-0005-0000-0000-00003F120000}"/>
    <cellStyle name="40% - Accent3 3 2 3 2" xfId="14496" xr:uid="{00000000-0005-0000-0000-000040120000}"/>
    <cellStyle name="40% - Accent3 3 2 3 2 2" xfId="30165" xr:uid="{00000000-0005-0000-0000-000041120000}"/>
    <cellStyle name="40% - Accent3 3 2 3 2 3" xfId="45762" xr:uid="{00000000-0005-0000-0000-000042120000}"/>
    <cellStyle name="40% - Accent3 3 2 3 3" xfId="22427" xr:uid="{00000000-0005-0000-0000-000043120000}"/>
    <cellStyle name="40% - Accent3 3 2 3 4" xfId="38024" xr:uid="{00000000-0005-0000-0000-000044120000}"/>
    <cellStyle name="40% - Accent3 3 2 4" xfId="3193" xr:uid="{00000000-0005-0000-0000-000045120000}"/>
    <cellStyle name="40% - Accent3 3 2 4 2" xfId="14497" xr:uid="{00000000-0005-0000-0000-000046120000}"/>
    <cellStyle name="40% - Accent3 3 2 4 2 2" xfId="30166" xr:uid="{00000000-0005-0000-0000-000047120000}"/>
    <cellStyle name="40% - Accent3 3 2 4 2 3" xfId="45763" xr:uid="{00000000-0005-0000-0000-000048120000}"/>
    <cellStyle name="40% - Accent3 3 2 4 3" xfId="22428" xr:uid="{00000000-0005-0000-0000-000049120000}"/>
    <cellStyle name="40% - Accent3 3 2 4 4" xfId="38025" xr:uid="{00000000-0005-0000-0000-00004A120000}"/>
    <cellStyle name="40% - Accent3 3 3" xfId="3194" xr:uid="{00000000-0005-0000-0000-00004B120000}"/>
    <cellStyle name="40% - Accent3 3 3 2" xfId="3195" xr:uid="{00000000-0005-0000-0000-00004C120000}"/>
    <cellStyle name="40% - Accent3 3 3 2 2" xfId="14498" xr:uid="{00000000-0005-0000-0000-00004D120000}"/>
    <cellStyle name="40% - Accent3 3 3 2 2 2" xfId="30167" xr:uid="{00000000-0005-0000-0000-00004E120000}"/>
    <cellStyle name="40% - Accent3 3 3 2 2 3" xfId="45764" xr:uid="{00000000-0005-0000-0000-00004F120000}"/>
    <cellStyle name="40% - Accent3 3 3 2 3" xfId="22429" xr:uid="{00000000-0005-0000-0000-000050120000}"/>
    <cellStyle name="40% - Accent3 3 3 2 4" xfId="38026" xr:uid="{00000000-0005-0000-0000-000051120000}"/>
    <cellStyle name="40% - Accent3 3 3 3" xfId="3196" xr:uid="{00000000-0005-0000-0000-000052120000}"/>
    <cellStyle name="40% - Accent3 3 3 3 2" xfId="14499" xr:uid="{00000000-0005-0000-0000-000053120000}"/>
    <cellStyle name="40% - Accent3 3 3 3 2 2" xfId="30168" xr:uid="{00000000-0005-0000-0000-000054120000}"/>
    <cellStyle name="40% - Accent3 3 3 3 2 3" xfId="45765" xr:uid="{00000000-0005-0000-0000-000055120000}"/>
    <cellStyle name="40% - Accent3 3 3 3 3" xfId="22430" xr:uid="{00000000-0005-0000-0000-000056120000}"/>
    <cellStyle name="40% - Accent3 3 3 3 4" xfId="38027" xr:uid="{00000000-0005-0000-0000-000057120000}"/>
    <cellStyle name="40% - Accent3 3 4" xfId="3197" xr:uid="{00000000-0005-0000-0000-000058120000}"/>
    <cellStyle name="40% - Accent3 3 5" xfId="3198" xr:uid="{00000000-0005-0000-0000-000059120000}"/>
    <cellStyle name="40% - Accent3 3 6" xfId="3199" xr:uid="{00000000-0005-0000-0000-00005A120000}"/>
    <cellStyle name="40% - Accent3 3 7" xfId="3200" xr:uid="{00000000-0005-0000-0000-00005B120000}"/>
    <cellStyle name="40% - Accent3 3 8" xfId="3201" xr:uid="{00000000-0005-0000-0000-00005C120000}"/>
    <cellStyle name="40% - Accent3 3 9" xfId="3202" xr:uid="{00000000-0005-0000-0000-00005D120000}"/>
    <cellStyle name="40% - Accent3 30" xfId="3203" xr:uid="{00000000-0005-0000-0000-00005E120000}"/>
    <cellStyle name="40% - Accent3 31" xfId="3204" xr:uid="{00000000-0005-0000-0000-00005F120000}"/>
    <cellStyle name="40% - Accent3 32" xfId="3205" xr:uid="{00000000-0005-0000-0000-000060120000}"/>
    <cellStyle name="40% - Accent3 33" xfId="3206" xr:uid="{00000000-0005-0000-0000-000061120000}"/>
    <cellStyle name="40% - Accent3 34" xfId="3207" xr:uid="{00000000-0005-0000-0000-000062120000}"/>
    <cellStyle name="40% - Accent3 35" xfId="3208" xr:uid="{00000000-0005-0000-0000-000063120000}"/>
    <cellStyle name="40% - Accent3 36" xfId="3209" xr:uid="{00000000-0005-0000-0000-000064120000}"/>
    <cellStyle name="40% - Accent3 37" xfId="3210" xr:uid="{00000000-0005-0000-0000-000065120000}"/>
    <cellStyle name="40% - Accent3 38" xfId="3211" xr:uid="{00000000-0005-0000-0000-000066120000}"/>
    <cellStyle name="40% - Accent3 4" xfId="3212" xr:uid="{00000000-0005-0000-0000-000067120000}"/>
    <cellStyle name="40% - Accent3 4 10" xfId="3213" xr:uid="{00000000-0005-0000-0000-000068120000}"/>
    <cellStyle name="40% - Accent3 4 2" xfId="3214" xr:uid="{00000000-0005-0000-0000-000069120000}"/>
    <cellStyle name="40% - Accent3 4 2 2" xfId="3215" xr:uid="{00000000-0005-0000-0000-00006A120000}"/>
    <cellStyle name="40% - Accent3 4 2 2 2" xfId="14500" xr:uid="{00000000-0005-0000-0000-00006B120000}"/>
    <cellStyle name="40% - Accent3 4 2 2 2 2" xfId="30169" xr:uid="{00000000-0005-0000-0000-00006C120000}"/>
    <cellStyle name="40% - Accent3 4 2 2 2 3" xfId="45766" xr:uid="{00000000-0005-0000-0000-00006D120000}"/>
    <cellStyle name="40% - Accent3 4 2 2 3" xfId="22431" xr:uid="{00000000-0005-0000-0000-00006E120000}"/>
    <cellStyle name="40% - Accent3 4 2 2 4" xfId="38028" xr:uid="{00000000-0005-0000-0000-00006F120000}"/>
    <cellStyle name="40% - Accent3 4 2 3" xfId="3216" xr:uid="{00000000-0005-0000-0000-000070120000}"/>
    <cellStyle name="40% - Accent3 4 2 3 2" xfId="14501" xr:uid="{00000000-0005-0000-0000-000071120000}"/>
    <cellStyle name="40% - Accent3 4 2 3 2 2" xfId="30170" xr:uid="{00000000-0005-0000-0000-000072120000}"/>
    <cellStyle name="40% - Accent3 4 2 3 2 3" xfId="45767" xr:uid="{00000000-0005-0000-0000-000073120000}"/>
    <cellStyle name="40% - Accent3 4 2 3 3" xfId="22432" xr:uid="{00000000-0005-0000-0000-000074120000}"/>
    <cellStyle name="40% - Accent3 4 2 3 4" xfId="38029" xr:uid="{00000000-0005-0000-0000-000075120000}"/>
    <cellStyle name="40% - Accent3 4 3" xfId="3217" xr:uid="{00000000-0005-0000-0000-000076120000}"/>
    <cellStyle name="40% - Accent3 4 4" xfId="3218" xr:uid="{00000000-0005-0000-0000-000077120000}"/>
    <cellStyle name="40% - Accent3 4 5" xfId="3219" xr:uid="{00000000-0005-0000-0000-000078120000}"/>
    <cellStyle name="40% - Accent3 4 6" xfId="3220" xr:uid="{00000000-0005-0000-0000-000079120000}"/>
    <cellStyle name="40% - Accent3 4 7" xfId="3221" xr:uid="{00000000-0005-0000-0000-00007A120000}"/>
    <cellStyle name="40% - Accent3 4 8" xfId="3222" xr:uid="{00000000-0005-0000-0000-00007B120000}"/>
    <cellStyle name="40% - Accent3 4 9" xfId="3223" xr:uid="{00000000-0005-0000-0000-00007C120000}"/>
    <cellStyle name="40% - Accent3 5" xfId="3224" xr:uid="{00000000-0005-0000-0000-00007D120000}"/>
    <cellStyle name="40% - Accent3 5 10" xfId="3225" xr:uid="{00000000-0005-0000-0000-00007E120000}"/>
    <cellStyle name="40% - Accent3 5 2" xfId="3226" xr:uid="{00000000-0005-0000-0000-00007F120000}"/>
    <cellStyle name="40% - Accent3 5 3" xfId="3227" xr:uid="{00000000-0005-0000-0000-000080120000}"/>
    <cellStyle name="40% - Accent3 5 4" xfId="3228" xr:uid="{00000000-0005-0000-0000-000081120000}"/>
    <cellStyle name="40% - Accent3 5 5" xfId="3229" xr:uid="{00000000-0005-0000-0000-000082120000}"/>
    <cellStyle name="40% - Accent3 5 6" xfId="3230" xr:uid="{00000000-0005-0000-0000-000083120000}"/>
    <cellStyle name="40% - Accent3 5 7" xfId="3231" xr:uid="{00000000-0005-0000-0000-000084120000}"/>
    <cellStyle name="40% - Accent3 5 8" xfId="3232" xr:uid="{00000000-0005-0000-0000-000085120000}"/>
    <cellStyle name="40% - Accent3 5 9" xfId="3233" xr:uid="{00000000-0005-0000-0000-000086120000}"/>
    <cellStyle name="40% - Accent3 6" xfId="3234" xr:uid="{00000000-0005-0000-0000-000087120000}"/>
    <cellStyle name="40% - Accent3 6 2" xfId="3235" xr:uid="{00000000-0005-0000-0000-000088120000}"/>
    <cellStyle name="40% - Accent3 6 3" xfId="3236" xr:uid="{00000000-0005-0000-0000-000089120000}"/>
    <cellStyle name="40% - Accent3 6 4" xfId="3237" xr:uid="{00000000-0005-0000-0000-00008A120000}"/>
    <cellStyle name="40% - Accent3 6 5" xfId="3238" xr:uid="{00000000-0005-0000-0000-00008B120000}"/>
    <cellStyle name="40% - Accent3 6 6" xfId="3239" xr:uid="{00000000-0005-0000-0000-00008C120000}"/>
    <cellStyle name="40% - Accent3 7" xfId="3240" xr:uid="{00000000-0005-0000-0000-00008D120000}"/>
    <cellStyle name="40% - Accent3 7 2" xfId="3241" xr:uid="{00000000-0005-0000-0000-00008E120000}"/>
    <cellStyle name="40% - Accent3 7 3" xfId="3242" xr:uid="{00000000-0005-0000-0000-00008F120000}"/>
    <cellStyle name="40% - Accent3 7 4" xfId="3243" xr:uid="{00000000-0005-0000-0000-000090120000}"/>
    <cellStyle name="40% - Accent3 7 5" xfId="3244" xr:uid="{00000000-0005-0000-0000-000091120000}"/>
    <cellStyle name="40% - Accent3 7 6" xfId="3245" xr:uid="{00000000-0005-0000-0000-000092120000}"/>
    <cellStyle name="40% - Accent3 8" xfId="3246" xr:uid="{00000000-0005-0000-0000-000093120000}"/>
    <cellStyle name="40% - Accent3 8 2" xfId="3247" xr:uid="{00000000-0005-0000-0000-000094120000}"/>
    <cellStyle name="40% - Accent3 8 3" xfId="3248" xr:uid="{00000000-0005-0000-0000-000095120000}"/>
    <cellStyle name="40% - Accent3 8 4" xfId="3249" xr:uid="{00000000-0005-0000-0000-000096120000}"/>
    <cellStyle name="40% - Accent3 8 5" xfId="3250" xr:uid="{00000000-0005-0000-0000-000097120000}"/>
    <cellStyle name="40% - Accent3 8 6" xfId="3251" xr:uid="{00000000-0005-0000-0000-000098120000}"/>
    <cellStyle name="40% - Accent3 9" xfId="3252" xr:uid="{00000000-0005-0000-0000-000099120000}"/>
    <cellStyle name="40% - Accent3 9 2" xfId="3253" xr:uid="{00000000-0005-0000-0000-00009A120000}"/>
    <cellStyle name="40% - Accent3 9 2 2" xfId="14503" xr:uid="{00000000-0005-0000-0000-00009B120000}"/>
    <cellStyle name="40% - Accent3 9 2 2 2" xfId="30172" xr:uid="{00000000-0005-0000-0000-00009C120000}"/>
    <cellStyle name="40% - Accent3 9 2 2 3" xfId="45769" xr:uid="{00000000-0005-0000-0000-00009D120000}"/>
    <cellStyle name="40% - Accent3 9 2 3" xfId="22434" xr:uid="{00000000-0005-0000-0000-00009E120000}"/>
    <cellStyle name="40% - Accent3 9 2 4" xfId="38031" xr:uid="{00000000-0005-0000-0000-00009F120000}"/>
    <cellStyle name="40% - Accent3 9 3" xfId="3254" xr:uid="{00000000-0005-0000-0000-0000A0120000}"/>
    <cellStyle name="40% - Accent3 9 3 2" xfId="14504" xr:uid="{00000000-0005-0000-0000-0000A1120000}"/>
    <cellStyle name="40% - Accent3 9 3 2 2" xfId="30173" xr:uid="{00000000-0005-0000-0000-0000A2120000}"/>
    <cellStyle name="40% - Accent3 9 3 2 3" xfId="45770" xr:uid="{00000000-0005-0000-0000-0000A3120000}"/>
    <cellStyle name="40% - Accent3 9 3 3" xfId="22435" xr:uid="{00000000-0005-0000-0000-0000A4120000}"/>
    <cellStyle name="40% - Accent3 9 3 4" xfId="38032" xr:uid="{00000000-0005-0000-0000-0000A5120000}"/>
    <cellStyle name="40% - Accent3 9 4" xfId="14502" xr:uid="{00000000-0005-0000-0000-0000A6120000}"/>
    <cellStyle name="40% - Accent3 9 4 2" xfId="30171" xr:uid="{00000000-0005-0000-0000-0000A7120000}"/>
    <cellStyle name="40% - Accent3 9 4 3" xfId="45768" xr:uid="{00000000-0005-0000-0000-0000A8120000}"/>
    <cellStyle name="40% - Accent3 9 5" xfId="22433" xr:uid="{00000000-0005-0000-0000-0000A9120000}"/>
    <cellStyle name="40% - Accent3 9 6" xfId="38030" xr:uid="{00000000-0005-0000-0000-0000AA120000}"/>
    <cellStyle name="40% - Accent4" xfId="53156" xr:uid="{00000000-0005-0000-0000-0000AB120000}"/>
    <cellStyle name="40% - Accent4 10" xfId="3255" xr:uid="{00000000-0005-0000-0000-0000AC120000}"/>
    <cellStyle name="40% - Accent4 10 2" xfId="3256" xr:uid="{00000000-0005-0000-0000-0000AD120000}"/>
    <cellStyle name="40% - Accent4 10 2 2" xfId="14506" xr:uid="{00000000-0005-0000-0000-0000AE120000}"/>
    <cellStyle name="40% - Accent4 10 2 2 2" xfId="30175" xr:uid="{00000000-0005-0000-0000-0000AF120000}"/>
    <cellStyle name="40% - Accent4 10 2 2 3" xfId="45772" xr:uid="{00000000-0005-0000-0000-0000B0120000}"/>
    <cellStyle name="40% - Accent4 10 2 3" xfId="22437" xr:uid="{00000000-0005-0000-0000-0000B1120000}"/>
    <cellStyle name="40% - Accent4 10 2 4" xfId="38034" xr:uid="{00000000-0005-0000-0000-0000B2120000}"/>
    <cellStyle name="40% - Accent4 10 3" xfId="3257" xr:uid="{00000000-0005-0000-0000-0000B3120000}"/>
    <cellStyle name="40% - Accent4 10 3 2" xfId="14507" xr:uid="{00000000-0005-0000-0000-0000B4120000}"/>
    <cellStyle name="40% - Accent4 10 3 2 2" xfId="30176" xr:uid="{00000000-0005-0000-0000-0000B5120000}"/>
    <cellStyle name="40% - Accent4 10 3 2 3" xfId="45773" xr:uid="{00000000-0005-0000-0000-0000B6120000}"/>
    <cellStyle name="40% - Accent4 10 3 3" xfId="22438" xr:uid="{00000000-0005-0000-0000-0000B7120000}"/>
    <cellStyle name="40% - Accent4 10 3 4" xfId="38035" xr:uid="{00000000-0005-0000-0000-0000B8120000}"/>
    <cellStyle name="40% - Accent4 10 4" xfId="14505" xr:uid="{00000000-0005-0000-0000-0000B9120000}"/>
    <cellStyle name="40% - Accent4 10 4 2" xfId="30174" xr:uid="{00000000-0005-0000-0000-0000BA120000}"/>
    <cellStyle name="40% - Accent4 10 4 3" xfId="45771" xr:uid="{00000000-0005-0000-0000-0000BB120000}"/>
    <cellStyle name="40% - Accent4 10 5" xfId="22436" xr:uid="{00000000-0005-0000-0000-0000BC120000}"/>
    <cellStyle name="40% - Accent4 10 6" xfId="38033" xr:uid="{00000000-0005-0000-0000-0000BD120000}"/>
    <cellStyle name="40% - Accent4 11" xfId="3258" xr:uid="{00000000-0005-0000-0000-0000BE120000}"/>
    <cellStyle name="40% - Accent4 11 2" xfId="3259" xr:uid="{00000000-0005-0000-0000-0000BF120000}"/>
    <cellStyle name="40% - Accent4 11 2 2" xfId="14509" xr:uid="{00000000-0005-0000-0000-0000C0120000}"/>
    <cellStyle name="40% - Accent4 11 2 2 2" xfId="30178" xr:uid="{00000000-0005-0000-0000-0000C1120000}"/>
    <cellStyle name="40% - Accent4 11 2 2 3" xfId="45775" xr:uid="{00000000-0005-0000-0000-0000C2120000}"/>
    <cellStyle name="40% - Accent4 11 2 3" xfId="22440" xr:uid="{00000000-0005-0000-0000-0000C3120000}"/>
    <cellStyle name="40% - Accent4 11 2 4" xfId="38037" xr:uid="{00000000-0005-0000-0000-0000C4120000}"/>
    <cellStyle name="40% - Accent4 11 3" xfId="3260" xr:uid="{00000000-0005-0000-0000-0000C5120000}"/>
    <cellStyle name="40% - Accent4 11 3 2" xfId="14510" xr:uid="{00000000-0005-0000-0000-0000C6120000}"/>
    <cellStyle name="40% - Accent4 11 3 2 2" xfId="30179" xr:uid="{00000000-0005-0000-0000-0000C7120000}"/>
    <cellStyle name="40% - Accent4 11 3 2 3" xfId="45776" xr:uid="{00000000-0005-0000-0000-0000C8120000}"/>
    <cellStyle name="40% - Accent4 11 3 3" xfId="22441" xr:uid="{00000000-0005-0000-0000-0000C9120000}"/>
    <cellStyle name="40% - Accent4 11 3 4" xfId="38038" xr:uid="{00000000-0005-0000-0000-0000CA120000}"/>
    <cellStyle name="40% - Accent4 11 4" xfId="14508" xr:uid="{00000000-0005-0000-0000-0000CB120000}"/>
    <cellStyle name="40% - Accent4 11 4 2" xfId="30177" xr:uid="{00000000-0005-0000-0000-0000CC120000}"/>
    <cellStyle name="40% - Accent4 11 4 3" xfId="45774" xr:uid="{00000000-0005-0000-0000-0000CD120000}"/>
    <cellStyle name="40% - Accent4 11 5" xfId="22439" xr:uid="{00000000-0005-0000-0000-0000CE120000}"/>
    <cellStyle name="40% - Accent4 11 6" xfId="38036" xr:uid="{00000000-0005-0000-0000-0000CF120000}"/>
    <cellStyle name="40% - Accent4 12" xfId="3261" xr:uid="{00000000-0005-0000-0000-0000D0120000}"/>
    <cellStyle name="40% - Accent4 12 2" xfId="3262" xr:uid="{00000000-0005-0000-0000-0000D1120000}"/>
    <cellStyle name="40% - Accent4 12 2 2" xfId="14512" xr:uid="{00000000-0005-0000-0000-0000D2120000}"/>
    <cellStyle name="40% - Accent4 12 2 2 2" xfId="30181" xr:uid="{00000000-0005-0000-0000-0000D3120000}"/>
    <cellStyle name="40% - Accent4 12 2 2 3" xfId="45778" xr:uid="{00000000-0005-0000-0000-0000D4120000}"/>
    <cellStyle name="40% - Accent4 12 2 3" xfId="22443" xr:uid="{00000000-0005-0000-0000-0000D5120000}"/>
    <cellStyle name="40% - Accent4 12 2 4" xfId="38040" xr:uid="{00000000-0005-0000-0000-0000D6120000}"/>
    <cellStyle name="40% - Accent4 12 3" xfId="3263" xr:uid="{00000000-0005-0000-0000-0000D7120000}"/>
    <cellStyle name="40% - Accent4 12 3 2" xfId="14513" xr:uid="{00000000-0005-0000-0000-0000D8120000}"/>
    <cellStyle name="40% - Accent4 12 3 2 2" xfId="30182" xr:uid="{00000000-0005-0000-0000-0000D9120000}"/>
    <cellStyle name="40% - Accent4 12 3 2 3" xfId="45779" xr:uid="{00000000-0005-0000-0000-0000DA120000}"/>
    <cellStyle name="40% - Accent4 12 3 3" xfId="22444" xr:uid="{00000000-0005-0000-0000-0000DB120000}"/>
    <cellStyle name="40% - Accent4 12 3 4" xfId="38041" xr:uid="{00000000-0005-0000-0000-0000DC120000}"/>
    <cellStyle name="40% - Accent4 12 4" xfId="14511" xr:uid="{00000000-0005-0000-0000-0000DD120000}"/>
    <cellStyle name="40% - Accent4 12 4 2" xfId="30180" xr:uid="{00000000-0005-0000-0000-0000DE120000}"/>
    <cellStyle name="40% - Accent4 12 4 3" xfId="45777" xr:uid="{00000000-0005-0000-0000-0000DF120000}"/>
    <cellStyle name="40% - Accent4 12 5" xfId="22442" xr:uid="{00000000-0005-0000-0000-0000E0120000}"/>
    <cellStyle name="40% - Accent4 12 6" xfId="38039" xr:uid="{00000000-0005-0000-0000-0000E1120000}"/>
    <cellStyle name="40% - Accent4 13" xfId="3264" xr:uid="{00000000-0005-0000-0000-0000E2120000}"/>
    <cellStyle name="40% - Accent4 13 2" xfId="3265" xr:uid="{00000000-0005-0000-0000-0000E3120000}"/>
    <cellStyle name="40% - Accent4 13 2 2" xfId="14515" xr:uid="{00000000-0005-0000-0000-0000E4120000}"/>
    <cellStyle name="40% - Accent4 13 2 2 2" xfId="30184" xr:uid="{00000000-0005-0000-0000-0000E5120000}"/>
    <cellStyle name="40% - Accent4 13 2 2 3" xfId="45781" xr:uid="{00000000-0005-0000-0000-0000E6120000}"/>
    <cellStyle name="40% - Accent4 13 2 3" xfId="22446" xr:uid="{00000000-0005-0000-0000-0000E7120000}"/>
    <cellStyle name="40% - Accent4 13 2 4" xfId="38043" xr:uid="{00000000-0005-0000-0000-0000E8120000}"/>
    <cellStyle name="40% - Accent4 13 3" xfId="3266" xr:uid="{00000000-0005-0000-0000-0000E9120000}"/>
    <cellStyle name="40% - Accent4 13 3 2" xfId="14516" xr:uid="{00000000-0005-0000-0000-0000EA120000}"/>
    <cellStyle name="40% - Accent4 13 3 2 2" xfId="30185" xr:uid="{00000000-0005-0000-0000-0000EB120000}"/>
    <cellStyle name="40% - Accent4 13 3 2 3" xfId="45782" xr:uid="{00000000-0005-0000-0000-0000EC120000}"/>
    <cellStyle name="40% - Accent4 13 3 3" xfId="22447" xr:uid="{00000000-0005-0000-0000-0000ED120000}"/>
    <cellStyle name="40% - Accent4 13 3 4" xfId="38044" xr:uid="{00000000-0005-0000-0000-0000EE120000}"/>
    <cellStyle name="40% - Accent4 13 4" xfId="14514" xr:uid="{00000000-0005-0000-0000-0000EF120000}"/>
    <cellStyle name="40% - Accent4 13 4 2" xfId="30183" xr:uid="{00000000-0005-0000-0000-0000F0120000}"/>
    <cellStyle name="40% - Accent4 13 4 3" xfId="45780" xr:uid="{00000000-0005-0000-0000-0000F1120000}"/>
    <cellStyle name="40% - Accent4 13 5" xfId="22445" xr:uid="{00000000-0005-0000-0000-0000F2120000}"/>
    <cellStyle name="40% - Accent4 13 6" xfId="38042" xr:uid="{00000000-0005-0000-0000-0000F3120000}"/>
    <cellStyle name="40% - Accent4 14" xfId="3267" xr:uid="{00000000-0005-0000-0000-0000F4120000}"/>
    <cellStyle name="40% - Accent4 14 2" xfId="3268" xr:uid="{00000000-0005-0000-0000-0000F5120000}"/>
    <cellStyle name="40% - Accent4 14 2 2" xfId="14518" xr:uid="{00000000-0005-0000-0000-0000F6120000}"/>
    <cellStyle name="40% - Accent4 14 2 2 2" xfId="30187" xr:uid="{00000000-0005-0000-0000-0000F7120000}"/>
    <cellStyle name="40% - Accent4 14 2 2 3" xfId="45784" xr:uid="{00000000-0005-0000-0000-0000F8120000}"/>
    <cellStyle name="40% - Accent4 14 2 3" xfId="22449" xr:uid="{00000000-0005-0000-0000-0000F9120000}"/>
    <cellStyle name="40% - Accent4 14 2 4" xfId="38046" xr:uid="{00000000-0005-0000-0000-0000FA120000}"/>
    <cellStyle name="40% - Accent4 14 3" xfId="3269" xr:uid="{00000000-0005-0000-0000-0000FB120000}"/>
    <cellStyle name="40% - Accent4 14 3 2" xfId="14519" xr:uid="{00000000-0005-0000-0000-0000FC120000}"/>
    <cellStyle name="40% - Accent4 14 3 2 2" xfId="30188" xr:uid="{00000000-0005-0000-0000-0000FD120000}"/>
    <cellStyle name="40% - Accent4 14 3 2 3" xfId="45785" xr:uid="{00000000-0005-0000-0000-0000FE120000}"/>
    <cellStyle name="40% - Accent4 14 3 3" xfId="22450" xr:uid="{00000000-0005-0000-0000-0000FF120000}"/>
    <cellStyle name="40% - Accent4 14 3 4" xfId="38047" xr:uid="{00000000-0005-0000-0000-000000130000}"/>
    <cellStyle name="40% - Accent4 14 4" xfId="14517" xr:uid="{00000000-0005-0000-0000-000001130000}"/>
    <cellStyle name="40% - Accent4 14 4 2" xfId="30186" xr:uid="{00000000-0005-0000-0000-000002130000}"/>
    <cellStyle name="40% - Accent4 14 4 3" xfId="45783" xr:uid="{00000000-0005-0000-0000-000003130000}"/>
    <cellStyle name="40% - Accent4 14 5" xfId="22448" xr:uid="{00000000-0005-0000-0000-000004130000}"/>
    <cellStyle name="40% - Accent4 14 6" xfId="38045" xr:uid="{00000000-0005-0000-0000-000005130000}"/>
    <cellStyle name="40% - Accent4 15" xfId="3270" xr:uid="{00000000-0005-0000-0000-000006130000}"/>
    <cellStyle name="40% - Accent4 15 2" xfId="3271" xr:uid="{00000000-0005-0000-0000-000007130000}"/>
    <cellStyle name="40% - Accent4 15 2 2" xfId="14521" xr:uid="{00000000-0005-0000-0000-000008130000}"/>
    <cellStyle name="40% - Accent4 15 2 2 2" xfId="30190" xr:uid="{00000000-0005-0000-0000-000009130000}"/>
    <cellStyle name="40% - Accent4 15 2 2 3" xfId="45787" xr:uid="{00000000-0005-0000-0000-00000A130000}"/>
    <cellStyle name="40% - Accent4 15 2 3" xfId="22452" xr:uid="{00000000-0005-0000-0000-00000B130000}"/>
    <cellStyle name="40% - Accent4 15 2 4" xfId="38049" xr:uid="{00000000-0005-0000-0000-00000C130000}"/>
    <cellStyle name="40% - Accent4 15 3" xfId="3272" xr:uid="{00000000-0005-0000-0000-00000D130000}"/>
    <cellStyle name="40% - Accent4 15 3 2" xfId="14522" xr:uid="{00000000-0005-0000-0000-00000E130000}"/>
    <cellStyle name="40% - Accent4 15 3 2 2" xfId="30191" xr:uid="{00000000-0005-0000-0000-00000F130000}"/>
    <cellStyle name="40% - Accent4 15 3 2 3" xfId="45788" xr:uid="{00000000-0005-0000-0000-000010130000}"/>
    <cellStyle name="40% - Accent4 15 3 3" xfId="22453" xr:uid="{00000000-0005-0000-0000-000011130000}"/>
    <cellStyle name="40% - Accent4 15 3 4" xfId="38050" xr:uid="{00000000-0005-0000-0000-000012130000}"/>
    <cellStyle name="40% - Accent4 15 4" xfId="14520" xr:uid="{00000000-0005-0000-0000-000013130000}"/>
    <cellStyle name="40% - Accent4 15 4 2" xfId="30189" xr:uid="{00000000-0005-0000-0000-000014130000}"/>
    <cellStyle name="40% - Accent4 15 4 3" xfId="45786" xr:uid="{00000000-0005-0000-0000-000015130000}"/>
    <cellStyle name="40% - Accent4 15 5" xfId="22451" xr:uid="{00000000-0005-0000-0000-000016130000}"/>
    <cellStyle name="40% - Accent4 15 6" xfId="38048" xr:uid="{00000000-0005-0000-0000-000017130000}"/>
    <cellStyle name="40% - Accent4 16" xfId="3273" xr:uid="{00000000-0005-0000-0000-000018130000}"/>
    <cellStyle name="40% - Accent4 16 2" xfId="3274" xr:uid="{00000000-0005-0000-0000-000019130000}"/>
    <cellStyle name="40% - Accent4 16 2 2" xfId="14524" xr:uid="{00000000-0005-0000-0000-00001A130000}"/>
    <cellStyle name="40% - Accent4 16 2 2 2" xfId="30193" xr:uid="{00000000-0005-0000-0000-00001B130000}"/>
    <cellStyle name="40% - Accent4 16 2 2 3" xfId="45790" xr:uid="{00000000-0005-0000-0000-00001C130000}"/>
    <cellStyle name="40% - Accent4 16 2 3" xfId="22455" xr:uid="{00000000-0005-0000-0000-00001D130000}"/>
    <cellStyle name="40% - Accent4 16 2 4" xfId="38052" xr:uid="{00000000-0005-0000-0000-00001E130000}"/>
    <cellStyle name="40% - Accent4 16 3" xfId="3275" xr:uid="{00000000-0005-0000-0000-00001F130000}"/>
    <cellStyle name="40% - Accent4 16 3 2" xfId="14525" xr:uid="{00000000-0005-0000-0000-000020130000}"/>
    <cellStyle name="40% - Accent4 16 3 2 2" xfId="30194" xr:uid="{00000000-0005-0000-0000-000021130000}"/>
    <cellStyle name="40% - Accent4 16 3 2 3" xfId="45791" xr:uid="{00000000-0005-0000-0000-000022130000}"/>
    <cellStyle name="40% - Accent4 16 3 3" xfId="22456" xr:uid="{00000000-0005-0000-0000-000023130000}"/>
    <cellStyle name="40% - Accent4 16 3 4" xfId="38053" xr:uid="{00000000-0005-0000-0000-000024130000}"/>
    <cellStyle name="40% - Accent4 16 4" xfId="14523" xr:uid="{00000000-0005-0000-0000-000025130000}"/>
    <cellStyle name="40% - Accent4 16 4 2" xfId="30192" xr:uid="{00000000-0005-0000-0000-000026130000}"/>
    <cellStyle name="40% - Accent4 16 4 3" xfId="45789" xr:uid="{00000000-0005-0000-0000-000027130000}"/>
    <cellStyle name="40% - Accent4 16 5" xfId="22454" xr:uid="{00000000-0005-0000-0000-000028130000}"/>
    <cellStyle name="40% - Accent4 16 6" xfId="38051" xr:uid="{00000000-0005-0000-0000-000029130000}"/>
    <cellStyle name="40% - Accent4 17" xfId="3276" xr:uid="{00000000-0005-0000-0000-00002A130000}"/>
    <cellStyle name="40% - Accent4 18" xfId="3277" xr:uid="{00000000-0005-0000-0000-00002B130000}"/>
    <cellStyle name="40% - Accent4 19" xfId="3278" xr:uid="{00000000-0005-0000-0000-00002C130000}"/>
    <cellStyle name="40% - Accent4 2" xfId="3279" xr:uid="{00000000-0005-0000-0000-00002D130000}"/>
    <cellStyle name="40% - Accent4 2 10" xfId="3280" xr:uid="{00000000-0005-0000-0000-00002E130000}"/>
    <cellStyle name="40% - Accent4 2 2" xfId="3281" xr:uid="{00000000-0005-0000-0000-00002F130000}"/>
    <cellStyle name="40% - Accent4 2 2 2" xfId="3282" xr:uid="{00000000-0005-0000-0000-000030130000}"/>
    <cellStyle name="40% - Accent4 2 2 2 2" xfId="3283" xr:uid="{00000000-0005-0000-0000-000031130000}"/>
    <cellStyle name="40% - Accent4 2 2 2 2 2" xfId="14527" xr:uid="{00000000-0005-0000-0000-000032130000}"/>
    <cellStyle name="40% - Accent4 2 2 2 2 2 2" xfId="30196" xr:uid="{00000000-0005-0000-0000-000033130000}"/>
    <cellStyle name="40% - Accent4 2 2 2 2 2 3" xfId="45793" xr:uid="{00000000-0005-0000-0000-000034130000}"/>
    <cellStyle name="40% - Accent4 2 2 2 2 3" xfId="22458" xr:uid="{00000000-0005-0000-0000-000035130000}"/>
    <cellStyle name="40% - Accent4 2 2 2 2 4" xfId="38055" xr:uid="{00000000-0005-0000-0000-000036130000}"/>
    <cellStyle name="40% - Accent4 2 2 2 3" xfId="3284" xr:uid="{00000000-0005-0000-0000-000037130000}"/>
    <cellStyle name="40% - Accent4 2 2 2 3 2" xfId="14528" xr:uid="{00000000-0005-0000-0000-000038130000}"/>
    <cellStyle name="40% - Accent4 2 2 2 3 2 2" xfId="30197" xr:uid="{00000000-0005-0000-0000-000039130000}"/>
    <cellStyle name="40% - Accent4 2 2 2 3 2 3" xfId="45794" xr:uid="{00000000-0005-0000-0000-00003A130000}"/>
    <cellStyle name="40% - Accent4 2 2 2 3 3" xfId="22459" xr:uid="{00000000-0005-0000-0000-00003B130000}"/>
    <cellStyle name="40% - Accent4 2 2 2 3 4" xfId="38056" xr:uid="{00000000-0005-0000-0000-00003C130000}"/>
    <cellStyle name="40% - Accent4 2 2 2 4" xfId="14526" xr:uid="{00000000-0005-0000-0000-00003D130000}"/>
    <cellStyle name="40% - Accent4 2 2 2 4 2" xfId="30195" xr:uid="{00000000-0005-0000-0000-00003E130000}"/>
    <cellStyle name="40% - Accent4 2 2 2 4 3" xfId="45792" xr:uid="{00000000-0005-0000-0000-00003F130000}"/>
    <cellStyle name="40% - Accent4 2 2 2 5" xfId="22457" xr:uid="{00000000-0005-0000-0000-000040130000}"/>
    <cellStyle name="40% - Accent4 2 2 2 6" xfId="38054" xr:uid="{00000000-0005-0000-0000-000041130000}"/>
    <cellStyle name="40% - Accent4 2 2 3" xfId="3285" xr:uid="{00000000-0005-0000-0000-000042130000}"/>
    <cellStyle name="40% - Accent4 2 2 3 2" xfId="14529" xr:uid="{00000000-0005-0000-0000-000043130000}"/>
    <cellStyle name="40% - Accent4 2 2 3 2 2" xfId="30198" xr:uid="{00000000-0005-0000-0000-000044130000}"/>
    <cellStyle name="40% - Accent4 2 2 3 2 3" xfId="45795" xr:uid="{00000000-0005-0000-0000-000045130000}"/>
    <cellStyle name="40% - Accent4 2 2 3 3" xfId="22460" xr:uid="{00000000-0005-0000-0000-000046130000}"/>
    <cellStyle name="40% - Accent4 2 2 3 4" xfId="38057" xr:uid="{00000000-0005-0000-0000-000047130000}"/>
    <cellStyle name="40% - Accent4 2 2 4" xfId="3286" xr:uid="{00000000-0005-0000-0000-000048130000}"/>
    <cellStyle name="40% - Accent4 2 2 4 2" xfId="14530" xr:uid="{00000000-0005-0000-0000-000049130000}"/>
    <cellStyle name="40% - Accent4 2 2 4 2 2" xfId="30199" xr:uid="{00000000-0005-0000-0000-00004A130000}"/>
    <cellStyle name="40% - Accent4 2 2 4 2 3" xfId="45796" xr:uid="{00000000-0005-0000-0000-00004B130000}"/>
    <cellStyle name="40% - Accent4 2 2 4 3" xfId="22461" xr:uid="{00000000-0005-0000-0000-00004C130000}"/>
    <cellStyle name="40% - Accent4 2 2 4 4" xfId="38058" xr:uid="{00000000-0005-0000-0000-00004D130000}"/>
    <cellStyle name="40% - Accent4 2 3" xfId="3287" xr:uid="{00000000-0005-0000-0000-00004E130000}"/>
    <cellStyle name="40% - Accent4 2 3 2" xfId="3288" xr:uid="{00000000-0005-0000-0000-00004F130000}"/>
    <cellStyle name="40% - Accent4 2 3 2 2" xfId="14531" xr:uid="{00000000-0005-0000-0000-000050130000}"/>
    <cellStyle name="40% - Accent4 2 3 2 2 2" xfId="30200" xr:uid="{00000000-0005-0000-0000-000051130000}"/>
    <cellStyle name="40% - Accent4 2 3 2 2 3" xfId="45797" xr:uid="{00000000-0005-0000-0000-000052130000}"/>
    <cellStyle name="40% - Accent4 2 3 2 3" xfId="22462" xr:uid="{00000000-0005-0000-0000-000053130000}"/>
    <cellStyle name="40% - Accent4 2 3 2 4" xfId="38059" xr:uid="{00000000-0005-0000-0000-000054130000}"/>
    <cellStyle name="40% - Accent4 2 3 3" xfId="3289" xr:uid="{00000000-0005-0000-0000-000055130000}"/>
    <cellStyle name="40% - Accent4 2 3 3 2" xfId="14532" xr:uid="{00000000-0005-0000-0000-000056130000}"/>
    <cellStyle name="40% - Accent4 2 3 3 2 2" xfId="30201" xr:uid="{00000000-0005-0000-0000-000057130000}"/>
    <cellStyle name="40% - Accent4 2 3 3 2 3" xfId="45798" xr:uid="{00000000-0005-0000-0000-000058130000}"/>
    <cellStyle name="40% - Accent4 2 3 3 3" xfId="22463" xr:uid="{00000000-0005-0000-0000-000059130000}"/>
    <cellStyle name="40% - Accent4 2 3 3 4" xfId="38060" xr:uid="{00000000-0005-0000-0000-00005A130000}"/>
    <cellStyle name="40% - Accent4 2 4" xfId="3290" xr:uid="{00000000-0005-0000-0000-00005B130000}"/>
    <cellStyle name="40% - Accent4 2 5" xfId="3291" xr:uid="{00000000-0005-0000-0000-00005C130000}"/>
    <cellStyle name="40% - Accent4 2 6" xfId="3292" xr:uid="{00000000-0005-0000-0000-00005D130000}"/>
    <cellStyle name="40% - Accent4 2 7" xfId="3293" xr:uid="{00000000-0005-0000-0000-00005E130000}"/>
    <cellStyle name="40% - Accent4 2 8" xfId="3294" xr:uid="{00000000-0005-0000-0000-00005F130000}"/>
    <cellStyle name="40% - Accent4 2 9" xfId="3295" xr:uid="{00000000-0005-0000-0000-000060130000}"/>
    <cellStyle name="40% - Accent4 20" xfId="3296" xr:uid="{00000000-0005-0000-0000-000061130000}"/>
    <cellStyle name="40% - Accent4 21" xfId="3297" xr:uid="{00000000-0005-0000-0000-000062130000}"/>
    <cellStyle name="40% - Accent4 22" xfId="3298" xr:uid="{00000000-0005-0000-0000-000063130000}"/>
    <cellStyle name="40% - Accent4 23" xfId="3299" xr:uid="{00000000-0005-0000-0000-000064130000}"/>
    <cellStyle name="40% - Accent4 24" xfId="3300" xr:uid="{00000000-0005-0000-0000-000065130000}"/>
    <cellStyle name="40% - Accent4 25" xfId="3301" xr:uid="{00000000-0005-0000-0000-000066130000}"/>
    <cellStyle name="40% - Accent4 26" xfId="3302" xr:uid="{00000000-0005-0000-0000-000067130000}"/>
    <cellStyle name="40% - Accent4 27" xfId="3303" xr:uid="{00000000-0005-0000-0000-000068130000}"/>
    <cellStyle name="40% - Accent4 28" xfId="3304" xr:uid="{00000000-0005-0000-0000-000069130000}"/>
    <cellStyle name="40% - Accent4 29" xfId="3305" xr:uid="{00000000-0005-0000-0000-00006A130000}"/>
    <cellStyle name="40% - Accent4 3" xfId="3306" xr:uid="{00000000-0005-0000-0000-00006B130000}"/>
    <cellStyle name="40% - Accent4 3 10" xfId="3307" xr:uid="{00000000-0005-0000-0000-00006C130000}"/>
    <cellStyle name="40% - Accent4 3 2" xfId="3308" xr:uid="{00000000-0005-0000-0000-00006D130000}"/>
    <cellStyle name="40% - Accent4 3 2 2" xfId="3309" xr:uid="{00000000-0005-0000-0000-00006E130000}"/>
    <cellStyle name="40% - Accent4 3 2 2 2" xfId="3310" xr:uid="{00000000-0005-0000-0000-00006F130000}"/>
    <cellStyle name="40% - Accent4 3 2 2 2 2" xfId="14534" xr:uid="{00000000-0005-0000-0000-000070130000}"/>
    <cellStyle name="40% - Accent4 3 2 2 2 2 2" xfId="30203" xr:uid="{00000000-0005-0000-0000-000071130000}"/>
    <cellStyle name="40% - Accent4 3 2 2 2 2 3" xfId="45800" xr:uid="{00000000-0005-0000-0000-000072130000}"/>
    <cellStyle name="40% - Accent4 3 2 2 2 3" xfId="22465" xr:uid="{00000000-0005-0000-0000-000073130000}"/>
    <cellStyle name="40% - Accent4 3 2 2 2 4" xfId="38062" xr:uid="{00000000-0005-0000-0000-000074130000}"/>
    <cellStyle name="40% - Accent4 3 2 2 3" xfId="3311" xr:uid="{00000000-0005-0000-0000-000075130000}"/>
    <cellStyle name="40% - Accent4 3 2 2 3 2" xfId="14535" xr:uid="{00000000-0005-0000-0000-000076130000}"/>
    <cellStyle name="40% - Accent4 3 2 2 3 2 2" xfId="30204" xr:uid="{00000000-0005-0000-0000-000077130000}"/>
    <cellStyle name="40% - Accent4 3 2 2 3 2 3" xfId="45801" xr:uid="{00000000-0005-0000-0000-000078130000}"/>
    <cellStyle name="40% - Accent4 3 2 2 3 3" xfId="22466" xr:uid="{00000000-0005-0000-0000-000079130000}"/>
    <cellStyle name="40% - Accent4 3 2 2 3 4" xfId="38063" xr:uid="{00000000-0005-0000-0000-00007A130000}"/>
    <cellStyle name="40% - Accent4 3 2 2 4" xfId="14533" xr:uid="{00000000-0005-0000-0000-00007B130000}"/>
    <cellStyle name="40% - Accent4 3 2 2 4 2" xfId="30202" xr:uid="{00000000-0005-0000-0000-00007C130000}"/>
    <cellStyle name="40% - Accent4 3 2 2 4 3" xfId="45799" xr:uid="{00000000-0005-0000-0000-00007D130000}"/>
    <cellStyle name="40% - Accent4 3 2 2 5" xfId="22464" xr:uid="{00000000-0005-0000-0000-00007E130000}"/>
    <cellStyle name="40% - Accent4 3 2 2 6" xfId="38061" xr:uid="{00000000-0005-0000-0000-00007F130000}"/>
    <cellStyle name="40% - Accent4 3 2 3" xfId="3312" xr:uid="{00000000-0005-0000-0000-000080130000}"/>
    <cellStyle name="40% - Accent4 3 2 3 2" xfId="14536" xr:uid="{00000000-0005-0000-0000-000081130000}"/>
    <cellStyle name="40% - Accent4 3 2 3 2 2" xfId="30205" xr:uid="{00000000-0005-0000-0000-000082130000}"/>
    <cellStyle name="40% - Accent4 3 2 3 2 3" xfId="45802" xr:uid="{00000000-0005-0000-0000-000083130000}"/>
    <cellStyle name="40% - Accent4 3 2 3 3" xfId="22467" xr:uid="{00000000-0005-0000-0000-000084130000}"/>
    <cellStyle name="40% - Accent4 3 2 3 4" xfId="38064" xr:uid="{00000000-0005-0000-0000-000085130000}"/>
    <cellStyle name="40% - Accent4 3 2 4" xfId="3313" xr:uid="{00000000-0005-0000-0000-000086130000}"/>
    <cellStyle name="40% - Accent4 3 2 4 2" xfId="14537" xr:uid="{00000000-0005-0000-0000-000087130000}"/>
    <cellStyle name="40% - Accent4 3 2 4 2 2" xfId="30206" xr:uid="{00000000-0005-0000-0000-000088130000}"/>
    <cellStyle name="40% - Accent4 3 2 4 2 3" xfId="45803" xr:uid="{00000000-0005-0000-0000-000089130000}"/>
    <cellStyle name="40% - Accent4 3 2 4 3" xfId="22468" xr:uid="{00000000-0005-0000-0000-00008A130000}"/>
    <cellStyle name="40% - Accent4 3 2 4 4" xfId="38065" xr:uid="{00000000-0005-0000-0000-00008B130000}"/>
    <cellStyle name="40% - Accent4 3 3" xfId="3314" xr:uid="{00000000-0005-0000-0000-00008C130000}"/>
    <cellStyle name="40% - Accent4 3 3 2" xfId="3315" xr:uid="{00000000-0005-0000-0000-00008D130000}"/>
    <cellStyle name="40% - Accent4 3 3 2 2" xfId="14538" xr:uid="{00000000-0005-0000-0000-00008E130000}"/>
    <cellStyle name="40% - Accent4 3 3 2 2 2" xfId="30207" xr:uid="{00000000-0005-0000-0000-00008F130000}"/>
    <cellStyle name="40% - Accent4 3 3 2 2 3" xfId="45804" xr:uid="{00000000-0005-0000-0000-000090130000}"/>
    <cellStyle name="40% - Accent4 3 3 2 3" xfId="22469" xr:uid="{00000000-0005-0000-0000-000091130000}"/>
    <cellStyle name="40% - Accent4 3 3 2 4" xfId="38066" xr:uid="{00000000-0005-0000-0000-000092130000}"/>
    <cellStyle name="40% - Accent4 3 3 3" xfId="3316" xr:uid="{00000000-0005-0000-0000-000093130000}"/>
    <cellStyle name="40% - Accent4 3 3 3 2" xfId="14539" xr:uid="{00000000-0005-0000-0000-000094130000}"/>
    <cellStyle name="40% - Accent4 3 3 3 2 2" xfId="30208" xr:uid="{00000000-0005-0000-0000-000095130000}"/>
    <cellStyle name="40% - Accent4 3 3 3 2 3" xfId="45805" xr:uid="{00000000-0005-0000-0000-000096130000}"/>
    <cellStyle name="40% - Accent4 3 3 3 3" xfId="22470" xr:uid="{00000000-0005-0000-0000-000097130000}"/>
    <cellStyle name="40% - Accent4 3 3 3 4" xfId="38067" xr:uid="{00000000-0005-0000-0000-000098130000}"/>
    <cellStyle name="40% - Accent4 3 4" xfId="3317" xr:uid="{00000000-0005-0000-0000-000099130000}"/>
    <cellStyle name="40% - Accent4 3 5" xfId="3318" xr:uid="{00000000-0005-0000-0000-00009A130000}"/>
    <cellStyle name="40% - Accent4 3 6" xfId="3319" xr:uid="{00000000-0005-0000-0000-00009B130000}"/>
    <cellStyle name="40% - Accent4 3 7" xfId="3320" xr:uid="{00000000-0005-0000-0000-00009C130000}"/>
    <cellStyle name="40% - Accent4 3 8" xfId="3321" xr:uid="{00000000-0005-0000-0000-00009D130000}"/>
    <cellStyle name="40% - Accent4 3 9" xfId="3322" xr:uid="{00000000-0005-0000-0000-00009E130000}"/>
    <cellStyle name="40% - Accent4 30" xfId="3323" xr:uid="{00000000-0005-0000-0000-00009F130000}"/>
    <cellStyle name="40% - Accent4 31" xfId="3324" xr:uid="{00000000-0005-0000-0000-0000A0130000}"/>
    <cellStyle name="40% - Accent4 32" xfId="3325" xr:uid="{00000000-0005-0000-0000-0000A1130000}"/>
    <cellStyle name="40% - Accent4 33" xfId="3326" xr:uid="{00000000-0005-0000-0000-0000A2130000}"/>
    <cellStyle name="40% - Accent4 34" xfId="3327" xr:uid="{00000000-0005-0000-0000-0000A3130000}"/>
    <cellStyle name="40% - Accent4 35" xfId="3328" xr:uid="{00000000-0005-0000-0000-0000A4130000}"/>
    <cellStyle name="40% - Accent4 36" xfId="3329" xr:uid="{00000000-0005-0000-0000-0000A5130000}"/>
    <cellStyle name="40% - Accent4 37" xfId="3330" xr:uid="{00000000-0005-0000-0000-0000A6130000}"/>
    <cellStyle name="40% - Accent4 38" xfId="3331" xr:uid="{00000000-0005-0000-0000-0000A7130000}"/>
    <cellStyle name="40% - Accent4 4" xfId="3332" xr:uid="{00000000-0005-0000-0000-0000A8130000}"/>
    <cellStyle name="40% - Accent4 4 10" xfId="3333" xr:uid="{00000000-0005-0000-0000-0000A9130000}"/>
    <cellStyle name="40% - Accent4 4 2" xfId="3334" xr:uid="{00000000-0005-0000-0000-0000AA130000}"/>
    <cellStyle name="40% - Accent4 4 2 2" xfId="3335" xr:uid="{00000000-0005-0000-0000-0000AB130000}"/>
    <cellStyle name="40% - Accent4 4 2 2 2" xfId="14540" xr:uid="{00000000-0005-0000-0000-0000AC130000}"/>
    <cellStyle name="40% - Accent4 4 2 2 2 2" xfId="30209" xr:uid="{00000000-0005-0000-0000-0000AD130000}"/>
    <cellStyle name="40% - Accent4 4 2 2 2 3" xfId="45806" xr:uid="{00000000-0005-0000-0000-0000AE130000}"/>
    <cellStyle name="40% - Accent4 4 2 2 3" xfId="22471" xr:uid="{00000000-0005-0000-0000-0000AF130000}"/>
    <cellStyle name="40% - Accent4 4 2 2 4" xfId="38068" xr:uid="{00000000-0005-0000-0000-0000B0130000}"/>
    <cellStyle name="40% - Accent4 4 2 3" xfId="3336" xr:uid="{00000000-0005-0000-0000-0000B1130000}"/>
    <cellStyle name="40% - Accent4 4 2 3 2" xfId="14541" xr:uid="{00000000-0005-0000-0000-0000B2130000}"/>
    <cellStyle name="40% - Accent4 4 2 3 2 2" xfId="30210" xr:uid="{00000000-0005-0000-0000-0000B3130000}"/>
    <cellStyle name="40% - Accent4 4 2 3 2 3" xfId="45807" xr:uid="{00000000-0005-0000-0000-0000B4130000}"/>
    <cellStyle name="40% - Accent4 4 2 3 3" xfId="22472" xr:uid="{00000000-0005-0000-0000-0000B5130000}"/>
    <cellStyle name="40% - Accent4 4 2 3 4" xfId="38069" xr:uid="{00000000-0005-0000-0000-0000B6130000}"/>
    <cellStyle name="40% - Accent4 4 3" xfId="3337" xr:uid="{00000000-0005-0000-0000-0000B7130000}"/>
    <cellStyle name="40% - Accent4 4 4" xfId="3338" xr:uid="{00000000-0005-0000-0000-0000B8130000}"/>
    <cellStyle name="40% - Accent4 4 5" xfId="3339" xr:uid="{00000000-0005-0000-0000-0000B9130000}"/>
    <cellStyle name="40% - Accent4 4 6" xfId="3340" xr:uid="{00000000-0005-0000-0000-0000BA130000}"/>
    <cellStyle name="40% - Accent4 4 7" xfId="3341" xr:uid="{00000000-0005-0000-0000-0000BB130000}"/>
    <cellStyle name="40% - Accent4 4 8" xfId="3342" xr:uid="{00000000-0005-0000-0000-0000BC130000}"/>
    <cellStyle name="40% - Accent4 4 9" xfId="3343" xr:uid="{00000000-0005-0000-0000-0000BD130000}"/>
    <cellStyle name="40% - Accent4 5" xfId="3344" xr:uid="{00000000-0005-0000-0000-0000BE130000}"/>
    <cellStyle name="40% - Accent4 5 10" xfId="3345" xr:uid="{00000000-0005-0000-0000-0000BF130000}"/>
    <cellStyle name="40% - Accent4 5 2" xfId="3346" xr:uid="{00000000-0005-0000-0000-0000C0130000}"/>
    <cellStyle name="40% - Accent4 5 3" xfId="3347" xr:uid="{00000000-0005-0000-0000-0000C1130000}"/>
    <cellStyle name="40% - Accent4 5 4" xfId="3348" xr:uid="{00000000-0005-0000-0000-0000C2130000}"/>
    <cellStyle name="40% - Accent4 5 5" xfId="3349" xr:uid="{00000000-0005-0000-0000-0000C3130000}"/>
    <cellStyle name="40% - Accent4 5 6" xfId="3350" xr:uid="{00000000-0005-0000-0000-0000C4130000}"/>
    <cellStyle name="40% - Accent4 5 7" xfId="3351" xr:uid="{00000000-0005-0000-0000-0000C5130000}"/>
    <cellStyle name="40% - Accent4 5 8" xfId="3352" xr:uid="{00000000-0005-0000-0000-0000C6130000}"/>
    <cellStyle name="40% - Accent4 5 9" xfId="3353" xr:uid="{00000000-0005-0000-0000-0000C7130000}"/>
    <cellStyle name="40% - Accent4 6" xfId="3354" xr:uid="{00000000-0005-0000-0000-0000C8130000}"/>
    <cellStyle name="40% - Accent4 6 2" xfId="3355" xr:uid="{00000000-0005-0000-0000-0000C9130000}"/>
    <cellStyle name="40% - Accent4 6 3" xfId="3356" xr:uid="{00000000-0005-0000-0000-0000CA130000}"/>
    <cellStyle name="40% - Accent4 6 4" xfId="3357" xr:uid="{00000000-0005-0000-0000-0000CB130000}"/>
    <cellStyle name="40% - Accent4 6 5" xfId="3358" xr:uid="{00000000-0005-0000-0000-0000CC130000}"/>
    <cellStyle name="40% - Accent4 6 6" xfId="3359" xr:uid="{00000000-0005-0000-0000-0000CD130000}"/>
    <cellStyle name="40% - Accent4 7" xfId="3360" xr:uid="{00000000-0005-0000-0000-0000CE130000}"/>
    <cellStyle name="40% - Accent4 7 2" xfId="3361" xr:uid="{00000000-0005-0000-0000-0000CF130000}"/>
    <cellStyle name="40% - Accent4 7 3" xfId="3362" xr:uid="{00000000-0005-0000-0000-0000D0130000}"/>
    <cellStyle name="40% - Accent4 7 4" xfId="3363" xr:uid="{00000000-0005-0000-0000-0000D1130000}"/>
    <cellStyle name="40% - Accent4 7 5" xfId="3364" xr:uid="{00000000-0005-0000-0000-0000D2130000}"/>
    <cellStyle name="40% - Accent4 7 6" xfId="3365" xr:uid="{00000000-0005-0000-0000-0000D3130000}"/>
    <cellStyle name="40% - Accent4 8" xfId="3366" xr:uid="{00000000-0005-0000-0000-0000D4130000}"/>
    <cellStyle name="40% - Accent4 8 2" xfId="3367" xr:uid="{00000000-0005-0000-0000-0000D5130000}"/>
    <cellStyle name="40% - Accent4 8 3" xfId="3368" xr:uid="{00000000-0005-0000-0000-0000D6130000}"/>
    <cellStyle name="40% - Accent4 8 4" xfId="3369" xr:uid="{00000000-0005-0000-0000-0000D7130000}"/>
    <cellStyle name="40% - Accent4 8 5" xfId="3370" xr:uid="{00000000-0005-0000-0000-0000D8130000}"/>
    <cellStyle name="40% - Accent4 8 6" xfId="3371" xr:uid="{00000000-0005-0000-0000-0000D9130000}"/>
    <cellStyle name="40% - Accent4 9" xfId="3372" xr:uid="{00000000-0005-0000-0000-0000DA130000}"/>
    <cellStyle name="40% - Accent4 9 2" xfId="3373" xr:uid="{00000000-0005-0000-0000-0000DB130000}"/>
    <cellStyle name="40% - Accent4 9 2 2" xfId="14543" xr:uid="{00000000-0005-0000-0000-0000DC130000}"/>
    <cellStyle name="40% - Accent4 9 2 2 2" xfId="30212" xr:uid="{00000000-0005-0000-0000-0000DD130000}"/>
    <cellStyle name="40% - Accent4 9 2 2 3" xfId="45809" xr:uid="{00000000-0005-0000-0000-0000DE130000}"/>
    <cellStyle name="40% - Accent4 9 2 3" xfId="22474" xr:uid="{00000000-0005-0000-0000-0000DF130000}"/>
    <cellStyle name="40% - Accent4 9 2 4" xfId="38071" xr:uid="{00000000-0005-0000-0000-0000E0130000}"/>
    <cellStyle name="40% - Accent4 9 3" xfId="3374" xr:uid="{00000000-0005-0000-0000-0000E1130000}"/>
    <cellStyle name="40% - Accent4 9 3 2" xfId="14544" xr:uid="{00000000-0005-0000-0000-0000E2130000}"/>
    <cellStyle name="40% - Accent4 9 3 2 2" xfId="30213" xr:uid="{00000000-0005-0000-0000-0000E3130000}"/>
    <cellStyle name="40% - Accent4 9 3 2 3" xfId="45810" xr:uid="{00000000-0005-0000-0000-0000E4130000}"/>
    <cellStyle name="40% - Accent4 9 3 3" xfId="22475" xr:uid="{00000000-0005-0000-0000-0000E5130000}"/>
    <cellStyle name="40% - Accent4 9 3 4" xfId="38072" xr:uid="{00000000-0005-0000-0000-0000E6130000}"/>
    <cellStyle name="40% - Accent4 9 4" xfId="14542" xr:uid="{00000000-0005-0000-0000-0000E7130000}"/>
    <cellStyle name="40% - Accent4 9 4 2" xfId="30211" xr:uid="{00000000-0005-0000-0000-0000E8130000}"/>
    <cellStyle name="40% - Accent4 9 4 3" xfId="45808" xr:uid="{00000000-0005-0000-0000-0000E9130000}"/>
    <cellStyle name="40% - Accent4 9 5" xfId="22473" xr:uid="{00000000-0005-0000-0000-0000EA130000}"/>
    <cellStyle name="40% - Accent4 9 6" xfId="38070" xr:uid="{00000000-0005-0000-0000-0000EB130000}"/>
    <cellStyle name="40% - Accent5" xfId="53157" xr:uid="{00000000-0005-0000-0000-0000EC130000}"/>
    <cellStyle name="40% - Accent5 10" xfId="3375" xr:uid="{00000000-0005-0000-0000-0000ED130000}"/>
    <cellStyle name="40% - Accent5 10 2" xfId="3376" xr:uid="{00000000-0005-0000-0000-0000EE130000}"/>
    <cellStyle name="40% - Accent5 10 2 2" xfId="14546" xr:uid="{00000000-0005-0000-0000-0000EF130000}"/>
    <cellStyle name="40% - Accent5 10 2 2 2" xfId="30215" xr:uid="{00000000-0005-0000-0000-0000F0130000}"/>
    <cellStyle name="40% - Accent5 10 2 2 3" xfId="45812" xr:uid="{00000000-0005-0000-0000-0000F1130000}"/>
    <cellStyle name="40% - Accent5 10 2 3" xfId="22477" xr:uid="{00000000-0005-0000-0000-0000F2130000}"/>
    <cellStyle name="40% - Accent5 10 2 4" xfId="38074" xr:uid="{00000000-0005-0000-0000-0000F3130000}"/>
    <cellStyle name="40% - Accent5 10 3" xfId="3377" xr:uid="{00000000-0005-0000-0000-0000F4130000}"/>
    <cellStyle name="40% - Accent5 10 3 2" xfId="14547" xr:uid="{00000000-0005-0000-0000-0000F5130000}"/>
    <cellStyle name="40% - Accent5 10 3 2 2" xfId="30216" xr:uid="{00000000-0005-0000-0000-0000F6130000}"/>
    <cellStyle name="40% - Accent5 10 3 2 3" xfId="45813" xr:uid="{00000000-0005-0000-0000-0000F7130000}"/>
    <cellStyle name="40% - Accent5 10 3 3" xfId="22478" xr:uid="{00000000-0005-0000-0000-0000F8130000}"/>
    <cellStyle name="40% - Accent5 10 3 4" xfId="38075" xr:uid="{00000000-0005-0000-0000-0000F9130000}"/>
    <cellStyle name="40% - Accent5 10 4" xfId="14545" xr:uid="{00000000-0005-0000-0000-0000FA130000}"/>
    <cellStyle name="40% - Accent5 10 4 2" xfId="30214" xr:uid="{00000000-0005-0000-0000-0000FB130000}"/>
    <cellStyle name="40% - Accent5 10 4 3" xfId="45811" xr:uid="{00000000-0005-0000-0000-0000FC130000}"/>
    <cellStyle name="40% - Accent5 10 5" xfId="22476" xr:uid="{00000000-0005-0000-0000-0000FD130000}"/>
    <cellStyle name="40% - Accent5 10 6" xfId="38073" xr:uid="{00000000-0005-0000-0000-0000FE130000}"/>
    <cellStyle name="40% - Accent5 11" xfId="3378" xr:uid="{00000000-0005-0000-0000-0000FF130000}"/>
    <cellStyle name="40% - Accent5 11 2" xfId="3379" xr:uid="{00000000-0005-0000-0000-000000140000}"/>
    <cellStyle name="40% - Accent5 11 2 2" xfId="14549" xr:uid="{00000000-0005-0000-0000-000001140000}"/>
    <cellStyle name="40% - Accent5 11 2 2 2" xfId="30218" xr:uid="{00000000-0005-0000-0000-000002140000}"/>
    <cellStyle name="40% - Accent5 11 2 2 3" xfId="45815" xr:uid="{00000000-0005-0000-0000-000003140000}"/>
    <cellStyle name="40% - Accent5 11 2 3" xfId="22480" xr:uid="{00000000-0005-0000-0000-000004140000}"/>
    <cellStyle name="40% - Accent5 11 2 4" xfId="38077" xr:uid="{00000000-0005-0000-0000-000005140000}"/>
    <cellStyle name="40% - Accent5 11 3" xfId="3380" xr:uid="{00000000-0005-0000-0000-000006140000}"/>
    <cellStyle name="40% - Accent5 11 3 2" xfId="14550" xr:uid="{00000000-0005-0000-0000-000007140000}"/>
    <cellStyle name="40% - Accent5 11 3 2 2" xfId="30219" xr:uid="{00000000-0005-0000-0000-000008140000}"/>
    <cellStyle name="40% - Accent5 11 3 2 3" xfId="45816" xr:uid="{00000000-0005-0000-0000-000009140000}"/>
    <cellStyle name="40% - Accent5 11 3 3" xfId="22481" xr:uid="{00000000-0005-0000-0000-00000A140000}"/>
    <cellStyle name="40% - Accent5 11 3 4" xfId="38078" xr:uid="{00000000-0005-0000-0000-00000B140000}"/>
    <cellStyle name="40% - Accent5 11 4" xfId="14548" xr:uid="{00000000-0005-0000-0000-00000C140000}"/>
    <cellStyle name="40% - Accent5 11 4 2" xfId="30217" xr:uid="{00000000-0005-0000-0000-00000D140000}"/>
    <cellStyle name="40% - Accent5 11 4 3" xfId="45814" xr:uid="{00000000-0005-0000-0000-00000E140000}"/>
    <cellStyle name="40% - Accent5 11 5" xfId="22479" xr:uid="{00000000-0005-0000-0000-00000F140000}"/>
    <cellStyle name="40% - Accent5 11 6" xfId="38076" xr:uid="{00000000-0005-0000-0000-000010140000}"/>
    <cellStyle name="40% - Accent5 12" xfId="3381" xr:uid="{00000000-0005-0000-0000-000011140000}"/>
    <cellStyle name="40% - Accent5 12 2" xfId="3382" xr:uid="{00000000-0005-0000-0000-000012140000}"/>
    <cellStyle name="40% - Accent5 12 2 2" xfId="14552" xr:uid="{00000000-0005-0000-0000-000013140000}"/>
    <cellStyle name="40% - Accent5 12 2 2 2" xfId="30221" xr:uid="{00000000-0005-0000-0000-000014140000}"/>
    <cellStyle name="40% - Accent5 12 2 2 3" xfId="45818" xr:uid="{00000000-0005-0000-0000-000015140000}"/>
    <cellStyle name="40% - Accent5 12 2 3" xfId="22483" xr:uid="{00000000-0005-0000-0000-000016140000}"/>
    <cellStyle name="40% - Accent5 12 2 4" xfId="38080" xr:uid="{00000000-0005-0000-0000-000017140000}"/>
    <cellStyle name="40% - Accent5 12 3" xfId="3383" xr:uid="{00000000-0005-0000-0000-000018140000}"/>
    <cellStyle name="40% - Accent5 12 3 2" xfId="14553" xr:uid="{00000000-0005-0000-0000-000019140000}"/>
    <cellStyle name="40% - Accent5 12 3 2 2" xfId="30222" xr:uid="{00000000-0005-0000-0000-00001A140000}"/>
    <cellStyle name="40% - Accent5 12 3 2 3" xfId="45819" xr:uid="{00000000-0005-0000-0000-00001B140000}"/>
    <cellStyle name="40% - Accent5 12 3 3" xfId="22484" xr:uid="{00000000-0005-0000-0000-00001C140000}"/>
    <cellStyle name="40% - Accent5 12 3 4" xfId="38081" xr:uid="{00000000-0005-0000-0000-00001D140000}"/>
    <cellStyle name="40% - Accent5 12 4" xfId="14551" xr:uid="{00000000-0005-0000-0000-00001E140000}"/>
    <cellStyle name="40% - Accent5 12 4 2" xfId="30220" xr:uid="{00000000-0005-0000-0000-00001F140000}"/>
    <cellStyle name="40% - Accent5 12 4 3" xfId="45817" xr:uid="{00000000-0005-0000-0000-000020140000}"/>
    <cellStyle name="40% - Accent5 12 5" xfId="22482" xr:uid="{00000000-0005-0000-0000-000021140000}"/>
    <cellStyle name="40% - Accent5 12 6" xfId="38079" xr:uid="{00000000-0005-0000-0000-000022140000}"/>
    <cellStyle name="40% - Accent5 13" xfId="3384" xr:uid="{00000000-0005-0000-0000-000023140000}"/>
    <cellStyle name="40% - Accent5 13 2" xfId="3385" xr:uid="{00000000-0005-0000-0000-000024140000}"/>
    <cellStyle name="40% - Accent5 13 2 2" xfId="14555" xr:uid="{00000000-0005-0000-0000-000025140000}"/>
    <cellStyle name="40% - Accent5 13 2 2 2" xfId="30224" xr:uid="{00000000-0005-0000-0000-000026140000}"/>
    <cellStyle name="40% - Accent5 13 2 2 3" xfId="45821" xr:uid="{00000000-0005-0000-0000-000027140000}"/>
    <cellStyle name="40% - Accent5 13 2 3" xfId="22486" xr:uid="{00000000-0005-0000-0000-000028140000}"/>
    <cellStyle name="40% - Accent5 13 2 4" xfId="38083" xr:uid="{00000000-0005-0000-0000-000029140000}"/>
    <cellStyle name="40% - Accent5 13 3" xfId="3386" xr:uid="{00000000-0005-0000-0000-00002A140000}"/>
    <cellStyle name="40% - Accent5 13 3 2" xfId="14556" xr:uid="{00000000-0005-0000-0000-00002B140000}"/>
    <cellStyle name="40% - Accent5 13 3 2 2" xfId="30225" xr:uid="{00000000-0005-0000-0000-00002C140000}"/>
    <cellStyle name="40% - Accent5 13 3 2 3" xfId="45822" xr:uid="{00000000-0005-0000-0000-00002D140000}"/>
    <cellStyle name="40% - Accent5 13 3 3" xfId="22487" xr:uid="{00000000-0005-0000-0000-00002E140000}"/>
    <cellStyle name="40% - Accent5 13 3 4" xfId="38084" xr:uid="{00000000-0005-0000-0000-00002F140000}"/>
    <cellStyle name="40% - Accent5 13 4" xfId="14554" xr:uid="{00000000-0005-0000-0000-000030140000}"/>
    <cellStyle name="40% - Accent5 13 4 2" xfId="30223" xr:uid="{00000000-0005-0000-0000-000031140000}"/>
    <cellStyle name="40% - Accent5 13 4 3" xfId="45820" xr:uid="{00000000-0005-0000-0000-000032140000}"/>
    <cellStyle name="40% - Accent5 13 5" xfId="22485" xr:uid="{00000000-0005-0000-0000-000033140000}"/>
    <cellStyle name="40% - Accent5 13 6" xfId="38082" xr:uid="{00000000-0005-0000-0000-000034140000}"/>
    <cellStyle name="40% - Accent5 14" xfId="3387" xr:uid="{00000000-0005-0000-0000-000035140000}"/>
    <cellStyle name="40% - Accent5 14 2" xfId="3388" xr:uid="{00000000-0005-0000-0000-000036140000}"/>
    <cellStyle name="40% - Accent5 14 2 2" xfId="14558" xr:uid="{00000000-0005-0000-0000-000037140000}"/>
    <cellStyle name="40% - Accent5 14 2 2 2" xfId="30227" xr:uid="{00000000-0005-0000-0000-000038140000}"/>
    <cellStyle name="40% - Accent5 14 2 2 3" xfId="45824" xr:uid="{00000000-0005-0000-0000-000039140000}"/>
    <cellStyle name="40% - Accent5 14 2 3" xfId="22489" xr:uid="{00000000-0005-0000-0000-00003A140000}"/>
    <cellStyle name="40% - Accent5 14 2 4" xfId="38086" xr:uid="{00000000-0005-0000-0000-00003B140000}"/>
    <cellStyle name="40% - Accent5 14 3" xfId="3389" xr:uid="{00000000-0005-0000-0000-00003C140000}"/>
    <cellStyle name="40% - Accent5 14 3 2" xfId="14559" xr:uid="{00000000-0005-0000-0000-00003D140000}"/>
    <cellStyle name="40% - Accent5 14 3 2 2" xfId="30228" xr:uid="{00000000-0005-0000-0000-00003E140000}"/>
    <cellStyle name="40% - Accent5 14 3 2 3" xfId="45825" xr:uid="{00000000-0005-0000-0000-00003F140000}"/>
    <cellStyle name="40% - Accent5 14 3 3" xfId="22490" xr:uid="{00000000-0005-0000-0000-000040140000}"/>
    <cellStyle name="40% - Accent5 14 3 4" xfId="38087" xr:uid="{00000000-0005-0000-0000-000041140000}"/>
    <cellStyle name="40% - Accent5 14 4" xfId="14557" xr:uid="{00000000-0005-0000-0000-000042140000}"/>
    <cellStyle name="40% - Accent5 14 4 2" xfId="30226" xr:uid="{00000000-0005-0000-0000-000043140000}"/>
    <cellStyle name="40% - Accent5 14 4 3" xfId="45823" xr:uid="{00000000-0005-0000-0000-000044140000}"/>
    <cellStyle name="40% - Accent5 14 5" xfId="22488" xr:uid="{00000000-0005-0000-0000-000045140000}"/>
    <cellStyle name="40% - Accent5 14 6" xfId="38085" xr:uid="{00000000-0005-0000-0000-000046140000}"/>
    <cellStyle name="40% - Accent5 15" xfId="3390" xr:uid="{00000000-0005-0000-0000-000047140000}"/>
    <cellStyle name="40% - Accent5 15 2" xfId="3391" xr:uid="{00000000-0005-0000-0000-000048140000}"/>
    <cellStyle name="40% - Accent5 15 2 2" xfId="14561" xr:uid="{00000000-0005-0000-0000-000049140000}"/>
    <cellStyle name="40% - Accent5 15 2 2 2" xfId="30230" xr:uid="{00000000-0005-0000-0000-00004A140000}"/>
    <cellStyle name="40% - Accent5 15 2 2 3" xfId="45827" xr:uid="{00000000-0005-0000-0000-00004B140000}"/>
    <cellStyle name="40% - Accent5 15 2 3" xfId="22492" xr:uid="{00000000-0005-0000-0000-00004C140000}"/>
    <cellStyle name="40% - Accent5 15 2 4" xfId="38089" xr:uid="{00000000-0005-0000-0000-00004D140000}"/>
    <cellStyle name="40% - Accent5 15 3" xfId="3392" xr:uid="{00000000-0005-0000-0000-00004E140000}"/>
    <cellStyle name="40% - Accent5 15 3 2" xfId="14562" xr:uid="{00000000-0005-0000-0000-00004F140000}"/>
    <cellStyle name="40% - Accent5 15 3 2 2" xfId="30231" xr:uid="{00000000-0005-0000-0000-000050140000}"/>
    <cellStyle name="40% - Accent5 15 3 2 3" xfId="45828" xr:uid="{00000000-0005-0000-0000-000051140000}"/>
    <cellStyle name="40% - Accent5 15 3 3" xfId="22493" xr:uid="{00000000-0005-0000-0000-000052140000}"/>
    <cellStyle name="40% - Accent5 15 3 4" xfId="38090" xr:uid="{00000000-0005-0000-0000-000053140000}"/>
    <cellStyle name="40% - Accent5 15 4" xfId="14560" xr:uid="{00000000-0005-0000-0000-000054140000}"/>
    <cellStyle name="40% - Accent5 15 4 2" xfId="30229" xr:uid="{00000000-0005-0000-0000-000055140000}"/>
    <cellStyle name="40% - Accent5 15 4 3" xfId="45826" xr:uid="{00000000-0005-0000-0000-000056140000}"/>
    <cellStyle name="40% - Accent5 15 5" xfId="22491" xr:uid="{00000000-0005-0000-0000-000057140000}"/>
    <cellStyle name="40% - Accent5 15 6" xfId="38088" xr:uid="{00000000-0005-0000-0000-000058140000}"/>
    <cellStyle name="40% - Accent5 16" xfId="3393" xr:uid="{00000000-0005-0000-0000-000059140000}"/>
    <cellStyle name="40% - Accent5 16 2" xfId="3394" xr:uid="{00000000-0005-0000-0000-00005A140000}"/>
    <cellStyle name="40% - Accent5 16 2 2" xfId="14564" xr:uid="{00000000-0005-0000-0000-00005B140000}"/>
    <cellStyle name="40% - Accent5 16 2 2 2" xfId="30233" xr:uid="{00000000-0005-0000-0000-00005C140000}"/>
    <cellStyle name="40% - Accent5 16 2 2 3" xfId="45830" xr:uid="{00000000-0005-0000-0000-00005D140000}"/>
    <cellStyle name="40% - Accent5 16 2 3" xfId="22495" xr:uid="{00000000-0005-0000-0000-00005E140000}"/>
    <cellStyle name="40% - Accent5 16 2 4" xfId="38092" xr:uid="{00000000-0005-0000-0000-00005F140000}"/>
    <cellStyle name="40% - Accent5 16 3" xfId="3395" xr:uid="{00000000-0005-0000-0000-000060140000}"/>
    <cellStyle name="40% - Accent5 16 3 2" xfId="14565" xr:uid="{00000000-0005-0000-0000-000061140000}"/>
    <cellStyle name="40% - Accent5 16 3 2 2" xfId="30234" xr:uid="{00000000-0005-0000-0000-000062140000}"/>
    <cellStyle name="40% - Accent5 16 3 2 3" xfId="45831" xr:uid="{00000000-0005-0000-0000-000063140000}"/>
    <cellStyle name="40% - Accent5 16 3 3" xfId="22496" xr:uid="{00000000-0005-0000-0000-000064140000}"/>
    <cellStyle name="40% - Accent5 16 3 4" xfId="38093" xr:uid="{00000000-0005-0000-0000-000065140000}"/>
    <cellStyle name="40% - Accent5 16 4" xfId="14563" xr:uid="{00000000-0005-0000-0000-000066140000}"/>
    <cellStyle name="40% - Accent5 16 4 2" xfId="30232" xr:uid="{00000000-0005-0000-0000-000067140000}"/>
    <cellStyle name="40% - Accent5 16 4 3" xfId="45829" xr:uid="{00000000-0005-0000-0000-000068140000}"/>
    <cellStyle name="40% - Accent5 16 5" xfId="22494" xr:uid="{00000000-0005-0000-0000-000069140000}"/>
    <cellStyle name="40% - Accent5 16 6" xfId="38091" xr:uid="{00000000-0005-0000-0000-00006A140000}"/>
    <cellStyle name="40% - Accent5 17" xfId="3396" xr:uid="{00000000-0005-0000-0000-00006B140000}"/>
    <cellStyle name="40% - Accent5 18" xfId="3397" xr:uid="{00000000-0005-0000-0000-00006C140000}"/>
    <cellStyle name="40% - Accent5 19" xfId="3398" xr:uid="{00000000-0005-0000-0000-00006D140000}"/>
    <cellStyle name="40% - Accent5 2" xfId="3399" xr:uid="{00000000-0005-0000-0000-00006E140000}"/>
    <cellStyle name="40% - Accent5 2 10" xfId="3400" xr:uid="{00000000-0005-0000-0000-00006F140000}"/>
    <cellStyle name="40% - Accent5 2 2" xfId="3401" xr:uid="{00000000-0005-0000-0000-000070140000}"/>
    <cellStyle name="40% - Accent5 2 2 2" xfId="3402" xr:uid="{00000000-0005-0000-0000-000071140000}"/>
    <cellStyle name="40% - Accent5 2 2 2 2" xfId="3403" xr:uid="{00000000-0005-0000-0000-000072140000}"/>
    <cellStyle name="40% - Accent5 2 2 2 2 2" xfId="14567" xr:uid="{00000000-0005-0000-0000-000073140000}"/>
    <cellStyle name="40% - Accent5 2 2 2 2 2 2" xfId="30236" xr:uid="{00000000-0005-0000-0000-000074140000}"/>
    <cellStyle name="40% - Accent5 2 2 2 2 2 3" xfId="45833" xr:uid="{00000000-0005-0000-0000-000075140000}"/>
    <cellStyle name="40% - Accent5 2 2 2 2 3" xfId="22498" xr:uid="{00000000-0005-0000-0000-000076140000}"/>
    <cellStyle name="40% - Accent5 2 2 2 2 4" xfId="38095" xr:uid="{00000000-0005-0000-0000-000077140000}"/>
    <cellStyle name="40% - Accent5 2 2 2 3" xfId="3404" xr:uid="{00000000-0005-0000-0000-000078140000}"/>
    <cellStyle name="40% - Accent5 2 2 2 3 2" xfId="14568" xr:uid="{00000000-0005-0000-0000-000079140000}"/>
    <cellStyle name="40% - Accent5 2 2 2 3 2 2" xfId="30237" xr:uid="{00000000-0005-0000-0000-00007A140000}"/>
    <cellStyle name="40% - Accent5 2 2 2 3 2 3" xfId="45834" xr:uid="{00000000-0005-0000-0000-00007B140000}"/>
    <cellStyle name="40% - Accent5 2 2 2 3 3" xfId="22499" xr:uid="{00000000-0005-0000-0000-00007C140000}"/>
    <cellStyle name="40% - Accent5 2 2 2 3 4" xfId="38096" xr:uid="{00000000-0005-0000-0000-00007D140000}"/>
    <cellStyle name="40% - Accent5 2 2 2 4" xfId="14566" xr:uid="{00000000-0005-0000-0000-00007E140000}"/>
    <cellStyle name="40% - Accent5 2 2 2 4 2" xfId="30235" xr:uid="{00000000-0005-0000-0000-00007F140000}"/>
    <cellStyle name="40% - Accent5 2 2 2 4 3" xfId="45832" xr:uid="{00000000-0005-0000-0000-000080140000}"/>
    <cellStyle name="40% - Accent5 2 2 2 5" xfId="22497" xr:uid="{00000000-0005-0000-0000-000081140000}"/>
    <cellStyle name="40% - Accent5 2 2 2 6" xfId="38094" xr:uid="{00000000-0005-0000-0000-000082140000}"/>
    <cellStyle name="40% - Accent5 2 2 3" xfId="3405" xr:uid="{00000000-0005-0000-0000-000083140000}"/>
    <cellStyle name="40% - Accent5 2 2 3 2" xfId="14569" xr:uid="{00000000-0005-0000-0000-000084140000}"/>
    <cellStyle name="40% - Accent5 2 2 3 2 2" xfId="30238" xr:uid="{00000000-0005-0000-0000-000085140000}"/>
    <cellStyle name="40% - Accent5 2 2 3 2 3" xfId="45835" xr:uid="{00000000-0005-0000-0000-000086140000}"/>
    <cellStyle name="40% - Accent5 2 2 3 3" xfId="22500" xr:uid="{00000000-0005-0000-0000-000087140000}"/>
    <cellStyle name="40% - Accent5 2 2 3 4" xfId="38097" xr:uid="{00000000-0005-0000-0000-000088140000}"/>
    <cellStyle name="40% - Accent5 2 2 4" xfId="3406" xr:uid="{00000000-0005-0000-0000-000089140000}"/>
    <cellStyle name="40% - Accent5 2 2 4 2" xfId="14570" xr:uid="{00000000-0005-0000-0000-00008A140000}"/>
    <cellStyle name="40% - Accent5 2 2 4 2 2" xfId="30239" xr:uid="{00000000-0005-0000-0000-00008B140000}"/>
    <cellStyle name="40% - Accent5 2 2 4 2 3" xfId="45836" xr:uid="{00000000-0005-0000-0000-00008C140000}"/>
    <cellStyle name="40% - Accent5 2 2 4 3" xfId="22501" xr:uid="{00000000-0005-0000-0000-00008D140000}"/>
    <cellStyle name="40% - Accent5 2 2 4 4" xfId="38098" xr:uid="{00000000-0005-0000-0000-00008E140000}"/>
    <cellStyle name="40% - Accent5 2 3" xfId="3407" xr:uid="{00000000-0005-0000-0000-00008F140000}"/>
    <cellStyle name="40% - Accent5 2 3 2" xfId="3408" xr:uid="{00000000-0005-0000-0000-000090140000}"/>
    <cellStyle name="40% - Accent5 2 3 2 2" xfId="14571" xr:uid="{00000000-0005-0000-0000-000091140000}"/>
    <cellStyle name="40% - Accent5 2 3 2 2 2" xfId="30240" xr:uid="{00000000-0005-0000-0000-000092140000}"/>
    <cellStyle name="40% - Accent5 2 3 2 2 3" xfId="45837" xr:uid="{00000000-0005-0000-0000-000093140000}"/>
    <cellStyle name="40% - Accent5 2 3 2 3" xfId="22502" xr:uid="{00000000-0005-0000-0000-000094140000}"/>
    <cellStyle name="40% - Accent5 2 3 2 4" xfId="38099" xr:uid="{00000000-0005-0000-0000-000095140000}"/>
    <cellStyle name="40% - Accent5 2 3 3" xfId="3409" xr:uid="{00000000-0005-0000-0000-000096140000}"/>
    <cellStyle name="40% - Accent5 2 3 3 2" xfId="14572" xr:uid="{00000000-0005-0000-0000-000097140000}"/>
    <cellStyle name="40% - Accent5 2 3 3 2 2" xfId="30241" xr:uid="{00000000-0005-0000-0000-000098140000}"/>
    <cellStyle name="40% - Accent5 2 3 3 2 3" xfId="45838" xr:uid="{00000000-0005-0000-0000-000099140000}"/>
    <cellStyle name="40% - Accent5 2 3 3 3" xfId="22503" xr:uid="{00000000-0005-0000-0000-00009A140000}"/>
    <cellStyle name="40% - Accent5 2 3 3 4" xfId="38100" xr:uid="{00000000-0005-0000-0000-00009B140000}"/>
    <cellStyle name="40% - Accent5 2 4" xfId="3410" xr:uid="{00000000-0005-0000-0000-00009C140000}"/>
    <cellStyle name="40% - Accent5 2 5" xfId="3411" xr:uid="{00000000-0005-0000-0000-00009D140000}"/>
    <cellStyle name="40% - Accent5 2 6" xfId="3412" xr:uid="{00000000-0005-0000-0000-00009E140000}"/>
    <cellStyle name="40% - Accent5 2 7" xfId="3413" xr:uid="{00000000-0005-0000-0000-00009F140000}"/>
    <cellStyle name="40% - Accent5 2 8" xfId="3414" xr:uid="{00000000-0005-0000-0000-0000A0140000}"/>
    <cellStyle name="40% - Accent5 2 9" xfId="3415" xr:uid="{00000000-0005-0000-0000-0000A1140000}"/>
    <cellStyle name="40% - Accent5 20" xfId="3416" xr:uid="{00000000-0005-0000-0000-0000A2140000}"/>
    <cellStyle name="40% - Accent5 21" xfId="3417" xr:uid="{00000000-0005-0000-0000-0000A3140000}"/>
    <cellStyle name="40% - Accent5 22" xfId="3418" xr:uid="{00000000-0005-0000-0000-0000A4140000}"/>
    <cellStyle name="40% - Accent5 23" xfId="3419" xr:uid="{00000000-0005-0000-0000-0000A5140000}"/>
    <cellStyle name="40% - Accent5 24" xfId="3420" xr:uid="{00000000-0005-0000-0000-0000A6140000}"/>
    <cellStyle name="40% - Accent5 25" xfId="3421" xr:uid="{00000000-0005-0000-0000-0000A7140000}"/>
    <cellStyle name="40% - Accent5 26" xfId="3422" xr:uid="{00000000-0005-0000-0000-0000A8140000}"/>
    <cellStyle name="40% - Accent5 27" xfId="3423" xr:uid="{00000000-0005-0000-0000-0000A9140000}"/>
    <cellStyle name="40% - Accent5 28" xfId="3424" xr:uid="{00000000-0005-0000-0000-0000AA140000}"/>
    <cellStyle name="40% - Accent5 29" xfId="3425" xr:uid="{00000000-0005-0000-0000-0000AB140000}"/>
    <cellStyle name="40% - Accent5 3" xfId="3426" xr:uid="{00000000-0005-0000-0000-0000AC140000}"/>
    <cellStyle name="40% - Accent5 3 10" xfId="3427" xr:uid="{00000000-0005-0000-0000-0000AD140000}"/>
    <cellStyle name="40% - Accent5 3 2" xfId="3428" xr:uid="{00000000-0005-0000-0000-0000AE140000}"/>
    <cellStyle name="40% - Accent5 3 2 2" xfId="3429" xr:uid="{00000000-0005-0000-0000-0000AF140000}"/>
    <cellStyle name="40% - Accent5 3 2 2 2" xfId="3430" xr:uid="{00000000-0005-0000-0000-0000B0140000}"/>
    <cellStyle name="40% - Accent5 3 2 2 2 2" xfId="14574" xr:uid="{00000000-0005-0000-0000-0000B1140000}"/>
    <cellStyle name="40% - Accent5 3 2 2 2 2 2" xfId="30243" xr:uid="{00000000-0005-0000-0000-0000B2140000}"/>
    <cellStyle name="40% - Accent5 3 2 2 2 2 3" xfId="45840" xr:uid="{00000000-0005-0000-0000-0000B3140000}"/>
    <cellStyle name="40% - Accent5 3 2 2 2 3" xfId="22505" xr:uid="{00000000-0005-0000-0000-0000B4140000}"/>
    <cellStyle name="40% - Accent5 3 2 2 2 4" xfId="38102" xr:uid="{00000000-0005-0000-0000-0000B5140000}"/>
    <cellStyle name="40% - Accent5 3 2 2 3" xfId="3431" xr:uid="{00000000-0005-0000-0000-0000B6140000}"/>
    <cellStyle name="40% - Accent5 3 2 2 3 2" xfId="14575" xr:uid="{00000000-0005-0000-0000-0000B7140000}"/>
    <cellStyle name="40% - Accent5 3 2 2 3 2 2" xfId="30244" xr:uid="{00000000-0005-0000-0000-0000B8140000}"/>
    <cellStyle name="40% - Accent5 3 2 2 3 2 3" xfId="45841" xr:uid="{00000000-0005-0000-0000-0000B9140000}"/>
    <cellStyle name="40% - Accent5 3 2 2 3 3" xfId="22506" xr:uid="{00000000-0005-0000-0000-0000BA140000}"/>
    <cellStyle name="40% - Accent5 3 2 2 3 4" xfId="38103" xr:uid="{00000000-0005-0000-0000-0000BB140000}"/>
    <cellStyle name="40% - Accent5 3 2 2 4" xfId="14573" xr:uid="{00000000-0005-0000-0000-0000BC140000}"/>
    <cellStyle name="40% - Accent5 3 2 2 4 2" xfId="30242" xr:uid="{00000000-0005-0000-0000-0000BD140000}"/>
    <cellStyle name="40% - Accent5 3 2 2 4 3" xfId="45839" xr:uid="{00000000-0005-0000-0000-0000BE140000}"/>
    <cellStyle name="40% - Accent5 3 2 2 5" xfId="22504" xr:uid="{00000000-0005-0000-0000-0000BF140000}"/>
    <cellStyle name="40% - Accent5 3 2 2 6" xfId="38101" xr:uid="{00000000-0005-0000-0000-0000C0140000}"/>
    <cellStyle name="40% - Accent5 3 2 3" xfId="3432" xr:uid="{00000000-0005-0000-0000-0000C1140000}"/>
    <cellStyle name="40% - Accent5 3 2 3 2" xfId="14576" xr:uid="{00000000-0005-0000-0000-0000C2140000}"/>
    <cellStyle name="40% - Accent5 3 2 3 2 2" xfId="30245" xr:uid="{00000000-0005-0000-0000-0000C3140000}"/>
    <cellStyle name="40% - Accent5 3 2 3 2 3" xfId="45842" xr:uid="{00000000-0005-0000-0000-0000C4140000}"/>
    <cellStyle name="40% - Accent5 3 2 3 3" xfId="22507" xr:uid="{00000000-0005-0000-0000-0000C5140000}"/>
    <cellStyle name="40% - Accent5 3 2 3 4" xfId="38104" xr:uid="{00000000-0005-0000-0000-0000C6140000}"/>
    <cellStyle name="40% - Accent5 3 2 4" xfId="3433" xr:uid="{00000000-0005-0000-0000-0000C7140000}"/>
    <cellStyle name="40% - Accent5 3 2 4 2" xfId="14577" xr:uid="{00000000-0005-0000-0000-0000C8140000}"/>
    <cellStyle name="40% - Accent5 3 2 4 2 2" xfId="30246" xr:uid="{00000000-0005-0000-0000-0000C9140000}"/>
    <cellStyle name="40% - Accent5 3 2 4 2 3" xfId="45843" xr:uid="{00000000-0005-0000-0000-0000CA140000}"/>
    <cellStyle name="40% - Accent5 3 2 4 3" xfId="22508" xr:uid="{00000000-0005-0000-0000-0000CB140000}"/>
    <cellStyle name="40% - Accent5 3 2 4 4" xfId="38105" xr:uid="{00000000-0005-0000-0000-0000CC140000}"/>
    <cellStyle name="40% - Accent5 3 3" xfId="3434" xr:uid="{00000000-0005-0000-0000-0000CD140000}"/>
    <cellStyle name="40% - Accent5 3 3 2" xfId="3435" xr:uid="{00000000-0005-0000-0000-0000CE140000}"/>
    <cellStyle name="40% - Accent5 3 3 2 2" xfId="14578" xr:uid="{00000000-0005-0000-0000-0000CF140000}"/>
    <cellStyle name="40% - Accent5 3 3 2 2 2" xfId="30247" xr:uid="{00000000-0005-0000-0000-0000D0140000}"/>
    <cellStyle name="40% - Accent5 3 3 2 2 3" xfId="45844" xr:uid="{00000000-0005-0000-0000-0000D1140000}"/>
    <cellStyle name="40% - Accent5 3 3 2 3" xfId="22509" xr:uid="{00000000-0005-0000-0000-0000D2140000}"/>
    <cellStyle name="40% - Accent5 3 3 2 4" xfId="38106" xr:uid="{00000000-0005-0000-0000-0000D3140000}"/>
    <cellStyle name="40% - Accent5 3 3 3" xfId="3436" xr:uid="{00000000-0005-0000-0000-0000D4140000}"/>
    <cellStyle name="40% - Accent5 3 3 3 2" xfId="14579" xr:uid="{00000000-0005-0000-0000-0000D5140000}"/>
    <cellStyle name="40% - Accent5 3 3 3 2 2" xfId="30248" xr:uid="{00000000-0005-0000-0000-0000D6140000}"/>
    <cellStyle name="40% - Accent5 3 3 3 2 3" xfId="45845" xr:uid="{00000000-0005-0000-0000-0000D7140000}"/>
    <cellStyle name="40% - Accent5 3 3 3 3" xfId="22510" xr:uid="{00000000-0005-0000-0000-0000D8140000}"/>
    <cellStyle name="40% - Accent5 3 3 3 4" xfId="38107" xr:uid="{00000000-0005-0000-0000-0000D9140000}"/>
    <cellStyle name="40% - Accent5 3 4" xfId="3437" xr:uid="{00000000-0005-0000-0000-0000DA140000}"/>
    <cellStyle name="40% - Accent5 3 5" xfId="3438" xr:uid="{00000000-0005-0000-0000-0000DB140000}"/>
    <cellStyle name="40% - Accent5 3 6" xfId="3439" xr:uid="{00000000-0005-0000-0000-0000DC140000}"/>
    <cellStyle name="40% - Accent5 3 7" xfId="3440" xr:uid="{00000000-0005-0000-0000-0000DD140000}"/>
    <cellStyle name="40% - Accent5 3 8" xfId="3441" xr:uid="{00000000-0005-0000-0000-0000DE140000}"/>
    <cellStyle name="40% - Accent5 3 9" xfId="3442" xr:uid="{00000000-0005-0000-0000-0000DF140000}"/>
    <cellStyle name="40% - Accent5 30" xfId="3443" xr:uid="{00000000-0005-0000-0000-0000E0140000}"/>
    <cellStyle name="40% - Accent5 31" xfId="3444" xr:uid="{00000000-0005-0000-0000-0000E1140000}"/>
    <cellStyle name="40% - Accent5 32" xfId="3445" xr:uid="{00000000-0005-0000-0000-0000E2140000}"/>
    <cellStyle name="40% - Accent5 33" xfId="3446" xr:uid="{00000000-0005-0000-0000-0000E3140000}"/>
    <cellStyle name="40% - Accent5 34" xfId="3447" xr:uid="{00000000-0005-0000-0000-0000E4140000}"/>
    <cellStyle name="40% - Accent5 35" xfId="3448" xr:uid="{00000000-0005-0000-0000-0000E5140000}"/>
    <cellStyle name="40% - Accent5 36" xfId="3449" xr:uid="{00000000-0005-0000-0000-0000E6140000}"/>
    <cellStyle name="40% - Accent5 37" xfId="3450" xr:uid="{00000000-0005-0000-0000-0000E7140000}"/>
    <cellStyle name="40% - Accent5 38" xfId="3451" xr:uid="{00000000-0005-0000-0000-0000E8140000}"/>
    <cellStyle name="40% - Accent5 4" xfId="3452" xr:uid="{00000000-0005-0000-0000-0000E9140000}"/>
    <cellStyle name="40% - Accent5 4 10" xfId="3453" xr:uid="{00000000-0005-0000-0000-0000EA140000}"/>
    <cellStyle name="40% - Accent5 4 2" xfId="3454" xr:uid="{00000000-0005-0000-0000-0000EB140000}"/>
    <cellStyle name="40% - Accent5 4 2 2" xfId="3455" xr:uid="{00000000-0005-0000-0000-0000EC140000}"/>
    <cellStyle name="40% - Accent5 4 2 2 2" xfId="14580" xr:uid="{00000000-0005-0000-0000-0000ED140000}"/>
    <cellStyle name="40% - Accent5 4 2 2 2 2" xfId="30249" xr:uid="{00000000-0005-0000-0000-0000EE140000}"/>
    <cellStyle name="40% - Accent5 4 2 2 2 3" xfId="45846" xr:uid="{00000000-0005-0000-0000-0000EF140000}"/>
    <cellStyle name="40% - Accent5 4 2 2 3" xfId="22511" xr:uid="{00000000-0005-0000-0000-0000F0140000}"/>
    <cellStyle name="40% - Accent5 4 2 2 4" xfId="38108" xr:uid="{00000000-0005-0000-0000-0000F1140000}"/>
    <cellStyle name="40% - Accent5 4 2 3" xfId="3456" xr:uid="{00000000-0005-0000-0000-0000F2140000}"/>
    <cellStyle name="40% - Accent5 4 2 3 2" xfId="14581" xr:uid="{00000000-0005-0000-0000-0000F3140000}"/>
    <cellStyle name="40% - Accent5 4 2 3 2 2" xfId="30250" xr:uid="{00000000-0005-0000-0000-0000F4140000}"/>
    <cellStyle name="40% - Accent5 4 2 3 2 3" xfId="45847" xr:uid="{00000000-0005-0000-0000-0000F5140000}"/>
    <cellStyle name="40% - Accent5 4 2 3 3" xfId="22512" xr:uid="{00000000-0005-0000-0000-0000F6140000}"/>
    <cellStyle name="40% - Accent5 4 2 3 4" xfId="38109" xr:uid="{00000000-0005-0000-0000-0000F7140000}"/>
    <cellStyle name="40% - Accent5 4 3" xfId="3457" xr:uid="{00000000-0005-0000-0000-0000F8140000}"/>
    <cellStyle name="40% - Accent5 4 4" xfId="3458" xr:uid="{00000000-0005-0000-0000-0000F9140000}"/>
    <cellStyle name="40% - Accent5 4 5" xfId="3459" xr:uid="{00000000-0005-0000-0000-0000FA140000}"/>
    <cellStyle name="40% - Accent5 4 6" xfId="3460" xr:uid="{00000000-0005-0000-0000-0000FB140000}"/>
    <cellStyle name="40% - Accent5 4 7" xfId="3461" xr:uid="{00000000-0005-0000-0000-0000FC140000}"/>
    <cellStyle name="40% - Accent5 4 8" xfId="3462" xr:uid="{00000000-0005-0000-0000-0000FD140000}"/>
    <cellStyle name="40% - Accent5 4 9" xfId="3463" xr:uid="{00000000-0005-0000-0000-0000FE140000}"/>
    <cellStyle name="40% - Accent5 5" xfId="3464" xr:uid="{00000000-0005-0000-0000-0000FF140000}"/>
    <cellStyle name="40% - Accent5 5 10" xfId="3465" xr:uid="{00000000-0005-0000-0000-000000150000}"/>
    <cellStyle name="40% - Accent5 5 2" xfId="3466" xr:uid="{00000000-0005-0000-0000-000001150000}"/>
    <cellStyle name="40% - Accent5 5 3" xfId="3467" xr:uid="{00000000-0005-0000-0000-000002150000}"/>
    <cellStyle name="40% - Accent5 5 4" xfId="3468" xr:uid="{00000000-0005-0000-0000-000003150000}"/>
    <cellStyle name="40% - Accent5 5 5" xfId="3469" xr:uid="{00000000-0005-0000-0000-000004150000}"/>
    <cellStyle name="40% - Accent5 5 6" xfId="3470" xr:uid="{00000000-0005-0000-0000-000005150000}"/>
    <cellStyle name="40% - Accent5 5 7" xfId="3471" xr:uid="{00000000-0005-0000-0000-000006150000}"/>
    <cellStyle name="40% - Accent5 5 8" xfId="3472" xr:uid="{00000000-0005-0000-0000-000007150000}"/>
    <cellStyle name="40% - Accent5 5 9" xfId="3473" xr:uid="{00000000-0005-0000-0000-000008150000}"/>
    <cellStyle name="40% - Accent5 6" xfId="3474" xr:uid="{00000000-0005-0000-0000-000009150000}"/>
    <cellStyle name="40% - Accent5 6 2" xfId="3475" xr:uid="{00000000-0005-0000-0000-00000A150000}"/>
    <cellStyle name="40% - Accent5 6 3" xfId="3476" xr:uid="{00000000-0005-0000-0000-00000B150000}"/>
    <cellStyle name="40% - Accent5 6 4" xfId="3477" xr:uid="{00000000-0005-0000-0000-00000C150000}"/>
    <cellStyle name="40% - Accent5 6 5" xfId="3478" xr:uid="{00000000-0005-0000-0000-00000D150000}"/>
    <cellStyle name="40% - Accent5 6 6" xfId="3479" xr:uid="{00000000-0005-0000-0000-00000E150000}"/>
    <cellStyle name="40% - Accent5 7" xfId="3480" xr:uid="{00000000-0005-0000-0000-00000F150000}"/>
    <cellStyle name="40% - Accent5 7 2" xfId="3481" xr:uid="{00000000-0005-0000-0000-000010150000}"/>
    <cellStyle name="40% - Accent5 7 3" xfId="3482" xr:uid="{00000000-0005-0000-0000-000011150000}"/>
    <cellStyle name="40% - Accent5 7 4" xfId="3483" xr:uid="{00000000-0005-0000-0000-000012150000}"/>
    <cellStyle name="40% - Accent5 7 5" xfId="3484" xr:uid="{00000000-0005-0000-0000-000013150000}"/>
    <cellStyle name="40% - Accent5 7 6" xfId="3485" xr:uid="{00000000-0005-0000-0000-000014150000}"/>
    <cellStyle name="40% - Accent5 8" xfId="3486" xr:uid="{00000000-0005-0000-0000-000015150000}"/>
    <cellStyle name="40% - Accent5 8 2" xfId="3487" xr:uid="{00000000-0005-0000-0000-000016150000}"/>
    <cellStyle name="40% - Accent5 8 3" xfId="3488" xr:uid="{00000000-0005-0000-0000-000017150000}"/>
    <cellStyle name="40% - Accent5 8 4" xfId="3489" xr:uid="{00000000-0005-0000-0000-000018150000}"/>
    <cellStyle name="40% - Accent5 8 5" xfId="3490" xr:uid="{00000000-0005-0000-0000-000019150000}"/>
    <cellStyle name="40% - Accent5 8 6" xfId="3491" xr:uid="{00000000-0005-0000-0000-00001A150000}"/>
    <cellStyle name="40% - Accent5 9" xfId="3492" xr:uid="{00000000-0005-0000-0000-00001B150000}"/>
    <cellStyle name="40% - Accent5 9 2" xfId="3493" xr:uid="{00000000-0005-0000-0000-00001C150000}"/>
    <cellStyle name="40% - Accent5 9 2 2" xfId="14583" xr:uid="{00000000-0005-0000-0000-00001D150000}"/>
    <cellStyle name="40% - Accent5 9 2 2 2" xfId="30252" xr:uid="{00000000-0005-0000-0000-00001E150000}"/>
    <cellStyle name="40% - Accent5 9 2 2 3" xfId="45849" xr:uid="{00000000-0005-0000-0000-00001F150000}"/>
    <cellStyle name="40% - Accent5 9 2 3" xfId="22514" xr:uid="{00000000-0005-0000-0000-000020150000}"/>
    <cellStyle name="40% - Accent5 9 2 4" xfId="38111" xr:uid="{00000000-0005-0000-0000-000021150000}"/>
    <cellStyle name="40% - Accent5 9 3" xfId="3494" xr:uid="{00000000-0005-0000-0000-000022150000}"/>
    <cellStyle name="40% - Accent5 9 3 2" xfId="14584" xr:uid="{00000000-0005-0000-0000-000023150000}"/>
    <cellStyle name="40% - Accent5 9 3 2 2" xfId="30253" xr:uid="{00000000-0005-0000-0000-000024150000}"/>
    <cellStyle name="40% - Accent5 9 3 2 3" xfId="45850" xr:uid="{00000000-0005-0000-0000-000025150000}"/>
    <cellStyle name="40% - Accent5 9 3 3" xfId="22515" xr:uid="{00000000-0005-0000-0000-000026150000}"/>
    <cellStyle name="40% - Accent5 9 3 4" xfId="38112" xr:uid="{00000000-0005-0000-0000-000027150000}"/>
    <cellStyle name="40% - Accent5 9 4" xfId="14582" xr:uid="{00000000-0005-0000-0000-000028150000}"/>
    <cellStyle name="40% - Accent5 9 4 2" xfId="30251" xr:uid="{00000000-0005-0000-0000-000029150000}"/>
    <cellStyle name="40% - Accent5 9 4 3" xfId="45848" xr:uid="{00000000-0005-0000-0000-00002A150000}"/>
    <cellStyle name="40% - Accent5 9 5" xfId="22513" xr:uid="{00000000-0005-0000-0000-00002B150000}"/>
    <cellStyle name="40% - Accent5 9 6" xfId="38110" xr:uid="{00000000-0005-0000-0000-00002C150000}"/>
    <cellStyle name="40% - Accent6" xfId="53158" xr:uid="{00000000-0005-0000-0000-00002D150000}"/>
    <cellStyle name="40% - Accent6 10" xfId="3495" xr:uid="{00000000-0005-0000-0000-00002E150000}"/>
    <cellStyle name="40% - Accent6 10 2" xfId="3496" xr:uid="{00000000-0005-0000-0000-00002F150000}"/>
    <cellStyle name="40% - Accent6 10 2 2" xfId="14586" xr:uid="{00000000-0005-0000-0000-000030150000}"/>
    <cellStyle name="40% - Accent6 10 2 2 2" xfId="30255" xr:uid="{00000000-0005-0000-0000-000031150000}"/>
    <cellStyle name="40% - Accent6 10 2 2 3" xfId="45852" xr:uid="{00000000-0005-0000-0000-000032150000}"/>
    <cellStyle name="40% - Accent6 10 2 3" xfId="22517" xr:uid="{00000000-0005-0000-0000-000033150000}"/>
    <cellStyle name="40% - Accent6 10 2 4" xfId="38114" xr:uid="{00000000-0005-0000-0000-000034150000}"/>
    <cellStyle name="40% - Accent6 10 3" xfId="3497" xr:uid="{00000000-0005-0000-0000-000035150000}"/>
    <cellStyle name="40% - Accent6 10 3 2" xfId="14587" xr:uid="{00000000-0005-0000-0000-000036150000}"/>
    <cellStyle name="40% - Accent6 10 3 2 2" xfId="30256" xr:uid="{00000000-0005-0000-0000-000037150000}"/>
    <cellStyle name="40% - Accent6 10 3 2 3" xfId="45853" xr:uid="{00000000-0005-0000-0000-000038150000}"/>
    <cellStyle name="40% - Accent6 10 3 3" xfId="22518" xr:uid="{00000000-0005-0000-0000-000039150000}"/>
    <cellStyle name="40% - Accent6 10 3 4" xfId="38115" xr:uid="{00000000-0005-0000-0000-00003A150000}"/>
    <cellStyle name="40% - Accent6 10 4" xfId="14585" xr:uid="{00000000-0005-0000-0000-00003B150000}"/>
    <cellStyle name="40% - Accent6 10 4 2" xfId="30254" xr:uid="{00000000-0005-0000-0000-00003C150000}"/>
    <cellStyle name="40% - Accent6 10 4 3" xfId="45851" xr:uid="{00000000-0005-0000-0000-00003D150000}"/>
    <cellStyle name="40% - Accent6 10 5" xfId="22516" xr:uid="{00000000-0005-0000-0000-00003E150000}"/>
    <cellStyle name="40% - Accent6 10 6" xfId="38113" xr:uid="{00000000-0005-0000-0000-00003F150000}"/>
    <cellStyle name="40% - Accent6 11" xfId="3498" xr:uid="{00000000-0005-0000-0000-000040150000}"/>
    <cellStyle name="40% - Accent6 11 2" xfId="3499" xr:uid="{00000000-0005-0000-0000-000041150000}"/>
    <cellStyle name="40% - Accent6 11 2 2" xfId="14589" xr:uid="{00000000-0005-0000-0000-000042150000}"/>
    <cellStyle name="40% - Accent6 11 2 2 2" xfId="30258" xr:uid="{00000000-0005-0000-0000-000043150000}"/>
    <cellStyle name="40% - Accent6 11 2 2 3" xfId="45855" xr:uid="{00000000-0005-0000-0000-000044150000}"/>
    <cellStyle name="40% - Accent6 11 2 3" xfId="22520" xr:uid="{00000000-0005-0000-0000-000045150000}"/>
    <cellStyle name="40% - Accent6 11 2 4" xfId="38117" xr:uid="{00000000-0005-0000-0000-000046150000}"/>
    <cellStyle name="40% - Accent6 11 3" xfId="3500" xr:uid="{00000000-0005-0000-0000-000047150000}"/>
    <cellStyle name="40% - Accent6 11 3 2" xfId="14590" xr:uid="{00000000-0005-0000-0000-000048150000}"/>
    <cellStyle name="40% - Accent6 11 3 2 2" xfId="30259" xr:uid="{00000000-0005-0000-0000-000049150000}"/>
    <cellStyle name="40% - Accent6 11 3 2 3" xfId="45856" xr:uid="{00000000-0005-0000-0000-00004A150000}"/>
    <cellStyle name="40% - Accent6 11 3 3" xfId="22521" xr:uid="{00000000-0005-0000-0000-00004B150000}"/>
    <cellStyle name="40% - Accent6 11 3 4" xfId="38118" xr:uid="{00000000-0005-0000-0000-00004C150000}"/>
    <cellStyle name="40% - Accent6 11 4" xfId="14588" xr:uid="{00000000-0005-0000-0000-00004D150000}"/>
    <cellStyle name="40% - Accent6 11 4 2" xfId="30257" xr:uid="{00000000-0005-0000-0000-00004E150000}"/>
    <cellStyle name="40% - Accent6 11 4 3" xfId="45854" xr:uid="{00000000-0005-0000-0000-00004F150000}"/>
    <cellStyle name="40% - Accent6 11 5" xfId="22519" xr:uid="{00000000-0005-0000-0000-000050150000}"/>
    <cellStyle name="40% - Accent6 11 6" xfId="38116" xr:uid="{00000000-0005-0000-0000-000051150000}"/>
    <cellStyle name="40% - Accent6 12" xfId="3501" xr:uid="{00000000-0005-0000-0000-000052150000}"/>
    <cellStyle name="40% - Accent6 12 2" xfId="3502" xr:uid="{00000000-0005-0000-0000-000053150000}"/>
    <cellStyle name="40% - Accent6 12 2 2" xfId="14592" xr:uid="{00000000-0005-0000-0000-000054150000}"/>
    <cellStyle name="40% - Accent6 12 2 2 2" xfId="30261" xr:uid="{00000000-0005-0000-0000-000055150000}"/>
    <cellStyle name="40% - Accent6 12 2 2 3" xfId="45858" xr:uid="{00000000-0005-0000-0000-000056150000}"/>
    <cellStyle name="40% - Accent6 12 2 3" xfId="22523" xr:uid="{00000000-0005-0000-0000-000057150000}"/>
    <cellStyle name="40% - Accent6 12 2 4" xfId="38120" xr:uid="{00000000-0005-0000-0000-000058150000}"/>
    <cellStyle name="40% - Accent6 12 3" xfId="3503" xr:uid="{00000000-0005-0000-0000-000059150000}"/>
    <cellStyle name="40% - Accent6 12 3 2" xfId="14593" xr:uid="{00000000-0005-0000-0000-00005A150000}"/>
    <cellStyle name="40% - Accent6 12 3 2 2" xfId="30262" xr:uid="{00000000-0005-0000-0000-00005B150000}"/>
    <cellStyle name="40% - Accent6 12 3 2 3" xfId="45859" xr:uid="{00000000-0005-0000-0000-00005C150000}"/>
    <cellStyle name="40% - Accent6 12 3 3" xfId="22524" xr:uid="{00000000-0005-0000-0000-00005D150000}"/>
    <cellStyle name="40% - Accent6 12 3 4" xfId="38121" xr:uid="{00000000-0005-0000-0000-00005E150000}"/>
    <cellStyle name="40% - Accent6 12 4" xfId="14591" xr:uid="{00000000-0005-0000-0000-00005F150000}"/>
    <cellStyle name="40% - Accent6 12 4 2" xfId="30260" xr:uid="{00000000-0005-0000-0000-000060150000}"/>
    <cellStyle name="40% - Accent6 12 4 3" xfId="45857" xr:uid="{00000000-0005-0000-0000-000061150000}"/>
    <cellStyle name="40% - Accent6 12 5" xfId="22522" xr:uid="{00000000-0005-0000-0000-000062150000}"/>
    <cellStyle name="40% - Accent6 12 6" xfId="38119" xr:uid="{00000000-0005-0000-0000-000063150000}"/>
    <cellStyle name="40% - Accent6 13" xfId="3504" xr:uid="{00000000-0005-0000-0000-000064150000}"/>
    <cellStyle name="40% - Accent6 13 2" xfId="3505" xr:uid="{00000000-0005-0000-0000-000065150000}"/>
    <cellStyle name="40% - Accent6 13 2 2" xfId="14595" xr:uid="{00000000-0005-0000-0000-000066150000}"/>
    <cellStyle name="40% - Accent6 13 2 2 2" xfId="30264" xr:uid="{00000000-0005-0000-0000-000067150000}"/>
    <cellStyle name="40% - Accent6 13 2 2 3" xfId="45861" xr:uid="{00000000-0005-0000-0000-000068150000}"/>
    <cellStyle name="40% - Accent6 13 2 3" xfId="22526" xr:uid="{00000000-0005-0000-0000-000069150000}"/>
    <cellStyle name="40% - Accent6 13 2 4" xfId="38123" xr:uid="{00000000-0005-0000-0000-00006A150000}"/>
    <cellStyle name="40% - Accent6 13 3" xfId="3506" xr:uid="{00000000-0005-0000-0000-00006B150000}"/>
    <cellStyle name="40% - Accent6 13 3 2" xfId="14596" xr:uid="{00000000-0005-0000-0000-00006C150000}"/>
    <cellStyle name="40% - Accent6 13 3 2 2" xfId="30265" xr:uid="{00000000-0005-0000-0000-00006D150000}"/>
    <cellStyle name="40% - Accent6 13 3 2 3" xfId="45862" xr:uid="{00000000-0005-0000-0000-00006E150000}"/>
    <cellStyle name="40% - Accent6 13 3 3" xfId="22527" xr:uid="{00000000-0005-0000-0000-00006F150000}"/>
    <cellStyle name="40% - Accent6 13 3 4" xfId="38124" xr:uid="{00000000-0005-0000-0000-000070150000}"/>
    <cellStyle name="40% - Accent6 13 4" xfId="14594" xr:uid="{00000000-0005-0000-0000-000071150000}"/>
    <cellStyle name="40% - Accent6 13 4 2" xfId="30263" xr:uid="{00000000-0005-0000-0000-000072150000}"/>
    <cellStyle name="40% - Accent6 13 4 3" xfId="45860" xr:uid="{00000000-0005-0000-0000-000073150000}"/>
    <cellStyle name="40% - Accent6 13 5" xfId="22525" xr:uid="{00000000-0005-0000-0000-000074150000}"/>
    <cellStyle name="40% - Accent6 13 6" xfId="38122" xr:uid="{00000000-0005-0000-0000-000075150000}"/>
    <cellStyle name="40% - Accent6 14" xfId="3507" xr:uid="{00000000-0005-0000-0000-000076150000}"/>
    <cellStyle name="40% - Accent6 14 2" xfId="3508" xr:uid="{00000000-0005-0000-0000-000077150000}"/>
    <cellStyle name="40% - Accent6 14 2 2" xfId="14598" xr:uid="{00000000-0005-0000-0000-000078150000}"/>
    <cellStyle name="40% - Accent6 14 2 2 2" xfId="30267" xr:uid="{00000000-0005-0000-0000-000079150000}"/>
    <cellStyle name="40% - Accent6 14 2 2 3" xfId="45864" xr:uid="{00000000-0005-0000-0000-00007A150000}"/>
    <cellStyle name="40% - Accent6 14 2 3" xfId="22529" xr:uid="{00000000-0005-0000-0000-00007B150000}"/>
    <cellStyle name="40% - Accent6 14 2 4" xfId="38126" xr:uid="{00000000-0005-0000-0000-00007C150000}"/>
    <cellStyle name="40% - Accent6 14 3" xfId="3509" xr:uid="{00000000-0005-0000-0000-00007D150000}"/>
    <cellStyle name="40% - Accent6 14 3 2" xfId="14599" xr:uid="{00000000-0005-0000-0000-00007E150000}"/>
    <cellStyle name="40% - Accent6 14 3 2 2" xfId="30268" xr:uid="{00000000-0005-0000-0000-00007F150000}"/>
    <cellStyle name="40% - Accent6 14 3 2 3" xfId="45865" xr:uid="{00000000-0005-0000-0000-000080150000}"/>
    <cellStyle name="40% - Accent6 14 3 3" xfId="22530" xr:uid="{00000000-0005-0000-0000-000081150000}"/>
    <cellStyle name="40% - Accent6 14 3 4" xfId="38127" xr:uid="{00000000-0005-0000-0000-000082150000}"/>
    <cellStyle name="40% - Accent6 14 4" xfId="14597" xr:uid="{00000000-0005-0000-0000-000083150000}"/>
    <cellStyle name="40% - Accent6 14 4 2" xfId="30266" xr:uid="{00000000-0005-0000-0000-000084150000}"/>
    <cellStyle name="40% - Accent6 14 4 3" xfId="45863" xr:uid="{00000000-0005-0000-0000-000085150000}"/>
    <cellStyle name="40% - Accent6 14 5" xfId="22528" xr:uid="{00000000-0005-0000-0000-000086150000}"/>
    <cellStyle name="40% - Accent6 14 6" xfId="38125" xr:uid="{00000000-0005-0000-0000-000087150000}"/>
    <cellStyle name="40% - Accent6 15" xfId="3510" xr:uid="{00000000-0005-0000-0000-000088150000}"/>
    <cellStyle name="40% - Accent6 15 2" xfId="3511" xr:uid="{00000000-0005-0000-0000-000089150000}"/>
    <cellStyle name="40% - Accent6 15 2 2" xfId="14601" xr:uid="{00000000-0005-0000-0000-00008A150000}"/>
    <cellStyle name="40% - Accent6 15 2 2 2" xfId="30270" xr:uid="{00000000-0005-0000-0000-00008B150000}"/>
    <cellStyle name="40% - Accent6 15 2 2 3" xfId="45867" xr:uid="{00000000-0005-0000-0000-00008C150000}"/>
    <cellStyle name="40% - Accent6 15 2 3" xfId="22532" xr:uid="{00000000-0005-0000-0000-00008D150000}"/>
    <cellStyle name="40% - Accent6 15 2 4" xfId="38129" xr:uid="{00000000-0005-0000-0000-00008E150000}"/>
    <cellStyle name="40% - Accent6 15 3" xfId="3512" xr:uid="{00000000-0005-0000-0000-00008F150000}"/>
    <cellStyle name="40% - Accent6 15 3 2" xfId="14602" xr:uid="{00000000-0005-0000-0000-000090150000}"/>
    <cellStyle name="40% - Accent6 15 3 2 2" xfId="30271" xr:uid="{00000000-0005-0000-0000-000091150000}"/>
    <cellStyle name="40% - Accent6 15 3 2 3" xfId="45868" xr:uid="{00000000-0005-0000-0000-000092150000}"/>
    <cellStyle name="40% - Accent6 15 3 3" xfId="22533" xr:uid="{00000000-0005-0000-0000-000093150000}"/>
    <cellStyle name="40% - Accent6 15 3 4" xfId="38130" xr:uid="{00000000-0005-0000-0000-000094150000}"/>
    <cellStyle name="40% - Accent6 15 4" xfId="14600" xr:uid="{00000000-0005-0000-0000-000095150000}"/>
    <cellStyle name="40% - Accent6 15 4 2" xfId="30269" xr:uid="{00000000-0005-0000-0000-000096150000}"/>
    <cellStyle name="40% - Accent6 15 4 3" xfId="45866" xr:uid="{00000000-0005-0000-0000-000097150000}"/>
    <cellStyle name="40% - Accent6 15 5" xfId="22531" xr:uid="{00000000-0005-0000-0000-000098150000}"/>
    <cellStyle name="40% - Accent6 15 6" xfId="38128" xr:uid="{00000000-0005-0000-0000-000099150000}"/>
    <cellStyle name="40% - Accent6 16" xfId="3513" xr:uid="{00000000-0005-0000-0000-00009A150000}"/>
    <cellStyle name="40% - Accent6 16 2" xfId="3514" xr:uid="{00000000-0005-0000-0000-00009B150000}"/>
    <cellStyle name="40% - Accent6 16 2 2" xfId="14604" xr:uid="{00000000-0005-0000-0000-00009C150000}"/>
    <cellStyle name="40% - Accent6 16 2 2 2" xfId="30273" xr:uid="{00000000-0005-0000-0000-00009D150000}"/>
    <cellStyle name="40% - Accent6 16 2 2 3" xfId="45870" xr:uid="{00000000-0005-0000-0000-00009E150000}"/>
    <cellStyle name="40% - Accent6 16 2 3" xfId="22535" xr:uid="{00000000-0005-0000-0000-00009F150000}"/>
    <cellStyle name="40% - Accent6 16 2 4" xfId="38132" xr:uid="{00000000-0005-0000-0000-0000A0150000}"/>
    <cellStyle name="40% - Accent6 16 3" xfId="3515" xr:uid="{00000000-0005-0000-0000-0000A1150000}"/>
    <cellStyle name="40% - Accent6 16 3 2" xfId="14605" xr:uid="{00000000-0005-0000-0000-0000A2150000}"/>
    <cellStyle name="40% - Accent6 16 3 2 2" xfId="30274" xr:uid="{00000000-0005-0000-0000-0000A3150000}"/>
    <cellStyle name="40% - Accent6 16 3 2 3" xfId="45871" xr:uid="{00000000-0005-0000-0000-0000A4150000}"/>
    <cellStyle name="40% - Accent6 16 3 3" xfId="22536" xr:uid="{00000000-0005-0000-0000-0000A5150000}"/>
    <cellStyle name="40% - Accent6 16 3 4" xfId="38133" xr:uid="{00000000-0005-0000-0000-0000A6150000}"/>
    <cellStyle name="40% - Accent6 16 4" xfId="14603" xr:uid="{00000000-0005-0000-0000-0000A7150000}"/>
    <cellStyle name="40% - Accent6 16 4 2" xfId="30272" xr:uid="{00000000-0005-0000-0000-0000A8150000}"/>
    <cellStyle name="40% - Accent6 16 4 3" xfId="45869" xr:uid="{00000000-0005-0000-0000-0000A9150000}"/>
    <cellStyle name="40% - Accent6 16 5" xfId="22534" xr:uid="{00000000-0005-0000-0000-0000AA150000}"/>
    <cellStyle name="40% - Accent6 16 6" xfId="38131" xr:uid="{00000000-0005-0000-0000-0000AB150000}"/>
    <cellStyle name="40% - Accent6 17" xfId="3516" xr:uid="{00000000-0005-0000-0000-0000AC150000}"/>
    <cellStyle name="40% - Accent6 18" xfId="3517" xr:uid="{00000000-0005-0000-0000-0000AD150000}"/>
    <cellStyle name="40% - Accent6 19" xfId="3518" xr:uid="{00000000-0005-0000-0000-0000AE150000}"/>
    <cellStyle name="40% - Accent6 2" xfId="3519" xr:uid="{00000000-0005-0000-0000-0000AF150000}"/>
    <cellStyle name="40% - Accent6 2 10" xfId="3520" xr:uid="{00000000-0005-0000-0000-0000B0150000}"/>
    <cellStyle name="40% - Accent6 2 2" xfId="3521" xr:uid="{00000000-0005-0000-0000-0000B1150000}"/>
    <cellStyle name="40% - Accent6 2 2 2" xfId="3522" xr:uid="{00000000-0005-0000-0000-0000B2150000}"/>
    <cellStyle name="40% - Accent6 2 2 2 2" xfId="3523" xr:uid="{00000000-0005-0000-0000-0000B3150000}"/>
    <cellStyle name="40% - Accent6 2 2 2 2 2" xfId="14607" xr:uid="{00000000-0005-0000-0000-0000B4150000}"/>
    <cellStyle name="40% - Accent6 2 2 2 2 2 2" xfId="30276" xr:uid="{00000000-0005-0000-0000-0000B5150000}"/>
    <cellStyle name="40% - Accent6 2 2 2 2 2 3" xfId="45873" xr:uid="{00000000-0005-0000-0000-0000B6150000}"/>
    <cellStyle name="40% - Accent6 2 2 2 2 3" xfId="22538" xr:uid="{00000000-0005-0000-0000-0000B7150000}"/>
    <cellStyle name="40% - Accent6 2 2 2 2 4" xfId="38135" xr:uid="{00000000-0005-0000-0000-0000B8150000}"/>
    <cellStyle name="40% - Accent6 2 2 2 3" xfId="3524" xr:uid="{00000000-0005-0000-0000-0000B9150000}"/>
    <cellStyle name="40% - Accent6 2 2 2 3 2" xfId="14608" xr:uid="{00000000-0005-0000-0000-0000BA150000}"/>
    <cellStyle name="40% - Accent6 2 2 2 3 2 2" xfId="30277" xr:uid="{00000000-0005-0000-0000-0000BB150000}"/>
    <cellStyle name="40% - Accent6 2 2 2 3 2 3" xfId="45874" xr:uid="{00000000-0005-0000-0000-0000BC150000}"/>
    <cellStyle name="40% - Accent6 2 2 2 3 3" xfId="22539" xr:uid="{00000000-0005-0000-0000-0000BD150000}"/>
    <cellStyle name="40% - Accent6 2 2 2 3 4" xfId="38136" xr:uid="{00000000-0005-0000-0000-0000BE150000}"/>
    <cellStyle name="40% - Accent6 2 2 2 4" xfId="14606" xr:uid="{00000000-0005-0000-0000-0000BF150000}"/>
    <cellStyle name="40% - Accent6 2 2 2 4 2" xfId="30275" xr:uid="{00000000-0005-0000-0000-0000C0150000}"/>
    <cellStyle name="40% - Accent6 2 2 2 4 3" xfId="45872" xr:uid="{00000000-0005-0000-0000-0000C1150000}"/>
    <cellStyle name="40% - Accent6 2 2 2 5" xfId="22537" xr:uid="{00000000-0005-0000-0000-0000C2150000}"/>
    <cellStyle name="40% - Accent6 2 2 2 6" xfId="38134" xr:uid="{00000000-0005-0000-0000-0000C3150000}"/>
    <cellStyle name="40% - Accent6 2 2 3" xfId="3525" xr:uid="{00000000-0005-0000-0000-0000C4150000}"/>
    <cellStyle name="40% - Accent6 2 2 3 2" xfId="14609" xr:uid="{00000000-0005-0000-0000-0000C5150000}"/>
    <cellStyle name="40% - Accent6 2 2 3 2 2" xfId="30278" xr:uid="{00000000-0005-0000-0000-0000C6150000}"/>
    <cellStyle name="40% - Accent6 2 2 3 2 3" xfId="45875" xr:uid="{00000000-0005-0000-0000-0000C7150000}"/>
    <cellStyle name="40% - Accent6 2 2 3 3" xfId="22540" xr:uid="{00000000-0005-0000-0000-0000C8150000}"/>
    <cellStyle name="40% - Accent6 2 2 3 4" xfId="38137" xr:uid="{00000000-0005-0000-0000-0000C9150000}"/>
    <cellStyle name="40% - Accent6 2 2 4" xfId="3526" xr:uid="{00000000-0005-0000-0000-0000CA150000}"/>
    <cellStyle name="40% - Accent6 2 2 4 2" xfId="14610" xr:uid="{00000000-0005-0000-0000-0000CB150000}"/>
    <cellStyle name="40% - Accent6 2 2 4 2 2" xfId="30279" xr:uid="{00000000-0005-0000-0000-0000CC150000}"/>
    <cellStyle name="40% - Accent6 2 2 4 2 3" xfId="45876" xr:uid="{00000000-0005-0000-0000-0000CD150000}"/>
    <cellStyle name="40% - Accent6 2 2 4 3" xfId="22541" xr:uid="{00000000-0005-0000-0000-0000CE150000}"/>
    <cellStyle name="40% - Accent6 2 2 4 4" xfId="38138" xr:uid="{00000000-0005-0000-0000-0000CF150000}"/>
    <cellStyle name="40% - Accent6 2 3" xfId="3527" xr:uid="{00000000-0005-0000-0000-0000D0150000}"/>
    <cellStyle name="40% - Accent6 2 3 2" xfId="3528" xr:uid="{00000000-0005-0000-0000-0000D1150000}"/>
    <cellStyle name="40% - Accent6 2 3 2 2" xfId="14611" xr:uid="{00000000-0005-0000-0000-0000D2150000}"/>
    <cellStyle name="40% - Accent6 2 3 2 2 2" xfId="30280" xr:uid="{00000000-0005-0000-0000-0000D3150000}"/>
    <cellStyle name="40% - Accent6 2 3 2 2 3" xfId="45877" xr:uid="{00000000-0005-0000-0000-0000D4150000}"/>
    <cellStyle name="40% - Accent6 2 3 2 3" xfId="22542" xr:uid="{00000000-0005-0000-0000-0000D5150000}"/>
    <cellStyle name="40% - Accent6 2 3 2 4" xfId="38139" xr:uid="{00000000-0005-0000-0000-0000D6150000}"/>
    <cellStyle name="40% - Accent6 2 3 3" xfId="3529" xr:uid="{00000000-0005-0000-0000-0000D7150000}"/>
    <cellStyle name="40% - Accent6 2 3 3 2" xfId="14612" xr:uid="{00000000-0005-0000-0000-0000D8150000}"/>
    <cellStyle name="40% - Accent6 2 3 3 2 2" xfId="30281" xr:uid="{00000000-0005-0000-0000-0000D9150000}"/>
    <cellStyle name="40% - Accent6 2 3 3 2 3" xfId="45878" xr:uid="{00000000-0005-0000-0000-0000DA150000}"/>
    <cellStyle name="40% - Accent6 2 3 3 3" xfId="22543" xr:uid="{00000000-0005-0000-0000-0000DB150000}"/>
    <cellStyle name="40% - Accent6 2 3 3 4" xfId="38140" xr:uid="{00000000-0005-0000-0000-0000DC150000}"/>
    <cellStyle name="40% - Accent6 2 4" xfId="3530" xr:uid="{00000000-0005-0000-0000-0000DD150000}"/>
    <cellStyle name="40% - Accent6 2 5" xfId="3531" xr:uid="{00000000-0005-0000-0000-0000DE150000}"/>
    <cellStyle name="40% - Accent6 2 6" xfId="3532" xr:uid="{00000000-0005-0000-0000-0000DF150000}"/>
    <cellStyle name="40% - Accent6 2 7" xfId="3533" xr:uid="{00000000-0005-0000-0000-0000E0150000}"/>
    <cellStyle name="40% - Accent6 2 8" xfId="3534" xr:uid="{00000000-0005-0000-0000-0000E1150000}"/>
    <cellStyle name="40% - Accent6 2 9" xfId="3535" xr:uid="{00000000-0005-0000-0000-0000E2150000}"/>
    <cellStyle name="40% - Accent6 20" xfId="3536" xr:uid="{00000000-0005-0000-0000-0000E3150000}"/>
    <cellStyle name="40% - Accent6 21" xfId="3537" xr:uid="{00000000-0005-0000-0000-0000E4150000}"/>
    <cellStyle name="40% - Accent6 22" xfId="3538" xr:uid="{00000000-0005-0000-0000-0000E5150000}"/>
    <cellStyle name="40% - Accent6 23" xfId="3539" xr:uid="{00000000-0005-0000-0000-0000E6150000}"/>
    <cellStyle name="40% - Accent6 24" xfId="3540" xr:uid="{00000000-0005-0000-0000-0000E7150000}"/>
    <cellStyle name="40% - Accent6 25" xfId="3541" xr:uid="{00000000-0005-0000-0000-0000E8150000}"/>
    <cellStyle name="40% - Accent6 26" xfId="3542" xr:uid="{00000000-0005-0000-0000-0000E9150000}"/>
    <cellStyle name="40% - Accent6 27" xfId="3543" xr:uid="{00000000-0005-0000-0000-0000EA150000}"/>
    <cellStyle name="40% - Accent6 28" xfId="3544" xr:uid="{00000000-0005-0000-0000-0000EB150000}"/>
    <cellStyle name="40% - Accent6 29" xfId="3545" xr:uid="{00000000-0005-0000-0000-0000EC150000}"/>
    <cellStyle name="40% - Accent6 3" xfId="3546" xr:uid="{00000000-0005-0000-0000-0000ED150000}"/>
    <cellStyle name="40% - Accent6 3 10" xfId="3547" xr:uid="{00000000-0005-0000-0000-0000EE150000}"/>
    <cellStyle name="40% - Accent6 3 2" xfId="3548" xr:uid="{00000000-0005-0000-0000-0000EF150000}"/>
    <cellStyle name="40% - Accent6 3 2 2" xfId="3549" xr:uid="{00000000-0005-0000-0000-0000F0150000}"/>
    <cellStyle name="40% - Accent6 3 2 2 2" xfId="3550" xr:uid="{00000000-0005-0000-0000-0000F1150000}"/>
    <cellStyle name="40% - Accent6 3 2 2 2 2" xfId="14614" xr:uid="{00000000-0005-0000-0000-0000F2150000}"/>
    <cellStyle name="40% - Accent6 3 2 2 2 2 2" xfId="30283" xr:uid="{00000000-0005-0000-0000-0000F3150000}"/>
    <cellStyle name="40% - Accent6 3 2 2 2 2 3" xfId="45880" xr:uid="{00000000-0005-0000-0000-0000F4150000}"/>
    <cellStyle name="40% - Accent6 3 2 2 2 3" xfId="22545" xr:uid="{00000000-0005-0000-0000-0000F5150000}"/>
    <cellStyle name="40% - Accent6 3 2 2 2 4" xfId="38142" xr:uid="{00000000-0005-0000-0000-0000F6150000}"/>
    <cellStyle name="40% - Accent6 3 2 2 3" xfId="3551" xr:uid="{00000000-0005-0000-0000-0000F7150000}"/>
    <cellStyle name="40% - Accent6 3 2 2 3 2" xfId="14615" xr:uid="{00000000-0005-0000-0000-0000F8150000}"/>
    <cellStyle name="40% - Accent6 3 2 2 3 2 2" xfId="30284" xr:uid="{00000000-0005-0000-0000-0000F9150000}"/>
    <cellStyle name="40% - Accent6 3 2 2 3 2 3" xfId="45881" xr:uid="{00000000-0005-0000-0000-0000FA150000}"/>
    <cellStyle name="40% - Accent6 3 2 2 3 3" xfId="22546" xr:uid="{00000000-0005-0000-0000-0000FB150000}"/>
    <cellStyle name="40% - Accent6 3 2 2 3 4" xfId="38143" xr:uid="{00000000-0005-0000-0000-0000FC150000}"/>
    <cellStyle name="40% - Accent6 3 2 2 4" xfId="14613" xr:uid="{00000000-0005-0000-0000-0000FD150000}"/>
    <cellStyle name="40% - Accent6 3 2 2 4 2" xfId="30282" xr:uid="{00000000-0005-0000-0000-0000FE150000}"/>
    <cellStyle name="40% - Accent6 3 2 2 4 3" xfId="45879" xr:uid="{00000000-0005-0000-0000-0000FF150000}"/>
    <cellStyle name="40% - Accent6 3 2 2 5" xfId="22544" xr:uid="{00000000-0005-0000-0000-000000160000}"/>
    <cellStyle name="40% - Accent6 3 2 2 6" xfId="38141" xr:uid="{00000000-0005-0000-0000-000001160000}"/>
    <cellStyle name="40% - Accent6 3 2 3" xfId="3552" xr:uid="{00000000-0005-0000-0000-000002160000}"/>
    <cellStyle name="40% - Accent6 3 2 3 2" xfId="14616" xr:uid="{00000000-0005-0000-0000-000003160000}"/>
    <cellStyle name="40% - Accent6 3 2 3 2 2" xfId="30285" xr:uid="{00000000-0005-0000-0000-000004160000}"/>
    <cellStyle name="40% - Accent6 3 2 3 2 3" xfId="45882" xr:uid="{00000000-0005-0000-0000-000005160000}"/>
    <cellStyle name="40% - Accent6 3 2 3 3" xfId="22547" xr:uid="{00000000-0005-0000-0000-000006160000}"/>
    <cellStyle name="40% - Accent6 3 2 3 4" xfId="38144" xr:uid="{00000000-0005-0000-0000-000007160000}"/>
    <cellStyle name="40% - Accent6 3 2 4" xfId="3553" xr:uid="{00000000-0005-0000-0000-000008160000}"/>
    <cellStyle name="40% - Accent6 3 2 4 2" xfId="14617" xr:uid="{00000000-0005-0000-0000-000009160000}"/>
    <cellStyle name="40% - Accent6 3 2 4 2 2" xfId="30286" xr:uid="{00000000-0005-0000-0000-00000A160000}"/>
    <cellStyle name="40% - Accent6 3 2 4 2 3" xfId="45883" xr:uid="{00000000-0005-0000-0000-00000B160000}"/>
    <cellStyle name="40% - Accent6 3 2 4 3" xfId="22548" xr:uid="{00000000-0005-0000-0000-00000C160000}"/>
    <cellStyle name="40% - Accent6 3 2 4 4" xfId="38145" xr:uid="{00000000-0005-0000-0000-00000D160000}"/>
    <cellStyle name="40% - Accent6 3 3" xfId="3554" xr:uid="{00000000-0005-0000-0000-00000E160000}"/>
    <cellStyle name="40% - Accent6 3 3 2" xfId="3555" xr:uid="{00000000-0005-0000-0000-00000F160000}"/>
    <cellStyle name="40% - Accent6 3 3 2 2" xfId="14618" xr:uid="{00000000-0005-0000-0000-000010160000}"/>
    <cellStyle name="40% - Accent6 3 3 2 2 2" xfId="30287" xr:uid="{00000000-0005-0000-0000-000011160000}"/>
    <cellStyle name="40% - Accent6 3 3 2 2 3" xfId="45884" xr:uid="{00000000-0005-0000-0000-000012160000}"/>
    <cellStyle name="40% - Accent6 3 3 2 3" xfId="22549" xr:uid="{00000000-0005-0000-0000-000013160000}"/>
    <cellStyle name="40% - Accent6 3 3 2 4" xfId="38146" xr:uid="{00000000-0005-0000-0000-000014160000}"/>
    <cellStyle name="40% - Accent6 3 3 3" xfId="3556" xr:uid="{00000000-0005-0000-0000-000015160000}"/>
    <cellStyle name="40% - Accent6 3 3 3 2" xfId="14619" xr:uid="{00000000-0005-0000-0000-000016160000}"/>
    <cellStyle name="40% - Accent6 3 3 3 2 2" xfId="30288" xr:uid="{00000000-0005-0000-0000-000017160000}"/>
    <cellStyle name="40% - Accent6 3 3 3 2 3" xfId="45885" xr:uid="{00000000-0005-0000-0000-000018160000}"/>
    <cellStyle name="40% - Accent6 3 3 3 3" xfId="22550" xr:uid="{00000000-0005-0000-0000-000019160000}"/>
    <cellStyle name="40% - Accent6 3 3 3 4" xfId="38147" xr:uid="{00000000-0005-0000-0000-00001A160000}"/>
    <cellStyle name="40% - Accent6 3 4" xfId="3557" xr:uid="{00000000-0005-0000-0000-00001B160000}"/>
    <cellStyle name="40% - Accent6 3 5" xfId="3558" xr:uid="{00000000-0005-0000-0000-00001C160000}"/>
    <cellStyle name="40% - Accent6 3 6" xfId="3559" xr:uid="{00000000-0005-0000-0000-00001D160000}"/>
    <cellStyle name="40% - Accent6 3 7" xfId="3560" xr:uid="{00000000-0005-0000-0000-00001E160000}"/>
    <cellStyle name="40% - Accent6 3 8" xfId="3561" xr:uid="{00000000-0005-0000-0000-00001F160000}"/>
    <cellStyle name="40% - Accent6 3 9" xfId="3562" xr:uid="{00000000-0005-0000-0000-000020160000}"/>
    <cellStyle name="40% - Accent6 30" xfId="3563" xr:uid="{00000000-0005-0000-0000-000021160000}"/>
    <cellStyle name="40% - Accent6 31" xfId="3564" xr:uid="{00000000-0005-0000-0000-000022160000}"/>
    <cellStyle name="40% - Accent6 32" xfId="3565" xr:uid="{00000000-0005-0000-0000-000023160000}"/>
    <cellStyle name="40% - Accent6 33" xfId="3566" xr:uid="{00000000-0005-0000-0000-000024160000}"/>
    <cellStyle name="40% - Accent6 34" xfId="3567" xr:uid="{00000000-0005-0000-0000-000025160000}"/>
    <cellStyle name="40% - Accent6 35" xfId="3568" xr:uid="{00000000-0005-0000-0000-000026160000}"/>
    <cellStyle name="40% - Accent6 36" xfId="3569" xr:uid="{00000000-0005-0000-0000-000027160000}"/>
    <cellStyle name="40% - Accent6 37" xfId="3570" xr:uid="{00000000-0005-0000-0000-000028160000}"/>
    <cellStyle name="40% - Accent6 38" xfId="3571" xr:uid="{00000000-0005-0000-0000-000029160000}"/>
    <cellStyle name="40% - Accent6 4" xfId="3572" xr:uid="{00000000-0005-0000-0000-00002A160000}"/>
    <cellStyle name="40% - Accent6 4 10" xfId="3573" xr:uid="{00000000-0005-0000-0000-00002B160000}"/>
    <cellStyle name="40% - Accent6 4 2" xfId="3574" xr:uid="{00000000-0005-0000-0000-00002C160000}"/>
    <cellStyle name="40% - Accent6 4 2 2" xfId="3575" xr:uid="{00000000-0005-0000-0000-00002D160000}"/>
    <cellStyle name="40% - Accent6 4 2 2 2" xfId="14620" xr:uid="{00000000-0005-0000-0000-00002E160000}"/>
    <cellStyle name="40% - Accent6 4 2 2 2 2" xfId="30289" xr:uid="{00000000-0005-0000-0000-00002F160000}"/>
    <cellStyle name="40% - Accent6 4 2 2 2 3" xfId="45886" xr:uid="{00000000-0005-0000-0000-000030160000}"/>
    <cellStyle name="40% - Accent6 4 2 2 3" xfId="22551" xr:uid="{00000000-0005-0000-0000-000031160000}"/>
    <cellStyle name="40% - Accent6 4 2 2 4" xfId="38148" xr:uid="{00000000-0005-0000-0000-000032160000}"/>
    <cellStyle name="40% - Accent6 4 2 3" xfId="3576" xr:uid="{00000000-0005-0000-0000-000033160000}"/>
    <cellStyle name="40% - Accent6 4 2 3 2" xfId="14621" xr:uid="{00000000-0005-0000-0000-000034160000}"/>
    <cellStyle name="40% - Accent6 4 2 3 2 2" xfId="30290" xr:uid="{00000000-0005-0000-0000-000035160000}"/>
    <cellStyle name="40% - Accent6 4 2 3 2 3" xfId="45887" xr:uid="{00000000-0005-0000-0000-000036160000}"/>
    <cellStyle name="40% - Accent6 4 2 3 3" xfId="22552" xr:uid="{00000000-0005-0000-0000-000037160000}"/>
    <cellStyle name="40% - Accent6 4 2 3 4" xfId="38149" xr:uid="{00000000-0005-0000-0000-000038160000}"/>
    <cellStyle name="40% - Accent6 4 3" xfId="3577" xr:uid="{00000000-0005-0000-0000-000039160000}"/>
    <cellStyle name="40% - Accent6 4 4" xfId="3578" xr:uid="{00000000-0005-0000-0000-00003A160000}"/>
    <cellStyle name="40% - Accent6 4 5" xfId="3579" xr:uid="{00000000-0005-0000-0000-00003B160000}"/>
    <cellStyle name="40% - Accent6 4 6" xfId="3580" xr:uid="{00000000-0005-0000-0000-00003C160000}"/>
    <cellStyle name="40% - Accent6 4 7" xfId="3581" xr:uid="{00000000-0005-0000-0000-00003D160000}"/>
    <cellStyle name="40% - Accent6 4 8" xfId="3582" xr:uid="{00000000-0005-0000-0000-00003E160000}"/>
    <cellStyle name="40% - Accent6 4 9" xfId="3583" xr:uid="{00000000-0005-0000-0000-00003F160000}"/>
    <cellStyle name="40% - Accent6 5" xfId="3584" xr:uid="{00000000-0005-0000-0000-000040160000}"/>
    <cellStyle name="40% - Accent6 5 10" xfId="3585" xr:uid="{00000000-0005-0000-0000-000041160000}"/>
    <cellStyle name="40% - Accent6 5 2" xfId="3586" xr:uid="{00000000-0005-0000-0000-000042160000}"/>
    <cellStyle name="40% - Accent6 5 3" xfId="3587" xr:uid="{00000000-0005-0000-0000-000043160000}"/>
    <cellStyle name="40% - Accent6 5 4" xfId="3588" xr:uid="{00000000-0005-0000-0000-000044160000}"/>
    <cellStyle name="40% - Accent6 5 5" xfId="3589" xr:uid="{00000000-0005-0000-0000-000045160000}"/>
    <cellStyle name="40% - Accent6 5 6" xfId="3590" xr:uid="{00000000-0005-0000-0000-000046160000}"/>
    <cellStyle name="40% - Accent6 5 7" xfId="3591" xr:uid="{00000000-0005-0000-0000-000047160000}"/>
    <cellStyle name="40% - Accent6 5 8" xfId="3592" xr:uid="{00000000-0005-0000-0000-000048160000}"/>
    <cellStyle name="40% - Accent6 5 9" xfId="3593" xr:uid="{00000000-0005-0000-0000-000049160000}"/>
    <cellStyle name="40% - Accent6 6" xfId="3594" xr:uid="{00000000-0005-0000-0000-00004A160000}"/>
    <cellStyle name="40% - Accent6 6 2" xfId="3595" xr:uid="{00000000-0005-0000-0000-00004B160000}"/>
    <cellStyle name="40% - Accent6 6 3" xfId="3596" xr:uid="{00000000-0005-0000-0000-00004C160000}"/>
    <cellStyle name="40% - Accent6 6 4" xfId="3597" xr:uid="{00000000-0005-0000-0000-00004D160000}"/>
    <cellStyle name="40% - Accent6 6 5" xfId="3598" xr:uid="{00000000-0005-0000-0000-00004E160000}"/>
    <cellStyle name="40% - Accent6 6 6" xfId="3599" xr:uid="{00000000-0005-0000-0000-00004F160000}"/>
    <cellStyle name="40% - Accent6 7" xfId="3600" xr:uid="{00000000-0005-0000-0000-000050160000}"/>
    <cellStyle name="40% - Accent6 7 2" xfId="3601" xr:uid="{00000000-0005-0000-0000-000051160000}"/>
    <cellStyle name="40% - Accent6 7 3" xfId="3602" xr:uid="{00000000-0005-0000-0000-000052160000}"/>
    <cellStyle name="40% - Accent6 7 4" xfId="3603" xr:uid="{00000000-0005-0000-0000-000053160000}"/>
    <cellStyle name="40% - Accent6 7 5" xfId="3604" xr:uid="{00000000-0005-0000-0000-000054160000}"/>
    <cellStyle name="40% - Accent6 7 6" xfId="3605" xr:uid="{00000000-0005-0000-0000-000055160000}"/>
    <cellStyle name="40% - Accent6 8" xfId="3606" xr:uid="{00000000-0005-0000-0000-000056160000}"/>
    <cellStyle name="40% - Accent6 8 2" xfId="3607" xr:uid="{00000000-0005-0000-0000-000057160000}"/>
    <cellStyle name="40% - Accent6 8 3" xfId="3608" xr:uid="{00000000-0005-0000-0000-000058160000}"/>
    <cellStyle name="40% - Accent6 8 4" xfId="3609" xr:uid="{00000000-0005-0000-0000-000059160000}"/>
    <cellStyle name="40% - Accent6 8 5" xfId="3610" xr:uid="{00000000-0005-0000-0000-00005A160000}"/>
    <cellStyle name="40% - Accent6 8 6" xfId="3611" xr:uid="{00000000-0005-0000-0000-00005B160000}"/>
    <cellStyle name="40% - Accent6 9" xfId="3612" xr:uid="{00000000-0005-0000-0000-00005C160000}"/>
    <cellStyle name="40% - Accent6 9 2" xfId="3613" xr:uid="{00000000-0005-0000-0000-00005D160000}"/>
    <cellStyle name="40% - Accent6 9 2 2" xfId="14623" xr:uid="{00000000-0005-0000-0000-00005E160000}"/>
    <cellStyle name="40% - Accent6 9 2 2 2" xfId="30292" xr:uid="{00000000-0005-0000-0000-00005F160000}"/>
    <cellStyle name="40% - Accent6 9 2 2 3" xfId="45889" xr:uid="{00000000-0005-0000-0000-000060160000}"/>
    <cellStyle name="40% - Accent6 9 2 3" xfId="22554" xr:uid="{00000000-0005-0000-0000-000061160000}"/>
    <cellStyle name="40% - Accent6 9 2 4" xfId="38151" xr:uid="{00000000-0005-0000-0000-000062160000}"/>
    <cellStyle name="40% - Accent6 9 3" xfId="3614" xr:uid="{00000000-0005-0000-0000-000063160000}"/>
    <cellStyle name="40% - Accent6 9 3 2" xfId="14624" xr:uid="{00000000-0005-0000-0000-000064160000}"/>
    <cellStyle name="40% - Accent6 9 3 2 2" xfId="30293" xr:uid="{00000000-0005-0000-0000-000065160000}"/>
    <cellStyle name="40% - Accent6 9 3 2 3" xfId="45890" xr:uid="{00000000-0005-0000-0000-000066160000}"/>
    <cellStyle name="40% - Accent6 9 3 3" xfId="22555" xr:uid="{00000000-0005-0000-0000-000067160000}"/>
    <cellStyle name="40% - Accent6 9 3 4" xfId="38152" xr:uid="{00000000-0005-0000-0000-000068160000}"/>
    <cellStyle name="40% - Accent6 9 4" xfId="14622" xr:uid="{00000000-0005-0000-0000-000069160000}"/>
    <cellStyle name="40% - Accent6 9 4 2" xfId="30291" xr:uid="{00000000-0005-0000-0000-00006A160000}"/>
    <cellStyle name="40% - Accent6 9 4 3" xfId="45888" xr:uid="{00000000-0005-0000-0000-00006B160000}"/>
    <cellStyle name="40% - Accent6 9 5" xfId="22553" xr:uid="{00000000-0005-0000-0000-00006C160000}"/>
    <cellStyle name="40% - Accent6 9 6" xfId="38150" xr:uid="{00000000-0005-0000-0000-00006D160000}"/>
    <cellStyle name="40% - Ênfase1" xfId="21" builtinId="31" customBuiltin="1"/>
    <cellStyle name="40% - Ênfase1 10" xfId="21955" xr:uid="{00000000-0005-0000-0000-00006F160000}"/>
    <cellStyle name="40% - Ênfase1 11" xfId="37627" xr:uid="{00000000-0005-0000-0000-000070160000}"/>
    <cellStyle name="40% - Ênfase1 2" xfId="49" xr:uid="{00000000-0005-0000-0000-000071160000}"/>
    <cellStyle name="40% - Ênfase1 2 2" xfId="3615" xr:uid="{00000000-0005-0000-0000-000072160000}"/>
    <cellStyle name="40% - Ênfase1 2 3" xfId="14120" xr:uid="{00000000-0005-0000-0000-000073160000}"/>
    <cellStyle name="40% - Ênfase1 2 3 2" xfId="29789" xr:uid="{00000000-0005-0000-0000-000074160000}"/>
    <cellStyle name="40% - Ênfase1 2 3 3" xfId="45386" xr:uid="{00000000-0005-0000-0000-000075160000}"/>
    <cellStyle name="40% - Ênfase1 2 4" xfId="551" xr:uid="{00000000-0005-0000-0000-000076160000}"/>
    <cellStyle name="40% - Ênfase1 2 4 2" xfId="22049" xr:uid="{00000000-0005-0000-0000-000077160000}"/>
    <cellStyle name="40% - Ênfase1 2 5" xfId="21883" xr:uid="{00000000-0005-0000-0000-000078160000}"/>
    <cellStyle name="40% - Ênfase1 2 5 2" xfId="37552" xr:uid="{00000000-0005-0000-0000-000079160000}"/>
    <cellStyle name="40% - Ênfase1 2 6" xfId="37644" xr:uid="{00000000-0005-0000-0000-00007A160000}"/>
    <cellStyle name="40% - Ênfase1 3" xfId="491" xr:uid="{00000000-0005-0000-0000-00007B160000}"/>
    <cellStyle name="40% - Ênfase1 3 2" xfId="14117" xr:uid="{00000000-0005-0000-0000-00007C160000}"/>
    <cellStyle name="40% - Ênfase1 3 2 2" xfId="29786" xr:uid="{00000000-0005-0000-0000-00007D160000}"/>
    <cellStyle name="40% - Ênfase1 3 2 3" xfId="45383" xr:uid="{00000000-0005-0000-0000-00007E160000}"/>
    <cellStyle name="40% - Ênfase1 3 3" xfId="548" xr:uid="{00000000-0005-0000-0000-00007F160000}"/>
    <cellStyle name="40% - Ênfase1 3 3 2" xfId="22046" xr:uid="{00000000-0005-0000-0000-000080160000}"/>
    <cellStyle name="40% - Ênfase1 3 4" xfId="21880" xr:uid="{00000000-0005-0000-0000-000081160000}"/>
    <cellStyle name="40% - Ênfase1 3 4 2" xfId="37549" xr:uid="{00000000-0005-0000-0000-000082160000}"/>
    <cellStyle name="40% - Ênfase1 3 5" xfId="21996" xr:uid="{00000000-0005-0000-0000-000083160000}"/>
    <cellStyle name="40% - Ênfase1 3 6" xfId="37641" xr:uid="{00000000-0005-0000-0000-000084160000}"/>
    <cellStyle name="40% - Ênfase1 4" xfId="13915" xr:uid="{00000000-0005-0000-0000-000085160000}"/>
    <cellStyle name="40% - Ênfase1 4 2" xfId="21804" xr:uid="{00000000-0005-0000-0000-000086160000}"/>
    <cellStyle name="40% - Ênfase1 4 2 2" xfId="37473" xr:uid="{00000000-0005-0000-0000-000087160000}"/>
    <cellStyle name="40% - Ênfase1 4 2 3" xfId="53070" xr:uid="{00000000-0005-0000-0000-000088160000}"/>
    <cellStyle name="40% - Ênfase1 4 3" xfId="29727" xr:uid="{00000000-0005-0000-0000-000089160000}"/>
    <cellStyle name="40% - Ênfase1 4 4" xfId="45324" xr:uid="{00000000-0005-0000-0000-00008A160000}"/>
    <cellStyle name="40% - Ênfase1 5" xfId="13930" xr:uid="{00000000-0005-0000-0000-00008B160000}"/>
    <cellStyle name="40% - Ênfase1 5 2" xfId="21819" xr:uid="{00000000-0005-0000-0000-00008C160000}"/>
    <cellStyle name="40% - Ênfase1 5 2 2" xfId="37488" xr:uid="{00000000-0005-0000-0000-00008D160000}"/>
    <cellStyle name="40% - Ênfase1 5 2 3" xfId="53085" xr:uid="{00000000-0005-0000-0000-00008E160000}"/>
    <cellStyle name="40% - Ênfase1 5 3" xfId="29742" xr:uid="{00000000-0005-0000-0000-00008F160000}"/>
    <cellStyle name="40% - Ênfase1 5 4" xfId="45339" xr:uid="{00000000-0005-0000-0000-000090160000}"/>
    <cellStyle name="40% - Ênfase1 6" xfId="13948" xr:uid="{00000000-0005-0000-0000-000091160000}"/>
    <cellStyle name="40% - Ênfase1 6 2" xfId="21837" xr:uid="{00000000-0005-0000-0000-000092160000}"/>
    <cellStyle name="40% - Ênfase1 6 2 2" xfId="37506" xr:uid="{00000000-0005-0000-0000-000093160000}"/>
    <cellStyle name="40% - Ênfase1 6 2 3" xfId="53103" xr:uid="{00000000-0005-0000-0000-000094160000}"/>
    <cellStyle name="40% - Ênfase1 6 3" xfId="29760" xr:uid="{00000000-0005-0000-0000-000095160000}"/>
    <cellStyle name="40% - Ênfase1 6 4" xfId="45357" xr:uid="{00000000-0005-0000-0000-000096160000}"/>
    <cellStyle name="40% - Ênfase1 7" xfId="14103" xr:uid="{00000000-0005-0000-0000-000097160000}"/>
    <cellStyle name="40% - Ênfase1 7 2" xfId="29772" xr:uid="{00000000-0005-0000-0000-000098160000}"/>
    <cellStyle name="40% - Ênfase1 7 3" xfId="45369" xr:uid="{00000000-0005-0000-0000-000099160000}"/>
    <cellStyle name="40% - Ênfase1 8" xfId="534" xr:uid="{00000000-0005-0000-0000-00009A160000}"/>
    <cellStyle name="40% - Ênfase1 8 2" xfId="22032" xr:uid="{00000000-0005-0000-0000-00009B160000}"/>
    <cellStyle name="40% - Ênfase1 8 3" xfId="53130" xr:uid="{00000000-0005-0000-0000-00009C160000}"/>
    <cellStyle name="40% - Ênfase1 9" xfId="21866" xr:uid="{00000000-0005-0000-0000-00009D160000}"/>
    <cellStyle name="40% - Ênfase1 9 2" xfId="37535" xr:uid="{00000000-0005-0000-0000-00009E160000}"/>
    <cellStyle name="40% - Ênfase2" xfId="25" builtinId="35" customBuiltin="1"/>
    <cellStyle name="40% - Ênfase2 10" xfId="21957" xr:uid="{00000000-0005-0000-0000-0000A0160000}"/>
    <cellStyle name="40% - Ênfase2 11" xfId="37629" xr:uid="{00000000-0005-0000-0000-0000A1160000}"/>
    <cellStyle name="40% - Ênfase2 2" xfId="50" xr:uid="{00000000-0005-0000-0000-0000A2160000}"/>
    <cellStyle name="40% - Ênfase2 2 2" xfId="3616" xr:uid="{00000000-0005-0000-0000-0000A3160000}"/>
    <cellStyle name="40% - Ênfase2 2 3" xfId="14122" xr:uid="{00000000-0005-0000-0000-0000A4160000}"/>
    <cellStyle name="40% - Ênfase2 2 3 2" xfId="29791" xr:uid="{00000000-0005-0000-0000-0000A5160000}"/>
    <cellStyle name="40% - Ênfase2 2 3 3" xfId="45388" xr:uid="{00000000-0005-0000-0000-0000A6160000}"/>
    <cellStyle name="40% - Ênfase2 2 4" xfId="553" xr:uid="{00000000-0005-0000-0000-0000A7160000}"/>
    <cellStyle name="40% - Ênfase2 2 4 2" xfId="22051" xr:uid="{00000000-0005-0000-0000-0000A8160000}"/>
    <cellStyle name="40% - Ênfase2 2 5" xfId="21885" xr:uid="{00000000-0005-0000-0000-0000A9160000}"/>
    <cellStyle name="40% - Ênfase2 2 5 2" xfId="37554" xr:uid="{00000000-0005-0000-0000-0000AA160000}"/>
    <cellStyle name="40% - Ênfase2 2 6" xfId="37646" xr:uid="{00000000-0005-0000-0000-0000AB160000}"/>
    <cellStyle name="40% - Ênfase2 3" xfId="493" xr:uid="{00000000-0005-0000-0000-0000AC160000}"/>
    <cellStyle name="40% - Ênfase2 3 2" xfId="14133" xr:uid="{00000000-0005-0000-0000-0000AD160000}"/>
    <cellStyle name="40% - Ênfase2 3 2 2" xfId="29802" xr:uid="{00000000-0005-0000-0000-0000AE160000}"/>
    <cellStyle name="40% - Ênfase2 3 2 3" xfId="45399" xr:uid="{00000000-0005-0000-0000-0000AF160000}"/>
    <cellStyle name="40% - Ênfase2 3 3" xfId="564" xr:uid="{00000000-0005-0000-0000-0000B0160000}"/>
    <cellStyle name="40% - Ênfase2 3 3 2" xfId="22062" xr:uid="{00000000-0005-0000-0000-0000B1160000}"/>
    <cellStyle name="40% - Ênfase2 3 4" xfId="21896" xr:uid="{00000000-0005-0000-0000-0000B2160000}"/>
    <cellStyle name="40% - Ênfase2 3 4 2" xfId="37565" xr:uid="{00000000-0005-0000-0000-0000B3160000}"/>
    <cellStyle name="40% - Ênfase2 3 5" xfId="21998" xr:uid="{00000000-0005-0000-0000-0000B4160000}"/>
    <cellStyle name="40% - Ênfase2 3 6" xfId="37657" xr:uid="{00000000-0005-0000-0000-0000B5160000}"/>
    <cellStyle name="40% - Ênfase2 4" xfId="13917" xr:uid="{00000000-0005-0000-0000-0000B6160000}"/>
    <cellStyle name="40% - Ênfase2 4 2" xfId="21806" xr:uid="{00000000-0005-0000-0000-0000B7160000}"/>
    <cellStyle name="40% - Ênfase2 4 2 2" xfId="37475" xr:uid="{00000000-0005-0000-0000-0000B8160000}"/>
    <cellStyle name="40% - Ênfase2 4 2 3" xfId="53072" xr:uid="{00000000-0005-0000-0000-0000B9160000}"/>
    <cellStyle name="40% - Ênfase2 4 3" xfId="29729" xr:uid="{00000000-0005-0000-0000-0000BA160000}"/>
    <cellStyle name="40% - Ênfase2 4 4" xfId="45326" xr:uid="{00000000-0005-0000-0000-0000BB160000}"/>
    <cellStyle name="40% - Ênfase2 5" xfId="13932" xr:uid="{00000000-0005-0000-0000-0000BC160000}"/>
    <cellStyle name="40% - Ênfase2 5 2" xfId="21821" xr:uid="{00000000-0005-0000-0000-0000BD160000}"/>
    <cellStyle name="40% - Ênfase2 5 2 2" xfId="37490" xr:uid="{00000000-0005-0000-0000-0000BE160000}"/>
    <cellStyle name="40% - Ênfase2 5 2 3" xfId="53087" xr:uid="{00000000-0005-0000-0000-0000BF160000}"/>
    <cellStyle name="40% - Ênfase2 5 3" xfId="29744" xr:uid="{00000000-0005-0000-0000-0000C0160000}"/>
    <cellStyle name="40% - Ênfase2 5 4" xfId="45341" xr:uid="{00000000-0005-0000-0000-0000C1160000}"/>
    <cellStyle name="40% - Ênfase2 6" xfId="13949" xr:uid="{00000000-0005-0000-0000-0000C2160000}"/>
    <cellStyle name="40% - Ênfase2 6 2" xfId="21838" xr:uid="{00000000-0005-0000-0000-0000C3160000}"/>
    <cellStyle name="40% - Ênfase2 6 2 2" xfId="37507" xr:uid="{00000000-0005-0000-0000-0000C4160000}"/>
    <cellStyle name="40% - Ênfase2 6 2 3" xfId="53104" xr:uid="{00000000-0005-0000-0000-0000C5160000}"/>
    <cellStyle name="40% - Ênfase2 6 3" xfId="29761" xr:uid="{00000000-0005-0000-0000-0000C6160000}"/>
    <cellStyle name="40% - Ênfase2 6 4" xfId="45358" xr:uid="{00000000-0005-0000-0000-0000C7160000}"/>
    <cellStyle name="40% - Ênfase2 7" xfId="14105" xr:uid="{00000000-0005-0000-0000-0000C8160000}"/>
    <cellStyle name="40% - Ênfase2 7 2" xfId="29774" xr:uid="{00000000-0005-0000-0000-0000C9160000}"/>
    <cellStyle name="40% - Ênfase2 7 3" xfId="45371" xr:uid="{00000000-0005-0000-0000-0000CA160000}"/>
    <cellStyle name="40% - Ênfase2 8" xfId="536" xr:uid="{00000000-0005-0000-0000-0000CB160000}"/>
    <cellStyle name="40% - Ênfase2 8 2" xfId="22034" xr:uid="{00000000-0005-0000-0000-0000CC160000}"/>
    <cellStyle name="40% - Ênfase2 8 3" xfId="53132" xr:uid="{00000000-0005-0000-0000-0000CD160000}"/>
    <cellStyle name="40% - Ênfase2 9" xfId="21868" xr:uid="{00000000-0005-0000-0000-0000CE160000}"/>
    <cellStyle name="40% - Ênfase2 9 2" xfId="37537" xr:uid="{00000000-0005-0000-0000-0000CF160000}"/>
    <cellStyle name="40% - Ênfase3" xfId="29" builtinId="39" customBuiltin="1"/>
    <cellStyle name="40% - Ênfase3 10" xfId="21959" xr:uid="{00000000-0005-0000-0000-0000D1160000}"/>
    <cellStyle name="40% - Ênfase3 11" xfId="37631" xr:uid="{00000000-0005-0000-0000-0000D2160000}"/>
    <cellStyle name="40% - Ênfase3 2" xfId="51" xr:uid="{00000000-0005-0000-0000-0000D3160000}"/>
    <cellStyle name="40% - Ênfase3 2 2" xfId="3617" xr:uid="{00000000-0005-0000-0000-0000D4160000}"/>
    <cellStyle name="40% - Ênfase3 2 3" xfId="14125" xr:uid="{00000000-0005-0000-0000-0000D5160000}"/>
    <cellStyle name="40% - Ênfase3 2 3 2" xfId="29794" xr:uid="{00000000-0005-0000-0000-0000D6160000}"/>
    <cellStyle name="40% - Ênfase3 2 3 3" xfId="45391" xr:uid="{00000000-0005-0000-0000-0000D7160000}"/>
    <cellStyle name="40% - Ênfase3 2 4" xfId="556" xr:uid="{00000000-0005-0000-0000-0000D8160000}"/>
    <cellStyle name="40% - Ênfase3 2 4 2" xfId="22054" xr:uid="{00000000-0005-0000-0000-0000D9160000}"/>
    <cellStyle name="40% - Ênfase3 2 5" xfId="21888" xr:uid="{00000000-0005-0000-0000-0000DA160000}"/>
    <cellStyle name="40% - Ênfase3 2 5 2" xfId="37557" xr:uid="{00000000-0005-0000-0000-0000DB160000}"/>
    <cellStyle name="40% - Ênfase3 2 6" xfId="37649" xr:uid="{00000000-0005-0000-0000-0000DC160000}"/>
    <cellStyle name="40% - Ênfase3 3" xfId="495" xr:uid="{00000000-0005-0000-0000-0000DD160000}"/>
    <cellStyle name="40% - Ênfase3 3 2" xfId="14123" xr:uid="{00000000-0005-0000-0000-0000DE160000}"/>
    <cellStyle name="40% - Ênfase3 3 2 2" xfId="29792" xr:uid="{00000000-0005-0000-0000-0000DF160000}"/>
    <cellStyle name="40% - Ênfase3 3 2 3" xfId="45389" xr:uid="{00000000-0005-0000-0000-0000E0160000}"/>
    <cellStyle name="40% - Ênfase3 3 3" xfId="554" xr:uid="{00000000-0005-0000-0000-0000E1160000}"/>
    <cellStyle name="40% - Ênfase3 3 3 2" xfId="22052" xr:uid="{00000000-0005-0000-0000-0000E2160000}"/>
    <cellStyle name="40% - Ênfase3 3 4" xfId="21886" xr:uid="{00000000-0005-0000-0000-0000E3160000}"/>
    <cellStyle name="40% - Ênfase3 3 4 2" xfId="37555" xr:uid="{00000000-0005-0000-0000-0000E4160000}"/>
    <cellStyle name="40% - Ênfase3 3 5" xfId="22000" xr:uid="{00000000-0005-0000-0000-0000E5160000}"/>
    <cellStyle name="40% - Ênfase3 3 6" xfId="37647" xr:uid="{00000000-0005-0000-0000-0000E6160000}"/>
    <cellStyle name="40% - Ênfase3 4" xfId="13919" xr:uid="{00000000-0005-0000-0000-0000E7160000}"/>
    <cellStyle name="40% - Ênfase3 4 2" xfId="21808" xr:uid="{00000000-0005-0000-0000-0000E8160000}"/>
    <cellStyle name="40% - Ênfase3 4 2 2" xfId="37477" xr:uid="{00000000-0005-0000-0000-0000E9160000}"/>
    <cellStyle name="40% - Ênfase3 4 2 3" xfId="53074" xr:uid="{00000000-0005-0000-0000-0000EA160000}"/>
    <cellStyle name="40% - Ênfase3 4 3" xfId="29731" xr:uid="{00000000-0005-0000-0000-0000EB160000}"/>
    <cellStyle name="40% - Ênfase3 4 4" xfId="45328" xr:uid="{00000000-0005-0000-0000-0000EC160000}"/>
    <cellStyle name="40% - Ênfase3 5" xfId="13934" xr:uid="{00000000-0005-0000-0000-0000ED160000}"/>
    <cellStyle name="40% - Ênfase3 5 2" xfId="21823" xr:uid="{00000000-0005-0000-0000-0000EE160000}"/>
    <cellStyle name="40% - Ênfase3 5 2 2" xfId="37492" xr:uid="{00000000-0005-0000-0000-0000EF160000}"/>
    <cellStyle name="40% - Ênfase3 5 2 3" xfId="53089" xr:uid="{00000000-0005-0000-0000-0000F0160000}"/>
    <cellStyle name="40% - Ênfase3 5 3" xfId="29746" xr:uid="{00000000-0005-0000-0000-0000F1160000}"/>
    <cellStyle name="40% - Ênfase3 5 4" xfId="45343" xr:uid="{00000000-0005-0000-0000-0000F2160000}"/>
    <cellStyle name="40% - Ênfase3 6" xfId="13950" xr:uid="{00000000-0005-0000-0000-0000F3160000}"/>
    <cellStyle name="40% - Ênfase3 6 2" xfId="21839" xr:uid="{00000000-0005-0000-0000-0000F4160000}"/>
    <cellStyle name="40% - Ênfase3 6 2 2" xfId="37508" xr:uid="{00000000-0005-0000-0000-0000F5160000}"/>
    <cellStyle name="40% - Ênfase3 6 2 3" xfId="53105" xr:uid="{00000000-0005-0000-0000-0000F6160000}"/>
    <cellStyle name="40% - Ênfase3 6 3" xfId="29762" xr:uid="{00000000-0005-0000-0000-0000F7160000}"/>
    <cellStyle name="40% - Ênfase3 6 4" xfId="45359" xr:uid="{00000000-0005-0000-0000-0000F8160000}"/>
    <cellStyle name="40% - Ênfase3 7" xfId="14107" xr:uid="{00000000-0005-0000-0000-0000F9160000}"/>
    <cellStyle name="40% - Ênfase3 7 2" xfId="29776" xr:uid="{00000000-0005-0000-0000-0000FA160000}"/>
    <cellStyle name="40% - Ênfase3 7 3" xfId="45373" xr:uid="{00000000-0005-0000-0000-0000FB160000}"/>
    <cellStyle name="40% - Ênfase3 8" xfId="538" xr:uid="{00000000-0005-0000-0000-0000FC160000}"/>
    <cellStyle name="40% - Ênfase3 8 2" xfId="22036" xr:uid="{00000000-0005-0000-0000-0000FD160000}"/>
    <cellStyle name="40% - Ênfase3 8 3" xfId="53134" xr:uid="{00000000-0005-0000-0000-0000FE160000}"/>
    <cellStyle name="40% - Ênfase3 9" xfId="21870" xr:uid="{00000000-0005-0000-0000-0000FF160000}"/>
    <cellStyle name="40% - Ênfase3 9 2" xfId="37539" xr:uid="{00000000-0005-0000-0000-000000170000}"/>
    <cellStyle name="40% - Ênfase4" xfId="33" builtinId="43" customBuiltin="1"/>
    <cellStyle name="40% - Ênfase4 10" xfId="21961" xr:uid="{00000000-0005-0000-0000-000002170000}"/>
    <cellStyle name="40% - Ênfase4 11" xfId="37633" xr:uid="{00000000-0005-0000-0000-000003170000}"/>
    <cellStyle name="40% - Ênfase4 2" xfId="52" xr:uid="{00000000-0005-0000-0000-000004170000}"/>
    <cellStyle name="40% - Ênfase4 2 2" xfId="3618" xr:uid="{00000000-0005-0000-0000-000005170000}"/>
    <cellStyle name="40% - Ênfase4 2 3" xfId="14128" xr:uid="{00000000-0005-0000-0000-000006170000}"/>
    <cellStyle name="40% - Ênfase4 2 3 2" xfId="29797" xr:uid="{00000000-0005-0000-0000-000007170000}"/>
    <cellStyle name="40% - Ênfase4 2 3 3" xfId="45394" xr:uid="{00000000-0005-0000-0000-000008170000}"/>
    <cellStyle name="40% - Ênfase4 2 4" xfId="559" xr:uid="{00000000-0005-0000-0000-000009170000}"/>
    <cellStyle name="40% - Ênfase4 2 4 2" xfId="22057" xr:uid="{00000000-0005-0000-0000-00000A170000}"/>
    <cellStyle name="40% - Ênfase4 2 5" xfId="21891" xr:uid="{00000000-0005-0000-0000-00000B170000}"/>
    <cellStyle name="40% - Ênfase4 2 5 2" xfId="37560" xr:uid="{00000000-0005-0000-0000-00000C170000}"/>
    <cellStyle name="40% - Ênfase4 2 6" xfId="37652" xr:uid="{00000000-0005-0000-0000-00000D170000}"/>
    <cellStyle name="40% - Ênfase4 3" xfId="497" xr:uid="{00000000-0005-0000-0000-00000E170000}"/>
    <cellStyle name="40% - Ênfase4 3 2" xfId="14137" xr:uid="{00000000-0005-0000-0000-00000F170000}"/>
    <cellStyle name="40% - Ênfase4 3 2 2" xfId="29806" xr:uid="{00000000-0005-0000-0000-000010170000}"/>
    <cellStyle name="40% - Ênfase4 3 2 3" xfId="45403" xr:uid="{00000000-0005-0000-0000-000011170000}"/>
    <cellStyle name="40% - Ênfase4 3 3" xfId="568" xr:uid="{00000000-0005-0000-0000-000012170000}"/>
    <cellStyle name="40% - Ênfase4 3 3 2" xfId="22066" xr:uid="{00000000-0005-0000-0000-000013170000}"/>
    <cellStyle name="40% - Ênfase4 3 4" xfId="21900" xr:uid="{00000000-0005-0000-0000-000014170000}"/>
    <cellStyle name="40% - Ênfase4 3 4 2" xfId="37569" xr:uid="{00000000-0005-0000-0000-000015170000}"/>
    <cellStyle name="40% - Ênfase4 3 5" xfId="22002" xr:uid="{00000000-0005-0000-0000-000016170000}"/>
    <cellStyle name="40% - Ênfase4 3 6" xfId="37661" xr:uid="{00000000-0005-0000-0000-000017170000}"/>
    <cellStyle name="40% - Ênfase4 4" xfId="13921" xr:uid="{00000000-0005-0000-0000-000018170000}"/>
    <cellStyle name="40% - Ênfase4 4 2" xfId="21810" xr:uid="{00000000-0005-0000-0000-000019170000}"/>
    <cellStyle name="40% - Ênfase4 4 2 2" xfId="37479" xr:uid="{00000000-0005-0000-0000-00001A170000}"/>
    <cellStyle name="40% - Ênfase4 4 2 3" xfId="53076" xr:uid="{00000000-0005-0000-0000-00001B170000}"/>
    <cellStyle name="40% - Ênfase4 4 3" xfId="29733" xr:uid="{00000000-0005-0000-0000-00001C170000}"/>
    <cellStyle name="40% - Ênfase4 4 4" xfId="45330" xr:uid="{00000000-0005-0000-0000-00001D170000}"/>
    <cellStyle name="40% - Ênfase4 5" xfId="13936" xr:uid="{00000000-0005-0000-0000-00001E170000}"/>
    <cellStyle name="40% - Ênfase4 5 2" xfId="21825" xr:uid="{00000000-0005-0000-0000-00001F170000}"/>
    <cellStyle name="40% - Ênfase4 5 2 2" xfId="37494" xr:uid="{00000000-0005-0000-0000-000020170000}"/>
    <cellStyle name="40% - Ênfase4 5 2 3" xfId="53091" xr:uid="{00000000-0005-0000-0000-000021170000}"/>
    <cellStyle name="40% - Ênfase4 5 3" xfId="29748" xr:uid="{00000000-0005-0000-0000-000022170000}"/>
    <cellStyle name="40% - Ênfase4 5 4" xfId="45345" xr:uid="{00000000-0005-0000-0000-000023170000}"/>
    <cellStyle name="40% - Ênfase4 6" xfId="13951" xr:uid="{00000000-0005-0000-0000-000024170000}"/>
    <cellStyle name="40% - Ênfase4 6 2" xfId="21840" xr:uid="{00000000-0005-0000-0000-000025170000}"/>
    <cellStyle name="40% - Ênfase4 6 2 2" xfId="37509" xr:uid="{00000000-0005-0000-0000-000026170000}"/>
    <cellStyle name="40% - Ênfase4 6 2 3" xfId="53106" xr:uid="{00000000-0005-0000-0000-000027170000}"/>
    <cellStyle name="40% - Ênfase4 6 3" xfId="29763" xr:uid="{00000000-0005-0000-0000-000028170000}"/>
    <cellStyle name="40% - Ênfase4 6 4" xfId="45360" xr:uid="{00000000-0005-0000-0000-000029170000}"/>
    <cellStyle name="40% - Ênfase4 7" xfId="14109" xr:uid="{00000000-0005-0000-0000-00002A170000}"/>
    <cellStyle name="40% - Ênfase4 7 2" xfId="29778" xr:uid="{00000000-0005-0000-0000-00002B170000}"/>
    <cellStyle name="40% - Ênfase4 7 3" xfId="45375" xr:uid="{00000000-0005-0000-0000-00002C170000}"/>
    <cellStyle name="40% - Ênfase4 8" xfId="540" xr:uid="{00000000-0005-0000-0000-00002D170000}"/>
    <cellStyle name="40% - Ênfase4 8 2" xfId="22038" xr:uid="{00000000-0005-0000-0000-00002E170000}"/>
    <cellStyle name="40% - Ênfase4 8 3" xfId="53136" xr:uid="{00000000-0005-0000-0000-00002F170000}"/>
    <cellStyle name="40% - Ênfase4 9" xfId="21872" xr:uid="{00000000-0005-0000-0000-000030170000}"/>
    <cellStyle name="40% - Ênfase4 9 2" xfId="37541" xr:uid="{00000000-0005-0000-0000-000031170000}"/>
    <cellStyle name="40% - Ênfase5" xfId="37" builtinId="47" customBuiltin="1"/>
    <cellStyle name="40% - Ênfase5 10" xfId="21963" xr:uid="{00000000-0005-0000-0000-000033170000}"/>
    <cellStyle name="40% - Ênfase5 11" xfId="37635" xr:uid="{00000000-0005-0000-0000-000034170000}"/>
    <cellStyle name="40% - Ênfase5 2" xfId="53" xr:uid="{00000000-0005-0000-0000-000035170000}"/>
    <cellStyle name="40% - Ênfase5 2 2" xfId="3619" xr:uid="{00000000-0005-0000-0000-000036170000}"/>
    <cellStyle name="40% - Ênfase5 2 3" xfId="14130" xr:uid="{00000000-0005-0000-0000-000037170000}"/>
    <cellStyle name="40% - Ênfase5 2 3 2" xfId="29799" xr:uid="{00000000-0005-0000-0000-000038170000}"/>
    <cellStyle name="40% - Ênfase5 2 3 3" xfId="45396" xr:uid="{00000000-0005-0000-0000-000039170000}"/>
    <cellStyle name="40% - Ênfase5 2 4" xfId="561" xr:uid="{00000000-0005-0000-0000-00003A170000}"/>
    <cellStyle name="40% - Ênfase5 2 4 2" xfId="22059" xr:uid="{00000000-0005-0000-0000-00003B170000}"/>
    <cellStyle name="40% - Ênfase5 2 5" xfId="21893" xr:uid="{00000000-0005-0000-0000-00003C170000}"/>
    <cellStyle name="40% - Ênfase5 2 5 2" xfId="37562" xr:uid="{00000000-0005-0000-0000-00003D170000}"/>
    <cellStyle name="40% - Ênfase5 2 6" xfId="37654" xr:uid="{00000000-0005-0000-0000-00003E170000}"/>
    <cellStyle name="40% - Ênfase5 3" xfId="499" xr:uid="{00000000-0005-0000-0000-00003F170000}"/>
    <cellStyle name="40% - Ênfase5 3 2" xfId="14139" xr:uid="{00000000-0005-0000-0000-000040170000}"/>
    <cellStyle name="40% - Ênfase5 3 2 2" xfId="29808" xr:uid="{00000000-0005-0000-0000-000041170000}"/>
    <cellStyle name="40% - Ênfase5 3 2 3" xfId="45405" xr:uid="{00000000-0005-0000-0000-000042170000}"/>
    <cellStyle name="40% - Ênfase5 3 3" xfId="570" xr:uid="{00000000-0005-0000-0000-000043170000}"/>
    <cellStyle name="40% - Ênfase5 3 3 2" xfId="22068" xr:uid="{00000000-0005-0000-0000-000044170000}"/>
    <cellStyle name="40% - Ênfase5 3 4" xfId="21902" xr:uid="{00000000-0005-0000-0000-000045170000}"/>
    <cellStyle name="40% - Ênfase5 3 4 2" xfId="37571" xr:uid="{00000000-0005-0000-0000-000046170000}"/>
    <cellStyle name="40% - Ênfase5 3 5" xfId="22004" xr:uid="{00000000-0005-0000-0000-000047170000}"/>
    <cellStyle name="40% - Ênfase5 3 6" xfId="37663" xr:uid="{00000000-0005-0000-0000-000048170000}"/>
    <cellStyle name="40% - Ênfase5 4" xfId="13923" xr:uid="{00000000-0005-0000-0000-000049170000}"/>
    <cellStyle name="40% - Ênfase5 4 2" xfId="21812" xr:uid="{00000000-0005-0000-0000-00004A170000}"/>
    <cellStyle name="40% - Ênfase5 4 2 2" xfId="37481" xr:uid="{00000000-0005-0000-0000-00004B170000}"/>
    <cellStyle name="40% - Ênfase5 4 2 3" xfId="53078" xr:uid="{00000000-0005-0000-0000-00004C170000}"/>
    <cellStyle name="40% - Ênfase5 4 3" xfId="29735" xr:uid="{00000000-0005-0000-0000-00004D170000}"/>
    <cellStyle name="40% - Ênfase5 4 4" xfId="45332" xr:uid="{00000000-0005-0000-0000-00004E170000}"/>
    <cellStyle name="40% - Ênfase5 5" xfId="13938" xr:uid="{00000000-0005-0000-0000-00004F170000}"/>
    <cellStyle name="40% - Ênfase5 5 2" xfId="21827" xr:uid="{00000000-0005-0000-0000-000050170000}"/>
    <cellStyle name="40% - Ênfase5 5 2 2" xfId="37496" xr:uid="{00000000-0005-0000-0000-000051170000}"/>
    <cellStyle name="40% - Ênfase5 5 2 3" xfId="53093" xr:uid="{00000000-0005-0000-0000-000052170000}"/>
    <cellStyle name="40% - Ênfase5 5 3" xfId="29750" xr:uid="{00000000-0005-0000-0000-000053170000}"/>
    <cellStyle name="40% - Ênfase5 5 4" xfId="45347" xr:uid="{00000000-0005-0000-0000-000054170000}"/>
    <cellStyle name="40% - Ênfase5 6" xfId="13952" xr:uid="{00000000-0005-0000-0000-000055170000}"/>
    <cellStyle name="40% - Ênfase5 6 2" xfId="21841" xr:uid="{00000000-0005-0000-0000-000056170000}"/>
    <cellStyle name="40% - Ênfase5 6 2 2" xfId="37510" xr:uid="{00000000-0005-0000-0000-000057170000}"/>
    <cellStyle name="40% - Ênfase5 6 2 3" xfId="53107" xr:uid="{00000000-0005-0000-0000-000058170000}"/>
    <cellStyle name="40% - Ênfase5 6 3" xfId="29764" xr:uid="{00000000-0005-0000-0000-000059170000}"/>
    <cellStyle name="40% - Ênfase5 6 4" xfId="45361" xr:uid="{00000000-0005-0000-0000-00005A170000}"/>
    <cellStyle name="40% - Ênfase5 7" xfId="14111" xr:uid="{00000000-0005-0000-0000-00005B170000}"/>
    <cellStyle name="40% - Ênfase5 7 2" xfId="29780" xr:uid="{00000000-0005-0000-0000-00005C170000}"/>
    <cellStyle name="40% - Ênfase5 7 3" xfId="45377" xr:uid="{00000000-0005-0000-0000-00005D170000}"/>
    <cellStyle name="40% - Ênfase5 8" xfId="542" xr:uid="{00000000-0005-0000-0000-00005E170000}"/>
    <cellStyle name="40% - Ênfase5 8 2" xfId="22040" xr:uid="{00000000-0005-0000-0000-00005F170000}"/>
    <cellStyle name="40% - Ênfase5 8 3" xfId="53138" xr:uid="{00000000-0005-0000-0000-000060170000}"/>
    <cellStyle name="40% - Ênfase5 9" xfId="21874" xr:uid="{00000000-0005-0000-0000-000061170000}"/>
    <cellStyle name="40% - Ênfase5 9 2" xfId="37543" xr:uid="{00000000-0005-0000-0000-000062170000}"/>
    <cellStyle name="40% - Ênfase6" xfId="41" builtinId="51" customBuiltin="1"/>
    <cellStyle name="40% - Ênfase6 10" xfId="21965" xr:uid="{00000000-0005-0000-0000-000064170000}"/>
    <cellStyle name="40% - Ênfase6 11" xfId="37637" xr:uid="{00000000-0005-0000-0000-000065170000}"/>
    <cellStyle name="40% - Ênfase6 2" xfId="54" xr:uid="{00000000-0005-0000-0000-000066170000}"/>
    <cellStyle name="40% - Ênfase6 2 2" xfId="3620" xr:uid="{00000000-0005-0000-0000-000067170000}"/>
    <cellStyle name="40% - Ênfase6 2 3" xfId="14132" xr:uid="{00000000-0005-0000-0000-000068170000}"/>
    <cellStyle name="40% - Ênfase6 2 3 2" xfId="29801" xr:uid="{00000000-0005-0000-0000-000069170000}"/>
    <cellStyle name="40% - Ênfase6 2 3 3" xfId="45398" xr:uid="{00000000-0005-0000-0000-00006A170000}"/>
    <cellStyle name="40% - Ênfase6 2 4" xfId="563" xr:uid="{00000000-0005-0000-0000-00006B170000}"/>
    <cellStyle name="40% - Ênfase6 2 4 2" xfId="22061" xr:uid="{00000000-0005-0000-0000-00006C170000}"/>
    <cellStyle name="40% - Ênfase6 2 5" xfId="21895" xr:uid="{00000000-0005-0000-0000-00006D170000}"/>
    <cellStyle name="40% - Ênfase6 2 5 2" xfId="37564" xr:uid="{00000000-0005-0000-0000-00006E170000}"/>
    <cellStyle name="40% - Ênfase6 2 6" xfId="37656" xr:uid="{00000000-0005-0000-0000-00006F170000}"/>
    <cellStyle name="40% - Ênfase6 3" xfId="501" xr:uid="{00000000-0005-0000-0000-000070170000}"/>
    <cellStyle name="40% - Ênfase6 3 2" xfId="14141" xr:uid="{00000000-0005-0000-0000-000071170000}"/>
    <cellStyle name="40% - Ênfase6 3 2 2" xfId="29810" xr:uid="{00000000-0005-0000-0000-000072170000}"/>
    <cellStyle name="40% - Ênfase6 3 2 3" xfId="45407" xr:uid="{00000000-0005-0000-0000-000073170000}"/>
    <cellStyle name="40% - Ênfase6 3 3" xfId="572" xr:uid="{00000000-0005-0000-0000-000074170000}"/>
    <cellStyle name="40% - Ênfase6 3 3 2" xfId="22070" xr:uid="{00000000-0005-0000-0000-000075170000}"/>
    <cellStyle name="40% - Ênfase6 3 4" xfId="21904" xr:uid="{00000000-0005-0000-0000-000076170000}"/>
    <cellStyle name="40% - Ênfase6 3 4 2" xfId="37573" xr:uid="{00000000-0005-0000-0000-000077170000}"/>
    <cellStyle name="40% - Ênfase6 3 5" xfId="22006" xr:uid="{00000000-0005-0000-0000-000078170000}"/>
    <cellStyle name="40% - Ênfase6 3 6" xfId="37665" xr:uid="{00000000-0005-0000-0000-000079170000}"/>
    <cellStyle name="40% - Ênfase6 4" xfId="13925" xr:uid="{00000000-0005-0000-0000-00007A170000}"/>
    <cellStyle name="40% - Ênfase6 4 2" xfId="21814" xr:uid="{00000000-0005-0000-0000-00007B170000}"/>
    <cellStyle name="40% - Ênfase6 4 2 2" xfId="37483" xr:uid="{00000000-0005-0000-0000-00007C170000}"/>
    <cellStyle name="40% - Ênfase6 4 2 3" xfId="53080" xr:uid="{00000000-0005-0000-0000-00007D170000}"/>
    <cellStyle name="40% - Ênfase6 4 3" xfId="29737" xr:uid="{00000000-0005-0000-0000-00007E170000}"/>
    <cellStyle name="40% - Ênfase6 4 4" xfId="45334" xr:uid="{00000000-0005-0000-0000-00007F170000}"/>
    <cellStyle name="40% - Ênfase6 5" xfId="13940" xr:uid="{00000000-0005-0000-0000-000080170000}"/>
    <cellStyle name="40% - Ênfase6 5 2" xfId="21829" xr:uid="{00000000-0005-0000-0000-000081170000}"/>
    <cellStyle name="40% - Ênfase6 5 2 2" xfId="37498" xr:uid="{00000000-0005-0000-0000-000082170000}"/>
    <cellStyle name="40% - Ênfase6 5 2 3" xfId="53095" xr:uid="{00000000-0005-0000-0000-000083170000}"/>
    <cellStyle name="40% - Ênfase6 5 3" xfId="29752" xr:uid="{00000000-0005-0000-0000-000084170000}"/>
    <cellStyle name="40% - Ênfase6 5 4" xfId="45349" xr:uid="{00000000-0005-0000-0000-000085170000}"/>
    <cellStyle name="40% - Ênfase6 6" xfId="13953" xr:uid="{00000000-0005-0000-0000-000086170000}"/>
    <cellStyle name="40% - Ênfase6 6 2" xfId="21842" xr:uid="{00000000-0005-0000-0000-000087170000}"/>
    <cellStyle name="40% - Ênfase6 6 2 2" xfId="37511" xr:uid="{00000000-0005-0000-0000-000088170000}"/>
    <cellStyle name="40% - Ênfase6 6 2 3" xfId="53108" xr:uid="{00000000-0005-0000-0000-000089170000}"/>
    <cellStyle name="40% - Ênfase6 6 3" xfId="29765" xr:uid="{00000000-0005-0000-0000-00008A170000}"/>
    <cellStyle name="40% - Ênfase6 6 4" xfId="45362" xr:uid="{00000000-0005-0000-0000-00008B170000}"/>
    <cellStyle name="40% - Ênfase6 7" xfId="14113" xr:uid="{00000000-0005-0000-0000-00008C170000}"/>
    <cellStyle name="40% - Ênfase6 7 2" xfId="29782" xr:uid="{00000000-0005-0000-0000-00008D170000}"/>
    <cellStyle name="40% - Ênfase6 7 3" xfId="45379" xr:uid="{00000000-0005-0000-0000-00008E170000}"/>
    <cellStyle name="40% - Ênfase6 8" xfId="544" xr:uid="{00000000-0005-0000-0000-00008F170000}"/>
    <cellStyle name="40% - Ênfase6 8 2" xfId="22042" xr:uid="{00000000-0005-0000-0000-000090170000}"/>
    <cellStyle name="40% - Ênfase6 8 3" xfId="53140" xr:uid="{00000000-0005-0000-0000-000091170000}"/>
    <cellStyle name="40% - Ênfase6 9" xfId="21876" xr:uid="{00000000-0005-0000-0000-000092170000}"/>
    <cellStyle name="40% - Ênfase6 9 2" xfId="37545" xr:uid="{00000000-0005-0000-0000-000093170000}"/>
    <cellStyle name="60% - Accent1" xfId="53159" xr:uid="{00000000-0005-0000-0000-000094170000}"/>
    <cellStyle name="60% - Accent1 10" xfId="3621" xr:uid="{00000000-0005-0000-0000-000095170000}"/>
    <cellStyle name="60% - Accent1 11" xfId="3622" xr:uid="{00000000-0005-0000-0000-000096170000}"/>
    <cellStyle name="60% - Accent1 12" xfId="3623" xr:uid="{00000000-0005-0000-0000-000097170000}"/>
    <cellStyle name="60% - Accent1 13" xfId="3624" xr:uid="{00000000-0005-0000-0000-000098170000}"/>
    <cellStyle name="60% - Accent1 14" xfId="3625" xr:uid="{00000000-0005-0000-0000-000099170000}"/>
    <cellStyle name="60% - Accent1 15" xfId="3626" xr:uid="{00000000-0005-0000-0000-00009A170000}"/>
    <cellStyle name="60% - Accent1 16" xfId="3627" xr:uid="{00000000-0005-0000-0000-00009B170000}"/>
    <cellStyle name="60% - Accent1 17" xfId="3628" xr:uid="{00000000-0005-0000-0000-00009C170000}"/>
    <cellStyle name="60% - Accent1 18" xfId="3629" xr:uid="{00000000-0005-0000-0000-00009D170000}"/>
    <cellStyle name="60% - Accent1 19" xfId="3630" xr:uid="{00000000-0005-0000-0000-00009E170000}"/>
    <cellStyle name="60% - Accent1 2" xfId="3631" xr:uid="{00000000-0005-0000-0000-00009F170000}"/>
    <cellStyle name="60% - Accent1 20" xfId="3632" xr:uid="{00000000-0005-0000-0000-0000A0170000}"/>
    <cellStyle name="60% - Accent1 21" xfId="3633" xr:uid="{00000000-0005-0000-0000-0000A1170000}"/>
    <cellStyle name="60% - Accent1 22" xfId="3634" xr:uid="{00000000-0005-0000-0000-0000A2170000}"/>
    <cellStyle name="60% - Accent1 23" xfId="3635" xr:uid="{00000000-0005-0000-0000-0000A3170000}"/>
    <cellStyle name="60% - Accent1 24" xfId="3636" xr:uid="{00000000-0005-0000-0000-0000A4170000}"/>
    <cellStyle name="60% - Accent1 25" xfId="3637" xr:uid="{00000000-0005-0000-0000-0000A5170000}"/>
    <cellStyle name="60% - Accent1 26" xfId="3638" xr:uid="{00000000-0005-0000-0000-0000A6170000}"/>
    <cellStyle name="60% - Accent1 27" xfId="3639" xr:uid="{00000000-0005-0000-0000-0000A7170000}"/>
    <cellStyle name="60% - Accent1 28" xfId="3640" xr:uid="{00000000-0005-0000-0000-0000A8170000}"/>
    <cellStyle name="60% - Accent1 29" xfId="3641" xr:uid="{00000000-0005-0000-0000-0000A9170000}"/>
    <cellStyle name="60% - Accent1 3" xfId="3642" xr:uid="{00000000-0005-0000-0000-0000AA170000}"/>
    <cellStyle name="60% - Accent1 30" xfId="3643" xr:uid="{00000000-0005-0000-0000-0000AB170000}"/>
    <cellStyle name="60% - Accent1 31" xfId="3644" xr:uid="{00000000-0005-0000-0000-0000AC170000}"/>
    <cellStyle name="60% - Accent1 32" xfId="3645" xr:uid="{00000000-0005-0000-0000-0000AD170000}"/>
    <cellStyle name="60% - Accent1 33" xfId="3646" xr:uid="{00000000-0005-0000-0000-0000AE170000}"/>
    <cellStyle name="60% - Accent1 34" xfId="3647" xr:uid="{00000000-0005-0000-0000-0000AF170000}"/>
    <cellStyle name="60% - Accent1 35" xfId="3648" xr:uid="{00000000-0005-0000-0000-0000B0170000}"/>
    <cellStyle name="60% - Accent1 36" xfId="3649" xr:uid="{00000000-0005-0000-0000-0000B1170000}"/>
    <cellStyle name="60% - Accent1 37" xfId="3650" xr:uid="{00000000-0005-0000-0000-0000B2170000}"/>
    <cellStyle name="60% - Accent1 38" xfId="3651" xr:uid="{00000000-0005-0000-0000-0000B3170000}"/>
    <cellStyle name="60% - Accent1 4" xfId="3652" xr:uid="{00000000-0005-0000-0000-0000B4170000}"/>
    <cellStyle name="60% - Accent1 5" xfId="3653" xr:uid="{00000000-0005-0000-0000-0000B5170000}"/>
    <cellStyle name="60% - Accent1 6" xfId="3654" xr:uid="{00000000-0005-0000-0000-0000B6170000}"/>
    <cellStyle name="60% - Accent1 7" xfId="3655" xr:uid="{00000000-0005-0000-0000-0000B7170000}"/>
    <cellStyle name="60% - Accent1 8" xfId="3656" xr:uid="{00000000-0005-0000-0000-0000B8170000}"/>
    <cellStyle name="60% - Accent1 9" xfId="3657" xr:uid="{00000000-0005-0000-0000-0000B9170000}"/>
    <cellStyle name="60% - Accent2" xfId="53160" xr:uid="{00000000-0005-0000-0000-0000BA170000}"/>
    <cellStyle name="60% - Accent2 10" xfId="3658" xr:uid="{00000000-0005-0000-0000-0000BB170000}"/>
    <cellStyle name="60% - Accent2 11" xfId="3659" xr:uid="{00000000-0005-0000-0000-0000BC170000}"/>
    <cellStyle name="60% - Accent2 12" xfId="3660" xr:uid="{00000000-0005-0000-0000-0000BD170000}"/>
    <cellStyle name="60% - Accent2 13" xfId="3661" xr:uid="{00000000-0005-0000-0000-0000BE170000}"/>
    <cellStyle name="60% - Accent2 14" xfId="3662" xr:uid="{00000000-0005-0000-0000-0000BF170000}"/>
    <cellStyle name="60% - Accent2 15" xfId="3663" xr:uid="{00000000-0005-0000-0000-0000C0170000}"/>
    <cellStyle name="60% - Accent2 16" xfId="3664" xr:uid="{00000000-0005-0000-0000-0000C1170000}"/>
    <cellStyle name="60% - Accent2 17" xfId="3665" xr:uid="{00000000-0005-0000-0000-0000C2170000}"/>
    <cellStyle name="60% - Accent2 18" xfId="3666" xr:uid="{00000000-0005-0000-0000-0000C3170000}"/>
    <cellStyle name="60% - Accent2 19" xfId="3667" xr:uid="{00000000-0005-0000-0000-0000C4170000}"/>
    <cellStyle name="60% - Accent2 2" xfId="3668" xr:uid="{00000000-0005-0000-0000-0000C5170000}"/>
    <cellStyle name="60% - Accent2 20" xfId="3669" xr:uid="{00000000-0005-0000-0000-0000C6170000}"/>
    <cellStyle name="60% - Accent2 21" xfId="3670" xr:uid="{00000000-0005-0000-0000-0000C7170000}"/>
    <cellStyle name="60% - Accent2 22" xfId="3671" xr:uid="{00000000-0005-0000-0000-0000C8170000}"/>
    <cellStyle name="60% - Accent2 23" xfId="3672" xr:uid="{00000000-0005-0000-0000-0000C9170000}"/>
    <cellStyle name="60% - Accent2 24" xfId="3673" xr:uid="{00000000-0005-0000-0000-0000CA170000}"/>
    <cellStyle name="60% - Accent2 25" xfId="3674" xr:uid="{00000000-0005-0000-0000-0000CB170000}"/>
    <cellStyle name="60% - Accent2 26" xfId="3675" xr:uid="{00000000-0005-0000-0000-0000CC170000}"/>
    <cellStyle name="60% - Accent2 27" xfId="3676" xr:uid="{00000000-0005-0000-0000-0000CD170000}"/>
    <cellStyle name="60% - Accent2 28" xfId="3677" xr:uid="{00000000-0005-0000-0000-0000CE170000}"/>
    <cellStyle name="60% - Accent2 29" xfId="3678" xr:uid="{00000000-0005-0000-0000-0000CF170000}"/>
    <cellStyle name="60% - Accent2 3" xfId="3679" xr:uid="{00000000-0005-0000-0000-0000D0170000}"/>
    <cellStyle name="60% - Accent2 30" xfId="3680" xr:uid="{00000000-0005-0000-0000-0000D1170000}"/>
    <cellStyle name="60% - Accent2 31" xfId="3681" xr:uid="{00000000-0005-0000-0000-0000D2170000}"/>
    <cellStyle name="60% - Accent2 32" xfId="3682" xr:uid="{00000000-0005-0000-0000-0000D3170000}"/>
    <cellStyle name="60% - Accent2 33" xfId="3683" xr:uid="{00000000-0005-0000-0000-0000D4170000}"/>
    <cellStyle name="60% - Accent2 34" xfId="3684" xr:uid="{00000000-0005-0000-0000-0000D5170000}"/>
    <cellStyle name="60% - Accent2 35" xfId="3685" xr:uid="{00000000-0005-0000-0000-0000D6170000}"/>
    <cellStyle name="60% - Accent2 36" xfId="3686" xr:uid="{00000000-0005-0000-0000-0000D7170000}"/>
    <cellStyle name="60% - Accent2 37" xfId="3687" xr:uid="{00000000-0005-0000-0000-0000D8170000}"/>
    <cellStyle name="60% - Accent2 38" xfId="3688" xr:uid="{00000000-0005-0000-0000-0000D9170000}"/>
    <cellStyle name="60% - Accent2 4" xfId="3689" xr:uid="{00000000-0005-0000-0000-0000DA170000}"/>
    <cellStyle name="60% - Accent2 5" xfId="3690" xr:uid="{00000000-0005-0000-0000-0000DB170000}"/>
    <cellStyle name="60% - Accent2 6" xfId="3691" xr:uid="{00000000-0005-0000-0000-0000DC170000}"/>
    <cellStyle name="60% - Accent2 7" xfId="3692" xr:uid="{00000000-0005-0000-0000-0000DD170000}"/>
    <cellStyle name="60% - Accent2 8" xfId="3693" xr:uid="{00000000-0005-0000-0000-0000DE170000}"/>
    <cellStyle name="60% - Accent2 9" xfId="3694" xr:uid="{00000000-0005-0000-0000-0000DF170000}"/>
    <cellStyle name="60% - Accent3" xfId="53161" xr:uid="{00000000-0005-0000-0000-0000E0170000}"/>
    <cellStyle name="60% - Accent3 10" xfId="3695" xr:uid="{00000000-0005-0000-0000-0000E1170000}"/>
    <cellStyle name="60% - Accent3 11" xfId="3696" xr:uid="{00000000-0005-0000-0000-0000E2170000}"/>
    <cellStyle name="60% - Accent3 12" xfId="3697" xr:uid="{00000000-0005-0000-0000-0000E3170000}"/>
    <cellStyle name="60% - Accent3 13" xfId="3698" xr:uid="{00000000-0005-0000-0000-0000E4170000}"/>
    <cellStyle name="60% - Accent3 14" xfId="3699" xr:uid="{00000000-0005-0000-0000-0000E5170000}"/>
    <cellStyle name="60% - Accent3 15" xfId="3700" xr:uid="{00000000-0005-0000-0000-0000E6170000}"/>
    <cellStyle name="60% - Accent3 16" xfId="3701" xr:uid="{00000000-0005-0000-0000-0000E7170000}"/>
    <cellStyle name="60% - Accent3 17" xfId="3702" xr:uid="{00000000-0005-0000-0000-0000E8170000}"/>
    <cellStyle name="60% - Accent3 18" xfId="3703" xr:uid="{00000000-0005-0000-0000-0000E9170000}"/>
    <cellStyle name="60% - Accent3 19" xfId="3704" xr:uid="{00000000-0005-0000-0000-0000EA170000}"/>
    <cellStyle name="60% - Accent3 2" xfId="3705" xr:uid="{00000000-0005-0000-0000-0000EB170000}"/>
    <cellStyle name="60% - Accent3 20" xfId="3706" xr:uid="{00000000-0005-0000-0000-0000EC170000}"/>
    <cellStyle name="60% - Accent3 21" xfId="3707" xr:uid="{00000000-0005-0000-0000-0000ED170000}"/>
    <cellStyle name="60% - Accent3 22" xfId="3708" xr:uid="{00000000-0005-0000-0000-0000EE170000}"/>
    <cellStyle name="60% - Accent3 23" xfId="3709" xr:uid="{00000000-0005-0000-0000-0000EF170000}"/>
    <cellStyle name="60% - Accent3 24" xfId="3710" xr:uid="{00000000-0005-0000-0000-0000F0170000}"/>
    <cellStyle name="60% - Accent3 25" xfId="3711" xr:uid="{00000000-0005-0000-0000-0000F1170000}"/>
    <cellStyle name="60% - Accent3 26" xfId="3712" xr:uid="{00000000-0005-0000-0000-0000F2170000}"/>
    <cellStyle name="60% - Accent3 27" xfId="3713" xr:uid="{00000000-0005-0000-0000-0000F3170000}"/>
    <cellStyle name="60% - Accent3 28" xfId="3714" xr:uid="{00000000-0005-0000-0000-0000F4170000}"/>
    <cellStyle name="60% - Accent3 29" xfId="3715" xr:uid="{00000000-0005-0000-0000-0000F5170000}"/>
    <cellStyle name="60% - Accent3 3" xfId="3716" xr:uid="{00000000-0005-0000-0000-0000F6170000}"/>
    <cellStyle name="60% - Accent3 30" xfId="3717" xr:uid="{00000000-0005-0000-0000-0000F7170000}"/>
    <cellStyle name="60% - Accent3 31" xfId="3718" xr:uid="{00000000-0005-0000-0000-0000F8170000}"/>
    <cellStyle name="60% - Accent3 32" xfId="3719" xr:uid="{00000000-0005-0000-0000-0000F9170000}"/>
    <cellStyle name="60% - Accent3 33" xfId="3720" xr:uid="{00000000-0005-0000-0000-0000FA170000}"/>
    <cellStyle name="60% - Accent3 34" xfId="3721" xr:uid="{00000000-0005-0000-0000-0000FB170000}"/>
    <cellStyle name="60% - Accent3 35" xfId="3722" xr:uid="{00000000-0005-0000-0000-0000FC170000}"/>
    <cellStyle name="60% - Accent3 36" xfId="3723" xr:uid="{00000000-0005-0000-0000-0000FD170000}"/>
    <cellStyle name="60% - Accent3 37" xfId="3724" xr:uid="{00000000-0005-0000-0000-0000FE170000}"/>
    <cellStyle name="60% - Accent3 38" xfId="3725" xr:uid="{00000000-0005-0000-0000-0000FF170000}"/>
    <cellStyle name="60% - Accent3 4" xfId="3726" xr:uid="{00000000-0005-0000-0000-000000180000}"/>
    <cellStyle name="60% - Accent3 5" xfId="3727" xr:uid="{00000000-0005-0000-0000-000001180000}"/>
    <cellStyle name="60% - Accent3 6" xfId="3728" xr:uid="{00000000-0005-0000-0000-000002180000}"/>
    <cellStyle name="60% - Accent3 7" xfId="3729" xr:uid="{00000000-0005-0000-0000-000003180000}"/>
    <cellStyle name="60% - Accent3 8" xfId="3730" xr:uid="{00000000-0005-0000-0000-000004180000}"/>
    <cellStyle name="60% - Accent3 9" xfId="3731" xr:uid="{00000000-0005-0000-0000-000005180000}"/>
    <cellStyle name="60% - Accent4" xfId="53162" xr:uid="{00000000-0005-0000-0000-000006180000}"/>
    <cellStyle name="60% - Accent4 10" xfId="3732" xr:uid="{00000000-0005-0000-0000-000007180000}"/>
    <cellStyle name="60% - Accent4 11" xfId="3733" xr:uid="{00000000-0005-0000-0000-000008180000}"/>
    <cellStyle name="60% - Accent4 12" xfId="3734" xr:uid="{00000000-0005-0000-0000-000009180000}"/>
    <cellStyle name="60% - Accent4 13" xfId="3735" xr:uid="{00000000-0005-0000-0000-00000A180000}"/>
    <cellStyle name="60% - Accent4 14" xfId="3736" xr:uid="{00000000-0005-0000-0000-00000B180000}"/>
    <cellStyle name="60% - Accent4 15" xfId="3737" xr:uid="{00000000-0005-0000-0000-00000C180000}"/>
    <cellStyle name="60% - Accent4 16" xfId="3738" xr:uid="{00000000-0005-0000-0000-00000D180000}"/>
    <cellStyle name="60% - Accent4 17" xfId="3739" xr:uid="{00000000-0005-0000-0000-00000E180000}"/>
    <cellStyle name="60% - Accent4 18" xfId="3740" xr:uid="{00000000-0005-0000-0000-00000F180000}"/>
    <cellStyle name="60% - Accent4 19" xfId="3741" xr:uid="{00000000-0005-0000-0000-000010180000}"/>
    <cellStyle name="60% - Accent4 2" xfId="3742" xr:uid="{00000000-0005-0000-0000-000011180000}"/>
    <cellStyle name="60% - Accent4 20" xfId="3743" xr:uid="{00000000-0005-0000-0000-000012180000}"/>
    <cellStyle name="60% - Accent4 21" xfId="3744" xr:uid="{00000000-0005-0000-0000-000013180000}"/>
    <cellStyle name="60% - Accent4 22" xfId="3745" xr:uid="{00000000-0005-0000-0000-000014180000}"/>
    <cellStyle name="60% - Accent4 23" xfId="3746" xr:uid="{00000000-0005-0000-0000-000015180000}"/>
    <cellStyle name="60% - Accent4 24" xfId="3747" xr:uid="{00000000-0005-0000-0000-000016180000}"/>
    <cellStyle name="60% - Accent4 25" xfId="3748" xr:uid="{00000000-0005-0000-0000-000017180000}"/>
    <cellStyle name="60% - Accent4 26" xfId="3749" xr:uid="{00000000-0005-0000-0000-000018180000}"/>
    <cellStyle name="60% - Accent4 27" xfId="3750" xr:uid="{00000000-0005-0000-0000-000019180000}"/>
    <cellStyle name="60% - Accent4 28" xfId="3751" xr:uid="{00000000-0005-0000-0000-00001A180000}"/>
    <cellStyle name="60% - Accent4 29" xfId="3752" xr:uid="{00000000-0005-0000-0000-00001B180000}"/>
    <cellStyle name="60% - Accent4 3" xfId="3753" xr:uid="{00000000-0005-0000-0000-00001C180000}"/>
    <cellStyle name="60% - Accent4 30" xfId="3754" xr:uid="{00000000-0005-0000-0000-00001D180000}"/>
    <cellStyle name="60% - Accent4 31" xfId="3755" xr:uid="{00000000-0005-0000-0000-00001E180000}"/>
    <cellStyle name="60% - Accent4 32" xfId="3756" xr:uid="{00000000-0005-0000-0000-00001F180000}"/>
    <cellStyle name="60% - Accent4 33" xfId="3757" xr:uid="{00000000-0005-0000-0000-000020180000}"/>
    <cellStyle name="60% - Accent4 34" xfId="3758" xr:uid="{00000000-0005-0000-0000-000021180000}"/>
    <cellStyle name="60% - Accent4 35" xfId="3759" xr:uid="{00000000-0005-0000-0000-000022180000}"/>
    <cellStyle name="60% - Accent4 36" xfId="3760" xr:uid="{00000000-0005-0000-0000-000023180000}"/>
    <cellStyle name="60% - Accent4 37" xfId="3761" xr:uid="{00000000-0005-0000-0000-000024180000}"/>
    <cellStyle name="60% - Accent4 38" xfId="3762" xr:uid="{00000000-0005-0000-0000-000025180000}"/>
    <cellStyle name="60% - Accent4 4" xfId="3763" xr:uid="{00000000-0005-0000-0000-000026180000}"/>
    <cellStyle name="60% - Accent4 5" xfId="3764" xr:uid="{00000000-0005-0000-0000-000027180000}"/>
    <cellStyle name="60% - Accent4 6" xfId="3765" xr:uid="{00000000-0005-0000-0000-000028180000}"/>
    <cellStyle name="60% - Accent4 7" xfId="3766" xr:uid="{00000000-0005-0000-0000-000029180000}"/>
    <cellStyle name="60% - Accent4 8" xfId="3767" xr:uid="{00000000-0005-0000-0000-00002A180000}"/>
    <cellStyle name="60% - Accent4 9" xfId="3768" xr:uid="{00000000-0005-0000-0000-00002B180000}"/>
    <cellStyle name="60% - Accent5" xfId="53163" xr:uid="{00000000-0005-0000-0000-00002C180000}"/>
    <cellStyle name="60% - Accent5 10" xfId="3769" xr:uid="{00000000-0005-0000-0000-00002D180000}"/>
    <cellStyle name="60% - Accent5 11" xfId="3770" xr:uid="{00000000-0005-0000-0000-00002E180000}"/>
    <cellStyle name="60% - Accent5 12" xfId="3771" xr:uid="{00000000-0005-0000-0000-00002F180000}"/>
    <cellStyle name="60% - Accent5 13" xfId="3772" xr:uid="{00000000-0005-0000-0000-000030180000}"/>
    <cellStyle name="60% - Accent5 14" xfId="3773" xr:uid="{00000000-0005-0000-0000-000031180000}"/>
    <cellStyle name="60% - Accent5 15" xfId="3774" xr:uid="{00000000-0005-0000-0000-000032180000}"/>
    <cellStyle name="60% - Accent5 16" xfId="3775" xr:uid="{00000000-0005-0000-0000-000033180000}"/>
    <cellStyle name="60% - Accent5 17" xfId="3776" xr:uid="{00000000-0005-0000-0000-000034180000}"/>
    <cellStyle name="60% - Accent5 18" xfId="3777" xr:uid="{00000000-0005-0000-0000-000035180000}"/>
    <cellStyle name="60% - Accent5 19" xfId="3778" xr:uid="{00000000-0005-0000-0000-000036180000}"/>
    <cellStyle name="60% - Accent5 2" xfId="3779" xr:uid="{00000000-0005-0000-0000-000037180000}"/>
    <cellStyle name="60% - Accent5 20" xfId="3780" xr:uid="{00000000-0005-0000-0000-000038180000}"/>
    <cellStyle name="60% - Accent5 21" xfId="3781" xr:uid="{00000000-0005-0000-0000-000039180000}"/>
    <cellStyle name="60% - Accent5 22" xfId="3782" xr:uid="{00000000-0005-0000-0000-00003A180000}"/>
    <cellStyle name="60% - Accent5 23" xfId="3783" xr:uid="{00000000-0005-0000-0000-00003B180000}"/>
    <cellStyle name="60% - Accent5 24" xfId="3784" xr:uid="{00000000-0005-0000-0000-00003C180000}"/>
    <cellStyle name="60% - Accent5 25" xfId="3785" xr:uid="{00000000-0005-0000-0000-00003D180000}"/>
    <cellStyle name="60% - Accent5 26" xfId="3786" xr:uid="{00000000-0005-0000-0000-00003E180000}"/>
    <cellStyle name="60% - Accent5 27" xfId="3787" xr:uid="{00000000-0005-0000-0000-00003F180000}"/>
    <cellStyle name="60% - Accent5 28" xfId="3788" xr:uid="{00000000-0005-0000-0000-000040180000}"/>
    <cellStyle name="60% - Accent5 29" xfId="3789" xr:uid="{00000000-0005-0000-0000-000041180000}"/>
    <cellStyle name="60% - Accent5 3" xfId="3790" xr:uid="{00000000-0005-0000-0000-000042180000}"/>
    <cellStyle name="60% - Accent5 30" xfId="3791" xr:uid="{00000000-0005-0000-0000-000043180000}"/>
    <cellStyle name="60% - Accent5 31" xfId="3792" xr:uid="{00000000-0005-0000-0000-000044180000}"/>
    <cellStyle name="60% - Accent5 32" xfId="3793" xr:uid="{00000000-0005-0000-0000-000045180000}"/>
    <cellStyle name="60% - Accent5 33" xfId="3794" xr:uid="{00000000-0005-0000-0000-000046180000}"/>
    <cellStyle name="60% - Accent5 34" xfId="3795" xr:uid="{00000000-0005-0000-0000-000047180000}"/>
    <cellStyle name="60% - Accent5 35" xfId="3796" xr:uid="{00000000-0005-0000-0000-000048180000}"/>
    <cellStyle name="60% - Accent5 36" xfId="3797" xr:uid="{00000000-0005-0000-0000-000049180000}"/>
    <cellStyle name="60% - Accent5 37" xfId="3798" xr:uid="{00000000-0005-0000-0000-00004A180000}"/>
    <cellStyle name="60% - Accent5 38" xfId="3799" xr:uid="{00000000-0005-0000-0000-00004B180000}"/>
    <cellStyle name="60% - Accent5 4" xfId="3800" xr:uid="{00000000-0005-0000-0000-00004C180000}"/>
    <cellStyle name="60% - Accent5 5" xfId="3801" xr:uid="{00000000-0005-0000-0000-00004D180000}"/>
    <cellStyle name="60% - Accent5 6" xfId="3802" xr:uid="{00000000-0005-0000-0000-00004E180000}"/>
    <cellStyle name="60% - Accent5 7" xfId="3803" xr:uid="{00000000-0005-0000-0000-00004F180000}"/>
    <cellStyle name="60% - Accent5 8" xfId="3804" xr:uid="{00000000-0005-0000-0000-000050180000}"/>
    <cellStyle name="60% - Accent5 9" xfId="3805" xr:uid="{00000000-0005-0000-0000-000051180000}"/>
    <cellStyle name="60% - Accent6" xfId="53164" xr:uid="{00000000-0005-0000-0000-000052180000}"/>
    <cellStyle name="60% - Accent6 10" xfId="3806" xr:uid="{00000000-0005-0000-0000-000053180000}"/>
    <cellStyle name="60% - Accent6 11" xfId="3807" xr:uid="{00000000-0005-0000-0000-000054180000}"/>
    <cellStyle name="60% - Accent6 12" xfId="3808" xr:uid="{00000000-0005-0000-0000-000055180000}"/>
    <cellStyle name="60% - Accent6 13" xfId="3809" xr:uid="{00000000-0005-0000-0000-000056180000}"/>
    <cellStyle name="60% - Accent6 14" xfId="3810" xr:uid="{00000000-0005-0000-0000-000057180000}"/>
    <cellStyle name="60% - Accent6 15" xfId="3811" xr:uid="{00000000-0005-0000-0000-000058180000}"/>
    <cellStyle name="60% - Accent6 16" xfId="3812" xr:uid="{00000000-0005-0000-0000-000059180000}"/>
    <cellStyle name="60% - Accent6 17" xfId="3813" xr:uid="{00000000-0005-0000-0000-00005A180000}"/>
    <cellStyle name="60% - Accent6 18" xfId="3814" xr:uid="{00000000-0005-0000-0000-00005B180000}"/>
    <cellStyle name="60% - Accent6 19" xfId="3815" xr:uid="{00000000-0005-0000-0000-00005C180000}"/>
    <cellStyle name="60% - Accent6 2" xfId="3816" xr:uid="{00000000-0005-0000-0000-00005D180000}"/>
    <cellStyle name="60% - Accent6 20" xfId="3817" xr:uid="{00000000-0005-0000-0000-00005E180000}"/>
    <cellStyle name="60% - Accent6 21" xfId="3818" xr:uid="{00000000-0005-0000-0000-00005F180000}"/>
    <cellStyle name="60% - Accent6 22" xfId="3819" xr:uid="{00000000-0005-0000-0000-000060180000}"/>
    <cellStyle name="60% - Accent6 23" xfId="3820" xr:uid="{00000000-0005-0000-0000-000061180000}"/>
    <cellStyle name="60% - Accent6 24" xfId="3821" xr:uid="{00000000-0005-0000-0000-000062180000}"/>
    <cellStyle name="60% - Accent6 25" xfId="3822" xr:uid="{00000000-0005-0000-0000-000063180000}"/>
    <cellStyle name="60% - Accent6 26" xfId="3823" xr:uid="{00000000-0005-0000-0000-000064180000}"/>
    <cellStyle name="60% - Accent6 27" xfId="3824" xr:uid="{00000000-0005-0000-0000-000065180000}"/>
    <cellStyle name="60% - Accent6 28" xfId="3825" xr:uid="{00000000-0005-0000-0000-000066180000}"/>
    <cellStyle name="60% - Accent6 29" xfId="3826" xr:uid="{00000000-0005-0000-0000-000067180000}"/>
    <cellStyle name="60% - Accent6 3" xfId="3827" xr:uid="{00000000-0005-0000-0000-000068180000}"/>
    <cellStyle name="60% - Accent6 30" xfId="3828" xr:uid="{00000000-0005-0000-0000-000069180000}"/>
    <cellStyle name="60% - Accent6 31" xfId="3829" xr:uid="{00000000-0005-0000-0000-00006A180000}"/>
    <cellStyle name="60% - Accent6 32" xfId="3830" xr:uid="{00000000-0005-0000-0000-00006B180000}"/>
    <cellStyle name="60% - Accent6 33" xfId="3831" xr:uid="{00000000-0005-0000-0000-00006C180000}"/>
    <cellStyle name="60% - Accent6 34" xfId="3832" xr:uid="{00000000-0005-0000-0000-00006D180000}"/>
    <cellStyle name="60% - Accent6 35" xfId="3833" xr:uid="{00000000-0005-0000-0000-00006E180000}"/>
    <cellStyle name="60% - Accent6 36" xfId="3834" xr:uid="{00000000-0005-0000-0000-00006F180000}"/>
    <cellStyle name="60% - Accent6 37" xfId="3835" xr:uid="{00000000-0005-0000-0000-000070180000}"/>
    <cellStyle name="60% - Accent6 38" xfId="3836" xr:uid="{00000000-0005-0000-0000-000071180000}"/>
    <cellStyle name="60% - Accent6 4" xfId="3837" xr:uid="{00000000-0005-0000-0000-000072180000}"/>
    <cellStyle name="60% - Accent6 5" xfId="3838" xr:uid="{00000000-0005-0000-0000-000073180000}"/>
    <cellStyle name="60% - Accent6 6" xfId="3839" xr:uid="{00000000-0005-0000-0000-000074180000}"/>
    <cellStyle name="60% - Accent6 7" xfId="3840" xr:uid="{00000000-0005-0000-0000-000075180000}"/>
    <cellStyle name="60% - Accent6 8" xfId="3841" xr:uid="{00000000-0005-0000-0000-000076180000}"/>
    <cellStyle name="60% - Accent6 9" xfId="3842" xr:uid="{00000000-0005-0000-0000-000077180000}"/>
    <cellStyle name="60% - Ênfase1" xfId="22" builtinId="32" customBuiltin="1"/>
    <cellStyle name="60% - Ênfase1 2" xfId="55" xr:uid="{00000000-0005-0000-0000-000079180000}"/>
    <cellStyle name="60% - Ênfase2" xfId="26" builtinId="36" customBuiltin="1"/>
    <cellStyle name="60% - Ênfase2 2" xfId="56" xr:uid="{00000000-0005-0000-0000-00007B180000}"/>
    <cellStyle name="60% - Ênfase3" xfId="30" builtinId="40" customBuiltin="1"/>
    <cellStyle name="60% - Ênfase3 2" xfId="57" xr:uid="{00000000-0005-0000-0000-00007D180000}"/>
    <cellStyle name="60% - Ênfase4" xfId="34" builtinId="44" customBuiltin="1"/>
    <cellStyle name="60% - Ênfase4 2" xfId="58" xr:uid="{00000000-0005-0000-0000-00007F180000}"/>
    <cellStyle name="60% - Ênfase5" xfId="38" builtinId="48" customBuiltin="1"/>
    <cellStyle name="60% - Ênfase5 2" xfId="59" xr:uid="{00000000-0005-0000-0000-000081180000}"/>
    <cellStyle name="60% - Ênfase6" xfId="42" builtinId="52" customBuiltin="1"/>
    <cellStyle name="60% - Ênfase6 2" xfId="60" xr:uid="{00000000-0005-0000-0000-000083180000}"/>
    <cellStyle name="A3 297 x 420 mm" xfId="3843" xr:uid="{00000000-0005-0000-0000-000084180000}"/>
    <cellStyle name="AA-ArrayN" xfId="3844" xr:uid="{00000000-0005-0000-0000-000085180000}"/>
    <cellStyle name="AA-Heading" xfId="3845" xr:uid="{00000000-0005-0000-0000-000086180000}"/>
    <cellStyle name="AA-Heading 2" xfId="3846" xr:uid="{00000000-0005-0000-0000-000087180000}"/>
    <cellStyle name="AA-Heading 3" xfId="3847" xr:uid="{00000000-0005-0000-0000-000088180000}"/>
    <cellStyle name="AA-Input" xfId="3848" xr:uid="{00000000-0005-0000-0000-000089180000}"/>
    <cellStyle name="AA-Input-Scenario" xfId="3849" xr:uid="{00000000-0005-0000-0000-00008A180000}"/>
    <cellStyle name="AA-Input-Soft" xfId="3850" xr:uid="{00000000-0005-0000-0000-00008B180000}"/>
    <cellStyle name="AA-SigOutput" xfId="3851" xr:uid="{00000000-0005-0000-0000-00008C180000}"/>
    <cellStyle name="AA-SigOutput 2" xfId="3852" xr:uid="{00000000-0005-0000-0000-00008D180000}"/>
    <cellStyle name="AA-SigOutput 3" xfId="3853" xr:uid="{00000000-0005-0000-0000-00008E180000}"/>
    <cellStyle name="AA-SigOutput 4" xfId="3854" xr:uid="{00000000-0005-0000-0000-00008F180000}"/>
    <cellStyle name="AA-SigOutput 5" xfId="3855" xr:uid="{00000000-0005-0000-0000-000090180000}"/>
    <cellStyle name="Accent1" xfId="53165" xr:uid="{00000000-0005-0000-0000-000091180000}"/>
    <cellStyle name="Accent1 10" xfId="3856" xr:uid="{00000000-0005-0000-0000-000092180000}"/>
    <cellStyle name="Accent1 11" xfId="3857" xr:uid="{00000000-0005-0000-0000-000093180000}"/>
    <cellStyle name="Accent1 12" xfId="3858" xr:uid="{00000000-0005-0000-0000-000094180000}"/>
    <cellStyle name="Accent1 13" xfId="3859" xr:uid="{00000000-0005-0000-0000-000095180000}"/>
    <cellStyle name="Accent1 14" xfId="3860" xr:uid="{00000000-0005-0000-0000-000096180000}"/>
    <cellStyle name="Accent1 15" xfId="3861" xr:uid="{00000000-0005-0000-0000-000097180000}"/>
    <cellStyle name="Accent1 16" xfId="3862" xr:uid="{00000000-0005-0000-0000-000098180000}"/>
    <cellStyle name="Accent1 17" xfId="3863" xr:uid="{00000000-0005-0000-0000-000099180000}"/>
    <cellStyle name="Accent1 18" xfId="3864" xr:uid="{00000000-0005-0000-0000-00009A180000}"/>
    <cellStyle name="Accent1 19" xfId="3865" xr:uid="{00000000-0005-0000-0000-00009B180000}"/>
    <cellStyle name="Accent1 2" xfId="3866" xr:uid="{00000000-0005-0000-0000-00009C180000}"/>
    <cellStyle name="Accent1 2 10" xfId="3867" xr:uid="{00000000-0005-0000-0000-00009D180000}"/>
    <cellStyle name="Accent1 2 11" xfId="3868" xr:uid="{00000000-0005-0000-0000-00009E180000}"/>
    <cellStyle name="Accent1 2 12" xfId="3869" xr:uid="{00000000-0005-0000-0000-00009F180000}"/>
    <cellStyle name="Accent1 2 13" xfId="3870" xr:uid="{00000000-0005-0000-0000-0000A0180000}"/>
    <cellStyle name="Accent1 2 14" xfId="3871" xr:uid="{00000000-0005-0000-0000-0000A1180000}"/>
    <cellStyle name="Accent1 2 15" xfId="3872" xr:uid="{00000000-0005-0000-0000-0000A2180000}"/>
    <cellStyle name="Accent1 2 16" xfId="3873" xr:uid="{00000000-0005-0000-0000-0000A3180000}"/>
    <cellStyle name="Accent1 2 17" xfId="3874" xr:uid="{00000000-0005-0000-0000-0000A4180000}"/>
    <cellStyle name="Accent1 2 18" xfId="3875" xr:uid="{00000000-0005-0000-0000-0000A5180000}"/>
    <cellStyle name="Accent1 2 19" xfId="3876" xr:uid="{00000000-0005-0000-0000-0000A6180000}"/>
    <cellStyle name="Accent1 2 2" xfId="3877" xr:uid="{00000000-0005-0000-0000-0000A7180000}"/>
    <cellStyle name="Accent1 2 20" xfId="3878" xr:uid="{00000000-0005-0000-0000-0000A8180000}"/>
    <cellStyle name="Accent1 2 21" xfId="3879" xr:uid="{00000000-0005-0000-0000-0000A9180000}"/>
    <cellStyle name="Accent1 2 22" xfId="3880" xr:uid="{00000000-0005-0000-0000-0000AA180000}"/>
    <cellStyle name="Accent1 2 23" xfId="3881" xr:uid="{00000000-0005-0000-0000-0000AB180000}"/>
    <cellStyle name="Accent1 2 24" xfId="3882" xr:uid="{00000000-0005-0000-0000-0000AC180000}"/>
    <cellStyle name="Accent1 2 25" xfId="3883" xr:uid="{00000000-0005-0000-0000-0000AD180000}"/>
    <cellStyle name="Accent1 2 26" xfId="3884" xr:uid="{00000000-0005-0000-0000-0000AE180000}"/>
    <cellStyle name="Accent1 2 27" xfId="3885" xr:uid="{00000000-0005-0000-0000-0000AF180000}"/>
    <cellStyle name="Accent1 2 28" xfId="3886" xr:uid="{00000000-0005-0000-0000-0000B0180000}"/>
    <cellStyle name="Accent1 2 29" xfId="3887" xr:uid="{00000000-0005-0000-0000-0000B1180000}"/>
    <cellStyle name="Accent1 2 3" xfId="3888" xr:uid="{00000000-0005-0000-0000-0000B2180000}"/>
    <cellStyle name="Accent1 2 30" xfId="3889" xr:uid="{00000000-0005-0000-0000-0000B3180000}"/>
    <cellStyle name="Accent1 2 31" xfId="3890" xr:uid="{00000000-0005-0000-0000-0000B4180000}"/>
    <cellStyle name="Accent1 2 32" xfId="3891" xr:uid="{00000000-0005-0000-0000-0000B5180000}"/>
    <cellStyle name="Accent1 2 33" xfId="3892" xr:uid="{00000000-0005-0000-0000-0000B6180000}"/>
    <cellStyle name="Accent1 2 34" xfId="3893" xr:uid="{00000000-0005-0000-0000-0000B7180000}"/>
    <cellStyle name="Accent1 2 35" xfId="3894" xr:uid="{00000000-0005-0000-0000-0000B8180000}"/>
    <cellStyle name="Accent1 2 36" xfId="3895" xr:uid="{00000000-0005-0000-0000-0000B9180000}"/>
    <cellStyle name="Accent1 2 37" xfId="3896" xr:uid="{00000000-0005-0000-0000-0000BA180000}"/>
    <cellStyle name="Accent1 2 38" xfId="3897" xr:uid="{00000000-0005-0000-0000-0000BB180000}"/>
    <cellStyle name="Accent1 2 4" xfId="3898" xr:uid="{00000000-0005-0000-0000-0000BC180000}"/>
    <cellStyle name="Accent1 2 5" xfId="3899" xr:uid="{00000000-0005-0000-0000-0000BD180000}"/>
    <cellStyle name="Accent1 2 6" xfId="3900" xr:uid="{00000000-0005-0000-0000-0000BE180000}"/>
    <cellStyle name="Accent1 2 7" xfId="3901" xr:uid="{00000000-0005-0000-0000-0000BF180000}"/>
    <cellStyle name="Accent1 2 8" xfId="3902" xr:uid="{00000000-0005-0000-0000-0000C0180000}"/>
    <cellStyle name="Accent1 2 9" xfId="3903" xr:uid="{00000000-0005-0000-0000-0000C1180000}"/>
    <cellStyle name="Accent1 20" xfId="3904" xr:uid="{00000000-0005-0000-0000-0000C2180000}"/>
    <cellStyle name="Accent1 21" xfId="3905" xr:uid="{00000000-0005-0000-0000-0000C3180000}"/>
    <cellStyle name="Accent1 22" xfId="3906" xr:uid="{00000000-0005-0000-0000-0000C4180000}"/>
    <cellStyle name="Accent1 23" xfId="3907" xr:uid="{00000000-0005-0000-0000-0000C5180000}"/>
    <cellStyle name="Accent1 24" xfId="3908" xr:uid="{00000000-0005-0000-0000-0000C6180000}"/>
    <cellStyle name="Accent1 25" xfId="3909" xr:uid="{00000000-0005-0000-0000-0000C7180000}"/>
    <cellStyle name="Accent1 26" xfId="3910" xr:uid="{00000000-0005-0000-0000-0000C8180000}"/>
    <cellStyle name="Accent1 27" xfId="3911" xr:uid="{00000000-0005-0000-0000-0000C9180000}"/>
    <cellStyle name="Accent1 28" xfId="3912" xr:uid="{00000000-0005-0000-0000-0000CA180000}"/>
    <cellStyle name="Accent1 29" xfId="3913" xr:uid="{00000000-0005-0000-0000-0000CB180000}"/>
    <cellStyle name="Accent1 3" xfId="3914" xr:uid="{00000000-0005-0000-0000-0000CC180000}"/>
    <cellStyle name="Accent1 30" xfId="3915" xr:uid="{00000000-0005-0000-0000-0000CD180000}"/>
    <cellStyle name="Accent1 31" xfId="3916" xr:uid="{00000000-0005-0000-0000-0000CE180000}"/>
    <cellStyle name="Accent1 32" xfId="3917" xr:uid="{00000000-0005-0000-0000-0000CF180000}"/>
    <cellStyle name="Accent1 33" xfId="3918" xr:uid="{00000000-0005-0000-0000-0000D0180000}"/>
    <cellStyle name="Accent1 34" xfId="3919" xr:uid="{00000000-0005-0000-0000-0000D1180000}"/>
    <cellStyle name="Accent1 35" xfId="3920" xr:uid="{00000000-0005-0000-0000-0000D2180000}"/>
    <cellStyle name="Accent1 36" xfId="3921" xr:uid="{00000000-0005-0000-0000-0000D3180000}"/>
    <cellStyle name="Accent1 37" xfId="3922" xr:uid="{00000000-0005-0000-0000-0000D4180000}"/>
    <cellStyle name="Accent1 38" xfId="3923" xr:uid="{00000000-0005-0000-0000-0000D5180000}"/>
    <cellStyle name="Accent1 4" xfId="3924" xr:uid="{00000000-0005-0000-0000-0000D6180000}"/>
    <cellStyle name="Accent1 5" xfId="3925" xr:uid="{00000000-0005-0000-0000-0000D7180000}"/>
    <cellStyle name="Accent1 6" xfId="3926" xr:uid="{00000000-0005-0000-0000-0000D8180000}"/>
    <cellStyle name="Accent1 7" xfId="3927" xr:uid="{00000000-0005-0000-0000-0000D9180000}"/>
    <cellStyle name="Accent1 8" xfId="3928" xr:uid="{00000000-0005-0000-0000-0000DA180000}"/>
    <cellStyle name="Accent1 9" xfId="3929" xr:uid="{00000000-0005-0000-0000-0000DB180000}"/>
    <cellStyle name="Accent2" xfId="53166" xr:uid="{00000000-0005-0000-0000-0000DC180000}"/>
    <cellStyle name="Accent2 10" xfId="3930" xr:uid="{00000000-0005-0000-0000-0000DD180000}"/>
    <cellStyle name="Accent2 11" xfId="3931" xr:uid="{00000000-0005-0000-0000-0000DE180000}"/>
    <cellStyle name="Accent2 12" xfId="3932" xr:uid="{00000000-0005-0000-0000-0000DF180000}"/>
    <cellStyle name="Accent2 13" xfId="3933" xr:uid="{00000000-0005-0000-0000-0000E0180000}"/>
    <cellStyle name="Accent2 14" xfId="3934" xr:uid="{00000000-0005-0000-0000-0000E1180000}"/>
    <cellStyle name="Accent2 15" xfId="3935" xr:uid="{00000000-0005-0000-0000-0000E2180000}"/>
    <cellStyle name="Accent2 16" xfId="3936" xr:uid="{00000000-0005-0000-0000-0000E3180000}"/>
    <cellStyle name="Accent2 17" xfId="3937" xr:uid="{00000000-0005-0000-0000-0000E4180000}"/>
    <cellStyle name="Accent2 18" xfId="3938" xr:uid="{00000000-0005-0000-0000-0000E5180000}"/>
    <cellStyle name="Accent2 19" xfId="3939" xr:uid="{00000000-0005-0000-0000-0000E6180000}"/>
    <cellStyle name="Accent2 2" xfId="3940" xr:uid="{00000000-0005-0000-0000-0000E7180000}"/>
    <cellStyle name="Accent2 20" xfId="3941" xr:uid="{00000000-0005-0000-0000-0000E8180000}"/>
    <cellStyle name="Accent2 21" xfId="3942" xr:uid="{00000000-0005-0000-0000-0000E9180000}"/>
    <cellStyle name="Accent2 22" xfId="3943" xr:uid="{00000000-0005-0000-0000-0000EA180000}"/>
    <cellStyle name="Accent2 23" xfId="3944" xr:uid="{00000000-0005-0000-0000-0000EB180000}"/>
    <cellStyle name="Accent2 24" xfId="3945" xr:uid="{00000000-0005-0000-0000-0000EC180000}"/>
    <cellStyle name="Accent2 25" xfId="3946" xr:uid="{00000000-0005-0000-0000-0000ED180000}"/>
    <cellStyle name="Accent2 26" xfId="3947" xr:uid="{00000000-0005-0000-0000-0000EE180000}"/>
    <cellStyle name="Accent2 27" xfId="3948" xr:uid="{00000000-0005-0000-0000-0000EF180000}"/>
    <cellStyle name="Accent2 28" xfId="3949" xr:uid="{00000000-0005-0000-0000-0000F0180000}"/>
    <cellStyle name="Accent2 29" xfId="3950" xr:uid="{00000000-0005-0000-0000-0000F1180000}"/>
    <cellStyle name="Accent2 3" xfId="3951" xr:uid="{00000000-0005-0000-0000-0000F2180000}"/>
    <cellStyle name="Accent2 30" xfId="3952" xr:uid="{00000000-0005-0000-0000-0000F3180000}"/>
    <cellStyle name="Accent2 31" xfId="3953" xr:uid="{00000000-0005-0000-0000-0000F4180000}"/>
    <cellStyle name="Accent2 32" xfId="3954" xr:uid="{00000000-0005-0000-0000-0000F5180000}"/>
    <cellStyle name="Accent2 33" xfId="3955" xr:uid="{00000000-0005-0000-0000-0000F6180000}"/>
    <cellStyle name="Accent2 34" xfId="3956" xr:uid="{00000000-0005-0000-0000-0000F7180000}"/>
    <cellStyle name="Accent2 35" xfId="3957" xr:uid="{00000000-0005-0000-0000-0000F8180000}"/>
    <cellStyle name="Accent2 36" xfId="3958" xr:uid="{00000000-0005-0000-0000-0000F9180000}"/>
    <cellStyle name="Accent2 37" xfId="3959" xr:uid="{00000000-0005-0000-0000-0000FA180000}"/>
    <cellStyle name="Accent2 38" xfId="3960" xr:uid="{00000000-0005-0000-0000-0000FB180000}"/>
    <cellStyle name="Accent2 4" xfId="3961" xr:uid="{00000000-0005-0000-0000-0000FC180000}"/>
    <cellStyle name="Accent2 5" xfId="3962" xr:uid="{00000000-0005-0000-0000-0000FD180000}"/>
    <cellStyle name="Accent2 6" xfId="3963" xr:uid="{00000000-0005-0000-0000-0000FE180000}"/>
    <cellStyle name="Accent2 7" xfId="3964" xr:uid="{00000000-0005-0000-0000-0000FF180000}"/>
    <cellStyle name="Accent2 8" xfId="3965" xr:uid="{00000000-0005-0000-0000-000000190000}"/>
    <cellStyle name="Accent2 9" xfId="3966" xr:uid="{00000000-0005-0000-0000-000001190000}"/>
    <cellStyle name="Accent3" xfId="53167" xr:uid="{00000000-0005-0000-0000-000002190000}"/>
    <cellStyle name="Accent3 10" xfId="3967" xr:uid="{00000000-0005-0000-0000-000003190000}"/>
    <cellStyle name="Accent3 11" xfId="3968" xr:uid="{00000000-0005-0000-0000-000004190000}"/>
    <cellStyle name="Accent3 12" xfId="3969" xr:uid="{00000000-0005-0000-0000-000005190000}"/>
    <cellStyle name="Accent3 13" xfId="3970" xr:uid="{00000000-0005-0000-0000-000006190000}"/>
    <cellStyle name="Accent3 14" xfId="3971" xr:uid="{00000000-0005-0000-0000-000007190000}"/>
    <cellStyle name="Accent3 15" xfId="3972" xr:uid="{00000000-0005-0000-0000-000008190000}"/>
    <cellStyle name="Accent3 16" xfId="3973" xr:uid="{00000000-0005-0000-0000-000009190000}"/>
    <cellStyle name="Accent3 17" xfId="3974" xr:uid="{00000000-0005-0000-0000-00000A190000}"/>
    <cellStyle name="Accent3 18" xfId="3975" xr:uid="{00000000-0005-0000-0000-00000B190000}"/>
    <cellStyle name="Accent3 19" xfId="3976" xr:uid="{00000000-0005-0000-0000-00000C190000}"/>
    <cellStyle name="Accent3 2" xfId="3977" xr:uid="{00000000-0005-0000-0000-00000D190000}"/>
    <cellStyle name="Accent3 20" xfId="3978" xr:uid="{00000000-0005-0000-0000-00000E190000}"/>
    <cellStyle name="Accent3 21" xfId="3979" xr:uid="{00000000-0005-0000-0000-00000F190000}"/>
    <cellStyle name="Accent3 22" xfId="3980" xr:uid="{00000000-0005-0000-0000-000010190000}"/>
    <cellStyle name="Accent3 23" xfId="3981" xr:uid="{00000000-0005-0000-0000-000011190000}"/>
    <cellStyle name="Accent3 24" xfId="3982" xr:uid="{00000000-0005-0000-0000-000012190000}"/>
    <cellStyle name="Accent3 25" xfId="3983" xr:uid="{00000000-0005-0000-0000-000013190000}"/>
    <cellStyle name="Accent3 26" xfId="3984" xr:uid="{00000000-0005-0000-0000-000014190000}"/>
    <cellStyle name="Accent3 27" xfId="3985" xr:uid="{00000000-0005-0000-0000-000015190000}"/>
    <cellStyle name="Accent3 28" xfId="3986" xr:uid="{00000000-0005-0000-0000-000016190000}"/>
    <cellStyle name="Accent3 29" xfId="3987" xr:uid="{00000000-0005-0000-0000-000017190000}"/>
    <cellStyle name="Accent3 3" xfId="3988" xr:uid="{00000000-0005-0000-0000-000018190000}"/>
    <cellStyle name="Accent3 30" xfId="3989" xr:uid="{00000000-0005-0000-0000-000019190000}"/>
    <cellStyle name="Accent3 31" xfId="3990" xr:uid="{00000000-0005-0000-0000-00001A190000}"/>
    <cellStyle name="Accent3 32" xfId="3991" xr:uid="{00000000-0005-0000-0000-00001B190000}"/>
    <cellStyle name="Accent3 33" xfId="3992" xr:uid="{00000000-0005-0000-0000-00001C190000}"/>
    <cellStyle name="Accent3 34" xfId="3993" xr:uid="{00000000-0005-0000-0000-00001D190000}"/>
    <cellStyle name="Accent3 35" xfId="3994" xr:uid="{00000000-0005-0000-0000-00001E190000}"/>
    <cellStyle name="Accent3 36" xfId="3995" xr:uid="{00000000-0005-0000-0000-00001F190000}"/>
    <cellStyle name="Accent3 37" xfId="3996" xr:uid="{00000000-0005-0000-0000-000020190000}"/>
    <cellStyle name="Accent3 38" xfId="3997" xr:uid="{00000000-0005-0000-0000-000021190000}"/>
    <cellStyle name="Accent3 4" xfId="3998" xr:uid="{00000000-0005-0000-0000-000022190000}"/>
    <cellStyle name="Accent3 5" xfId="3999" xr:uid="{00000000-0005-0000-0000-000023190000}"/>
    <cellStyle name="Accent3 6" xfId="4000" xr:uid="{00000000-0005-0000-0000-000024190000}"/>
    <cellStyle name="Accent3 7" xfId="4001" xr:uid="{00000000-0005-0000-0000-000025190000}"/>
    <cellStyle name="Accent3 8" xfId="4002" xr:uid="{00000000-0005-0000-0000-000026190000}"/>
    <cellStyle name="Accent3 9" xfId="4003" xr:uid="{00000000-0005-0000-0000-000027190000}"/>
    <cellStyle name="Accent4" xfId="53168" xr:uid="{00000000-0005-0000-0000-000028190000}"/>
    <cellStyle name="Accent4 10" xfId="4004" xr:uid="{00000000-0005-0000-0000-000029190000}"/>
    <cellStyle name="Accent4 11" xfId="4005" xr:uid="{00000000-0005-0000-0000-00002A190000}"/>
    <cellStyle name="Accent4 12" xfId="4006" xr:uid="{00000000-0005-0000-0000-00002B190000}"/>
    <cellStyle name="Accent4 13" xfId="4007" xr:uid="{00000000-0005-0000-0000-00002C190000}"/>
    <cellStyle name="Accent4 14" xfId="4008" xr:uid="{00000000-0005-0000-0000-00002D190000}"/>
    <cellStyle name="Accent4 15" xfId="4009" xr:uid="{00000000-0005-0000-0000-00002E190000}"/>
    <cellStyle name="Accent4 16" xfId="4010" xr:uid="{00000000-0005-0000-0000-00002F190000}"/>
    <cellStyle name="Accent4 17" xfId="4011" xr:uid="{00000000-0005-0000-0000-000030190000}"/>
    <cellStyle name="Accent4 18" xfId="4012" xr:uid="{00000000-0005-0000-0000-000031190000}"/>
    <cellStyle name="Accent4 19" xfId="4013" xr:uid="{00000000-0005-0000-0000-000032190000}"/>
    <cellStyle name="Accent4 2" xfId="4014" xr:uid="{00000000-0005-0000-0000-000033190000}"/>
    <cellStyle name="Accent4 20" xfId="4015" xr:uid="{00000000-0005-0000-0000-000034190000}"/>
    <cellStyle name="Accent4 21" xfId="4016" xr:uid="{00000000-0005-0000-0000-000035190000}"/>
    <cellStyle name="Accent4 22" xfId="4017" xr:uid="{00000000-0005-0000-0000-000036190000}"/>
    <cellStyle name="Accent4 23" xfId="4018" xr:uid="{00000000-0005-0000-0000-000037190000}"/>
    <cellStyle name="Accent4 24" xfId="4019" xr:uid="{00000000-0005-0000-0000-000038190000}"/>
    <cellStyle name="Accent4 25" xfId="4020" xr:uid="{00000000-0005-0000-0000-000039190000}"/>
    <cellStyle name="Accent4 26" xfId="4021" xr:uid="{00000000-0005-0000-0000-00003A190000}"/>
    <cellStyle name="Accent4 27" xfId="4022" xr:uid="{00000000-0005-0000-0000-00003B190000}"/>
    <cellStyle name="Accent4 28" xfId="4023" xr:uid="{00000000-0005-0000-0000-00003C190000}"/>
    <cellStyle name="Accent4 29" xfId="4024" xr:uid="{00000000-0005-0000-0000-00003D190000}"/>
    <cellStyle name="Accent4 3" xfId="4025" xr:uid="{00000000-0005-0000-0000-00003E190000}"/>
    <cellStyle name="Accent4 30" xfId="4026" xr:uid="{00000000-0005-0000-0000-00003F190000}"/>
    <cellStyle name="Accent4 31" xfId="4027" xr:uid="{00000000-0005-0000-0000-000040190000}"/>
    <cellStyle name="Accent4 32" xfId="4028" xr:uid="{00000000-0005-0000-0000-000041190000}"/>
    <cellStyle name="Accent4 33" xfId="4029" xr:uid="{00000000-0005-0000-0000-000042190000}"/>
    <cellStyle name="Accent4 34" xfId="4030" xr:uid="{00000000-0005-0000-0000-000043190000}"/>
    <cellStyle name="Accent4 35" xfId="4031" xr:uid="{00000000-0005-0000-0000-000044190000}"/>
    <cellStyle name="Accent4 36" xfId="4032" xr:uid="{00000000-0005-0000-0000-000045190000}"/>
    <cellStyle name="Accent4 37" xfId="4033" xr:uid="{00000000-0005-0000-0000-000046190000}"/>
    <cellStyle name="Accent4 38" xfId="4034" xr:uid="{00000000-0005-0000-0000-000047190000}"/>
    <cellStyle name="Accent4 4" xfId="4035" xr:uid="{00000000-0005-0000-0000-000048190000}"/>
    <cellStyle name="Accent4 5" xfId="4036" xr:uid="{00000000-0005-0000-0000-000049190000}"/>
    <cellStyle name="Accent4 6" xfId="4037" xr:uid="{00000000-0005-0000-0000-00004A190000}"/>
    <cellStyle name="Accent4 7" xfId="4038" xr:uid="{00000000-0005-0000-0000-00004B190000}"/>
    <cellStyle name="Accent4 8" xfId="4039" xr:uid="{00000000-0005-0000-0000-00004C190000}"/>
    <cellStyle name="Accent4 9" xfId="4040" xr:uid="{00000000-0005-0000-0000-00004D190000}"/>
    <cellStyle name="Accent5" xfId="53169" xr:uid="{00000000-0005-0000-0000-00004E190000}"/>
    <cellStyle name="Accent5 10" xfId="4041" xr:uid="{00000000-0005-0000-0000-00004F190000}"/>
    <cellStyle name="Accent5 11" xfId="4042" xr:uid="{00000000-0005-0000-0000-000050190000}"/>
    <cellStyle name="Accent5 12" xfId="4043" xr:uid="{00000000-0005-0000-0000-000051190000}"/>
    <cellStyle name="Accent5 13" xfId="4044" xr:uid="{00000000-0005-0000-0000-000052190000}"/>
    <cellStyle name="Accent5 14" xfId="4045" xr:uid="{00000000-0005-0000-0000-000053190000}"/>
    <cellStyle name="Accent5 15" xfId="4046" xr:uid="{00000000-0005-0000-0000-000054190000}"/>
    <cellStyle name="Accent5 16" xfId="4047" xr:uid="{00000000-0005-0000-0000-000055190000}"/>
    <cellStyle name="Accent5 17" xfId="4048" xr:uid="{00000000-0005-0000-0000-000056190000}"/>
    <cellStyle name="Accent5 18" xfId="4049" xr:uid="{00000000-0005-0000-0000-000057190000}"/>
    <cellStyle name="Accent5 19" xfId="4050" xr:uid="{00000000-0005-0000-0000-000058190000}"/>
    <cellStyle name="Accent5 2" xfId="4051" xr:uid="{00000000-0005-0000-0000-000059190000}"/>
    <cellStyle name="Accent5 20" xfId="4052" xr:uid="{00000000-0005-0000-0000-00005A190000}"/>
    <cellStyle name="Accent5 21" xfId="4053" xr:uid="{00000000-0005-0000-0000-00005B190000}"/>
    <cellStyle name="Accent5 22" xfId="4054" xr:uid="{00000000-0005-0000-0000-00005C190000}"/>
    <cellStyle name="Accent5 23" xfId="4055" xr:uid="{00000000-0005-0000-0000-00005D190000}"/>
    <cellStyle name="Accent5 24" xfId="4056" xr:uid="{00000000-0005-0000-0000-00005E190000}"/>
    <cellStyle name="Accent5 25" xfId="4057" xr:uid="{00000000-0005-0000-0000-00005F190000}"/>
    <cellStyle name="Accent5 26" xfId="4058" xr:uid="{00000000-0005-0000-0000-000060190000}"/>
    <cellStyle name="Accent5 27" xfId="4059" xr:uid="{00000000-0005-0000-0000-000061190000}"/>
    <cellStyle name="Accent5 28" xfId="4060" xr:uid="{00000000-0005-0000-0000-000062190000}"/>
    <cellStyle name="Accent5 29" xfId="4061" xr:uid="{00000000-0005-0000-0000-000063190000}"/>
    <cellStyle name="Accent5 3" xfId="4062" xr:uid="{00000000-0005-0000-0000-000064190000}"/>
    <cellStyle name="Accent5 30" xfId="4063" xr:uid="{00000000-0005-0000-0000-000065190000}"/>
    <cellStyle name="Accent5 31" xfId="4064" xr:uid="{00000000-0005-0000-0000-000066190000}"/>
    <cellStyle name="Accent5 32" xfId="4065" xr:uid="{00000000-0005-0000-0000-000067190000}"/>
    <cellStyle name="Accent5 33" xfId="4066" xr:uid="{00000000-0005-0000-0000-000068190000}"/>
    <cellStyle name="Accent5 34" xfId="4067" xr:uid="{00000000-0005-0000-0000-000069190000}"/>
    <cellStyle name="Accent5 35" xfId="4068" xr:uid="{00000000-0005-0000-0000-00006A190000}"/>
    <cellStyle name="Accent5 36" xfId="4069" xr:uid="{00000000-0005-0000-0000-00006B190000}"/>
    <cellStyle name="Accent5 37" xfId="4070" xr:uid="{00000000-0005-0000-0000-00006C190000}"/>
    <cellStyle name="Accent5 38" xfId="4071" xr:uid="{00000000-0005-0000-0000-00006D190000}"/>
    <cellStyle name="Accent5 4" xfId="4072" xr:uid="{00000000-0005-0000-0000-00006E190000}"/>
    <cellStyle name="Accent5 5" xfId="4073" xr:uid="{00000000-0005-0000-0000-00006F190000}"/>
    <cellStyle name="Accent5 6" xfId="4074" xr:uid="{00000000-0005-0000-0000-000070190000}"/>
    <cellStyle name="Accent5 7" xfId="4075" xr:uid="{00000000-0005-0000-0000-000071190000}"/>
    <cellStyle name="Accent5 8" xfId="4076" xr:uid="{00000000-0005-0000-0000-000072190000}"/>
    <cellStyle name="Accent5 9" xfId="4077" xr:uid="{00000000-0005-0000-0000-000073190000}"/>
    <cellStyle name="Accent6" xfId="53170" xr:uid="{00000000-0005-0000-0000-000074190000}"/>
    <cellStyle name="Accent6 10" xfId="4078" xr:uid="{00000000-0005-0000-0000-000075190000}"/>
    <cellStyle name="Accent6 11" xfId="4079" xr:uid="{00000000-0005-0000-0000-000076190000}"/>
    <cellStyle name="Accent6 12" xfId="4080" xr:uid="{00000000-0005-0000-0000-000077190000}"/>
    <cellStyle name="Accent6 13" xfId="4081" xr:uid="{00000000-0005-0000-0000-000078190000}"/>
    <cellStyle name="Accent6 14" xfId="4082" xr:uid="{00000000-0005-0000-0000-000079190000}"/>
    <cellStyle name="Accent6 15" xfId="4083" xr:uid="{00000000-0005-0000-0000-00007A190000}"/>
    <cellStyle name="Accent6 16" xfId="4084" xr:uid="{00000000-0005-0000-0000-00007B190000}"/>
    <cellStyle name="Accent6 17" xfId="4085" xr:uid="{00000000-0005-0000-0000-00007C190000}"/>
    <cellStyle name="Accent6 18" xfId="4086" xr:uid="{00000000-0005-0000-0000-00007D190000}"/>
    <cellStyle name="Accent6 19" xfId="4087" xr:uid="{00000000-0005-0000-0000-00007E190000}"/>
    <cellStyle name="Accent6 2" xfId="4088" xr:uid="{00000000-0005-0000-0000-00007F190000}"/>
    <cellStyle name="Accent6 20" xfId="4089" xr:uid="{00000000-0005-0000-0000-000080190000}"/>
    <cellStyle name="Accent6 21" xfId="4090" xr:uid="{00000000-0005-0000-0000-000081190000}"/>
    <cellStyle name="Accent6 22" xfId="4091" xr:uid="{00000000-0005-0000-0000-000082190000}"/>
    <cellStyle name="Accent6 23" xfId="4092" xr:uid="{00000000-0005-0000-0000-000083190000}"/>
    <cellStyle name="Accent6 24" xfId="4093" xr:uid="{00000000-0005-0000-0000-000084190000}"/>
    <cellStyle name="Accent6 25" xfId="4094" xr:uid="{00000000-0005-0000-0000-000085190000}"/>
    <cellStyle name="Accent6 26" xfId="4095" xr:uid="{00000000-0005-0000-0000-000086190000}"/>
    <cellStyle name="Accent6 27" xfId="4096" xr:uid="{00000000-0005-0000-0000-000087190000}"/>
    <cellStyle name="Accent6 28" xfId="4097" xr:uid="{00000000-0005-0000-0000-000088190000}"/>
    <cellStyle name="Accent6 29" xfId="4098" xr:uid="{00000000-0005-0000-0000-000089190000}"/>
    <cellStyle name="Accent6 3" xfId="4099" xr:uid="{00000000-0005-0000-0000-00008A190000}"/>
    <cellStyle name="Accent6 30" xfId="4100" xr:uid="{00000000-0005-0000-0000-00008B190000}"/>
    <cellStyle name="Accent6 31" xfId="4101" xr:uid="{00000000-0005-0000-0000-00008C190000}"/>
    <cellStyle name="Accent6 32" xfId="4102" xr:uid="{00000000-0005-0000-0000-00008D190000}"/>
    <cellStyle name="Accent6 33" xfId="4103" xr:uid="{00000000-0005-0000-0000-00008E190000}"/>
    <cellStyle name="Accent6 34" xfId="4104" xr:uid="{00000000-0005-0000-0000-00008F190000}"/>
    <cellStyle name="Accent6 35" xfId="4105" xr:uid="{00000000-0005-0000-0000-000090190000}"/>
    <cellStyle name="Accent6 36" xfId="4106" xr:uid="{00000000-0005-0000-0000-000091190000}"/>
    <cellStyle name="Accent6 37" xfId="4107" xr:uid="{00000000-0005-0000-0000-000092190000}"/>
    <cellStyle name="Accent6 38" xfId="4108" xr:uid="{00000000-0005-0000-0000-000093190000}"/>
    <cellStyle name="Accent6 4" xfId="4109" xr:uid="{00000000-0005-0000-0000-000094190000}"/>
    <cellStyle name="Accent6 5" xfId="4110" xr:uid="{00000000-0005-0000-0000-000095190000}"/>
    <cellStyle name="Accent6 6" xfId="4111" xr:uid="{00000000-0005-0000-0000-000096190000}"/>
    <cellStyle name="Accent6 7" xfId="4112" xr:uid="{00000000-0005-0000-0000-000097190000}"/>
    <cellStyle name="Accent6 8" xfId="4113" xr:uid="{00000000-0005-0000-0000-000098190000}"/>
    <cellStyle name="Accent6 9" xfId="4114" xr:uid="{00000000-0005-0000-0000-000099190000}"/>
    <cellStyle name="Activity" xfId="4115" xr:uid="{00000000-0005-0000-0000-00009A190000}"/>
    <cellStyle name="Activity 2" xfId="4116" xr:uid="{00000000-0005-0000-0000-00009B190000}"/>
    <cellStyle name="Activity 3" xfId="4117" xr:uid="{00000000-0005-0000-0000-00009C190000}"/>
    <cellStyle name="Actual Date" xfId="4118" xr:uid="{00000000-0005-0000-0000-00009D190000}"/>
    <cellStyle name="Adjustable" xfId="4119" xr:uid="{00000000-0005-0000-0000-00009E190000}"/>
    <cellStyle name="ÅëÈ­ [0]_±âÅ¸" xfId="4120" xr:uid="{00000000-0005-0000-0000-00009F190000}"/>
    <cellStyle name="ÅëÈ­_±âÅ¸" xfId="4121" xr:uid="{00000000-0005-0000-0000-0000A0190000}"/>
    <cellStyle name="AFE" xfId="4122" xr:uid="{00000000-0005-0000-0000-0000A1190000}"/>
    <cellStyle name="args.style" xfId="4123" xr:uid="{00000000-0005-0000-0000-0000A2190000}"/>
    <cellStyle name="Arial8" xfId="4124" xr:uid="{00000000-0005-0000-0000-0000A3190000}"/>
    <cellStyle name="Arial8 10" xfId="4125" xr:uid="{00000000-0005-0000-0000-0000A4190000}"/>
    <cellStyle name="Arial8 11" xfId="4126" xr:uid="{00000000-0005-0000-0000-0000A5190000}"/>
    <cellStyle name="Arial8 12" xfId="4127" xr:uid="{00000000-0005-0000-0000-0000A6190000}"/>
    <cellStyle name="Arial8 13" xfId="4128" xr:uid="{00000000-0005-0000-0000-0000A7190000}"/>
    <cellStyle name="Arial8 14" xfId="4129" xr:uid="{00000000-0005-0000-0000-0000A8190000}"/>
    <cellStyle name="Arial8 2" xfId="4130" xr:uid="{00000000-0005-0000-0000-0000A9190000}"/>
    <cellStyle name="Arial8 3" xfId="4131" xr:uid="{00000000-0005-0000-0000-0000AA190000}"/>
    <cellStyle name="Arial8 4" xfId="4132" xr:uid="{00000000-0005-0000-0000-0000AB190000}"/>
    <cellStyle name="Arial8 5" xfId="4133" xr:uid="{00000000-0005-0000-0000-0000AC190000}"/>
    <cellStyle name="Arial8 6" xfId="4134" xr:uid="{00000000-0005-0000-0000-0000AD190000}"/>
    <cellStyle name="Arial8 7" xfId="4135" xr:uid="{00000000-0005-0000-0000-0000AE190000}"/>
    <cellStyle name="Arial8 8" xfId="4136" xr:uid="{00000000-0005-0000-0000-0000AF190000}"/>
    <cellStyle name="Arial8 9" xfId="4137" xr:uid="{00000000-0005-0000-0000-0000B0190000}"/>
    <cellStyle name="Assumption [# - 0]" xfId="4138" xr:uid="{00000000-0005-0000-0000-0000B1190000}"/>
    <cellStyle name="Assumption [# - 00]" xfId="4139" xr:uid="{00000000-0005-0000-0000-0000B2190000}"/>
    <cellStyle name="Assumption [#]" xfId="4140" xr:uid="{00000000-0005-0000-0000-0000B3190000}"/>
    <cellStyle name="AST_REP.XLS]S_SQL_Parse" xfId="4141" xr:uid="{00000000-0005-0000-0000-0000B4190000}"/>
    <cellStyle name="ÄÞ¸¶ [0]_±âÅ¸" xfId="4142" xr:uid="{00000000-0005-0000-0000-0000B5190000}"/>
    <cellStyle name="ÄÞ¸¶_±âÅ¸" xfId="4143" xr:uid="{00000000-0005-0000-0000-0000B6190000}"/>
    <cellStyle name="AUD" xfId="4144" xr:uid="{00000000-0005-0000-0000-0000B7190000}"/>
    <cellStyle name="Bad" xfId="53171" xr:uid="{00000000-0005-0000-0000-0000B8190000}"/>
    <cellStyle name="Bad 10" xfId="4145" xr:uid="{00000000-0005-0000-0000-0000B9190000}"/>
    <cellStyle name="Bad 11" xfId="4146" xr:uid="{00000000-0005-0000-0000-0000BA190000}"/>
    <cellStyle name="Bad 12" xfId="4147" xr:uid="{00000000-0005-0000-0000-0000BB190000}"/>
    <cellStyle name="Bad 13" xfId="4148" xr:uid="{00000000-0005-0000-0000-0000BC190000}"/>
    <cellStyle name="Bad 14" xfId="4149" xr:uid="{00000000-0005-0000-0000-0000BD190000}"/>
    <cellStyle name="Bad 15" xfId="4150" xr:uid="{00000000-0005-0000-0000-0000BE190000}"/>
    <cellStyle name="Bad 16" xfId="4151" xr:uid="{00000000-0005-0000-0000-0000BF190000}"/>
    <cellStyle name="Bad 17" xfId="4152" xr:uid="{00000000-0005-0000-0000-0000C0190000}"/>
    <cellStyle name="Bad 18" xfId="4153" xr:uid="{00000000-0005-0000-0000-0000C1190000}"/>
    <cellStyle name="Bad 19" xfId="4154" xr:uid="{00000000-0005-0000-0000-0000C2190000}"/>
    <cellStyle name="Bad 2" xfId="4155" xr:uid="{00000000-0005-0000-0000-0000C3190000}"/>
    <cellStyle name="Bad 20" xfId="4156" xr:uid="{00000000-0005-0000-0000-0000C4190000}"/>
    <cellStyle name="Bad 21" xfId="4157" xr:uid="{00000000-0005-0000-0000-0000C5190000}"/>
    <cellStyle name="Bad 22" xfId="4158" xr:uid="{00000000-0005-0000-0000-0000C6190000}"/>
    <cellStyle name="Bad 23" xfId="4159" xr:uid="{00000000-0005-0000-0000-0000C7190000}"/>
    <cellStyle name="Bad 24" xfId="4160" xr:uid="{00000000-0005-0000-0000-0000C8190000}"/>
    <cellStyle name="Bad 25" xfId="4161" xr:uid="{00000000-0005-0000-0000-0000C9190000}"/>
    <cellStyle name="Bad 26" xfId="4162" xr:uid="{00000000-0005-0000-0000-0000CA190000}"/>
    <cellStyle name="Bad 27" xfId="4163" xr:uid="{00000000-0005-0000-0000-0000CB190000}"/>
    <cellStyle name="Bad 28" xfId="4164" xr:uid="{00000000-0005-0000-0000-0000CC190000}"/>
    <cellStyle name="Bad 29" xfId="4165" xr:uid="{00000000-0005-0000-0000-0000CD190000}"/>
    <cellStyle name="Bad 3" xfId="4166" xr:uid="{00000000-0005-0000-0000-0000CE190000}"/>
    <cellStyle name="Bad 30" xfId="4167" xr:uid="{00000000-0005-0000-0000-0000CF190000}"/>
    <cellStyle name="Bad 31" xfId="4168" xr:uid="{00000000-0005-0000-0000-0000D0190000}"/>
    <cellStyle name="Bad 32" xfId="4169" xr:uid="{00000000-0005-0000-0000-0000D1190000}"/>
    <cellStyle name="Bad 33" xfId="4170" xr:uid="{00000000-0005-0000-0000-0000D2190000}"/>
    <cellStyle name="Bad 34" xfId="4171" xr:uid="{00000000-0005-0000-0000-0000D3190000}"/>
    <cellStyle name="Bad 35" xfId="4172" xr:uid="{00000000-0005-0000-0000-0000D4190000}"/>
    <cellStyle name="Bad 36" xfId="4173" xr:uid="{00000000-0005-0000-0000-0000D5190000}"/>
    <cellStyle name="Bad 37" xfId="4174" xr:uid="{00000000-0005-0000-0000-0000D6190000}"/>
    <cellStyle name="Bad 38" xfId="4175" xr:uid="{00000000-0005-0000-0000-0000D7190000}"/>
    <cellStyle name="Bad 4" xfId="4176" xr:uid="{00000000-0005-0000-0000-0000D8190000}"/>
    <cellStyle name="Bad 5" xfId="4177" xr:uid="{00000000-0005-0000-0000-0000D9190000}"/>
    <cellStyle name="Bad 6" xfId="4178" xr:uid="{00000000-0005-0000-0000-0000DA190000}"/>
    <cellStyle name="Bad 7" xfId="4179" xr:uid="{00000000-0005-0000-0000-0000DB190000}"/>
    <cellStyle name="Bad 8" xfId="4180" xr:uid="{00000000-0005-0000-0000-0000DC190000}"/>
    <cellStyle name="Bad 9" xfId="4181" xr:uid="{00000000-0005-0000-0000-0000DD190000}"/>
    <cellStyle name="Body" xfId="4182" xr:uid="{00000000-0005-0000-0000-0000DE190000}"/>
    <cellStyle name="Bom" xfId="8" builtinId="26" customBuiltin="1"/>
    <cellStyle name="Bom 2" xfId="61" xr:uid="{00000000-0005-0000-0000-0000E0190000}"/>
    <cellStyle name="Border" xfId="4183" xr:uid="{00000000-0005-0000-0000-0000E1190000}"/>
    <cellStyle name="Border 2" xfId="4184" xr:uid="{00000000-0005-0000-0000-0000E2190000}"/>
    <cellStyle name="Border Bottom" xfId="4185" xr:uid="{00000000-0005-0000-0000-0000E3190000}"/>
    <cellStyle name="Border Top" xfId="4186" xr:uid="{00000000-0005-0000-0000-0000E4190000}"/>
    <cellStyle name="Border Top/Bottom" xfId="4187" xr:uid="{00000000-0005-0000-0000-0000E5190000}"/>
    <cellStyle name="Ç¥ÁØ_¿ù°£¿ä¾àº¸°í" xfId="4188" xr:uid="{00000000-0005-0000-0000-0000E6190000}"/>
    <cellStyle name="C00A" xfId="4189" xr:uid="{00000000-0005-0000-0000-0000E7190000}"/>
    <cellStyle name="C00B" xfId="4190" xr:uid="{00000000-0005-0000-0000-0000E8190000}"/>
    <cellStyle name="C00L" xfId="4191" xr:uid="{00000000-0005-0000-0000-0000E9190000}"/>
    <cellStyle name="C01A" xfId="4192" xr:uid="{00000000-0005-0000-0000-0000EA190000}"/>
    <cellStyle name="C01B" xfId="4193" xr:uid="{00000000-0005-0000-0000-0000EB190000}"/>
    <cellStyle name="C01B 2" xfId="4194" xr:uid="{00000000-0005-0000-0000-0000EC190000}"/>
    <cellStyle name="C01B 3" xfId="4195" xr:uid="{00000000-0005-0000-0000-0000ED190000}"/>
    <cellStyle name="C01B 4" xfId="4196" xr:uid="{00000000-0005-0000-0000-0000EE190000}"/>
    <cellStyle name="C01B 5" xfId="4197" xr:uid="{00000000-0005-0000-0000-0000EF190000}"/>
    <cellStyle name="C01H" xfId="4198" xr:uid="{00000000-0005-0000-0000-0000F0190000}"/>
    <cellStyle name="C01L" xfId="4199" xr:uid="{00000000-0005-0000-0000-0000F1190000}"/>
    <cellStyle name="C02A" xfId="4200" xr:uid="{00000000-0005-0000-0000-0000F2190000}"/>
    <cellStyle name="C02A 2" xfId="4201" xr:uid="{00000000-0005-0000-0000-0000F3190000}"/>
    <cellStyle name="C02A 3" xfId="4202" xr:uid="{00000000-0005-0000-0000-0000F4190000}"/>
    <cellStyle name="C02B" xfId="4203" xr:uid="{00000000-0005-0000-0000-0000F5190000}"/>
    <cellStyle name="C02B 2" xfId="4204" xr:uid="{00000000-0005-0000-0000-0000F6190000}"/>
    <cellStyle name="C02B 3" xfId="4205" xr:uid="{00000000-0005-0000-0000-0000F7190000}"/>
    <cellStyle name="C02B 4" xfId="4206" xr:uid="{00000000-0005-0000-0000-0000F8190000}"/>
    <cellStyle name="C02B 5" xfId="4207" xr:uid="{00000000-0005-0000-0000-0000F9190000}"/>
    <cellStyle name="C02H" xfId="4208" xr:uid="{00000000-0005-0000-0000-0000FA190000}"/>
    <cellStyle name="C02L" xfId="4209" xr:uid="{00000000-0005-0000-0000-0000FB190000}"/>
    <cellStyle name="C03A" xfId="4210" xr:uid="{00000000-0005-0000-0000-0000FC190000}"/>
    <cellStyle name="C03A 2" xfId="4211" xr:uid="{00000000-0005-0000-0000-0000FD190000}"/>
    <cellStyle name="C03A 3" xfId="4212" xr:uid="{00000000-0005-0000-0000-0000FE190000}"/>
    <cellStyle name="C03B" xfId="4213" xr:uid="{00000000-0005-0000-0000-0000FF190000}"/>
    <cellStyle name="C03H" xfId="4214" xr:uid="{00000000-0005-0000-0000-0000001A0000}"/>
    <cellStyle name="C03L" xfId="4215" xr:uid="{00000000-0005-0000-0000-0000011A0000}"/>
    <cellStyle name="C04A" xfId="4216" xr:uid="{00000000-0005-0000-0000-0000021A0000}"/>
    <cellStyle name="C04A 2" xfId="4217" xr:uid="{00000000-0005-0000-0000-0000031A0000}"/>
    <cellStyle name="C04A 3" xfId="4218" xr:uid="{00000000-0005-0000-0000-0000041A0000}"/>
    <cellStyle name="C04B" xfId="4219" xr:uid="{00000000-0005-0000-0000-0000051A0000}"/>
    <cellStyle name="C04H" xfId="4220" xr:uid="{00000000-0005-0000-0000-0000061A0000}"/>
    <cellStyle name="C04L" xfId="4221" xr:uid="{00000000-0005-0000-0000-0000071A0000}"/>
    <cellStyle name="C05A" xfId="4222" xr:uid="{00000000-0005-0000-0000-0000081A0000}"/>
    <cellStyle name="C05A 2" xfId="4223" xr:uid="{00000000-0005-0000-0000-0000091A0000}"/>
    <cellStyle name="C05A 3" xfId="4224" xr:uid="{00000000-0005-0000-0000-00000A1A0000}"/>
    <cellStyle name="C05B" xfId="4225" xr:uid="{00000000-0005-0000-0000-00000B1A0000}"/>
    <cellStyle name="C05H" xfId="4226" xr:uid="{00000000-0005-0000-0000-00000C1A0000}"/>
    <cellStyle name="C05L" xfId="4227" xr:uid="{00000000-0005-0000-0000-00000D1A0000}"/>
    <cellStyle name="C06A" xfId="4228" xr:uid="{00000000-0005-0000-0000-00000E1A0000}"/>
    <cellStyle name="C06B" xfId="4229" xr:uid="{00000000-0005-0000-0000-00000F1A0000}"/>
    <cellStyle name="C06H" xfId="4230" xr:uid="{00000000-0005-0000-0000-0000101A0000}"/>
    <cellStyle name="C06L" xfId="4231" xr:uid="{00000000-0005-0000-0000-0000111A0000}"/>
    <cellStyle name="C07A" xfId="4232" xr:uid="{00000000-0005-0000-0000-0000121A0000}"/>
    <cellStyle name="C07B" xfId="4233" xr:uid="{00000000-0005-0000-0000-0000131A0000}"/>
    <cellStyle name="C07H" xfId="4234" xr:uid="{00000000-0005-0000-0000-0000141A0000}"/>
    <cellStyle name="C07L" xfId="4235" xr:uid="{00000000-0005-0000-0000-0000151A0000}"/>
    <cellStyle name="Calc Currency (0)" xfId="4236" xr:uid="{00000000-0005-0000-0000-0000161A0000}"/>
    <cellStyle name="Calc Currency (2)" xfId="4237" xr:uid="{00000000-0005-0000-0000-0000171A0000}"/>
    <cellStyle name="Calc Percent (0)" xfId="4238" xr:uid="{00000000-0005-0000-0000-0000181A0000}"/>
    <cellStyle name="Calc Percent (1)" xfId="4239" xr:uid="{00000000-0005-0000-0000-0000191A0000}"/>
    <cellStyle name="Calc Percent (2)" xfId="4240" xr:uid="{00000000-0005-0000-0000-00001A1A0000}"/>
    <cellStyle name="Calc Units (0)" xfId="4241" xr:uid="{00000000-0005-0000-0000-00001B1A0000}"/>
    <cellStyle name="Calc Units (1)" xfId="4242" xr:uid="{00000000-0005-0000-0000-00001C1A0000}"/>
    <cellStyle name="Calc Units (2)" xfId="4243" xr:uid="{00000000-0005-0000-0000-00001D1A0000}"/>
    <cellStyle name="Calculation" xfId="53172" xr:uid="{00000000-0005-0000-0000-00001E1A0000}"/>
    <cellStyle name="Calculation 10" xfId="4244" xr:uid="{00000000-0005-0000-0000-00001F1A0000}"/>
    <cellStyle name="Calculation 11" xfId="4245" xr:uid="{00000000-0005-0000-0000-0000201A0000}"/>
    <cellStyle name="Calculation 12" xfId="4246" xr:uid="{00000000-0005-0000-0000-0000211A0000}"/>
    <cellStyle name="Calculation 13" xfId="4247" xr:uid="{00000000-0005-0000-0000-0000221A0000}"/>
    <cellStyle name="Calculation 14" xfId="4248" xr:uid="{00000000-0005-0000-0000-0000231A0000}"/>
    <cellStyle name="Calculation 15" xfId="4249" xr:uid="{00000000-0005-0000-0000-0000241A0000}"/>
    <cellStyle name="Calculation 16" xfId="4250" xr:uid="{00000000-0005-0000-0000-0000251A0000}"/>
    <cellStyle name="Calculation 17" xfId="4251" xr:uid="{00000000-0005-0000-0000-0000261A0000}"/>
    <cellStyle name="Calculation 18" xfId="4252" xr:uid="{00000000-0005-0000-0000-0000271A0000}"/>
    <cellStyle name="Calculation 19" xfId="4253" xr:uid="{00000000-0005-0000-0000-0000281A0000}"/>
    <cellStyle name="Calculation 2" xfId="4254" xr:uid="{00000000-0005-0000-0000-0000291A0000}"/>
    <cellStyle name="Calculation 2 2" xfId="4255" xr:uid="{00000000-0005-0000-0000-00002A1A0000}"/>
    <cellStyle name="Calculation 2 3" xfId="4256" xr:uid="{00000000-0005-0000-0000-00002B1A0000}"/>
    <cellStyle name="Calculation 2 4" xfId="4257" xr:uid="{00000000-0005-0000-0000-00002C1A0000}"/>
    <cellStyle name="Calculation 2 5" xfId="4258" xr:uid="{00000000-0005-0000-0000-00002D1A0000}"/>
    <cellStyle name="Calculation 20" xfId="4259" xr:uid="{00000000-0005-0000-0000-00002E1A0000}"/>
    <cellStyle name="Calculation 21" xfId="4260" xr:uid="{00000000-0005-0000-0000-00002F1A0000}"/>
    <cellStyle name="Calculation 22" xfId="4261" xr:uid="{00000000-0005-0000-0000-0000301A0000}"/>
    <cellStyle name="Calculation 23" xfId="4262" xr:uid="{00000000-0005-0000-0000-0000311A0000}"/>
    <cellStyle name="Calculation 24" xfId="4263" xr:uid="{00000000-0005-0000-0000-0000321A0000}"/>
    <cellStyle name="Calculation 25" xfId="4264" xr:uid="{00000000-0005-0000-0000-0000331A0000}"/>
    <cellStyle name="Calculation 26" xfId="4265" xr:uid="{00000000-0005-0000-0000-0000341A0000}"/>
    <cellStyle name="Calculation 27" xfId="4266" xr:uid="{00000000-0005-0000-0000-0000351A0000}"/>
    <cellStyle name="Calculation 28" xfId="4267" xr:uid="{00000000-0005-0000-0000-0000361A0000}"/>
    <cellStyle name="Calculation 29" xfId="4268" xr:uid="{00000000-0005-0000-0000-0000371A0000}"/>
    <cellStyle name="Calculation 3" xfId="4269" xr:uid="{00000000-0005-0000-0000-0000381A0000}"/>
    <cellStyle name="Calculation 30" xfId="4270" xr:uid="{00000000-0005-0000-0000-0000391A0000}"/>
    <cellStyle name="Calculation 31" xfId="4271" xr:uid="{00000000-0005-0000-0000-00003A1A0000}"/>
    <cellStyle name="Calculation 32" xfId="4272" xr:uid="{00000000-0005-0000-0000-00003B1A0000}"/>
    <cellStyle name="Calculation 33" xfId="4273" xr:uid="{00000000-0005-0000-0000-00003C1A0000}"/>
    <cellStyle name="Calculation 34" xfId="4274" xr:uid="{00000000-0005-0000-0000-00003D1A0000}"/>
    <cellStyle name="Calculation 35" xfId="4275" xr:uid="{00000000-0005-0000-0000-00003E1A0000}"/>
    <cellStyle name="Calculation 36" xfId="4276" xr:uid="{00000000-0005-0000-0000-00003F1A0000}"/>
    <cellStyle name="Calculation 37" xfId="4277" xr:uid="{00000000-0005-0000-0000-0000401A0000}"/>
    <cellStyle name="Calculation 38" xfId="4278" xr:uid="{00000000-0005-0000-0000-0000411A0000}"/>
    <cellStyle name="Calculation 4" xfId="4279" xr:uid="{00000000-0005-0000-0000-0000421A0000}"/>
    <cellStyle name="Calculation 5" xfId="4280" xr:uid="{00000000-0005-0000-0000-0000431A0000}"/>
    <cellStyle name="Calculation 6" xfId="4281" xr:uid="{00000000-0005-0000-0000-0000441A0000}"/>
    <cellStyle name="Calculation 7" xfId="4282" xr:uid="{00000000-0005-0000-0000-0000451A0000}"/>
    <cellStyle name="Calculation 8" xfId="4283" xr:uid="{00000000-0005-0000-0000-0000461A0000}"/>
    <cellStyle name="Calculation 9" xfId="4284" xr:uid="{00000000-0005-0000-0000-0000471A0000}"/>
    <cellStyle name="Cálculo" xfId="13" builtinId="22" customBuiltin="1"/>
    <cellStyle name="Cálculo 2" xfId="62" xr:uid="{00000000-0005-0000-0000-0000491A0000}"/>
    <cellStyle name="Callum" xfId="4285" xr:uid="{00000000-0005-0000-0000-00004A1A0000}"/>
    <cellStyle name="Cancel" xfId="4286" xr:uid="{00000000-0005-0000-0000-00004B1A0000}"/>
    <cellStyle name="Célula de Verificação" xfId="15" builtinId="23" customBuiltin="1"/>
    <cellStyle name="Célula de Verificação 2" xfId="63" xr:uid="{00000000-0005-0000-0000-00004D1A0000}"/>
    <cellStyle name="Célula Vinculada" xfId="14" builtinId="24" customBuiltin="1"/>
    <cellStyle name="Célula Vinculada 2" xfId="64" xr:uid="{00000000-0005-0000-0000-00004F1A0000}"/>
    <cellStyle name="CHANGE" xfId="4287" xr:uid="{00000000-0005-0000-0000-0000501A0000}"/>
    <cellStyle name="CHANGEB" xfId="4288" xr:uid="{00000000-0005-0000-0000-0000511A0000}"/>
    <cellStyle name="Check Cell" xfId="53173" xr:uid="{00000000-0005-0000-0000-0000521A0000}"/>
    <cellStyle name="Check Cell 2" xfId="4289" xr:uid="{00000000-0005-0000-0000-0000531A0000}"/>
    <cellStyle name="Check Cell 3" xfId="4290" xr:uid="{00000000-0005-0000-0000-0000541A0000}"/>
    <cellStyle name="Check Cell 4" xfId="4291" xr:uid="{00000000-0005-0000-0000-0000551A0000}"/>
    <cellStyle name="Check Cell 5" xfId="4292" xr:uid="{00000000-0005-0000-0000-0000561A0000}"/>
    <cellStyle name="Check Cell 6" xfId="4293" xr:uid="{00000000-0005-0000-0000-0000571A0000}"/>
    <cellStyle name="Check Cell 7" xfId="4294" xr:uid="{00000000-0005-0000-0000-0000581A0000}"/>
    <cellStyle name="Check Cell 8" xfId="4295" xr:uid="{00000000-0005-0000-0000-0000591A0000}"/>
    <cellStyle name="ClearZero&amp;Red-ve" xfId="4296" xr:uid="{00000000-0005-0000-0000-00005A1A0000}"/>
    <cellStyle name="ClearZero&amp;Red-ve 2" xfId="4297" xr:uid="{00000000-0005-0000-0000-00005B1A0000}"/>
    <cellStyle name="ClearZero&amp;Red-ve 3" xfId="4298" xr:uid="{00000000-0005-0000-0000-00005C1A0000}"/>
    <cellStyle name="ClearZero&amp;Red-ve 4" xfId="4299" xr:uid="{00000000-0005-0000-0000-00005D1A0000}"/>
    <cellStyle name="ClearZero&amp;Red-ve 5" xfId="4300" xr:uid="{00000000-0005-0000-0000-00005E1A0000}"/>
    <cellStyle name="Column Title" xfId="4301" xr:uid="{00000000-0005-0000-0000-00005F1A0000}"/>
    <cellStyle name="Column_Title" xfId="4302" xr:uid="{00000000-0005-0000-0000-0000601A0000}"/>
    <cellStyle name="ColumnHeader" xfId="4303" xr:uid="{00000000-0005-0000-0000-0000611A0000}"/>
    <cellStyle name="Comma  - Style1" xfId="4304" xr:uid="{00000000-0005-0000-0000-0000621A0000}"/>
    <cellStyle name="Comma  - Style2" xfId="4305" xr:uid="{00000000-0005-0000-0000-0000631A0000}"/>
    <cellStyle name="Comma  - Style3" xfId="4306" xr:uid="{00000000-0005-0000-0000-0000641A0000}"/>
    <cellStyle name="Comma  - Style4" xfId="4307" xr:uid="{00000000-0005-0000-0000-0000651A0000}"/>
    <cellStyle name="Comma  - Style5" xfId="4308" xr:uid="{00000000-0005-0000-0000-0000661A0000}"/>
    <cellStyle name="Comma  - Style6" xfId="4309" xr:uid="{00000000-0005-0000-0000-0000671A0000}"/>
    <cellStyle name="Comma  - Style7" xfId="4310" xr:uid="{00000000-0005-0000-0000-0000681A0000}"/>
    <cellStyle name="Comma  - Style8" xfId="4311" xr:uid="{00000000-0005-0000-0000-0000691A0000}"/>
    <cellStyle name="Comma (1)" xfId="4312" xr:uid="{00000000-0005-0000-0000-00006A1A0000}"/>
    <cellStyle name="Comma [00]" xfId="4313" xr:uid="{00000000-0005-0000-0000-00006B1A0000}"/>
    <cellStyle name="Comma [2]" xfId="4314" xr:uid="{00000000-0005-0000-0000-00006C1A0000}"/>
    <cellStyle name="Comma 0" xfId="4315" xr:uid="{00000000-0005-0000-0000-00006D1A0000}"/>
    <cellStyle name="Comma 0*" xfId="4316" xr:uid="{00000000-0005-0000-0000-00006E1A0000}"/>
    <cellStyle name="Comma 10" xfId="4317" xr:uid="{00000000-0005-0000-0000-00006F1A0000}"/>
    <cellStyle name="Comma 10 2" xfId="4318" xr:uid="{00000000-0005-0000-0000-0000701A0000}"/>
    <cellStyle name="Comma 10 3" xfId="4319" xr:uid="{00000000-0005-0000-0000-0000711A0000}"/>
    <cellStyle name="Comma 10 4" xfId="4320" xr:uid="{00000000-0005-0000-0000-0000721A0000}"/>
    <cellStyle name="Comma 10 5" xfId="4321" xr:uid="{00000000-0005-0000-0000-0000731A0000}"/>
    <cellStyle name="Comma 10 6" xfId="4322" xr:uid="{00000000-0005-0000-0000-0000741A0000}"/>
    <cellStyle name="Comma 11" xfId="4323" xr:uid="{00000000-0005-0000-0000-0000751A0000}"/>
    <cellStyle name="Comma 11 2" xfId="4324" xr:uid="{00000000-0005-0000-0000-0000761A0000}"/>
    <cellStyle name="Comma 11 3" xfId="4325" xr:uid="{00000000-0005-0000-0000-0000771A0000}"/>
    <cellStyle name="Comma 11 4" xfId="4326" xr:uid="{00000000-0005-0000-0000-0000781A0000}"/>
    <cellStyle name="Comma 11 5" xfId="4327" xr:uid="{00000000-0005-0000-0000-0000791A0000}"/>
    <cellStyle name="Comma 11 6" xfId="4328" xr:uid="{00000000-0005-0000-0000-00007A1A0000}"/>
    <cellStyle name="Comma 12" xfId="4329" xr:uid="{00000000-0005-0000-0000-00007B1A0000}"/>
    <cellStyle name="Comma 13" xfId="4330" xr:uid="{00000000-0005-0000-0000-00007C1A0000}"/>
    <cellStyle name="Comma 14" xfId="4331" xr:uid="{00000000-0005-0000-0000-00007D1A0000}"/>
    <cellStyle name="Comma 14 2" xfId="4332" xr:uid="{00000000-0005-0000-0000-00007E1A0000}"/>
    <cellStyle name="Comma 14 3" xfId="4333" xr:uid="{00000000-0005-0000-0000-00007F1A0000}"/>
    <cellStyle name="Comma 15" xfId="4334" xr:uid="{00000000-0005-0000-0000-0000801A0000}"/>
    <cellStyle name="Comma 16" xfId="4335" xr:uid="{00000000-0005-0000-0000-0000811A0000}"/>
    <cellStyle name="Comma 16 2" xfId="4336" xr:uid="{00000000-0005-0000-0000-0000821A0000}"/>
    <cellStyle name="Comma 16 3" xfId="4337" xr:uid="{00000000-0005-0000-0000-0000831A0000}"/>
    <cellStyle name="Comma 17" xfId="4338" xr:uid="{00000000-0005-0000-0000-0000841A0000}"/>
    <cellStyle name="Comma 17 10" xfId="4339" xr:uid="{00000000-0005-0000-0000-0000851A0000}"/>
    <cellStyle name="Comma 17 11" xfId="4340" xr:uid="{00000000-0005-0000-0000-0000861A0000}"/>
    <cellStyle name="Comma 17 12" xfId="4341" xr:uid="{00000000-0005-0000-0000-0000871A0000}"/>
    <cellStyle name="Comma 17 13" xfId="4342" xr:uid="{00000000-0005-0000-0000-0000881A0000}"/>
    <cellStyle name="Comma 17 14" xfId="4343" xr:uid="{00000000-0005-0000-0000-0000891A0000}"/>
    <cellStyle name="Comma 17 15" xfId="4344" xr:uid="{00000000-0005-0000-0000-00008A1A0000}"/>
    <cellStyle name="Comma 17 16" xfId="4345" xr:uid="{00000000-0005-0000-0000-00008B1A0000}"/>
    <cellStyle name="Comma 17 17" xfId="4346" xr:uid="{00000000-0005-0000-0000-00008C1A0000}"/>
    <cellStyle name="Comma 17 2" xfId="4347" xr:uid="{00000000-0005-0000-0000-00008D1A0000}"/>
    <cellStyle name="Comma 17 3" xfId="4348" xr:uid="{00000000-0005-0000-0000-00008E1A0000}"/>
    <cellStyle name="Comma 17 4" xfId="4349" xr:uid="{00000000-0005-0000-0000-00008F1A0000}"/>
    <cellStyle name="Comma 17 5" xfId="4350" xr:uid="{00000000-0005-0000-0000-0000901A0000}"/>
    <cellStyle name="Comma 17 6" xfId="4351" xr:uid="{00000000-0005-0000-0000-0000911A0000}"/>
    <cellStyle name="Comma 17 7" xfId="4352" xr:uid="{00000000-0005-0000-0000-0000921A0000}"/>
    <cellStyle name="Comma 17 8" xfId="4353" xr:uid="{00000000-0005-0000-0000-0000931A0000}"/>
    <cellStyle name="Comma 17 9" xfId="4354" xr:uid="{00000000-0005-0000-0000-0000941A0000}"/>
    <cellStyle name="Comma 18" xfId="4355" xr:uid="{00000000-0005-0000-0000-0000951A0000}"/>
    <cellStyle name="Comma 19" xfId="4356" xr:uid="{00000000-0005-0000-0000-0000961A0000}"/>
    <cellStyle name="Comma 2" xfId="4357" xr:uid="{00000000-0005-0000-0000-0000971A0000}"/>
    <cellStyle name="Comma 2 10" xfId="4358" xr:uid="{00000000-0005-0000-0000-0000981A0000}"/>
    <cellStyle name="Comma 2 11" xfId="4359" xr:uid="{00000000-0005-0000-0000-0000991A0000}"/>
    <cellStyle name="Comma 2 12" xfId="4360" xr:uid="{00000000-0005-0000-0000-00009A1A0000}"/>
    <cellStyle name="Comma 2 13" xfId="4361" xr:uid="{00000000-0005-0000-0000-00009B1A0000}"/>
    <cellStyle name="Comma 2 14" xfId="4362" xr:uid="{00000000-0005-0000-0000-00009C1A0000}"/>
    <cellStyle name="Comma 2 15" xfId="4363" xr:uid="{00000000-0005-0000-0000-00009D1A0000}"/>
    <cellStyle name="Comma 2 16" xfId="4364" xr:uid="{00000000-0005-0000-0000-00009E1A0000}"/>
    <cellStyle name="Comma 2 17" xfId="4365" xr:uid="{00000000-0005-0000-0000-00009F1A0000}"/>
    <cellStyle name="Comma 2 18" xfId="4366" xr:uid="{00000000-0005-0000-0000-0000A01A0000}"/>
    <cellStyle name="Comma 2 19" xfId="4367" xr:uid="{00000000-0005-0000-0000-0000A11A0000}"/>
    <cellStyle name="Comma 2 2" xfId="4368" xr:uid="{00000000-0005-0000-0000-0000A21A0000}"/>
    <cellStyle name="Comma 2 2 2" xfId="4369" xr:uid="{00000000-0005-0000-0000-0000A31A0000}"/>
    <cellStyle name="Comma 2 2 2 2" xfId="4370" xr:uid="{00000000-0005-0000-0000-0000A41A0000}"/>
    <cellStyle name="Comma 2 2 2 3" xfId="4371" xr:uid="{00000000-0005-0000-0000-0000A51A0000}"/>
    <cellStyle name="Comma 2 2 3" xfId="4372" xr:uid="{00000000-0005-0000-0000-0000A61A0000}"/>
    <cellStyle name="Comma 2 2 4" xfId="4373" xr:uid="{00000000-0005-0000-0000-0000A71A0000}"/>
    <cellStyle name="Comma 2 20" xfId="4374" xr:uid="{00000000-0005-0000-0000-0000A81A0000}"/>
    <cellStyle name="Comma 2 21" xfId="4375" xr:uid="{00000000-0005-0000-0000-0000A91A0000}"/>
    <cellStyle name="Comma 2 22" xfId="4376" xr:uid="{00000000-0005-0000-0000-0000AA1A0000}"/>
    <cellStyle name="Comma 2 23" xfId="4377" xr:uid="{00000000-0005-0000-0000-0000AB1A0000}"/>
    <cellStyle name="Comma 2 24" xfId="4378" xr:uid="{00000000-0005-0000-0000-0000AC1A0000}"/>
    <cellStyle name="Comma 2 25" xfId="4379" xr:uid="{00000000-0005-0000-0000-0000AD1A0000}"/>
    <cellStyle name="Comma 2 26" xfId="4380" xr:uid="{00000000-0005-0000-0000-0000AE1A0000}"/>
    <cellStyle name="Comma 2 27" xfId="4381" xr:uid="{00000000-0005-0000-0000-0000AF1A0000}"/>
    <cellStyle name="Comma 2 28" xfId="4382" xr:uid="{00000000-0005-0000-0000-0000B01A0000}"/>
    <cellStyle name="Comma 2 29" xfId="4383" xr:uid="{00000000-0005-0000-0000-0000B11A0000}"/>
    <cellStyle name="Comma 2 3" xfId="4384" xr:uid="{00000000-0005-0000-0000-0000B21A0000}"/>
    <cellStyle name="Comma 2 3 2" xfId="4385" xr:uid="{00000000-0005-0000-0000-0000B31A0000}"/>
    <cellStyle name="Comma 2 3 3" xfId="4386" xr:uid="{00000000-0005-0000-0000-0000B41A0000}"/>
    <cellStyle name="Comma 2 30" xfId="4387" xr:uid="{00000000-0005-0000-0000-0000B51A0000}"/>
    <cellStyle name="Comma 2 31" xfId="4388" xr:uid="{00000000-0005-0000-0000-0000B61A0000}"/>
    <cellStyle name="Comma 2 32" xfId="4389" xr:uid="{00000000-0005-0000-0000-0000B71A0000}"/>
    <cellStyle name="Comma 2 33" xfId="4390" xr:uid="{00000000-0005-0000-0000-0000B81A0000}"/>
    <cellStyle name="Comma 2 34" xfId="4391" xr:uid="{00000000-0005-0000-0000-0000B91A0000}"/>
    <cellStyle name="Comma 2 35" xfId="4392" xr:uid="{00000000-0005-0000-0000-0000BA1A0000}"/>
    <cellStyle name="Comma 2 36" xfId="4393" xr:uid="{00000000-0005-0000-0000-0000BB1A0000}"/>
    <cellStyle name="Comma 2 37" xfId="4394" xr:uid="{00000000-0005-0000-0000-0000BC1A0000}"/>
    <cellStyle name="Comma 2 38" xfId="4395" xr:uid="{00000000-0005-0000-0000-0000BD1A0000}"/>
    <cellStyle name="Comma 2 4" xfId="4396" xr:uid="{00000000-0005-0000-0000-0000BE1A0000}"/>
    <cellStyle name="Comma 2 4 2" xfId="4397" xr:uid="{00000000-0005-0000-0000-0000BF1A0000}"/>
    <cellStyle name="Comma 2 4 3" xfId="4398" xr:uid="{00000000-0005-0000-0000-0000C01A0000}"/>
    <cellStyle name="Comma 2 5" xfId="4399" xr:uid="{00000000-0005-0000-0000-0000C11A0000}"/>
    <cellStyle name="Comma 2 5 2" xfId="4400" xr:uid="{00000000-0005-0000-0000-0000C21A0000}"/>
    <cellStyle name="Comma 2 5 3" xfId="4401" xr:uid="{00000000-0005-0000-0000-0000C31A0000}"/>
    <cellStyle name="Comma 2 6" xfId="4402" xr:uid="{00000000-0005-0000-0000-0000C41A0000}"/>
    <cellStyle name="Comma 2 6 2" xfId="4403" xr:uid="{00000000-0005-0000-0000-0000C51A0000}"/>
    <cellStyle name="Comma 2 6 3" xfId="4404" xr:uid="{00000000-0005-0000-0000-0000C61A0000}"/>
    <cellStyle name="Comma 2 7" xfId="4405" xr:uid="{00000000-0005-0000-0000-0000C71A0000}"/>
    <cellStyle name="Comma 2 7 2" xfId="4406" xr:uid="{00000000-0005-0000-0000-0000C81A0000}"/>
    <cellStyle name="Comma 2 7 3" xfId="4407" xr:uid="{00000000-0005-0000-0000-0000C91A0000}"/>
    <cellStyle name="Comma 2 8" xfId="4408" xr:uid="{00000000-0005-0000-0000-0000CA1A0000}"/>
    <cellStyle name="Comma 2 8 2" xfId="4409" xr:uid="{00000000-0005-0000-0000-0000CB1A0000}"/>
    <cellStyle name="Comma 2 8 3" xfId="4410" xr:uid="{00000000-0005-0000-0000-0000CC1A0000}"/>
    <cellStyle name="Comma 2 9" xfId="4411" xr:uid="{00000000-0005-0000-0000-0000CD1A0000}"/>
    <cellStyle name="Comma 2_HCV_HCF LIABILITY - DBCC costs" xfId="4412" xr:uid="{00000000-0005-0000-0000-0000CE1A0000}"/>
    <cellStyle name="Comma 20" xfId="4413" xr:uid="{00000000-0005-0000-0000-0000CF1A0000}"/>
    <cellStyle name="Comma 21" xfId="4414" xr:uid="{00000000-0005-0000-0000-0000D01A0000}"/>
    <cellStyle name="Comma 21 2" xfId="14625" xr:uid="{00000000-0005-0000-0000-0000D11A0000}"/>
    <cellStyle name="Comma 21 2 2" xfId="30294" xr:uid="{00000000-0005-0000-0000-0000D21A0000}"/>
    <cellStyle name="Comma 21 2 3" xfId="45891" xr:uid="{00000000-0005-0000-0000-0000D31A0000}"/>
    <cellStyle name="Comma 21 3" xfId="22556" xr:uid="{00000000-0005-0000-0000-0000D41A0000}"/>
    <cellStyle name="Comma 21 4" xfId="38153" xr:uid="{00000000-0005-0000-0000-0000D51A0000}"/>
    <cellStyle name="Comma 22" xfId="4415" xr:uid="{00000000-0005-0000-0000-0000D61A0000}"/>
    <cellStyle name="Comma 22 2" xfId="14626" xr:uid="{00000000-0005-0000-0000-0000D71A0000}"/>
    <cellStyle name="Comma 22 2 2" xfId="30295" xr:uid="{00000000-0005-0000-0000-0000D81A0000}"/>
    <cellStyle name="Comma 22 2 3" xfId="45892" xr:uid="{00000000-0005-0000-0000-0000D91A0000}"/>
    <cellStyle name="Comma 22 3" xfId="22557" xr:uid="{00000000-0005-0000-0000-0000DA1A0000}"/>
    <cellStyle name="Comma 22 4" xfId="38154" xr:uid="{00000000-0005-0000-0000-0000DB1A0000}"/>
    <cellStyle name="Comma 23" xfId="4416" xr:uid="{00000000-0005-0000-0000-0000DC1A0000}"/>
    <cellStyle name="Comma 23 2" xfId="14627" xr:uid="{00000000-0005-0000-0000-0000DD1A0000}"/>
    <cellStyle name="Comma 23 2 2" xfId="30296" xr:uid="{00000000-0005-0000-0000-0000DE1A0000}"/>
    <cellStyle name="Comma 23 2 3" xfId="45893" xr:uid="{00000000-0005-0000-0000-0000DF1A0000}"/>
    <cellStyle name="Comma 23 3" xfId="22558" xr:uid="{00000000-0005-0000-0000-0000E01A0000}"/>
    <cellStyle name="Comma 23 4" xfId="38155" xr:uid="{00000000-0005-0000-0000-0000E11A0000}"/>
    <cellStyle name="Comma 24" xfId="4417" xr:uid="{00000000-0005-0000-0000-0000E21A0000}"/>
    <cellStyle name="Comma 24 2" xfId="14628" xr:uid="{00000000-0005-0000-0000-0000E31A0000}"/>
    <cellStyle name="Comma 24 2 2" xfId="30297" xr:uid="{00000000-0005-0000-0000-0000E41A0000}"/>
    <cellStyle name="Comma 24 2 3" xfId="45894" xr:uid="{00000000-0005-0000-0000-0000E51A0000}"/>
    <cellStyle name="Comma 24 3" xfId="22559" xr:uid="{00000000-0005-0000-0000-0000E61A0000}"/>
    <cellStyle name="Comma 24 4" xfId="38156" xr:uid="{00000000-0005-0000-0000-0000E71A0000}"/>
    <cellStyle name="Comma 25" xfId="4418" xr:uid="{00000000-0005-0000-0000-0000E81A0000}"/>
    <cellStyle name="Comma 29" xfId="4419" xr:uid="{00000000-0005-0000-0000-0000E91A0000}"/>
    <cellStyle name="Comma 3" xfId="4420" xr:uid="{00000000-0005-0000-0000-0000EA1A0000}"/>
    <cellStyle name="Comma 3 10" xfId="4421" xr:uid="{00000000-0005-0000-0000-0000EB1A0000}"/>
    <cellStyle name="Comma 3 11" xfId="4422" xr:uid="{00000000-0005-0000-0000-0000EC1A0000}"/>
    <cellStyle name="Comma 3 12" xfId="4423" xr:uid="{00000000-0005-0000-0000-0000ED1A0000}"/>
    <cellStyle name="Comma 3 13" xfId="4424" xr:uid="{00000000-0005-0000-0000-0000EE1A0000}"/>
    <cellStyle name="Comma 3 14" xfId="4425" xr:uid="{00000000-0005-0000-0000-0000EF1A0000}"/>
    <cellStyle name="Comma 3 15" xfId="4426" xr:uid="{00000000-0005-0000-0000-0000F01A0000}"/>
    <cellStyle name="Comma 3 16" xfId="4427" xr:uid="{00000000-0005-0000-0000-0000F11A0000}"/>
    <cellStyle name="Comma 3 2" xfId="4428" xr:uid="{00000000-0005-0000-0000-0000F21A0000}"/>
    <cellStyle name="Comma 3 2 66" xfId="4429" xr:uid="{00000000-0005-0000-0000-0000F31A0000}"/>
    <cellStyle name="Comma 3 3" xfId="4430" xr:uid="{00000000-0005-0000-0000-0000F41A0000}"/>
    <cellStyle name="Comma 3 3 2" xfId="4431" xr:uid="{00000000-0005-0000-0000-0000F51A0000}"/>
    <cellStyle name="Comma 3 4" xfId="4432" xr:uid="{00000000-0005-0000-0000-0000F61A0000}"/>
    <cellStyle name="Comma 3 5" xfId="4433" xr:uid="{00000000-0005-0000-0000-0000F71A0000}"/>
    <cellStyle name="Comma 3 6" xfId="4434" xr:uid="{00000000-0005-0000-0000-0000F81A0000}"/>
    <cellStyle name="Comma 3 7" xfId="4435" xr:uid="{00000000-0005-0000-0000-0000F91A0000}"/>
    <cellStyle name="Comma 3 8" xfId="4436" xr:uid="{00000000-0005-0000-0000-0000FA1A0000}"/>
    <cellStyle name="Comma 3 9" xfId="4437" xr:uid="{00000000-0005-0000-0000-0000FB1A0000}"/>
    <cellStyle name="Comma 4" xfId="4438" xr:uid="{00000000-0005-0000-0000-0000FC1A0000}"/>
    <cellStyle name="Comma 4 10" xfId="4439" xr:uid="{00000000-0005-0000-0000-0000FD1A0000}"/>
    <cellStyle name="Comma 4 11" xfId="4440" xr:uid="{00000000-0005-0000-0000-0000FE1A0000}"/>
    <cellStyle name="Comma 4 12" xfId="4441" xr:uid="{00000000-0005-0000-0000-0000FF1A0000}"/>
    <cellStyle name="Comma 4 13" xfId="4442" xr:uid="{00000000-0005-0000-0000-0000001B0000}"/>
    <cellStyle name="Comma 4 14" xfId="4443" xr:uid="{00000000-0005-0000-0000-0000011B0000}"/>
    <cellStyle name="Comma 4 15" xfId="4444" xr:uid="{00000000-0005-0000-0000-0000021B0000}"/>
    <cellStyle name="Comma 4 16" xfId="4445" xr:uid="{00000000-0005-0000-0000-0000031B0000}"/>
    <cellStyle name="Comma 4 17" xfId="4446" xr:uid="{00000000-0005-0000-0000-0000041B0000}"/>
    <cellStyle name="Comma 4 18" xfId="4447" xr:uid="{00000000-0005-0000-0000-0000051B0000}"/>
    <cellStyle name="Comma 4 19" xfId="4448" xr:uid="{00000000-0005-0000-0000-0000061B0000}"/>
    <cellStyle name="Comma 4 2" xfId="4449" xr:uid="{00000000-0005-0000-0000-0000071B0000}"/>
    <cellStyle name="Comma 4 3" xfId="4450" xr:uid="{00000000-0005-0000-0000-0000081B0000}"/>
    <cellStyle name="Comma 4 3 2" xfId="4451" xr:uid="{00000000-0005-0000-0000-0000091B0000}"/>
    <cellStyle name="Comma 4 4" xfId="4452" xr:uid="{00000000-0005-0000-0000-00000A1B0000}"/>
    <cellStyle name="Comma 4 5" xfId="4453" xr:uid="{00000000-0005-0000-0000-00000B1B0000}"/>
    <cellStyle name="Comma 4 6" xfId="4454" xr:uid="{00000000-0005-0000-0000-00000C1B0000}"/>
    <cellStyle name="Comma 4 7" xfId="4455" xr:uid="{00000000-0005-0000-0000-00000D1B0000}"/>
    <cellStyle name="Comma 4 8" xfId="4456" xr:uid="{00000000-0005-0000-0000-00000E1B0000}"/>
    <cellStyle name="Comma 4 9" xfId="4457" xr:uid="{00000000-0005-0000-0000-00000F1B0000}"/>
    <cellStyle name="Comma 5" xfId="4458" xr:uid="{00000000-0005-0000-0000-0000101B0000}"/>
    <cellStyle name="Comma 5 10" xfId="4459" xr:uid="{00000000-0005-0000-0000-0000111B0000}"/>
    <cellStyle name="Comma 5 2" xfId="4460" xr:uid="{00000000-0005-0000-0000-0000121B0000}"/>
    <cellStyle name="Comma 5 2 2" xfId="4461" xr:uid="{00000000-0005-0000-0000-0000131B0000}"/>
    <cellStyle name="Comma 5 3" xfId="4462" xr:uid="{00000000-0005-0000-0000-0000141B0000}"/>
    <cellStyle name="Comma 5 4" xfId="4463" xr:uid="{00000000-0005-0000-0000-0000151B0000}"/>
    <cellStyle name="Comma 5 5" xfId="4464" xr:uid="{00000000-0005-0000-0000-0000161B0000}"/>
    <cellStyle name="Comma 5 6" xfId="4465" xr:uid="{00000000-0005-0000-0000-0000171B0000}"/>
    <cellStyle name="Comma 5 7" xfId="4466" xr:uid="{00000000-0005-0000-0000-0000181B0000}"/>
    <cellStyle name="Comma 5 8" xfId="4467" xr:uid="{00000000-0005-0000-0000-0000191B0000}"/>
    <cellStyle name="Comma 5 9" xfId="4468" xr:uid="{00000000-0005-0000-0000-00001A1B0000}"/>
    <cellStyle name="Comma 6" xfId="4469" xr:uid="{00000000-0005-0000-0000-00001B1B0000}"/>
    <cellStyle name="Comma 6 10" xfId="4470" xr:uid="{00000000-0005-0000-0000-00001C1B0000}"/>
    <cellStyle name="Comma 6 2" xfId="4471" xr:uid="{00000000-0005-0000-0000-00001D1B0000}"/>
    <cellStyle name="Comma 6 3" xfId="4472" xr:uid="{00000000-0005-0000-0000-00001E1B0000}"/>
    <cellStyle name="Comma 6 4" xfId="4473" xr:uid="{00000000-0005-0000-0000-00001F1B0000}"/>
    <cellStyle name="Comma 6 5" xfId="4474" xr:uid="{00000000-0005-0000-0000-0000201B0000}"/>
    <cellStyle name="Comma 6 6" xfId="4475" xr:uid="{00000000-0005-0000-0000-0000211B0000}"/>
    <cellStyle name="Comma 6 7" xfId="4476" xr:uid="{00000000-0005-0000-0000-0000221B0000}"/>
    <cellStyle name="Comma 6 8" xfId="4477" xr:uid="{00000000-0005-0000-0000-0000231B0000}"/>
    <cellStyle name="Comma 6 9" xfId="4478" xr:uid="{00000000-0005-0000-0000-0000241B0000}"/>
    <cellStyle name="Comma 7" xfId="4479" xr:uid="{00000000-0005-0000-0000-0000251B0000}"/>
    <cellStyle name="Comma 7 10" xfId="4480" xr:uid="{00000000-0005-0000-0000-0000261B0000}"/>
    <cellStyle name="Comma 7 10 2" xfId="4481" xr:uid="{00000000-0005-0000-0000-0000271B0000}"/>
    <cellStyle name="Comma 7 10 3" xfId="4482" xr:uid="{00000000-0005-0000-0000-0000281B0000}"/>
    <cellStyle name="Comma 7 11" xfId="4483" xr:uid="{00000000-0005-0000-0000-0000291B0000}"/>
    <cellStyle name="Comma 7 11 2" xfId="4484" xr:uid="{00000000-0005-0000-0000-00002A1B0000}"/>
    <cellStyle name="Comma 7 11 3" xfId="4485" xr:uid="{00000000-0005-0000-0000-00002B1B0000}"/>
    <cellStyle name="Comma 7 12" xfId="4486" xr:uid="{00000000-0005-0000-0000-00002C1B0000}"/>
    <cellStyle name="Comma 7 12 2" xfId="4487" xr:uid="{00000000-0005-0000-0000-00002D1B0000}"/>
    <cellStyle name="Comma 7 12 3" xfId="4488" xr:uid="{00000000-0005-0000-0000-00002E1B0000}"/>
    <cellStyle name="Comma 7 13" xfId="4489" xr:uid="{00000000-0005-0000-0000-00002F1B0000}"/>
    <cellStyle name="Comma 7 13 2" xfId="4490" xr:uid="{00000000-0005-0000-0000-0000301B0000}"/>
    <cellStyle name="Comma 7 13 3" xfId="4491" xr:uid="{00000000-0005-0000-0000-0000311B0000}"/>
    <cellStyle name="Comma 7 14" xfId="4492" xr:uid="{00000000-0005-0000-0000-0000321B0000}"/>
    <cellStyle name="Comma 7 14 2" xfId="4493" xr:uid="{00000000-0005-0000-0000-0000331B0000}"/>
    <cellStyle name="Comma 7 14 3" xfId="4494" xr:uid="{00000000-0005-0000-0000-0000341B0000}"/>
    <cellStyle name="Comma 7 15" xfId="4495" xr:uid="{00000000-0005-0000-0000-0000351B0000}"/>
    <cellStyle name="Comma 7 15 2" xfId="4496" xr:uid="{00000000-0005-0000-0000-0000361B0000}"/>
    <cellStyle name="Comma 7 15 3" xfId="4497" xr:uid="{00000000-0005-0000-0000-0000371B0000}"/>
    <cellStyle name="Comma 7 16" xfId="4498" xr:uid="{00000000-0005-0000-0000-0000381B0000}"/>
    <cellStyle name="Comma 7 16 2" xfId="4499" xr:uid="{00000000-0005-0000-0000-0000391B0000}"/>
    <cellStyle name="Comma 7 16 3" xfId="4500" xr:uid="{00000000-0005-0000-0000-00003A1B0000}"/>
    <cellStyle name="Comma 7 17" xfId="4501" xr:uid="{00000000-0005-0000-0000-00003B1B0000}"/>
    <cellStyle name="Comma 7 17 2" xfId="4502" xr:uid="{00000000-0005-0000-0000-00003C1B0000}"/>
    <cellStyle name="Comma 7 17 3" xfId="4503" xr:uid="{00000000-0005-0000-0000-00003D1B0000}"/>
    <cellStyle name="Comma 7 18" xfId="4504" xr:uid="{00000000-0005-0000-0000-00003E1B0000}"/>
    <cellStyle name="Comma 7 18 2" xfId="4505" xr:uid="{00000000-0005-0000-0000-00003F1B0000}"/>
    <cellStyle name="Comma 7 18 3" xfId="4506" xr:uid="{00000000-0005-0000-0000-0000401B0000}"/>
    <cellStyle name="Comma 7 19" xfId="4507" xr:uid="{00000000-0005-0000-0000-0000411B0000}"/>
    <cellStyle name="Comma 7 19 2" xfId="4508" xr:uid="{00000000-0005-0000-0000-0000421B0000}"/>
    <cellStyle name="Comma 7 19 3" xfId="4509" xr:uid="{00000000-0005-0000-0000-0000431B0000}"/>
    <cellStyle name="Comma 7 2" xfId="4510" xr:uid="{00000000-0005-0000-0000-0000441B0000}"/>
    <cellStyle name="Comma 7 2 10" xfId="4511" xr:uid="{00000000-0005-0000-0000-0000451B0000}"/>
    <cellStyle name="Comma 7 2 10 2" xfId="4512" xr:uid="{00000000-0005-0000-0000-0000461B0000}"/>
    <cellStyle name="Comma 7 2 10 3" xfId="4513" xr:uid="{00000000-0005-0000-0000-0000471B0000}"/>
    <cellStyle name="Comma 7 2 11" xfId="4514" xr:uid="{00000000-0005-0000-0000-0000481B0000}"/>
    <cellStyle name="Comma 7 2 11 2" xfId="4515" xr:uid="{00000000-0005-0000-0000-0000491B0000}"/>
    <cellStyle name="Comma 7 2 11 3" xfId="4516" xr:uid="{00000000-0005-0000-0000-00004A1B0000}"/>
    <cellStyle name="Comma 7 2 12" xfId="4517" xr:uid="{00000000-0005-0000-0000-00004B1B0000}"/>
    <cellStyle name="Comma 7 2 12 2" xfId="4518" xr:uid="{00000000-0005-0000-0000-00004C1B0000}"/>
    <cellStyle name="Comma 7 2 12 3" xfId="4519" xr:uid="{00000000-0005-0000-0000-00004D1B0000}"/>
    <cellStyle name="Comma 7 2 13" xfId="4520" xr:uid="{00000000-0005-0000-0000-00004E1B0000}"/>
    <cellStyle name="Comma 7 2 13 2" xfId="4521" xr:uid="{00000000-0005-0000-0000-00004F1B0000}"/>
    <cellStyle name="Comma 7 2 13 3" xfId="4522" xr:uid="{00000000-0005-0000-0000-0000501B0000}"/>
    <cellStyle name="Comma 7 2 14" xfId="4523" xr:uid="{00000000-0005-0000-0000-0000511B0000}"/>
    <cellStyle name="Comma 7 2 14 2" xfId="4524" xr:uid="{00000000-0005-0000-0000-0000521B0000}"/>
    <cellStyle name="Comma 7 2 14 3" xfId="4525" xr:uid="{00000000-0005-0000-0000-0000531B0000}"/>
    <cellStyle name="Comma 7 2 15" xfId="4526" xr:uid="{00000000-0005-0000-0000-0000541B0000}"/>
    <cellStyle name="Comma 7 2 15 2" xfId="4527" xr:uid="{00000000-0005-0000-0000-0000551B0000}"/>
    <cellStyle name="Comma 7 2 15 3" xfId="4528" xr:uid="{00000000-0005-0000-0000-0000561B0000}"/>
    <cellStyle name="Comma 7 2 16" xfId="4529" xr:uid="{00000000-0005-0000-0000-0000571B0000}"/>
    <cellStyle name="Comma 7 2 16 2" xfId="4530" xr:uid="{00000000-0005-0000-0000-0000581B0000}"/>
    <cellStyle name="Comma 7 2 16 3" xfId="4531" xr:uid="{00000000-0005-0000-0000-0000591B0000}"/>
    <cellStyle name="Comma 7 2 17" xfId="4532" xr:uid="{00000000-0005-0000-0000-00005A1B0000}"/>
    <cellStyle name="Comma 7 2 17 2" xfId="4533" xr:uid="{00000000-0005-0000-0000-00005B1B0000}"/>
    <cellStyle name="Comma 7 2 17 3" xfId="4534" xr:uid="{00000000-0005-0000-0000-00005C1B0000}"/>
    <cellStyle name="Comma 7 2 18" xfId="4535" xr:uid="{00000000-0005-0000-0000-00005D1B0000}"/>
    <cellStyle name="Comma 7 2 18 2" xfId="4536" xr:uid="{00000000-0005-0000-0000-00005E1B0000}"/>
    <cellStyle name="Comma 7 2 18 3" xfId="4537" xr:uid="{00000000-0005-0000-0000-00005F1B0000}"/>
    <cellStyle name="Comma 7 2 19" xfId="4538" xr:uid="{00000000-0005-0000-0000-0000601B0000}"/>
    <cellStyle name="Comma 7 2 19 2" xfId="4539" xr:uid="{00000000-0005-0000-0000-0000611B0000}"/>
    <cellStyle name="Comma 7 2 19 3" xfId="4540" xr:uid="{00000000-0005-0000-0000-0000621B0000}"/>
    <cellStyle name="Comma 7 2 2" xfId="4541" xr:uid="{00000000-0005-0000-0000-0000631B0000}"/>
    <cellStyle name="Comma 7 2 2 10" xfId="4542" xr:uid="{00000000-0005-0000-0000-0000641B0000}"/>
    <cellStyle name="Comma 7 2 2 10 2" xfId="4543" xr:uid="{00000000-0005-0000-0000-0000651B0000}"/>
    <cellStyle name="Comma 7 2 2 10 3" xfId="4544" xr:uid="{00000000-0005-0000-0000-0000661B0000}"/>
    <cellStyle name="Comma 7 2 2 11" xfId="4545" xr:uid="{00000000-0005-0000-0000-0000671B0000}"/>
    <cellStyle name="Comma 7 2 2 11 2" xfId="4546" xr:uid="{00000000-0005-0000-0000-0000681B0000}"/>
    <cellStyle name="Comma 7 2 2 11 3" xfId="4547" xr:uid="{00000000-0005-0000-0000-0000691B0000}"/>
    <cellStyle name="Comma 7 2 2 12" xfId="4548" xr:uid="{00000000-0005-0000-0000-00006A1B0000}"/>
    <cellStyle name="Comma 7 2 2 12 2" xfId="4549" xr:uid="{00000000-0005-0000-0000-00006B1B0000}"/>
    <cellStyle name="Comma 7 2 2 12 3" xfId="4550" xr:uid="{00000000-0005-0000-0000-00006C1B0000}"/>
    <cellStyle name="Comma 7 2 2 13" xfId="4551" xr:uid="{00000000-0005-0000-0000-00006D1B0000}"/>
    <cellStyle name="Comma 7 2 2 13 2" xfId="4552" xr:uid="{00000000-0005-0000-0000-00006E1B0000}"/>
    <cellStyle name="Comma 7 2 2 13 3" xfId="4553" xr:uid="{00000000-0005-0000-0000-00006F1B0000}"/>
    <cellStyle name="Comma 7 2 2 14" xfId="4554" xr:uid="{00000000-0005-0000-0000-0000701B0000}"/>
    <cellStyle name="Comma 7 2 2 14 2" xfId="4555" xr:uid="{00000000-0005-0000-0000-0000711B0000}"/>
    <cellStyle name="Comma 7 2 2 14 3" xfId="4556" xr:uid="{00000000-0005-0000-0000-0000721B0000}"/>
    <cellStyle name="Comma 7 2 2 15" xfId="4557" xr:uid="{00000000-0005-0000-0000-0000731B0000}"/>
    <cellStyle name="Comma 7 2 2 15 2" xfId="4558" xr:uid="{00000000-0005-0000-0000-0000741B0000}"/>
    <cellStyle name="Comma 7 2 2 15 3" xfId="4559" xr:uid="{00000000-0005-0000-0000-0000751B0000}"/>
    <cellStyle name="Comma 7 2 2 16" xfId="4560" xr:uid="{00000000-0005-0000-0000-0000761B0000}"/>
    <cellStyle name="Comma 7 2 2 16 2" xfId="4561" xr:uid="{00000000-0005-0000-0000-0000771B0000}"/>
    <cellStyle name="Comma 7 2 2 16 3" xfId="4562" xr:uid="{00000000-0005-0000-0000-0000781B0000}"/>
    <cellStyle name="Comma 7 2 2 17" xfId="4563" xr:uid="{00000000-0005-0000-0000-0000791B0000}"/>
    <cellStyle name="Comma 7 2 2 17 2" xfId="4564" xr:uid="{00000000-0005-0000-0000-00007A1B0000}"/>
    <cellStyle name="Comma 7 2 2 17 3" xfId="4565" xr:uid="{00000000-0005-0000-0000-00007B1B0000}"/>
    <cellStyle name="Comma 7 2 2 18" xfId="4566" xr:uid="{00000000-0005-0000-0000-00007C1B0000}"/>
    <cellStyle name="Comma 7 2 2 18 2" xfId="4567" xr:uid="{00000000-0005-0000-0000-00007D1B0000}"/>
    <cellStyle name="Comma 7 2 2 18 3" xfId="4568" xr:uid="{00000000-0005-0000-0000-00007E1B0000}"/>
    <cellStyle name="Comma 7 2 2 19" xfId="4569" xr:uid="{00000000-0005-0000-0000-00007F1B0000}"/>
    <cellStyle name="Comma 7 2 2 2" xfId="4570" xr:uid="{00000000-0005-0000-0000-0000801B0000}"/>
    <cellStyle name="Comma 7 2 2 2 10" xfId="4571" xr:uid="{00000000-0005-0000-0000-0000811B0000}"/>
    <cellStyle name="Comma 7 2 2 2 10 2" xfId="4572" xr:uid="{00000000-0005-0000-0000-0000821B0000}"/>
    <cellStyle name="Comma 7 2 2 2 10 3" xfId="4573" xr:uid="{00000000-0005-0000-0000-0000831B0000}"/>
    <cellStyle name="Comma 7 2 2 2 11" xfId="4574" xr:uid="{00000000-0005-0000-0000-0000841B0000}"/>
    <cellStyle name="Comma 7 2 2 2 11 2" xfId="4575" xr:uid="{00000000-0005-0000-0000-0000851B0000}"/>
    <cellStyle name="Comma 7 2 2 2 11 3" xfId="4576" xr:uid="{00000000-0005-0000-0000-0000861B0000}"/>
    <cellStyle name="Comma 7 2 2 2 12" xfId="4577" xr:uid="{00000000-0005-0000-0000-0000871B0000}"/>
    <cellStyle name="Comma 7 2 2 2 12 2" xfId="4578" xr:uid="{00000000-0005-0000-0000-0000881B0000}"/>
    <cellStyle name="Comma 7 2 2 2 12 3" xfId="4579" xr:uid="{00000000-0005-0000-0000-0000891B0000}"/>
    <cellStyle name="Comma 7 2 2 2 13" xfId="4580" xr:uid="{00000000-0005-0000-0000-00008A1B0000}"/>
    <cellStyle name="Comma 7 2 2 2 13 2" xfId="4581" xr:uid="{00000000-0005-0000-0000-00008B1B0000}"/>
    <cellStyle name="Comma 7 2 2 2 13 3" xfId="4582" xr:uid="{00000000-0005-0000-0000-00008C1B0000}"/>
    <cellStyle name="Comma 7 2 2 2 14" xfId="4583" xr:uid="{00000000-0005-0000-0000-00008D1B0000}"/>
    <cellStyle name="Comma 7 2 2 2 14 2" xfId="4584" xr:uid="{00000000-0005-0000-0000-00008E1B0000}"/>
    <cellStyle name="Comma 7 2 2 2 14 3" xfId="4585" xr:uid="{00000000-0005-0000-0000-00008F1B0000}"/>
    <cellStyle name="Comma 7 2 2 2 15" xfId="4586" xr:uid="{00000000-0005-0000-0000-0000901B0000}"/>
    <cellStyle name="Comma 7 2 2 2 15 2" xfId="4587" xr:uid="{00000000-0005-0000-0000-0000911B0000}"/>
    <cellStyle name="Comma 7 2 2 2 15 3" xfId="4588" xr:uid="{00000000-0005-0000-0000-0000921B0000}"/>
    <cellStyle name="Comma 7 2 2 2 16" xfId="4589" xr:uid="{00000000-0005-0000-0000-0000931B0000}"/>
    <cellStyle name="Comma 7 2 2 2 16 2" xfId="4590" xr:uid="{00000000-0005-0000-0000-0000941B0000}"/>
    <cellStyle name="Comma 7 2 2 2 16 3" xfId="4591" xr:uid="{00000000-0005-0000-0000-0000951B0000}"/>
    <cellStyle name="Comma 7 2 2 2 17" xfId="4592" xr:uid="{00000000-0005-0000-0000-0000961B0000}"/>
    <cellStyle name="Comma 7 2 2 2 18" xfId="4593" xr:uid="{00000000-0005-0000-0000-0000971B0000}"/>
    <cellStyle name="Comma 7 2 2 2 2" xfId="4594" xr:uid="{00000000-0005-0000-0000-0000981B0000}"/>
    <cellStyle name="Comma 7 2 2 2 2 2" xfId="4595" xr:uid="{00000000-0005-0000-0000-0000991B0000}"/>
    <cellStyle name="Comma 7 2 2 2 2 2 2" xfId="4596" xr:uid="{00000000-0005-0000-0000-00009A1B0000}"/>
    <cellStyle name="Comma 7 2 2 2 2 2 2 2" xfId="4597" xr:uid="{00000000-0005-0000-0000-00009B1B0000}"/>
    <cellStyle name="Comma 7 2 2 2 2 2 2 3" xfId="4598" xr:uid="{00000000-0005-0000-0000-00009C1B0000}"/>
    <cellStyle name="Comma 7 2 2 2 2 2 3" xfId="4599" xr:uid="{00000000-0005-0000-0000-00009D1B0000}"/>
    <cellStyle name="Comma 7 2 2 2 2 2 4" xfId="4600" xr:uid="{00000000-0005-0000-0000-00009E1B0000}"/>
    <cellStyle name="Comma 7 2 2 2 2 3" xfId="4601" xr:uid="{00000000-0005-0000-0000-00009F1B0000}"/>
    <cellStyle name="Comma 7 2 2 2 2 3 2" xfId="4602" xr:uid="{00000000-0005-0000-0000-0000A01B0000}"/>
    <cellStyle name="Comma 7 2 2 2 2 3 3" xfId="4603" xr:uid="{00000000-0005-0000-0000-0000A11B0000}"/>
    <cellStyle name="Comma 7 2 2 2 2 4" xfId="4604" xr:uid="{00000000-0005-0000-0000-0000A21B0000}"/>
    <cellStyle name="Comma 7 2 2 2 2 5" xfId="4605" xr:uid="{00000000-0005-0000-0000-0000A31B0000}"/>
    <cellStyle name="Comma 7 2 2 2 3" xfId="4606" xr:uid="{00000000-0005-0000-0000-0000A41B0000}"/>
    <cellStyle name="Comma 7 2 2 2 3 2" xfId="4607" xr:uid="{00000000-0005-0000-0000-0000A51B0000}"/>
    <cellStyle name="Comma 7 2 2 2 3 2 2" xfId="4608" xr:uid="{00000000-0005-0000-0000-0000A61B0000}"/>
    <cellStyle name="Comma 7 2 2 2 3 2 2 2" xfId="4609" xr:uid="{00000000-0005-0000-0000-0000A71B0000}"/>
    <cellStyle name="Comma 7 2 2 2 3 2 2 3" xfId="4610" xr:uid="{00000000-0005-0000-0000-0000A81B0000}"/>
    <cellStyle name="Comma 7 2 2 2 3 2 3" xfId="4611" xr:uid="{00000000-0005-0000-0000-0000A91B0000}"/>
    <cellStyle name="Comma 7 2 2 2 3 2 4" xfId="4612" xr:uid="{00000000-0005-0000-0000-0000AA1B0000}"/>
    <cellStyle name="Comma 7 2 2 2 3 3" xfId="4613" xr:uid="{00000000-0005-0000-0000-0000AB1B0000}"/>
    <cellStyle name="Comma 7 2 2 2 3 3 2" xfId="4614" xr:uid="{00000000-0005-0000-0000-0000AC1B0000}"/>
    <cellStyle name="Comma 7 2 2 2 3 3 3" xfId="4615" xr:uid="{00000000-0005-0000-0000-0000AD1B0000}"/>
    <cellStyle name="Comma 7 2 2 2 3 4" xfId="4616" xr:uid="{00000000-0005-0000-0000-0000AE1B0000}"/>
    <cellStyle name="Comma 7 2 2 2 3 5" xfId="4617" xr:uid="{00000000-0005-0000-0000-0000AF1B0000}"/>
    <cellStyle name="Comma 7 2 2 2 4" xfId="4618" xr:uid="{00000000-0005-0000-0000-0000B01B0000}"/>
    <cellStyle name="Comma 7 2 2 2 4 2" xfId="4619" xr:uid="{00000000-0005-0000-0000-0000B11B0000}"/>
    <cellStyle name="Comma 7 2 2 2 4 2 2" xfId="4620" xr:uid="{00000000-0005-0000-0000-0000B21B0000}"/>
    <cellStyle name="Comma 7 2 2 2 4 2 3" xfId="4621" xr:uid="{00000000-0005-0000-0000-0000B31B0000}"/>
    <cellStyle name="Comma 7 2 2 2 4 3" xfId="4622" xr:uid="{00000000-0005-0000-0000-0000B41B0000}"/>
    <cellStyle name="Comma 7 2 2 2 4 4" xfId="4623" xr:uid="{00000000-0005-0000-0000-0000B51B0000}"/>
    <cellStyle name="Comma 7 2 2 2 5" xfId="4624" xr:uid="{00000000-0005-0000-0000-0000B61B0000}"/>
    <cellStyle name="Comma 7 2 2 2 5 2" xfId="4625" xr:uid="{00000000-0005-0000-0000-0000B71B0000}"/>
    <cellStyle name="Comma 7 2 2 2 5 3" xfId="4626" xr:uid="{00000000-0005-0000-0000-0000B81B0000}"/>
    <cellStyle name="Comma 7 2 2 2 6" xfId="4627" xr:uid="{00000000-0005-0000-0000-0000B91B0000}"/>
    <cellStyle name="Comma 7 2 2 2 6 2" xfId="4628" xr:uid="{00000000-0005-0000-0000-0000BA1B0000}"/>
    <cellStyle name="Comma 7 2 2 2 6 3" xfId="4629" xr:uid="{00000000-0005-0000-0000-0000BB1B0000}"/>
    <cellStyle name="Comma 7 2 2 2 7" xfId="4630" xr:uid="{00000000-0005-0000-0000-0000BC1B0000}"/>
    <cellStyle name="Comma 7 2 2 2 7 2" xfId="4631" xr:uid="{00000000-0005-0000-0000-0000BD1B0000}"/>
    <cellStyle name="Comma 7 2 2 2 7 3" xfId="4632" xr:uid="{00000000-0005-0000-0000-0000BE1B0000}"/>
    <cellStyle name="Comma 7 2 2 2 8" xfId="4633" xr:uid="{00000000-0005-0000-0000-0000BF1B0000}"/>
    <cellStyle name="Comma 7 2 2 2 8 2" xfId="4634" xr:uid="{00000000-0005-0000-0000-0000C01B0000}"/>
    <cellStyle name="Comma 7 2 2 2 8 3" xfId="4635" xr:uid="{00000000-0005-0000-0000-0000C11B0000}"/>
    <cellStyle name="Comma 7 2 2 2 9" xfId="4636" xr:uid="{00000000-0005-0000-0000-0000C21B0000}"/>
    <cellStyle name="Comma 7 2 2 2 9 2" xfId="4637" xr:uid="{00000000-0005-0000-0000-0000C31B0000}"/>
    <cellStyle name="Comma 7 2 2 2 9 3" xfId="4638" xr:uid="{00000000-0005-0000-0000-0000C41B0000}"/>
    <cellStyle name="Comma 7 2 2 20" xfId="4639" xr:uid="{00000000-0005-0000-0000-0000C51B0000}"/>
    <cellStyle name="Comma 7 2 2 3" xfId="4640" xr:uid="{00000000-0005-0000-0000-0000C61B0000}"/>
    <cellStyle name="Comma 7 2 2 3 10" xfId="4641" xr:uid="{00000000-0005-0000-0000-0000C71B0000}"/>
    <cellStyle name="Comma 7 2 2 3 10 2" xfId="4642" xr:uid="{00000000-0005-0000-0000-0000C81B0000}"/>
    <cellStyle name="Comma 7 2 2 3 10 3" xfId="4643" xr:uid="{00000000-0005-0000-0000-0000C91B0000}"/>
    <cellStyle name="Comma 7 2 2 3 11" xfId="4644" xr:uid="{00000000-0005-0000-0000-0000CA1B0000}"/>
    <cellStyle name="Comma 7 2 2 3 11 2" xfId="4645" xr:uid="{00000000-0005-0000-0000-0000CB1B0000}"/>
    <cellStyle name="Comma 7 2 2 3 11 3" xfId="4646" xr:uid="{00000000-0005-0000-0000-0000CC1B0000}"/>
    <cellStyle name="Comma 7 2 2 3 12" xfId="4647" xr:uid="{00000000-0005-0000-0000-0000CD1B0000}"/>
    <cellStyle name="Comma 7 2 2 3 12 2" xfId="4648" xr:uid="{00000000-0005-0000-0000-0000CE1B0000}"/>
    <cellStyle name="Comma 7 2 2 3 12 3" xfId="4649" xr:uid="{00000000-0005-0000-0000-0000CF1B0000}"/>
    <cellStyle name="Comma 7 2 2 3 13" xfId="4650" xr:uid="{00000000-0005-0000-0000-0000D01B0000}"/>
    <cellStyle name="Comma 7 2 2 3 13 2" xfId="4651" xr:uid="{00000000-0005-0000-0000-0000D11B0000}"/>
    <cellStyle name="Comma 7 2 2 3 13 3" xfId="4652" xr:uid="{00000000-0005-0000-0000-0000D21B0000}"/>
    <cellStyle name="Comma 7 2 2 3 14" xfId="4653" xr:uid="{00000000-0005-0000-0000-0000D31B0000}"/>
    <cellStyle name="Comma 7 2 2 3 14 2" xfId="4654" xr:uid="{00000000-0005-0000-0000-0000D41B0000}"/>
    <cellStyle name="Comma 7 2 2 3 14 3" xfId="4655" xr:uid="{00000000-0005-0000-0000-0000D51B0000}"/>
    <cellStyle name="Comma 7 2 2 3 15" xfId="4656" xr:uid="{00000000-0005-0000-0000-0000D61B0000}"/>
    <cellStyle name="Comma 7 2 2 3 15 2" xfId="4657" xr:uid="{00000000-0005-0000-0000-0000D71B0000}"/>
    <cellStyle name="Comma 7 2 2 3 15 3" xfId="4658" xr:uid="{00000000-0005-0000-0000-0000D81B0000}"/>
    <cellStyle name="Comma 7 2 2 3 16" xfId="4659" xr:uid="{00000000-0005-0000-0000-0000D91B0000}"/>
    <cellStyle name="Comma 7 2 2 3 16 2" xfId="4660" xr:uid="{00000000-0005-0000-0000-0000DA1B0000}"/>
    <cellStyle name="Comma 7 2 2 3 16 3" xfId="4661" xr:uid="{00000000-0005-0000-0000-0000DB1B0000}"/>
    <cellStyle name="Comma 7 2 2 3 17" xfId="4662" xr:uid="{00000000-0005-0000-0000-0000DC1B0000}"/>
    <cellStyle name="Comma 7 2 2 3 18" xfId="4663" xr:uid="{00000000-0005-0000-0000-0000DD1B0000}"/>
    <cellStyle name="Comma 7 2 2 3 2" xfId="4664" xr:uid="{00000000-0005-0000-0000-0000DE1B0000}"/>
    <cellStyle name="Comma 7 2 2 3 2 2" xfId="4665" xr:uid="{00000000-0005-0000-0000-0000DF1B0000}"/>
    <cellStyle name="Comma 7 2 2 3 2 2 2" xfId="4666" xr:uid="{00000000-0005-0000-0000-0000E01B0000}"/>
    <cellStyle name="Comma 7 2 2 3 2 2 2 2" xfId="4667" xr:uid="{00000000-0005-0000-0000-0000E11B0000}"/>
    <cellStyle name="Comma 7 2 2 3 2 2 2 3" xfId="4668" xr:uid="{00000000-0005-0000-0000-0000E21B0000}"/>
    <cellStyle name="Comma 7 2 2 3 2 2 3" xfId="4669" xr:uid="{00000000-0005-0000-0000-0000E31B0000}"/>
    <cellStyle name="Comma 7 2 2 3 2 2 4" xfId="4670" xr:uid="{00000000-0005-0000-0000-0000E41B0000}"/>
    <cellStyle name="Comma 7 2 2 3 2 3" xfId="4671" xr:uid="{00000000-0005-0000-0000-0000E51B0000}"/>
    <cellStyle name="Comma 7 2 2 3 2 3 2" xfId="4672" xr:uid="{00000000-0005-0000-0000-0000E61B0000}"/>
    <cellStyle name="Comma 7 2 2 3 2 3 3" xfId="4673" xr:uid="{00000000-0005-0000-0000-0000E71B0000}"/>
    <cellStyle name="Comma 7 2 2 3 2 4" xfId="4674" xr:uid="{00000000-0005-0000-0000-0000E81B0000}"/>
    <cellStyle name="Comma 7 2 2 3 2 5" xfId="4675" xr:uid="{00000000-0005-0000-0000-0000E91B0000}"/>
    <cellStyle name="Comma 7 2 2 3 3" xfId="4676" xr:uid="{00000000-0005-0000-0000-0000EA1B0000}"/>
    <cellStyle name="Comma 7 2 2 3 3 2" xfId="4677" xr:uid="{00000000-0005-0000-0000-0000EB1B0000}"/>
    <cellStyle name="Comma 7 2 2 3 3 2 2" xfId="4678" xr:uid="{00000000-0005-0000-0000-0000EC1B0000}"/>
    <cellStyle name="Comma 7 2 2 3 3 2 2 2" xfId="4679" xr:uid="{00000000-0005-0000-0000-0000ED1B0000}"/>
    <cellStyle name="Comma 7 2 2 3 3 2 2 3" xfId="4680" xr:uid="{00000000-0005-0000-0000-0000EE1B0000}"/>
    <cellStyle name="Comma 7 2 2 3 3 2 3" xfId="4681" xr:uid="{00000000-0005-0000-0000-0000EF1B0000}"/>
    <cellStyle name="Comma 7 2 2 3 3 2 4" xfId="4682" xr:uid="{00000000-0005-0000-0000-0000F01B0000}"/>
    <cellStyle name="Comma 7 2 2 3 3 3" xfId="4683" xr:uid="{00000000-0005-0000-0000-0000F11B0000}"/>
    <cellStyle name="Comma 7 2 2 3 3 3 2" xfId="4684" xr:uid="{00000000-0005-0000-0000-0000F21B0000}"/>
    <cellStyle name="Comma 7 2 2 3 3 3 3" xfId="4685" xr:uid="{00000000-0005-0000-0000-0000F31B0000}"/>
    <cellStyle name="Comma 7 2 2 3 3 4" xfId="4686" xr:uid="{00000000-0005-0000-0000-0000F41B0000}"/>
    <cellStyle name="Comma 7 2 2 3 3 5" xfId="4687" xr:uid="{00000000-0005-0000-0000-0000F51B0000}"/>
    <cellStyle name="Comma 7 2 2 3 4" xfId="4688" xr:uid="{00000000-0005-0000-0000-0000F61B0000}"/>
    <cellStyle name="Comma 7 2 2 3 4 2" xfId="4689" xr:uid="{00000000-0005-0000-0000-0000F71B0000}"/>
    <cellStyle name="Comma 7 2 2 3 4 2 2" xfId="4690" xr:uid="{00000000-0005-0000-0000-0000F81B0000}"/>
    <cellStyle name="Comma 7 2 2 3 4 2 3" xfId="4691" xr:uid="{00000000-0005-0000-0000-0000F91B0000}"/>
    <cellStyle name="Comma 7 2 2 3 4 3" xfId="4692" xr:uid="{00000000-0005-0000-0000-0000FA1B0000}"/>
    <cellStyle name="Comma 7 2 2 3 4 4" xfId="4693" xr:uid="{00000000-0005-0000-0000-0000FB1B0000}"/>
    <cellStyle name="Comma 7 2 2 3 5" xfId="4694" xr:uid="{00000000-0005-0000-0000-0000FC1B0000}"/>
    <cellStyle name="Comma 7 2 2 3 5 2" xfId="4695" xr:uid="{00000000-0005-0000-0000-0000FD1B0000}"/>
    <cellStyle name="Comma 7 2 2 3 5 3" xfId="4696" xr:uid="{00000000-0005-0000-0000-0000FE1B0000}"/>
    <cellStyle name="Comma 7 2 2 3 6" xfId="4697" xr:uid="{00000000-0005-0000-0000-0000FF1B0000}"/>
    <cellStyle name="Comma 7 2 2 3 6 2" xfId="4698" xr:uid="{00000000-0005-0000-0000-0000001C0000}"/>
    <cellStyle name="Comma 7 2 2 3 6 3" xfId="4699" xr:uid="{00000000-0005-0000-0000-0000011C0000}"/>
    <cellStyle name="Comma 7 2 2 3 7" xfId="4700" xr:uid="{00000000-0005-0000-0000-0000021C0000}"/>
    <cellStyle name="Comma 7 2 2 3 7 2" xfId="4701" xr:uid="{00000000-0005-0000-0000-0000031C0000}"/>
    <cellStyle name="Comma 7 2 2 3 7 3" xfId="4702" xr:uid="{00000000-0005-0000-0000-0000041C0000}"/>
    <cellStyle name="Comma 7 2 2 3 8" xfId="4703" xr:uid="{00000000-0005-0000-0000-0000051C0000}"/>
    <cellStyle name="Comma 7 2 2 3 8 2" xfId="4704" xr:uid="{00000000-0005-0000-0000-0000061C0000}"/>
    <cellStyle name="Comma 7 2 2 3 8 3" xfId="4705" xr:uid="{00000000-0005-0000-0000-0000071C0000}"/>
    <cellStyle name="Comma 7 2 2 3 9" xfId="4706" xr:uid="{00000000-0005-0000-0000-0000081C0000}"/>
    <cellStyle name="Comma 7 2 2 3 9 2" xfId="4707" xr:uid="{00000000-0005-0000-0000-0000091C0000}"/>
    <cellStyle name="Comma 7 2 2 3 9 3" xfId="4708" xr:uid="{00000000-0005-0000-0000-00000A1C0000}"/>
    <cellStyle name="Comma 7 2 2 4" xfId="4709" xr:uid="{00000000-0005-0000-0000-00000B1C0000}"/>
    <cellStyle name="Comma 7 2 2 4 2" xfId="4710" xr:uid="{00000000-0005-0000-0000-00000C1C0000}"/>
    <cellStyle name="Comma 7 2 2 4 2 2" xfId="4711" xr:uid="{00000000-0005-0000-0000-00000D1C0000}"/>
    <cellStyle name="Comma 7 2 2 4 2 2 2" xfId="4712" xr:uid="{00000000-0005-0000-0000-00000E1C0000}"/>
    <cellStyle name="Comma 7 2 2 4 2 2 3" xfId="4713" xr:uid="{00000000-0005-0000-0000-00000F1C0000}"/>
    <cellStyle name="Comma 7 2 2 4 2 3" xfId="4714" xr:uid="{00000000-0005-0000-0000-0000101C0000}"/>
    <cellStyle name="Comma 7 2 2 4 2 4" xfId="4715" xr:uid="{00000000-0005-0000-0000-0000111C0000}"/>
    <cellStyle name="Comma 7 2 2 4 3" xfId="4716" xr:uid="{00000000-0005-0000-0000-0000121C0000}"/>
    <cellStyle name="Comma 7 2 2 4 3 2" xfId="4717" xr:uid="{00000000-0005-0000-0000-0000131C0000}"/>
    <cellStyle name="Comma 7 2 2 4 3 3" xfId="4718" xr:uid="{00000000-0005-0000-0000-0000141C0000}"/>
    <cellStyle name="Comma 7 2 2 4 4" xfId="4719" xr:uid="{00000000-0005-0000-0000-0000151C0000}"/>
    <cellStyle name="Comma 7 2 2 4 5" xfId="4720" xr:uid="{00000000-0005-0000-0000-0000161C0000}"/>
    <cellStyle name="Comma 7 2 2 5" xfId="4721" xr:uid="{00000000-0005-0000-0000-0000171C0000}"/>
    <cellStyle name="Comma 7 2 2 5 2" xfId="4722" xr:uid="{00000000-0005-0000-0000-0000181C0000}"/>
    <cellStyle name="Comma 7 2 2 5 2 2" xfId="4723" xr:uid="{00000000-0005-0000-0000-0000191C0000}"/>
    <cellStyle name="Comma 7 2 2 5 2 2 2" xfId="4724" xr:uid="{00000000-0005-0000-0000-00001A1C0000}"/>
    <cellStyle name="Comma 7 2 2 5 2 2 3" xfId="4725" xr:uid="{00000000-0005-0000-0000-00001B1C0000}"/>
    <cellStyle name="Comma 7 2 2 5 2 3" xfId="4726" xr:uid="{00000000-0005-0000-0000-00001C1C0000}"/>
    <cellStyle name="Comma 7 2 2 5 2 4" xfId="4727" xr:uid="{00000000-0005-0000-0000-00001D1C0000}"/>
    <cellStyle name="Comma 7 2 2 5 3" xfId="4728" xr:uid="{00000000-0005-0000-0000-00001E1C0000}"/>
    <cellStyle name="Comma 7 2 2 5 3 2" xfId="4729" xr:uid="{00000000-0005-0000-0000-00001F1C0000}"/>
    <cellStyle name="Comma 7 2 2 5 3 3" xfId="4730" xr:uid="{00000000-0005-0000-0000-0000201C0000}"/>
    <cellStyle name="Comma 7 2 2 5 4" xfId="4731" xr:uid="{00000000-0005-0000-0000-0000211C0000}"/>
    <cellStyle name="Comma 7 2 2 5 5" xfId="4732" xr:uid="{00000000-0005-0000-0000-0000221C0000}"/>
    <cellStyle name="Comma 7 2 2 6" xfId="4733" xr:uid="{00000000-0005-0000-0000-0000231C0000}"/>
    <cellStyle name="Comma 7 2 2 6 2" xfId="4734" xr:uid="{00000000-0005-0000-0000-0000241C0000}"/>
    <cellStyle name="Comma 7 2 2 6 2 2" xfId="4735" xr:uid="{00000000-0005-0000-0000-0000251C0000}"/>
    <cellStyle name="Comma 7 2 2 6 2 3" xfId="4736" xr:uid="{00000000-0005-0000-0000-0000261C0000}"/>
    <cellStyle name="Comma 7 2 2 6 3" xfId="4737" xr:uid="{00000000-0005-0000-0000-0000271C0000}"/>
    <cellStyle name="Comma 7 2 2 6 4" xfId="4738" xr:uid="{00000000-0005-0000-0000-0000281C0000}"/>
    <cellStyle name="Comma 7 2 2 7" xfId="4739" xr:uid="{00000000-0005-0000-0000-0000291C0000}"/>
    <cellStyle name="Comma 7 2 2 7 2" xfId="4740" xr:uid="{00000000-0005-0000-0000-00002A1C0000}"/>
    <cellStyle name="Comma 7 2 2 7 3" xfId="4741" xr:uid="{00000000-0005-0000-0000-00002B1C0000}"/>
    <cellStyle name="Comma 7 2 2 8" xfId="4742" xr:uid="{00000000-0005-0000-0000-00002C1C0000}"/>
    <cellStyle name="Comma 7 2 2 8 2" xfId="4743" xr:uid="{00000000-0005-0000-0000-00002D1C0000}"/>
    <cellStyle name="Comma 7 2 2 8 3" xfId="4744" xr:uid="{00000000-0005-0000-0000-00002E1C0000}"/>
    <cellStyle name="Comma 7 2 2 9" xfId="4745" xr:uid="{00000000-0005-0000-0000-00002F1C0000}"/>
    <cellStyle name="Comma 7 2 2 9 2" xfId="4746" xr:uid="{00000000-0005-0000-0000-0000301C0000}"/>
    <cellStyle name="Comma 7 2 2 9 3" xfId="4747" xr:uid="{00000000-0005-0000-0000-0000311C0000}"/>
    <cellStyle name="Comma 7 2 20" xfId="4748" xr:uid="{00000000-0005-0000-0000-0000321C0000}"/>
    <cellStyle name="Comma 7 2 21" xfId="4749" xr:uid="{00000000-0005-0000-0000-0000331C0000}"/>
    <cellStyle name="Comma 7 2 3" xfId="4750" xr:uid="{00000000-0005-0000-0000-0000341C0000}"/>
    <cellStyle name="Comma 7 2 3 10" xfId="4751" xr:uid="{00000000-0005-0000-0000-0000351C0000}"/>
    <cellStyle name="Comma 7 2 3 10 2" xfId="4752" xr:uid="{00000000-0005-0000-0000-0000361C0000}"/>
    <cellStyle name="Comma 7 2 3 10 3" xfId="4753" xr:uid="{00000000-0005-0000-0000-0000371C0000}"/>
    <cellStyle name="Comma 7 2 3 11" xfId="4754" xr:uid="{00000000-0005-0000-0000-0000381C0000}"/>
    <cellStyle name="Comma 7 2 3 11 2" xfId="4755" xr:uid="{00000000-0005-0000-0000-0000391C0000}"/>
    <cellStyle name="Comma 7 2 3 11 3" xfId="4756" xr:uid="{00000000-0005-0000-0000-00003A1C0000}"/>
    <cellStyle name="Comma 7 2 3 12" xfId="4757" xr:uid="{00000000-0005-0000-0000-00003B1C0000}"/>
    <cellStyle name="Comma 7 2 3 12 2" xfId="4758" xr:uid="{00000000-0005-0000-0000-00003C1C0000}"/>
    <cellStyle name="Comma 7 2 3 12 3" xfId="4759" xr:uid="{00000000-0005-0000-0000-00003D1C0000}"/>
    <cellStyle name="Comma 7 2 3 13" xfId="4760" xr:uid="{00000000-0005-0000-0000-00003E1C0000}"/>
    <cellStyle name="Comma 7 2 3 13 2" xfId="4761" xr:uid="{00000000-0005-0000-0000-00003F1C0000}"/>
    <cellStyle name="Comma 7 2 3 13 3" xfId="4762" xr:uid="{00000000-0005-0000-0000-0000401C0000}"/>
    <cellStyle name="Comma 7 2 3 14" xfId="4763" xr:uid="{00000000-0005-0000-0000-0000411C0000}"/>
    <cellStyle name="Comma 7 2 3 14 2" xfId="4764" xr:uid="{00000000-0005-0000-0000-0000421C0000}"/>
    <cellStyle name="Comma 7 2 3 14 3" xfId="4765" xr:uid="{00000000-0005-0000-0000-0000431C0000}"/>
    <cellStyle name="Comma 7 2 3 15" xfId="4766" xr:uid="{00000000-0005-0000-0000-0000441C0000}"/>
    <cellStyle name="Comma 7 2 3 15 2" xfId="4767" xr:uid="{00000000-0005-0000-0000-0000451C0000}"/>
    <cellStyle name="Comma 7 2 3 15 3" xfId="4768" xr:uid="{00000000-0005-0000-0000-0000461C0000}"/>
    <cellStyle name="Comma 7 2 3 16" xfId="4769" xr:uid="{00000000-0005-0000-0000-0000471C0000}"/>
    <cellStyle name="Comma 7 2 3 16 2" xfId="4770" xr:uid="{00000000-0005-0000-0000-0000481C0000}"/>
    <cellStyle name="Comma 7 2 3 16 3" xfId="4771" xr:uid="{00000000-0005-0000-0000-0000491C0000}"/>
    <cellStyle name="Comma 7 2 3 17" xfId="4772" xr:uid="{00000000-0005-0000-0000-00004A1C0000}"/>
    <cellStyle name="Comma 7 2 3 18" xfId="4773" xr:uid="{00000000-0005-0000-0000-00004B1C0000}"/>
    <cellStyle name="Comma 7 2 3 2" xfId="4774" xr:uid="{00000000-0005-0000-0000-00004C1C0000}"/>
    <cellStyle name="Comma 7 2 3 2 2" xfId="4775" xr:uid="{00000000-0005-0000-0000-00004D1C0000}"/>
    <cellStyle name="Comma 7 2 3 2 2 2" xfId="4776" xr:uid="{00000000-0005-0000-0000-00004E1C0000}"/>
    <cellStyle name="Comma 7 2 3 2 2 2 2" xfId="4777" xr:uid="{00000000-0005-0000-0000-00004F1C0000}"/>
    <cellStyle name="Comma 7 2 3 2 2 2 3" xfId="4778" xr:uid="{00000000-0005-0000-0000-0000501C0000}"/>
    <cellStyle name="Comma 7 2 3 2 2 3" xfId="4779" xr:uid="{00000000-0005-0000-0000-0000511C0000}"/>
    <cellStyle name="Comma 7 2 3 2 2 4" xfId="4780" xr:uid="{00000000-0005-0000-0000-0000521C0000}"/>
    <cellStyle name="Comma 7 2 3 2 3" xfId="4781" xr:uid="{00000000-0005-0000-0000-0000531C0000}"/>
    <cellStyle name="Comma 7 2 3 2 3 2" xfId="4782" xr:uid="{00000000-0005-0000-0000-0000541C0000}"/>
    <cellStyle name="Comma 7 2 3 2 3 3" xfId="4783" xr:uid="{00000000-0005-0000-0000-0000551C0000}"/>
    <cellStyle name="Comma 7 2 3 2 4" xfId="4784" xr:uid="{00000000-0005-0000-0000-0000561C0000}"/>
    <cellStyle name="Comma 7 2 3 2 5" xfId="4785" xr:uid="{00000000-0005-0000-0000-0000571C0000}"/>
    <cellStyle name="Comma 7 2 3 3" xfId="4786" xr:uid="{00000000-0005-0000-0000-0000581C0000}"/>
    <cellStyle name="Comma 7 2 3 3 2" xfId="4787" xr:uid="{00000000-0005-0000-0000-0000591C0000}"/>
    <cellStyle name="Comma 7 2 3 3 2 2" xfId="4788" xr:uid="{00000000-0005-0000-0000-00005A1C0000}"/>
    <cellStyle name="Comma 7 2 3 3 2 2 2" xfId="4789" xr:uid="{00000000-0005-0000-0000-00005B1C0000}"/>
    <cellStyle name="Comma 7 2 3 3 2 2 3" xfId="4790" xr:uid="{00000000-0005-0000-0000-00005C1C0000}"/>
    <cellStyle name="Comma 7 2 3 3 2 3" xfId="4791" xr:uid="{00000000-0005-0000-0000-00005D1C0000}"/>
    <cellStyle name="Comma 7 2 3 3 2 4" xfId="4792" xr:uid="{00000000-0005-0000-0000-00005E1C0000}"/>
    <cellStyle name="Comma 7 2 3 3 3" xfId="4793" xr:uid="{00000000-0005-0000-0000-00005F1C0000}"/>
    <cellStyle name="Comma 7 2 3 3 3 2" xfId="4794" xr:uid="{00000000-0005-0000-0000-0000601C0000}"/>
    <cellStyle name="Comma 7 2 3 3 3 3" xfId="4795" xr:uid="{00000000-0005-0000-0000-0000611C0000}"/>
    <cellStyle name="Comma 7 2 3 3 4" xfId="4796" xr:uid="{00000000-0005-0000-0000-0000621C0000}"/>
    <cellStyle name="Comma 7 2 3 3 5" xfId="4797" xr:uid="{00000000-0005-0000-0000-0000631C0000}"/>
    <cellStyle name="Comma 7 2 3 4" xfId="4798" xr:uid="{00000000-0005-0000-0000-0000641C0000}"/>
    <cellStyle name="Comma 7 2 3 4 2" xfId="4799" xr:uid="{00000000-0005-0000-0000-0000651C0000}"/>
    <cellStyle name="Comma 7 2 3 4 2 2" xfId="4800" xr:uid="{00000000-0005-0000-0000-0000661C0000}"/>
    <cellStyle name="Comma 7 2 3 4 2 3" xfId="4801" xr:uid="{00000000-0005-0000-0000-0000671C0000}"/>
    <cellStyle name="Comma 7 2 3 4 3" xfId="4802" xr:uid="{00000000-0005-0000-0000-0000681C0000}"/>
    <cellStyle name="Comma 7 2 3 4 4" xfId="4803" xr:uid="{00000000-0005-0000-0000-0000691C0000}"/>
    <cellStyle name="Comma 7 2 3 5" xfId="4804" xr:uid="{00000000-0005-0000-0000-00006A1C0000}"/>
    <cellStyle name="Comma 7 2 3 5 2" xfId="4805" xr:uid="{00000000-0005-0000-0000-00006B1C0000}"/>
    <cellStyle name="Comma 7 2 3 5 3" xfId="4806" xr:uid="{00000000-0005-0000-0000-00006C1C0000}"/>
    <cellStyle name="Comma 7 2 3 6" xfId="4807" xr:uid="{00000000-0005-0000-0000-00006D1C0000}"/>
    <cellStyle name="Comma 7 2 3 6 2" xfId="4808" xr:uid="{00000000-0005-0000-0000-00006E1C0000}"/>
    <cellStyle name="Comma 7 2 3 6 3" xfId="4809" xr:uid="{00000000-0005-0000-0000-00006F1C0000}"/>
    <cellStyle name="Comma 7 2 3 7" xfId="4810" xr:uid="{00000000-0005-0000-0000-0000701C0000}"/>
    <cellStyle name="Comma 7 2 3 7 2" xfId="4811" xr:uid="{00000000-0005-0000-0000-0000711C0000}"/>
    <cellStyle name="Comma 7 2 3 7 3" xfId="4812" xr:uid="{00000000-0005-0000-0000-0000721C0000}"/>
    <cellStyle name="Comma 7 2 3 8" xfId="4813" xr:uid="{00000000-0005-0000-0000-0000731C0000}"/>
    <cellStyle name="Comma 7 2 3 8 2" xfId="4814" xr:uid="{00000000-0005-0000-0000-0000741C0000}"/>
    <cellStyle name="Comma 7 2 3 8 3" xfId="4815" xr:uid="{00000000-0005-0000-0000-0000751C0000}"/>
    <cellStyle name="Comma 7 2 3 9" xfId="4816" xr:uid="{00000000-0005-0000-0000-0000761C0000}"/>
    <cellStyle name="Comma 7 2 3 9 2" xfId="4817" xr:uid="{00000000-0005-0000-0000-0000771C0000}"/>
    <cellStyle name="Comma 7 2 3 9 3" xfId="4818" xr:uid="{00000000-0005-0000-0000-0000781C0000}"/>
    <cellStyle name="Comma 7 2 4" xfId="4819" xr:uid="{00000000-0005-0000-0000-0000791C0000}"/>
    <cellStyle name="Comma 7 2 4 10" xfId="4820" xr:uid="{00000000-0005-0000-0000-00007A1C0000}"/>
    <cellStyle name="Comma 7 2 4 10 2" xfId="4821" xr:uid="{00000000-0005-0000-0000-00007B1C0000}"/>
    <cellStyle name="Comma 7 2 4 10 3" xfId="4822" xr:uid="{00000000-0005-0000-0000-00007C1C0000}"/>
    <cellStyle name="Comma 7 2 4 11" xfId="4823" xr:uid="{00000000-0005-0000-0000-00007D1C0000}"/>
    <cellStyle name="Comma 7 2 4 11 2" xfId="4824" xr:uid="{00000000-0005-0000-0000-00007E1C0000}"/>
    <cellStyle name="Comma 7 2 4 11 3" xfId="4825" xr:uid="{00000000-0005-0000-0000-00007F1C0000}"/>
    <cellStyle name="Comma 7 2 4 12" xfId="4826" xr:uid="{00000000-0005-0000-0000-0000801C0000}"/>
    <cellStyle name="Comma 7 2 4 12 2" xfId="4827" xr:uid="{00000000-0005-0000-0000-0000811C0000}"/>
    <cellStyle name="Comma 7 2 4 12 3" xfId="4828" xr:uid="{00000000-0005-0000-0000-0000821C0000}"/>
    <cellStyle name="Comma 7 2 4 13" xfId="4829" xr:uid="{00000000-0005-0000-0000-0000831C0000}"/>
    <cellStyle name="Comma 7 2 4 13 2" xfId="4830" xr:uid="{00000000-0005-0000-0000-0000841C0000}"/>
    <cellStyle name="Comma 7 2 4 13 3" xfId="4831" xr:uid="{00000000-0005-0000-0000-0000851C0000}"/>
    <cellStyle name="Comma 7 2 4 14" xfId="4832" xr:uid="{00000000-0005-0000-0000-0000861C0000}"/>
    <cellStyle name="Comma 7 2 4 14 2" xfId="4833" xr:uid="{00000000-0005-0000-0000-0000871C0000}"/>
    <cellStyle name="Comma 7 2 4 14 3" xfId="4834" xr:uid="{00000000-0005-0000-0000-0000881C0000}"/>
    <cellStyle name="Comma 7 2 4 15" xfId="4835" xr:uid="{00000000-0005-0000-0000-0000891C0000}"/>
    <cellStyle name="Comma 7 2 4 15 2" xfId="4836" xr:uid="{00000000-0005-0000-0000-00008A1C0000}"/>
    <cellStyle name="Comma 7 2 4 15 3" xfId="4837" xr:uid="{00000000-0005-0000-0000-00008B1C0000}"/>
    <cellStyle name="Comma 7 2 4 16" xfId="4838" xr:uid="{00000000-0005-0000-0000-00008C1C0000}"/>
    <cellStyle name="Comma 7 2 4 16 2" xfId="4839" xr:uid="{00000000-0005-0000-0000-00008D1C0000}"/>
    <cellStyle name="Comma 7 2 4 16 3" xfId="4840" xr:uid="{00000000-0005-0000-0000-00008E1C0000}"/>
    <cellStyle name="Comma 7 2 4 17" xfId="4841" xr:uid="{00000000-0005-0000-0000-00008F1C0000}"/>
    <cellStyle name="Comma 7 2 4 18" xfId="4842" xr:uid="{00000000-0005-0000-0000-0000901C0000}"/>
    <cellStyle name="Comma 7 2 4 2" xfId="4843" xr:uid="{00000000-0005-0000-0000-0000911C0000}"/>
    <cellStyle name="Comma 7 2 4 2 2" xfId="4844" xr:uid="{00000000-0005-0000-0000-0000921C0000}"/>
    <cellStyle name="Comma 7 2 4 2 2 2" xfId="4845" xr:uid="{00000000-0005-0000-0000-0000931C0000}"/>
    <cellStyle name="Comma 7 2 4 2 2 2 2" xfId="4846" xr:uid="{00000000-0005-0000-0000-0000941C0000}"/>
    <cellStyle name="Comma 7 2 4 2 2 2 3" xfId="4847" xr:uid="{00000000-0005-0000-0000-0000951C0000}"/>
    <cellStyle name="Comma 7 2 4 2 2 3" xfId="4848" xr:uid="{00000000-0005-0000-0000-0000961C0000}"/>
    <cellStyle name="Comma 7 2 4 2 2 4" xfId="4849" xr:uid="{00000000-0005-0000-0000-0000971C0000}"/>
    <cellStyle name="Comma 7 2 4 2 3" xfId="4850" xr:uid="{00000000-0005-0000-0000-0000981C0000}"/>
    <cellStyle name="Comma 7 2 4 2 3 2" xfId="4851" xr:uid="{00000000-0005-0000-0000-0000991C0000}"/>
    <cellStyle name="Comma 7 2 4 2 3 3" xfId="4852" xr:uid="{00000000-0005-0000-0000-00009A1C0000}"/>
    <cellStyle name="Comma 7 2 4 2 4" xfId="4853" xr:uid="{00000000-0005-0000-0000-00009B1C0000}"/>
    <cellStyle name="Comma 7 2 4 2 5" xfId="4854" xr:uid="{00000000-0005-0000-0000-00009C1C0000}"/>
    <cellStyle name="Comma 7 2 4 3" xfId="4855" xr:uid="{00000000-0005-0000-0000-00009D1C0000}"/>
    <cellStyle name="Comma 7 2 4 3 2" xfId="4856" xr:uid="{00000000-0005-0000-0000-00009E1C0000}"/>
    <cellStyle name="Comma 7 2 4 3 2 2" xfId="4857" xr:uid="{00000000-0005-0000-0000-00009F1C0000}"/>
    <cellStyle name="Comma 7 2 4 3 2 2 2" xfId="4858" xr:uid="{00000000-0005-0000-0000-0000A01C0000}"/>
    <cellStyle name="Comma 7 2 4 3 2 2 3" xfId="4859" xr:uid="{00000000-0005-0000-0000-0000A11C0000}"/>
    <cellStyle name="Comma 7 2 4 3 2 3" xfId="4860" xr:uid="{00000000-0005-0000-0000-0000A21C0000}"/>
    <cellStyle name="Comma 7 2 4 3 2 4" xfId="4861" xr:uid="{00000000-0005-0000-0000-0000A31C0000}"/>
    <cellStyle name="Comma 7 2 4 3 3" xfId="4862" xr:uid="{00000000-0005-0000-0000-0000A41C0000}"/>
    <cellStyle name="Comma 7 2 4 3 3 2" xfId="4863" xr:uid="{00000000-0005-0000-0000-0000A51C0000}"/>
    <cellStyle name="Comma 7 2 4 3 3 3" xfId="4864" xr:uid="{00000000-0005-0000-0000-0000A61C0000}"/>
    <cellStyle name="Comma 7 2 4 3 4" xfId="4865" xr:uid="{00000000-0005-0000-0000-0000A71C0000}"/>
    <cellStyle name="Comma 7 2 4 3 5" xfId="4866" xr:uid="{00000000-0005-0000-0000-0000A81C0000}"/>
    <cellStyle name="Comma 7 2 4 4" xfId="4867" xr:uid="{00000000-0005-0000-0000-0000A91C0000}"/>
    <cellStyle name="Comma 7 2 4 4 2" xfId="4868" xr:uid="{00000000-0005-0000-0000-0000AA1C0000}"/>
    <cellStyle name="Comma 7 2 4 4 2 2" xfId="4869" xr:uid="{00000000-0005-0000-0000-0000AB1C0000}"/>
    <cellStyle name="Comma 7 2 4 4 2 3" xfId="4870" xr:uid="{00000000-0005-0000-0000-0000AC1C0000}"/>
    <cellStyle name="Comma 7 2 4 4 3" xfId="4871" xr:uid="{00000000-0005-0000-0000-0000AD1C0000}"/>
    <cellStyle name="Comma 7 2 4 4 4" xfId="4872" xr:uid="{00000000-0005-0000-0000-0000AE1C0000}"/>
    <cellStyle name="Comma 7 2 4 5" xfId="4873" xr:uid="{00000000-0005-0000-0000-0000AF1C0000}"/>
    <cellStyle name="Comma 7 2 4 5 2" xfId="4874" xr:uid="{00000000-0005-0000-0000-0000B01C0000}"/>
    <cellStyle name="Comma 7 2 4 5 3" xfId="4875" xr:uid="{00000000-0005-0000-0000-0000B11C0000}"/>
    <cellStyle name="Comma 7 2 4 6" xfId="4876" xr:uid="{00000000-0005-0000-0000-0000B21C0000}"/>
    <cellStyle name="Comma 7 2 4 6 2" xfId="4877" xr:uid="{00000000-0005-0000-0000-0000B31C0000}"/>
    <cellStyle name="Comma 7 2 4 6 3" xfId="4878" xr:uid="{00000000-0005-0000-0000-0000B41C0000}"/>
    <cellStyle name="Comma 7 2 4 7" xfId="4879" xr:uid="{00000000-0005-0000-0000-0000B51C0000}"/>
    <cellStyle name="Comma 7 2 4 7 2" xfId="4880" xr:uid="{00000000-0005-0000-0000-0000B61C0000}"/>
    <cellStyle name="Comma 7 2 4 7 3" xfId="4881" xr:uid="{00000000-0005-0000-0000-0000B71C0000}"/>
    <cellStyle name="Comma 7 2 4 8" xfId="4882" xr:uid="{00000000-0005-0000-0000-0000B81C0000}"/>
    <cellStyle name="Comma 7 2 4 8 2" xfId="4883" xr:uid="{00000000-0005-0000-0000-0000B91C0000}"/>
    <cellStyle name="Comma 7 2 4 8 3" xfId="4884" xr:uid="{00000000-0005-0000-0000-0000BA1C0000}"/>
    <cellStyle name="Comma 7 2 4 9" xfId="4885" xr:uid="{00000000-0005-0000-0000-0000BB1C0000}"/>
    <cellStyle name="Comma 7 2 4 9 2" xfId="4886" xr:uid="{00000000-0005-0000-0000-0000BC1C0000}"/>
    <cellStyle name="Comma 7 2 4 9 3" xfId="4887" xr:uid="{00000000-0005-0000-0000-0000BD1C0000}"/>
    <cellStyle name="Comma 7 2 5" xfId="4888" xr:uid="{00000000-0005-0000-0000-0000BE1C0000}"/>
    <cellStyle name="Comma 7 2 5 2" xfId="4889" xr:uid="{00000000-0005-0000-0000-0000BF1C0000}"/>
    <cellStyle name="Comma 7 2 5 2 2" xfId="4890" xr:uid="{00000000-0005-0000-0000-0000C01C0000}"/>
    <cellStyle name="Comma 7 2 5 2 2 2" xfId="4891" xr:uid="{00000000-0005-0000-0000-0000C11C0000}"/>
    <cellStyle name="Comma 7 2 5 2 2 3" xfId="4892" xr:uid="{00000000-0005-0000-0000-0000C21C0000}"/>
    <cellStyle name="Comma 7 2 5 2 3" xfId="4893" xr:uid="{00000000-0005-0000-0000-0000C31C0000}"/>
    <cellStyle name="Comma 7 2 5 2 4" xfId="4894" xr:uid="{00000000-0005-0000-0000-0000C41C0000}"/>
    <cellStyle name="Comma 7 2 5 3" xfId="4895" xr:uid="{00000000-0005-0000-0000-0000C51C0000}"/>
    <cellStyle name="Comma 7 2 5 3 2" xfId="4896" xr:uid="{00000000-0005-0000-0000-0000C61C0000}"/>
    <cellStyle name="Comma 7 2 5 3 3" xfId="4897" xr:uid="{00000000-0005-0000-0000-0000C71C0000}"/>
    <cellStyle name="Comma 7 2 5 4" xfId="4898" xr:uid="{00000000-0005-0000-0000-0000C81C0000}"/>
    <cellStyle name="Comma 7 2 5 5" xfId="4899" xr:uid="{00000000-0005-0000-0000-0000C91C0000}"/>
    <cellStyle name="Comma 7 2 6" xfId="4900" xr:uid="{00000000-0005-0000-0000-0000CA1C0000}"/>
    <cellStyle name="Comma 7 2 6 2" xfId="4901" xr:uid="{00000000-0005-0000-0000-0000CB1C0000}"/>
    <cellStyle name="Comma 7 2 6 2 2" xfId="4902" xr:uid="{00000000-0005-0000-0000-0000CC1C0000}"/>
    <cellStyle name="Comma 7 2 6 2 2 2" xfId="4903" xr:uid="{00000000-0005-0000-0000-0000CD1C0000}"/>
    <cellStyle name="Comma 7 2 6 2 2 3" xfId="4904" xr:uid="{00000000-0005-0000-0000-0000CE1C0000}"/>
    <cellStyle name="Comma 7 2 6 2 3" xfId="4905" xr:uid="{00000000-0005-0000-0000-0000CF1C0000}"/>
    <cellStyle name="Comma 7 2 6 2 4" xfId="4906" xr:uid="{00000000-0005-0000-0000-0000D01C0000}"/>
    <cellStyle name="Comma 7 2 6 3" xfId="4907" xr:uid="{00000000-0005-0000-0000-0000D11C0000}"/>
    <cellStyle name="Comma 7 2 6 3 2" xfId="4908" xr:uid="{00000000-0005-0000-0000-0000D21C0000}"/>
    <cellStyle name="Comma 7 2 6 3 3" xfId="4909" xr:uid="{00000000-0005-0000-0000-0000D31C0000}"/>
    <cellStyle name="Comma 7 2 6 4" xfId="4910" xr:uid="{00000000-0005-0000-0000-0000D41C0000}"/>
    <cellStyle name="Comma 7 2 6 5" xfId="4911" xr:uid="{00000000-0005-0000-0000-0000D51C0000}"/>
    <cellStyle name="Comma 7 2 7" xfId="4912" xr:uid="{00000000-0005-0000-0000-0000D61C0000}"/>
    <cellStyle name="Comma 7 2 7 2" xfId="4913" xr:uid="{00000000-0005-0000-0000-0000D71C0000}"/>
    <cellStyle name="Comma 7 2 7 2 2" xfId="4914" xr:uid="{00000000-0005-0000-0000-0000D81C0000}"/>
    <cellStyle name="Comma 7 2 7 2 3" xfId="4915" xr:uid="{00000000-0005-0000-0000-0000D91C0000}"/>
    <cellStyle name="Comma 7 2 7 3" xfId="4916" xr:uid="{00000000-0005-0000-0000-0000DA1C0000}"/>
    <cellStyle name="Comma 7 2 7 4" xfId="4917" xr:uid="{00000000-0005-0000-0000-0000DB1C0000}"/>
    <cellStyle name="Comma 7 2 8" xfId="4918" xr:uid="{00000000-0005-0000-0000-0000DC1C0000}"/>
    <cellStyle name="Comma 7 2 8 2" xfId="4919" xr:uid="{00000000-0005-0000-0000-0000DD1C0000}"/>
    <cellStyle name="Comma 7 2 8 3" xfId="4920" xr:uid="{00000000-0005-0000-0000-0000DE1C0000}"/>
    <cellStyle name="Comma 7 2 9" xfId="4921" xr:uid="{00000000-0005-0000-0000-0000DF1C0000}"/>
    <cellStyle name="Comma 7 2 9 2" xfId="4922" xr:uid="{00000000-0005-0000-0000-0000E01C0000}"/>
    <cellStyle name="Comma 7 2 9 3" xfId="4923" xr:uid="{00000000-0005-0000-0000-0000E11C0000}"/>
    <cellStyle name="Comma 7 20" xfId="4924" xr:uid="{00000000-0005-0000-0000-0000E21C0000}"/>
    <cellStyle name="Comma 7 20 2" xfId="4925" xr:uid="{00000000-0005-0000-0000-0000E31C0000}"/>
    <cellStyle name="Comma 7 20 3" xfId="4926" xr:uid="{00000000-0005-0000-0000-0000E41C0000}"/>
    <cellStyle name="Comma 7 21" xfId="4927" xr:uid="{00000000-0005-0000-0000-0000E51C0000}"/>
    <cellStyle name="Comma 7 22" xfId="4928" xr:uid="{00000000-0005-0000-0000-0000E61C0000}"/>
    <cellStyle name="Comma 7 3" xfId="4929" xr:uid="{00000000-0005-0000-0000-0000E71C0000}"/>
    <cellStyle name="Comma 7 3 10" xfId="4930" xr:uid="{00000000-0005-0000-0000-0000E81C0000}"/>
    <cellStyle name="Comma 7 3 10 2" xfId="4931" xr:uid="{00000000-0005-0000-0000-0000E91C0000}"/>
    <cellStyle name="Comma 7 3 10 3" xfId="4932" xr:uid="{00000000-0005-0000-0000-0000EA1C0000}"/>
    <cellStyle name="Comma 7 3 11" xfId="4933" xr:uid="{00000000-0005-0000-0000-0000EB1C0000}"/>
    <cellStyle name="Comma 7 3 11 2" xfId="4934" xr:uid="{00000000-0005-0000-0000-0000EC1C0000}"/>
    <cellStyle name="Comma 7 3 11 3" xfId="4935" xr:uid="{00000000-0005-0000-0000-0000ED1C0000}"/>
    <cellStyle name="Comma 7 3 12" xfId="4936" xr:uid="{00000000-0005-0000-0000-0000EE1C0000}"/>
    <cellStyle name="Comma 7 3 12 2" xfId="4937" xr:uid="{00000000-0005-0000-0000-0000EF1C0000}"/>
    <cellStyle name="Comma 7 3 12 3" xfId="4938" xr:uid="{00000000-0005-0000-0000-0000F01C0000}"/>
    <cellStyle name="Comma 7 3 13" xfId="4939" xr:uid="{00000000-0005-0000-0000-0000F11C0000}"/>
    <cellStyle name="Comma 7 3 13 2" xfId="4940" xr:uid="{00000000-0005-0000-0000-0000F21C0000}"/>
    <cellStyle name="Comma 7 3 13 3" xfId="4941" xr:uid="{00000000-0005-0000-0000-0000F31C0000}"/>
    <cellStyle name="Comma 7 3 14" xfId="4942" xr:uid="{00000000-0005-0000-0000-0000F41C0000}"/>
    <cellStyle name="Comma 7 3 14 2" xfId="4943" xr:uid="{00000000-0005-0000-0000-0000F51C0000}"/>
    <cellStyle name="Comma 7 3 14 3" xfId="4944" xr:uid="{00000000-0005-0000-0000-0000F61C0000}"/>
    <cellStyle name="Comma 7 3 15" xfId="4945" xr:uid="{00000000-0005-0000-0000-0000F71C0000}"/>
    <cellStyle name="Comma 7 3 15 2" xfId="4946" xr:uid="{00000000-0005-0000-0000-0000F81C0000}"/>
    <cellStyle name="Comma 7 3 15 3" xfId="4947" xr:uid="{00000000-0005-0000-0000-0000F91C0000}"/>
    <cellStyle name="Comma 7 3 16" xfId="4948" xr:uid="{00000000-0005-0000-0000-0000FA1C0000}"/>
    <cellStyle name="Comma 7 3 16 2" xfId="4949" xr:uid="{00000000-0005-0000-0000-0000FB1C0000}"/>
    <cellStyle name="Comma 7 3 16 3" xfId="4950" xr:uid="{00000000-0005-0000-0000-0000FC1C0000}"/>
    <cellStyle name="Comma 7 3 17" xfId="4951" xr:uid="{00000000-0005-0000-0000-0000FD1C0000}"/>
    <cellStyle name="Comma 7 3 17 2" xfId="4952" xr:uid="{00000000-0005-0000-0000-0000FE1C0000}"/>
    <cellStyle name="Comma 7 3 17 3" xfId="4953" xr:uid="{00000000-0005-0000-0000-0000FF1C0000}"/>
    <cellStyle name="Comma 7 3 18" xfId="4954" xr:uid="{00000000-0005-0000-0000-0000001D0000}"/>
    <cellStyle name="Comma 7 3 18 2" xfId="4955" xr:uid="{00000000-0005-0000-0000-0000011D0000}"/>
    <cellStyle name="Comma 7 3 18 3" xfId="4956" xr:uid="{00000000-0005-0000-0000-0000021D0000}"/>
    <cellStyle name="Comma 7 3 19" xfId="4957" xr:uid="{00000000-0005-0000-0000-0000031D0000}"/>
    <cellStyle name="Comma 7 3 2" xfId="4958" xr:uid="{00000000-0005-0000-0000-0000041D0000}"/>
    <cellStyle name="Comma 7 3 2 10" xfId="4959" xr:uid="{00000000-0005-0000-0000-0000051D0000}"/>
    <cellStyle name="Comma 7 3 2 10 2" xfId="4960" xr:uid="{00000000-0005-0000-0000-0000061D0000}"/>
    <cellStyle name="Comma 7 3 2 10 3" xfId="4961" xr:uid="{00000000-0005-0000-0000-0000071D0000}"/>
    <cellStyle name="Comma 7 3 2 11" xfId="4962" xr:uid="{00000000-0005-0000-0000-0000081D0000}"/>
    <cellStyle name="Comma 7 3 2 11 2" xfId="4963" xr:uid="{00000000-0005-0000-0000-0000091D0000}"/>
    <cellStyle name="Comma 7 3 2 11 3" xfId="4964" xr:uid="{00000000-0005-0000-0000-00000A1D0000}"/>
    <cellStyle name="Comma 7 3 2 12" xfId="4965" xr:uid="{00000000-0005-0000-0000-00000B1D0000}"/>
    <cellStyle name="Comma 7 3 2 12 2" xfId="4966" xr:uid="{00000000-0005-0000-0000-00000C1D0000}"/>
    <cellStyle name="Comma 7 3 2 12 3" xfId="4967" xr:uid="{00000000-0005-0000-0000-00000D1D0000}"/>
    <cellStyle name="Comma 7 3 2 13" xfId="4968" xr:uid="{00000000-0005-0000-0000-00000E1D0000}"/>
    <cellStyle name="Comma 7 3 2 13 2" xfId="4969" xr:uid="{00000000-0005-0000-0000-00000F1D0000}"/>
    <cellStyle name="Comma 7 3 2 13 3" xfId="4970" xr:uid="{00000000-0005-0000-0000-0000101D0000}"/>
    <cellStyle name="Comma 7 3 2 14" xfId="4971" xr:uid="{00000000-0005-0000-0000-0000111D0000}"/>
    <cellStyle name="Comma 7 3 2 14 2" xfId="4972" xr:uid="{00000000-0005-0000-0000-0000121D0000}"/>
    <cellStyle name="Comma 7 3 2 14 3" xfId="4973" xr:uid="{00000000-0005-0000-0000-0000131D0000}"/>
    <cellStyle name="Comma 7 3 2 15" xfId="4974" xr:uid="{00000000-0005-0000-0000-0000141D0000}"/>
    <cellStyle name="Comma 7 3 2 15 2" xfId="4975" xr:uid="{00000000-0005-0000-0000-0000151D0000}"/>
    <cellStyle name="Comma 7 3 2 15 3" xfId="4976" xr:uid="{00000000-0005-0000-0000-0000161D0000}"/>
    <cellStyle name="Comma 7 3 2 16" xfId="4977" xr:uid="{00000000-0005-0000-0000-0000171D0000}"/>
    <cellStyle name="Comma 7 3 2 16 2" xfId="4978" xr:uid="{00000000-0005-0000-0000-0000181D0000}"/>
    <cellStyle name="Comma 7 3 2 16 3" xfId="4979" xr:uid="{00000000-0005-0000-0000-0000191D0000}"/>
    <cellStyle name="Comma 7 3 2 17" xfId="4980" xr:uid="{00000000-0005-0000-0000-00001A1D0000}"/>
    <cellStyle name="Comma 7 3 2 18" xfId="4981" xr:uid="{00000000-0005-0000-0000-00001B1D0000}"/>
    <cellStyle name="Comma 7 3 2 2" xfId="4982" xr:uid="{00000000-0005-0000-0000-00001C1D0000}"/>
    <cellStyle name="Comma 7 3 2 2 2" xfId="4983" xr:uid="{00000000-0005-0000-0000-00001D1D0000}"/>
    <cellStyle name="Comma 7 3 2 2 2 2" xfId="4984" xr:uid="{00000000-0005-0000-0000-00001E1D0000}"/>
    <cellStyle name="Comma 7 3 2 2 2 2 2" xfId="4985" xr:uid="{00000000-0005-0000-0000-00001F1D0000}"/>
    <cellStyle name="Comma 7 3 2 2 2 2 3" xfId="4986" xr:uid="{00000000-0005-0000-0000-0000201D0000}"/>
    <cellStyle name="Comma 7 3 2 2 2 3" xfId="4987" xr:uid="{00000000-0005-0000-0000-0000211D0000}"/>
    <cellStyle name="Comma 7 3 2 2 2 4" xfId="4988" xr:uid="{00000000-0005-0000-0000-0000221D0000}"/>
    <cellStyle name="Comma 7 3 2 2 3" xfId="4989" xr:uid="{00000000-0005-0000-0000-0000231D0000}"/>
    <cellStyle name="Comma 7 3 2 2 3 2" xfId="4990" xr:uid="{00000000-0005-0000-0000-0000241D0000}"/>
    <cellStyle name="Comma 7 3 2 2 3 3" xfId="4991" xr:uid="{00000000-0005-0000-0000-0000251D0000}"/>
    <cellStyle name="Comma 7 3 2 2 4" xfId="4992" xr:uid="{00000000-0005-0000-0000-0000261D0000}"/>
    <cellStyle name="Comma 7 3 2 2 5" xfId="4993" xr:uid="{00000000-0005-0000-0000-0000271D0000}"/>
    <cellStyle name="Comma 7 3 2 3" xfId="4994" xr:uid="{00000000-0005-0000-0000-0000281D0000}"/>
    <cellStyle name="Comma 7 3 2 3 2" xfId="4995" xr:uid="{00000000-0005-0000-0000-0000291D0000}"/>
    <cellStyle name="Comma 7 3 2 3 2 2" xfId="4996" xr:uid="{00000000-0005-0000-0000-00002A1D0000}"/>
    <cellStyle name="Comma 7 3 2 3 2 2 2" xfId="4997" xr:uid="{00000000-0005-0000-0000-00002B1D0000}"/>
    <cellStyle name="Comma 7 3 2 3 2 2 3" xfId="4998" xr:uid="{00000000-0005-0000-0000-00002C1D0000}"/>
    <cellStyle name="Comma 7 3 2 3 2 3" xfId="4999" xr:uid="{00000000-0005-0000-0000-00002D1D0000}"/>
    <cellStyle name="Comma 7 3 2 3 2 4" xfId="5000" xr:uid="{00000000-0005-0000-0000-00002E1D0000}"/>
    <cellStyle name="Comma 7 3 2 3 3" xfId="5001" xr:uid="{00000000-0005-0000-0000-00002F1D0000}"/>
    <cellStyle name="Comma 7 3 2 3 3 2" xfId="5002" xr:uid="{00000000-0005-0000-0000-0000301D0000}"/>
    <cellStyle name="Comma 7 3 2 3 3 3" xfId="5003" xr:uid="{00000000-0005-0000-0000-0000311D0000}"/>
    <cellStyle name="Comma 7 3 2 3 4" xfId="5004" xr:uid="{00000000-0005-0000-0000-0000321D0000}"/>
    <cellStyle name="Comma 7 3 2 3 5" xfId="5005" xr:uid="{00000000-0005-0000-0000-0000331D0000}"/>
    <cellStyle name="Comma 7 3 2 4" xfId="5006" xr:uid="{00000000-0005-0000-0000-0000341D0000}"/>
    <cellStyle name="Comma 7 3 2 4 2" xfId="5007" xr:uid="{00000000-0005-0000-0000-0000351D0000}"/>
    <cellStyle name="Comma 7 3 2 4 2 2" xfId="5008" xr:uid="{00000000-0005-0000-0000-0000361D0000}"/>
    <cellStyle name="Comma 7 3 2 4 2 3" xfId="5009" xr:uid="{00000000-0005-0000-0000-0000371D0000}"/>
    <cellStyle name="Comma 7 3 2 4 3" xfId="5010" xr:uid="{00000000-0005-0000-0000-0000381D0000}"/>
    <cellStyle name="Comma 7 3 2 4 4" xfId="5011" xr:uid="{00000000-0005-0000-0000-0000391D0000}"/>
    <cellStyle name="Comma 7 3 2 5" xfId="5012" xr:uid="{00000000-0005-0000-0000-00003A1D0000}"/>
    <cellStyle name="Comma 7 3 2 5 2" xfId="5013" xr:uid="{00000000-0005-0000-0000-00003B1D0000}"/>
    <cellStyle name="Comma 7 3 2 5 3" xfId="5014" xr:uid="{00000000-0005-0000-0000-00003C1D0000}"/>
    <cellStyle name="Comma 7 3 2 6" xfId="5015" xr:uid="{00000000-0005-0000-0000-00003D1D0000}"/>
    <cellStyle name="Comma 7 3 2 6 2" xfId="5016" xr:uid="{00000000-0005-0000-0000-00003E1D0000}"/>
    <cellStyle name="Comma 7 3 2 6 3" xfId="5017" xr:uid="{00000000-0005-0000-0000-00003F1D0000}"/>
    <cellStyle name="Comma 7 3 2 7" xfId="5018" xr:uid="{00000000-0005-0000-0000-0000401D0000}"/>
    <cellStyle name="Comma 7 3 2 7 2" xfId="5019" xr:uid="{00000000-0005-0000-0000-0000411D0000}"/>
    <cellStyle name="Comma 7 3 2 7 3" xfId="5020" xr:uid="{00000000-0005-0000-0000-0000421D0000}"/>
    <cellStyle name="Comma 7 3 2 8" xfId="5021" xr:uid="{00000000-0005-0000-0000-0000431D0000}"/>
    <cellStyle name="Comma 7 3 2 8 2" xfId="5022" xr:uid="{00000000-0005-0000-0000-0000441D0000}"/>
    <cellStyle name="Comma 7 3 2 8 3" xfId="5023" xr:uid="{00000000-0005-0000-0000-0000451D0000}"/>
    <cellStyle name="Comma 7 3 2 9" xfId="5024" xr:uid="{00000000-0005-0000-0000-0000461D0000}"/>
    <cellStyle name="Comma 7 3 2 9 2" xfId="5025" xr:uid="{00000000-0005-0000-0000-0000471D0000}"/>
    <cellStyle name="Comma 7 3 2 9 3" xfId="5026" xr:uid="{00000000-0005-0000-0000-0000481D0000}"/>
    <cellStyle name="Comma 7 3 20" xfId="5027" xr:uid="{00000000-0005-0000-0000-0000491D0000}"/>
    <cellStyle name="Comma 7 3 3" xfId="5028" xr:uid="{00000000-0005-0000-0000-00004A1D0000}"/>
    <cellStyle name="Comma 7 3 3 10" xfId="5029" xr:uid="{00000000-0005-0000-0000-00004B1D0000}"/>
    <cellStyle name="Comma 7 3 3 10 2" xfId="5030" xr:uid="{00000000-0005-0000-0000-00004C1D0000}"/>
    <cellStyle name="Comma 7 3 3 10 3" xfId="5031" xr:uid="{00000000-0005-0000-0000-00004D1D0000}"/>
    <cellStyle name="Comma 7 3 3 11" xfId="5032" xr:uid="{00000000-0005-0000-0000-00004E1D0000}"/>
    <cellStyle name="Comma 7 3 3 11 2" xfId="5033" xr:uid="{00000000-0005-0000-0000-00004F1D0000}"/>
    <cellStyle name="Comma 7 3 3 11 3" xfId="5034" xr:uid="{00000000-0005-0000-0000-0000501D0000}"/>
    <cellStyle name="Comma 7 3 3 12" xfId="5035" xr:uid="{00000000-0005-0000-0000-0000511D0000}"/>
    <cellStyle name="Comma 7 3 3 12 2" xfId="5036" xr:uid="{00000000-0005-0000-0000-0000521D0000}"/>
    <cellStyle name="Comma 7 3 3 12 3" xfId="5037" xr:uid="{00000000-0005-0000-0000-0000531D0000}"/>
    <cellStyle name="Comma 7 3 3 13" xfId="5038" xr:uid="{00000000-0005-0000-0000-0000541D0000}"/>
    <cellStyle name="Comma 7 3 3 13 2" xfId="5039" xr:uid="{00000000-0005-0000-0000-0000551D0000}"/>
    <cellStyle name="Comma 7 3 3 13 3" xfId="5040" xr:uid="{00000000-0005-0000-0000-0000561D0000}"/>
    <cellStyle name="Comma 7 3 3 14" xfId="5041" xr:uid="{00000000-0005-0000-0000-0000571D0000}"/>
    <cellStyle name="Comma 7 3 3 14 2" xfId="5042" xr:uid="{00000000-0005-0000-0000-0000581D0000}"/>
    <cellStyle name="Comma 7 3 3 14 3" xfId="5043" xr:uid="{00000000-0005-0000-0000-0000591D0000}"/>
    <cellStyle name="Comma 7 3 3 15" xfId="5044" xr:uid="{00000000-0005-0000-0000-00005A1D0000}"/>
    <cellStyle name="Comma 7 3 3 15 2" xfId="5045" xr:uid="{00000000-0005-0000-0000-00005B1D0000}"/>
    <cellStyle name="Comma 7 3 3 15 3" xfId="5046" xr:uid="{00000000-0005-0000-0000-00005C1D0000}"/>
    <cellStyle name="Comma 7 3 3 16" xfId="5047" xr:uid="{00000000-0005-0000-0000-00005D1D0000}"/>
    <cellStyle name="Comma 7 3 3 16 2" xfId="5048" xr:uid="{00000000-0005-0000-0000-00005E1D0000}"/>
    <cellStyle name="Comma 7 3 3 16 3" xfId="5049" xr:uid="{00000000-0005-0000-0000-00005F1D0000}"/>
    <cellStyle name="Comma 7 3 3 17" xfId="5050" xr:uid="{00000000-0005-0000-0000-0000601D0000}"/>
    <cellStyle name="Comma 7 3 3 18" xfId="5051" xr:uid="{00000000-0005-0000-0000-0000611D0000}"/>
    <cellStyle name="Comma 7 3 3 2" xfId="5052" xr:uid="{00000000-0005-0000-0000-0000621D0000}"/>
    <cellStyle name="Comma 7 3 3 2 2" xfId="5053" xr:uid="{00000000-0005-0000-0000-0000631D0000}"/>
    <cellStyle name="Comma 7 3 3 2 2 2" xfId="5054" xr:uid="{00000000-0005-0000-0000-0000641D0000}"/>
    <cellStyle name="Comma 7 3 3 2 2 2 2" xfId="5055" xr:uid="{00000000-0005-0000-0000-0000651D0000}"/>
    <cellStyle name="Comma 7 3 3 2 2 2 3" xfId="5056" xr:uid="{00000000-0005-0000-0000-0000661D0000}"/>
    <cellStyle name="Comma 7 3 3 2 2 3" xfId="5057" xr:uid="{00000000-0005-0000-0000-0000671D0000}"/>
    <cellStyle name="Comma 7 3 3 2 2 4" xfId="5058" xr:uid="{00000000-0005-0000-0000-0000681D0000}"/>
    <cellStyle name="Comma 7 3 3 2 3" xfId="5059" xr:uid="{00000000-0005-0000-0000-0000691D0000}"/>
    <cellStyle name="Comma 7 3 3 2 3 2" xfId="5060" xr:uid="{00000000-0005-0000-0000-00006A1D0000}"/>
    <cellStyle name="Comma 7 3 3 2 3 3" xfId="5061" xr:uid="{00000000-0005-0000-0000-00006B1D0000}"/>
    <cellStyle name="Comma 7 3 3 2 4" xfId="5062" xr:uid="{00000000-0005-0000-0000-00006C1D0000}"/>
    <cellStyle name="Comma 7 3 3 2 5" xfId="5063" xr:uid="{00000000-0005-0000-0000-00006D1D0000}"/>
    <cellStyle name="Comma 7 3 3 3" xfId="5064" xr:uid="{00000000-0005-0000-0000-00006E1D0000}"/>
    <cellStyle name="Comma 7 3 3 3 2" xfId="5065" xr:uid="{00000000-0005-0000-0000-00006F1D0000}"/>
    <cellStyle name="Comma 7 3 3 3 2 2" xfId="5066" xr:uid="{00000000-0005-0000-0000-0000701D0000}"/>
    <cellStyle name="Comma 7 3 3 3 2 2 2" xfId="5067" xr:uid="{00000000-0005-0000-0000-0000711D0000}"/>
    <cellStyle name="Comma 7 3 3 3 2 2 3" xfId="5068" xr:uid="{00000000-0005-0000-0000-0000721D0000}"/>
    <cellStyle name="Comma 7 3 3 3 2 3" xfId="5069" xr:uid="{00000000-0005-0000-0000-0000731D0000}"/>
    <cellStyle name="Comma 7 3 3 3 2 4" xfId="5070" xr:uid="{00000000-0005-0000-0000-0000741D0000}"/>
    <cellStyle name="Comma 7 3 3 3 3" xfId="5071" xr:uid="{00000000-0005-0000-0000-0000751D0000}"/>
    <cellStyle name="Comma 7 3 3 3 3 2" xfId="5072" xr:uid="{00000000-0005-0000-0000-0000761D0000}"/>
    <cellStyle name="Comma 7 3 3 3 3 3" xfId="5073" xr:uid="{00000000-0005-0000-0000-0000771D0000}"/>
    <cellStyle name="Comma 7 3 3 3 4" xfId="5074" xr:uid="{00000000-0005-0000-0000-0000781D0000}"/>
    <cellStyle name="Comma 7 3 3 3 5" xfId="5075" xr:uid="{00000000-0005-0000-0000-0000791D0000}"/>
    <cellStyle name="Comma 7 3 3 4" xfId="5076" xr:uid="{00000000-0005-0000-0000-00007A1D0000}"/>
    <cellStyle name="Comma 7 3 3 4 2" xfId="5077" xr:uid="{00000000-0005-0000-0000-00007B1D0000}"/>
    <cellStyle name="Comma 7 3 3 4 2 2" xfId="5078" xr:uid="{00000000-0005-0000-0000-00007C1D0000}"/>
    <cellStyle name="Comma 7 3 3 4 2 3" xfId="5079" xr:uid="{00000000-0005-0000-0000-00007D1D0000}"/>
    <cellStyle name="Comma 7 3 3 4 3" xfId="5080" xr:uid="{00000000-0005-0000-0000-00007E1D0000}"/>
    <cellStyle name="Comma 7 3 3 4 4" xfId="5081" xr:uid="{00000000-0005-0000-0000-00007F1D0000}"/>
    <cellStyle name="Comma 7 3 3 5" xfId="5082" xr:uid="{00000000-0005-0000-0000-0000801D0000}"/>
    <cellStyle name="Comma 7 3 3 5 2" xfId="5083" xr:uid="{00000000-0005-0000-0000-0000811D0000}"/>
    <cellStyle name="Comma 7 3 3 5 3" xfId="5084" xr:uid="{00000000-0005-0000-0000-0000821D0000}"/>
    <cellStyle name="Comma 7 3 3 6" xfId="5085" xr:uid="{00000000-0005-0000-0000-0000831D0000}"/>
    <cellStyle name="Comma 7 3 3 6 2" xfId="5086" xr:uid="{00000000-0005-0000-0000-0000841D0000}"/>
    <cellStyle name="Comma 7 3 3 6 3" xfId="5087" xr:uid="{00000000-0005-0000-0000-0000851D0000}"/>
    <cellStyle name="Comma 7 3 3 7" xfId="5088" xr:uid="{00000000-0005-0000-0000-0000861D0000}"/>
    <cellStyle name="Comma 7 3 3 7 2" xfId="5089" xr:uid="{00000000-0005-0000-0000-0000871D0000}"/>
    <cellStyle name="Comma 7 3 3 7 3" xfId="5090" xr:uid="{00000000-0005-0000-0000-0000881D0000}"/>
    <cellStyle name="Comma 7 3 3 8" xfId="5091" xr:uid="{00000000-0005-0000-0000-0000891D0000}"/>
    <cellStyle name="Comma 7 3 3 8 2" xfId="5092" xr:uid="{00000000-0005-0000-0000-00008A1D0000}"/>
    <cellStyle name="Comma 7 3 3 8 3" xfId="5093" xr:uid="{00000000-0005-0000-0000-00008B1D0000}"/>
    <cellStyle name="Comma 7 3 3 9" xfId="5094" xr:uid="{00000000-0005-0000-0000-00008C1D0000}"/>
    <cellStyle name="Comma 7 3 3 9 2" xfId="5095" xr:uid="{00000000-0005-0000-0000-00008D1D0000}"/>
    <cellStyle name="Comma 7 3 3 9 3" xfId="5096" xr:uid="{00000000-0005-0000-0000-00008E1D0000}"/>
    <cellStyle name="Comma 7 3 4" xfId="5097" xr:uid="{00000000-0005-0000-0000-00008F1D0000}"/>
    <cellStyle name="Comma 7 3 4 2" xfId="5098" xr:uid="{00000000-0005-0000-0000-0000901D0000}"/>
    <cellStyle name="Comma 7 3 4 2 2" xfId="5099" xr:uid="{00000000-0005-0000-0000-0000911D0000}"/>
    <cellStyle name="Comma 7 3 4 2 2 2" xfId="5100" xr:uid="{00000000-0005-0000-0000-0000921D0000}"/>
    <cellStyle name="Comma 7 3 4 2 2 3" xfId="5101" xr:uid="{00000000-0005-0000-0000-0000931D0000}"/>
    <cellStyle name="Comma 7 3 4 2 3" xfId="5102" xr:uid="{00000000-0005-0000-0000-0000941D0000}"/>
    <cellStyle name="Comma 7 3 4 2 4" xfId="5103" xr:uid="{00000000-0005-0000-0000-0000951D0000}"/>
    <cellStyle name="Comma 7 3 4 3" xfId="5104" xr:uid="{00000000-0005-0000-0000-0000961D0000}"/>
    <cellStyle name="Comma 7 3 4 3 2" xfId="5105" xr:uid="{00000000-0005-0000-0000-0000971D0000}"/>
    <cellStyle name="Comma 7 3 4 3 3" xfId="5106" xr:uid="{00000000-0005-0000-0000-0000981D0000}"/>
    <cellStyle name="Comma 7 3 4 4" xfId="5107" xr:uid="{00000000-0005-0000-0000-0000991D0000}"/>
    <cellStyle name="Comma 7 3 4 5" xfId="5108" xr:uid="{00000000-0005-0000-0000-00009A1D0000}"/>
    <cellStyle name="Comma 7 3 5" xfId="5109" xr:uid="{00000000-0005-0000-0000-00009B1D0000}"/>
    <cellStyle name="Comma 7 3 5 2" xfId="5110" xr:uid="{00000000-0005-0000-0000-00009C1D0000}"/>
    <cellStyle name="Comma 7 3 5 2 2" xfId="5111" xr:uid="{00000000-0005-0000-0000-00009D1D0000}"/>
    <cellStyle name="Comma 7 3 5 2 2 2" xfId="5112" xr:uid="{00000000-0005-0000-0000-00009E1D0000}"/>
    <cellStyle name="Comma 7 3 5 2 2 3" xfId="5113" xr:uid="{00000000-0005-0000-0000-00009F1D0000}"/>
    <cellStyle name="Comma 7 3 5 2 3" xfId="5114" xr:uid="{00000000-0005-0000-0000-0000A01D0000}"/>
    <cellStyle name="Comma 7 3 5 2 4" xfId="5115" xr:uid="{00000000-0005-0000-0000-0000A11D0000}"/>
    <cellStyle name="Comma 7 3 5 3" xfId="5116" xr:uid="{00000000-0005-0000-0000-0000A21D0000}"/>
    <cellStyle name="Comma 7 3 5 3 2" xfId="5117" xr:uid="{00000000-0005-0000-0000-0000A31D0000}"/>
    <cellStyle name="Comma 7 3 5 3 3" xfId="5118" xr:uid="{00000000-0005-0000-0000-0000A41D0000}"/>
    <cellStyle name="Comma 7 3 5 4" xfId="5119" xr:uid="{00000000-0005-0000-0000-0000A51D0000}"/>
    <cellStyle name="Comma 7 3 5 5" xfId="5120" xr:uid="{00000000-0005-0000-0000-0000A61D0000}"/>
    <cellStyle name="Comma 7 3 6" xfId="5121" xr:uid="{00000000-0005-0000-0000-0000A71D0000}"/>
    <cellStyle name="Comma 7 3 6 2" xfId="5122" xr:uid="{00000000-0005-0000-0000-0000A81D0000}"/>
    <cellStyle name="Comma 7 3 6 2 2" xfId="5123" xr:uid="{00000000-0005-0000-0000-0000A91D0000}"/>
    <cellStyle name="Comma 7 3 6 2 3" xfId="5124" xr:uid="{00000000-0005-0000-0000-0000AA1D0000}"/>
    <cellStyle name="Comma 7 3 6 3" xfId="5125" xr:uid="{00000000-0005-0000-0000-0000AB1D0000}"/>
    <cellStyle name="Comma 7 3 6 4" xfId="5126" xr:uid="{00000000-0005-0000-0000-0000AC1D0000}"/>
    <cellStyle name="Comma 7 3 7" xfId="5127" xr:uid="{00000000-0005-0000-0000-0000AD1D0000}"/>
    <cellStyle name="Comma 7 3 7 2" xfId="5128" xr:uid="{00000000-0005-0000-0000-0000AE1D0000}"/>
    <cellStyle name="Comma 7 3 7 3" xfId="5129" xr:uid="{00000000-0005-0000-0000-0000AF1D0000}"/>
    <cellStyle name="Comma 7 3 8" xfId="5130" xr:uid="{00000000-0005-0000-0000-0000B01D0000}"/>
    <cellStyle name="Comma 7 3 8 2" xfId="5131" xr:uid="{00000000-0005-0000-0000-0000B11D0000}"/>
    <cellStyle name="Comma 7 3 8 3" xfId="5132" xr:uid="{00000000-0005-0000-0000-0000B21D0000}"/>
    <cellStyle name="Comma 7 3 9" xfId="5133" xr:uid="{00000000-0005-0000-0000-0000B31D0000}"/>
    <cellStyle name="Comma 7 3 9 2" xfId="5134" xr:uid="{00000000-0005-0000-0000-0000B41D0000}"/>
    <cellStyle name="Comma 7 3 9 3" xfId="5135" xr:uid="{00000000-0005-0000-0000-0000B51D0000}"/>
    <cellStyle name="Comma 7 4" xfId="5136" xr:uid="{00000000-0005-0000-0000-0000B61D0000}"/>
    <cellStyle name="Comma 7 4 10" xfId="5137" xr:uid="{00000000-0005-0000-0000-0000B71D0000}"/>
    <cellStyle name="Comma 7 4 10 2" xfId="5138" xr:uid="{00000000-0005-0000-0000-0000B81D0000}"/>
    <cellStyle name="Comma 7 4 10 3" xfId="5139" xr:uid="{00000000-0005-0000-0000-0000B91D0000}"/>
    <cellStyle name="Comma 7 4 11" xfId="5140" xr:uid="{00000000-0005-0000-0000-0000BA1D0000}"/>
    <cellStyle name="Comma 7 4 11 2" xfId="5141" xr:uid="{00000000-0005-0000-0000-0000BB1D0000}"/>
    <cellStyle name="Comma 7 4 11 3" xfId="5142" xr:uid="{00000000-0005-0000-0000-0000BC1D0000}"/>
    <cellStyle name="Comma 7 4 12" xfId="5143" xr:uid="{00000000-0005-0000-0000-0000BD1D0000}"/>
    <cellStyle name="Comma 7 4 12 2" xfId="5144" xr:uid="{00000000-0005-0000-0000-0000BE1D0000}"/>
    <cellStyle name="Comma 7 4 12 3" xfId="5145" xr:uid="{00000000-0005-0000-0000-0000BF1D0000}"/>
    <cellStyle name="Comma 7 4 13" xfId="5146" xr:uid="{00000000-0005-0000-0000-0000C01D0000}"/>
    <cellStyle name="Comma 7 4 13 2" xfId="5147" xr:uid="{00000000-0005-0000-0000-0000C11D0000}"/>
    <cellStyle name="Comma 7 4 13 3" xfId="5148" xr:uid="{00000000-0005-0000-0000-0000C21D0000}"/>
    <cellStyle name="Comma 7 4 14" xfId="5149" xr:uid="{00000000-0005-0000-0000-0000C31D0000}"/>
    <cellStyle name="Comma 7 4 14 2" xfId="5150" xr:uid="{00000000-0005-0000-0000-0000C41D0000}"/>
    <cellStyle name="Comma 7 4 14 3" xfId="5151" xr:uid="{00000000-0005-0000-0000-0000C51D0000}"/>
    <cellStyle name="Comma 7 4 15" xfId="5152" xr:uid="{00000000-0005-0000-0000-0000C61D0000}"/>
    <cellStyle name="Comma 7 4 15 2" xfId="5153" xr:uid="{00000000-0005-0000-0000-0000C71D0000}"/>
    <cellStyle name="Comma 7 4 15 3" xfId="5154" xr:uid="{00000000-0005-0000-0000-0000C81D0000}"/>
    <cellStyle name="Comma 7 4 16" xfId="5155" xr:uid="{00000000-0005-0000-0000-0000C91D0000}"/>
    <cellStyle name="Comma 7 4 16 2" xfId="5156" xr:uid="{00000000-0005-0000-0000-0000CA1D0000}"/>
    <cellStyle name="Comma 7 4 16 3" xfId="5157" xr:uid="{00000000-0005-0000-0000-0000CB1D0000}"/>
    <cellStyle name="Comma 7 4 17" xfId="5158" xr:uid="{00000000-0005-0000-0000-0000CC1D0000}"/>
    <cellStyle name="Comma 7 4 18" xfId="5159" xr:uid="{00000000-0005-0000-0000-0000CD1D0000}"/>
    <cellStyle name="Comma 7 4 2" xfId="5160" xr:uid="{00000000-0005-0000-0000-0000CE1D0000}"/>
    <cellStyle name="Comma 7 4 2 2" xfId="5161" xr:uid="{00000000-0005-0000-0000-0000CF1D0000}"/>
    <cellStyle name="Comma 7 4 2 2 2" xfId="5162" xr:uid="{00000000-0005-0000-0000-0000D01D0000}"/>
    <cellStyle name="Comma 7 4 2 2 2 2" xfId="5163" xr:uid="{00000000-0005-0000-0000-0000D11D0000}"/>
    <cellStyle name="Comma 7 4 2 2 2 3" xfId="5164" xr:uid="{00000000-0005-0000-0000-0000D21D0000}"/>
    <cellStyle name="Comma 7 4 2 2 3" xfId="5165" xr:uid="{00000000-0005-0000-0000-0000D31D0000}"/>
    <cellStyle name="Comma 7 4 2 2 4" xfId="5166" xr:uid="{00000000-0005-0000-0000-0000D41D0000}"/>
    <cellStyle name="Comma 7 4 2 3" xfId="5167" xr:uid="{00000000-0005-0000-0000-0000D51D0000}"/>
    <cellStyle name="Comma 7 4 2 3 2" xfId="5168" xr:uid="{00000000-0005-0000-0000-0000D61D0000}"/>
    <cellStyle name="Comma 7 4 2 3 3" xfId="5169" xr:uid="{00000000-0005-0000-0000-0000D71D0000}"/>
    <cellStyle name="Comma 7 4 2 4" xfId="5170" xr:uid="{00000000-0005-0000-0000-0000D81D0000}"/>
    <cellStyle name="Comma 7 4 2 5" xfId="5171" xr:uid="{00000000-0005-0000-0000-0000D91D0000}"/>
    <cellStyle name="Comma 7 4 3" xfId="5172" xr:uid="{00000000-0005-0000-0000-0000DA1D0000}"/>
    <cellStyle name="Comma 7 4 3 2" xfId="5173" xr:uid="{00000000-0005-0000-0000-0000DB1D0000}"/>
    <cellStyle name="Comma 7 4 3 2 2" xfId="5174" xr:uid="{00000000-0005-0000-0000-0000DC1D0000}"/>
    <cellStyle name="Comma 7 4 3 2 2 2" xfId="5175" xr:uid="{00000000-0005-0000-0000-0000DD1D0000}"/>
    <cellStyle name="Comma 7 4 3 2 2 3" xfId="5176" xr:uid="{00000000-0005-0000-0000-0000DE1D0000}"/>
    <cellStyle name="Comma 7 4 3 2 3" xfId="5177" xr:uid="{00000000-0005-0000-0000-0000DF1D0000}"/>
    <cellStyle name="Comma 7 4 3 2 4" xfId="5178" xr:uid="{00000000-0005-0000-0000-0000E01D0000}"/>
    <cellStyle name="Comma 7 4 3 3" xfId="5179" xr:uid="{00000000-0005-0000-0000-0000E11D0000}"/>
    <cellStyle name="Comma 7 4 3 3 2" xfId="5180" xr:uid="{00000000-0005-0000-0000-0000E21D0000}"/>
    <cellStyle name="Comma 7 4 3 3 3" xfId="5181" xr:uid="{00000000-0005-0000-0000-0000E31D0000}"/>
    <cellStyle name="Comma 7 4 3 4" xfId="5182" xr:uid="{00000000-0005-0000-0000-0000E41D0000}"/>
    <cellStyle name="Comma 7 4 3 5" xfId="5183" xr:uid="{00000000-0005-0000-0000-0000E51D0000}"/>
    <cellStyle name="Comma 7 4 4" xfId="5184" xr:uid="{00000000-0005-0000-0000-0000E61D0000}"/>
    <cellStyle name="Comma 7 4 4 2" xfId="5185" xr:uid="{00000000-0005-0000-0000-0000E71D0000}"/>
    <cellStyle name="Comma 7 4 4 2 2" xfId="5186" xr:uid="{00000000-0005-0000-0000-0000E81D0000}"/>
    <cellStyle name="Comma 7 4 4 2 3" xfId="5187" xr:uid="{00000000-0005-0000-0000-0000E91D0000}"/>
    <cellStyle name="Comma 7 4 4 3" xfId="5188" xr:uid="{00000000-0005-0000-0000-0000EA1D0000}"/>
    <cellStyle name="Comma 7 4 4 4" xfId="5189" xr:uid="{00000000-0005-0000-0000-0000EB1D0000}"/>
    <cellStyle name="Comma 7 4 5" xfId="5190" xr:uid="{00000000-0005-0000-0000-0000EC1D0000}"/>
    <cellStyle name="Comma 7 4 5 2" xfId="5191" xr:uid="{00000000-0005-0000-0000-0000ED1D0000}"/>
    <cellStyle name="Comma 7 4 5 3" xfId="5192" xr:uid="{00000000-0005-0000-0000-0000EE1D0000}"/>
    <cellStyle name="Comma 7 4 6" xfId="5193" xr:uid="{00000000-0005-0000-0000-0000EF1D0000}"/>
    <cellStyle name="Comma 7 4 6 2" xfId="5194" xr:uid="{00000000-0005-0000-0000-0000F01D0000}"/>
    <cellStyle name="Comma 7 4 6 3" xfId="5195" xr:uid="{00000000-0005-0000-0000-0000F11D0000}"/>
    <cellStyle name="Comma 7 4 7" xfId="5196" xr:uid="{00000000-0005-0000-0000-0000F21D0000}"/>
    <cellStyle name="Comma 7 4 7 2" xfId="5197" xr:uid="{00000000-0005-0000-0000-0000F31D0000}"/>
    <cellStyle name="Comma 7 4 7 3" xfId="5198" xr:uid="{00000000-0005-0000-0000-0000F41D0000}"/>
    <cellStyle name="Comma 7 4 8" xfId="5199" xr:uid="{00000000-0005-0000-0000-0000F51D0000}"/>
    <cellStyle name="Comma 7 4 8 2" xfId="5200" xr:uid="{00000000-0005-0000-0000-0000F61D0000}"/>
    <cellStyle name="Comma 7 4 8 3" xfId="5201" xr:uid="{00000000-0005-0000-0000-0000F71D0000}"/>
    <cellStyle name="Comma 7 4 9" xfId="5202" xr:uid="{00000000-0005-0000-0000-0000F81D0000}"/>
    <cellStyle name="Comma 7 4 9 2" xfId="5203" xr:uid="{00000000-0005-0000-0000-0000F91D0000}"/>
    <cellStyle name="Comma 7 4 9 3" xfId="5204" xr:uid="{00000000-0005-0000-0000-0000FA1D0000}"/>
    <cellStyle name="Comma 7 5" xfId="5205" xr:uid="{00000000-0005-0000-0000-0000FB1D0000}"/>
    <cellStyle name="Comma 7 5 10" xfId="5206" xr:uid="{00000000-0005-0000-0000-0000FC1D0000}"/>
    <cellStyle name="Comma 7 5 10 2" xfId="5207" xr:uid="{00000000-0005-0000-0000-0000FD1D0000}"/>
    <cellStyle name="Comma 7 5 10 3" xfId="5208" xr:uid="{00000000-0005-0000-0000-0000FE1D0000}"/>
    <cellStyle name="Comma 7 5 11" xfId="5209" xr:uid="{00000000-0005-0000-0000-0000FF1D0000}"/>
    <cellStyle name="Comma 7 5 11 2" xfId="5210" xr:uid="{00000000-0005-0000-0000-0000001E0000}"/>
    <cellStyle name="Comma 7 5 11 3" xfId="5211" xr:uid="{00000000-0005-0000-0000-0000011E0000}"/>
    <cellStyle name="Comma 7 5 12" xfId="5212" xr:uid="{00000000-0005-0000-0000-0000021E0000}"/>
    <cellStyle name="Comma 7 5 12 2" xfId="5213" xr:uid="{00000000-0005-0000-0000-0000031E0000}"/>
    <cellStyle name="Comma 7 5 12 3" xfId="5214" xr:uid="{00000000-0005-0000-0000-0000041E0000}"/>
    <cellStyle name="Comma 7 5 13" xfId="5215" xr:uid="{00000000-0005-0000-0000-0000051E0000}"/>
    <cellStyle name="Comma 7 5 13 2" xfId="5216" xr:uid="{00000000-0005-0000-0000-0000061E0000}"/>
    <cellStyle name="Comma 7 5 13 3" xfId="5217" xr:uid="{00000000-0005-0000-0000-0000071E0000}"/>
    <cellStyle name="Comma 7 5 14" xfId="5218" xr:uid="{00000000-0005-0000-0000-0000081E0000}"/>
    <cellStyle name="Comma 7 5 14 2" xfId="5219" xr:uid="{00000000-0005-0000-0000-0000091E0000}"/>
    <cellStyle name="Comma 7 5 14 3" xfId="5220" xr:uid="{00000000-0005-0000-0000-00000A1E0000}"/>
    <cellStyle name="Comma 7 5 15" xfId="5221" xr:uid="{00000000-0005-0000-0000-00000B1E0000}"/>
    <cellStyle name="Comma 7 5 15 2" xfId="5222" xr:uid="{00000000-0005-0000-0000-00000C1E0000}"/>
    <cellStyle name="Comma 7 5 15 3" xfId="5223" xr:uid="{00000000-0005-0000-0000-00000D1E0000}"/>
    <cellStyle name="Comma 7 5 16" xfId="5224" xr:uid="{00000000-0005-0000-0000-00000E1E0000}"/>
    <cellStyle name="Comma 7 5 16 2" xfId="5225" xr:uid="{00000000-0005-0000-0000-00000F1E0000}"/>
    <cellStyle name="Comma 7 5 16 3" xfId="5226" xr:uid="{00000000-0005-0000-0000-0000101E0000}"/>
    <cellStyle name="Comma 7 5 17" xfId="5227" xr:uid="{00000000-0005-0000-0000-0000111E0000}"/>
    <cellStyle name="Comma 7 5 18" xfId="5228" xr:uid="{00000000-0005-0000-0000-0000121E0000}"/>
    <cellStyle name="Comma 7 5 2" xfId="5229" xr:uid="{00000000-0005-0000-0000-0000131E0000}"/>
    <cellStyle name="Comma 7 5 2 2" xfId="5230" xr:uid="{00000000-0005-0000-0000-0000141E0000}"/>
    <cellStyle name="Comma 7 5 2 2 2" xfId="5231" xr:uid="{00000000-0005-0000-0000-0000151E0000}"/>
    <cellStyle name="Comma 7 5 2 2 2 2" xfId="5232" xr:uid="{00000000-0005-0000-0000-0000161E0000}"/>
    <cellStyle name="Comma 7 5 2 2 2 3" xfId="5233" xr:uid="{00000000-0005-0000-0000-0000171E0000}"/>
    <cellStyle name="Comma 7 5 2 2 3" xfId="5234" xr:uid="{00000000-0005-0000-0000-0000181E0000}"/>
    <cellStyle name="Comma 7 5 2 2 4" xfId="5235" xr:uid="{00000000-0005-0000-0000-0000191E0000}"/>
    <cellStyle name="Comma 7 5 2 3" xfId="5236" xr:uid="{00000000-0005-0000-0000-00001A1E0000}"/>
    <cellStyle name="Comma 7 5 2 3 2" xfId="5237" xr:uid="{00000000-0005-0000-0000-00001B1E0000}"/>
    <cellStyle name="Comma 7 5 2 3 3" xfId="5238" xr:uid="{00000000-0005-0000-0000-00001C1E0000}"/>
    <cellStyle name="Comma 7 5 2 4" xfId="5239" xr:uid="{00000000-0005-0000-0000-00001D1E0000}"/>
    <cellStyle name="Comma 7 5 2 5" xfId="5240" xr:uid="{00000000-0005-0000-0000-00001E1E0000}"/>
    <cellStyle name="Comma 7 5 3" xfId="5241" xr:uid="{00000000-0005-0000-0000-00001F1E0000}"/>
    <cellStyle name="Comma 7 5 3 2" xfId="5242" xr:uid="{00000000-0005-0000-0000-0000201E0000}"/>
    <cellStyle name="Comma 7 5 3 2 2" xfId="5243" xr:uid="{00000000-0005-0000-0000-0000211E0000}"/>
    <cellStyle name="Comma 7 5 3 2 2 2" xfId="5244" xr:uid="{00000000-0005-0000-0000-0000221E0000}"/>
    <cellStyle name="Comma 7 5 3 2 2 3" xfId="5245" xr:uid="{00000000-0005-0000-0000-0000231E0000}"/>
    <cellStyle name="Comma 7 5 3 2 3" xfId="5246" xr:uid="{00000000-0005-0000-0000-0000241E0000}"/>
    <cellStyle name="Comma 7 5 3 2 4" xfId="5247" xr:uid="{00000000-0005-0000-0000-0000251E0000}"/>
    <cellStyle name="Comma 7 5 3 3" xfId="5248" xr:uid="{00000000-0005-0000-0000-0000261E0000}"/>
    <cellStyle name="Comma 7 5 3 3 2" xfId="5249" xr:uid="{00000000-0005-0000-0000-0000271E0000}"/>
    <cellStyle name="Comma 7 5 3 3 3" xfId="5250" xr:uid="{00000000-0005-0000-0000-0000281E0000}"/>
    <cellStyle name="Comma 7 5 3 4" xfId="5251" xr:uid="{00000000-0005-0000-0000-0000291E0000}"/>
    <cellStyle name="Comma 7 5 3 5" xfId="5252" xr:uid="{00000000-0005-0000-0000-00002A1E0000}"/>
    <cellStyle name="Comma 7 5 4" xfId="5253" xr:uid="{00000000-0005-0000-0000-00002B1E0000}"/>
    <cellStyle name="Comma 7 5 4 2" xfId="5254" xr:uid="{00000000-0005-0000-0000-00002C1E0000}"/>
    <cellStyle name="Comma 7 5 4 2 2" xfId="5255" xr:uid="{00000000-0005-0000-0000-00002D1E0000}"/>
    <cellStyle name="Comma 7 5 4 2 3" xfId="5256" xr:uid="{00000000-0005-0000-0000-00002E1E0000}"/>
    <cellStyle name="Comma 7 5 4 3" xfId="5257" xr:uid="{00000000-0005-0000-0000-00002F1E0000}"/>
    <cellStyle name="Comma 7 5 4 4" xfId="5258" xr:uid="{00000000-0005-0000-0000-0000301E0000}"/>
    <cellStyle name="Comma 7 5 5" xfId="5259" xr:uid="{00000000-0005-0000-0000-0000311E0000}"/>
    <cellStyle name="Comma 7 5 5 2" xfId="5260" xr:uid="{00000000-0005-0000-0000-0000321E0000}"/>
    <cellStyle name="Comma 7 5 5 3" xfId="5261" xr:uid="{00000000-0005-0000-0000-0000331E0000}"/>
    <cellStyle name="Comma 7 5 6" xfId="5262" xr:uid="{00000000-0005-0000-0000-0000341E0000}"/>
    <cellStyle name="Comma 7 5 6 2" xfId="5263" xr:uid="{00000000-0005-0000-0000-0000351E0000}"/>
    <cellStyle name="Comma 7 5 6 3" xfId="5264" xr:uid="{00000000-0005-0000-0000-0000361E0000}"/>
    <cellStyle name="Comma 7 5 7" xfId="5265" xr:uid="{00000000-0005-0000-0000-0000371E0000}"/>
    <cellStyle name="Comma 7 5 7 2" xfId="5266" xr:uid="{00000000-0005-0000-0000-0000381E0000}"/>
    <cellStyle name="Comma 7 5 7 3" xfId="5267" xr:uid="{00000000-0005-0000-0000-0000391E0000}"/>
    <cellStyle name="Comma 7 5 8" xfId="5268" xr:uid="{00000000-0005-0000-0000-00003A1E0000}"/>
    <cellStyle name="Comma 7 5 8 2" xfId="5269" xr:uid="{00000000-0005-0000-0000-00003B1E0000}"/>
    <cellStyle name="Comma 7 5 8 3" xfId="5270" xr:uid="{00000000-0005-0000-0000-00003C1E0000}"/>
    <cellStyle name="Comma 7 5 9" xfId="5271" xr:uid="{00000000-0005-0000-0000-00003D1E0000}"/>
    <cellStyle name="Comma 7 5 9 2" xfId="5272" xr:uid="{00000000-0005-0000-0000-00003E1E0000}"/>
    <cellStyle name="Comma 7 5 9 3" xfId="5273" xr:uid="{00000000-0005-0000-0000-00003F1E0000}"/>
    <cellStyle name="Comma 7 6" xfId="5274" xr:uid="{00000000-0005-0000-0000-0000401E0000}"/>
    <cellStyle name="Comma 7 6 2" xfId="5275" xr:uid="{00000000-0005-0000-0000-0000411E0000}"/>
    <cellStyle name="Comma 7 6 2 2" xfId="5276" xr:uid="{00000000-0005-0000-0000-0000421E0000}"/>
    <cellStyle name="Comma 7 6 2 2 2" xfId="5277" xr:uid="{00000000-0005-0000-0000-0000431E0000}"/>
    <cellStyle name="Comma 7 6 2 2 3" xfId="5278" xr:uid="{00000000-0005-0000-0000-0000441E0000}"/>
    <cellStyle name="Comma 7 6 2 3" xfId="5279" xr:uid="{00000000-0005-0000-0000-0000451E0000}"/>
    <cellStyle name="Comma 7 6 2 4" xfId="5280" xr:uid="{00000000-0005-0000-0000-0000461E0000}"/>
    <cellStyle name="Comma 7 6 3" xfId="5281" xr:uid="{00000000-0005-0000-0000-0000471E0000}"/>
    <cellStyle name="Comma 7 6 3 2" xfId="5282" xr:uid="{00000000-0005-0000-0000-0000481E0000}"/>
    <cellStyle name="Comma 7 6 3 3" xfId="5283" xr:uid="{00000000-0005-0000-0000-0000491E0000}"/>
    <cellStyle name="Comma 7 6 4" xfId="5284" xr:uid="{00000000-0005-0000-0000-00004A1E0000}"/>
    <cellStyle name="Comma 7 6 5" xfId="5285" xr:uid="{00000000-0005-0000-0000-00004B1E0000}"/>
    <cellStyle name="Comma 7 7" xfId="5286" xr:uid="{00000000-0005-0000-0000-00004C1E0000}"/>
    <cellStyle name="Comma 7 7 2" xfId="5287" xr:uid="{00000000-0005-0000-0000-00004D1E0000}"/>
    <cellStyle name="Comma 7 7 2 2" xfId="5288" xr:uid="{00000000-0005-0000-0000-00004E1E0000}"/>
    <cellStyle name="Comma 7 7 2 2 2" xfId="5289" xr:uid="{00000000-0005-0000-0000-00004F1E0000}"/>
    <cellStyle name="Comma 7 7 2 2 3" xfId="5290" xr:uid="{00000000-0005-0000-0000-0000501E0000}"/>
    <cellStyle name="Comma 7 7 2 3" xfId="5291" xr:uid="{00000000-0005-0000-0000-0000511E0000}"/>
    <cellStyle name="Comma 7 7 2 4" xfId="5292" xr:uid="{00000000-0005-0000-0000-0000521E0000}"/>
    <cellStyle name="Comma 7 7 3" xfId="5293" xr:uid="{00000000-0005-0000-0000-0000531E0000}"/>
    <cellStyle name="Comma 7 7 3 2" xfId="5294" xr:uid="{00000000-0005-0000-0000-0000541E0000}"/>
    <cellStyle name="Comma 7 7 3 3" xfId="5295" xr:uid="{00000000-0005-0000-0000-0000551E0000}"/>
    <cellStyle name="Comma 7 7 4" xfId="5296" xr:uid="{00000000-0005-0000-0000-0000561E0000}"/>
    <cellStyle name="Comma 7 7 5" xfId="5297" xr:uid="{00000000-0005-0000-0000-0000571E0000}"/>
    <cellStyle name="Comma 7 8" xfId="5298" xr:uid="{00000000-0005-0000-0000-0000581E0000}"/>
    <cellStyle name="Comma 7 8 2" xfId="5299" xr:uid="{00000000-0005-0000-0000-0000591E0000}"/>
    <cellStyle name="Comma 7 8 2 2" xfId="5300" xr:uid="{00000000-0005-0000-0000-00005A1E0000}"/>
    <cellStyle name="Comma 7 8 2 3" xfId="5301" xr:uid="{00000000-0005-0000-0000-00005B1E0000}"/>
    <cellStyle name="Comma 7 8 3" xfId="5302" xr:uid="{00000000-0005-0000-0000-00005C1E0000}"/>
    <cellStyle name="Comma 7 8 4" xfId="5303" xr:uid="{00000000-0005-0000-0000-00005D1E0000}"/>
    <cellStyle name="Comma 7 9" xfId="5304" xr:uid="{00000000-0005-0000-0000-00005E1E0000}"/>
    <cellStyle name="Comma 7 9 2" xfId="5305" xr:uid="{00000000-0005-0000-0000-00005F1E0000}"/>
    <cellStyle name="Comma 7 9 3" xfId="5306" xr:uid="{00000000-0005-0000-0000-0000601E0000}"/>
    <cellStyle name="Comma 8" xfId="5307" xr:uid="{00000000-0005-0000-0000-0000611E0000}"/>
    <cellStyle name="Comma 8 10" xfId="5308" xr:uid="{00000000-0005-0000-0000-0000621E0000}"/>
    <cellStyle name="Comma 8 2" xfId="5309" xr:uid="{00000000-0005-0000-0000-0000631E0000}"/>
    <cellStyle name="Comma 8 3" xfId="5310" xr:uid="{00000000-0005-0000-0000-0000641E0000}"/>
    <cellStyle name="Comma 8 4" xfId="5311" xr:uid="{00000000-0005-0000-0000-0000651E0000}"/>
    <cellStyle name="Comma 8 5" xfId="5312" xr:uid="{00000000-0005-0000-0000-0000661E0000}"/>
    <cellStyle name="Comma 8 6" xfId="5313" xr:uid="{00000000-0005-0000-0000-0000671E0000}"/>
    <cellStyle name="Comma 8 7" xfId="5314" xr:uid="{00000000-0005-0000-0000-0000681E0000}"/>
    <cellStyle name="Comma 8 8" xfId="5315" xr:uid="{00000000-0005-0000-0000-0000691E0000}"/>
    <cellStyle name="Comma 8 9" xfId="5316" xr:uid="{00000000-0005-0000-0000-00006A1E0000}"/>
    <cellStyle name="Comma 9" xfId="5317" xr:uid="{00000000-0005-0000-0000-00006B1E0000}"/>
    <cellStyle name="Comma 9 10" xfId="5318" xr:uid="{00000000-0005-0000-0000-00006C1E0000}"/>
    <cellStyle name="Comma 9 10 2" xfId="5319" xr:uid="{00000000-0005-0000-0000-00006D1E0000}"/>
    <cellStyle name="Comma 9 10 3" xfId="5320" xr:uid="{00000000-0005-0000-0000-00006E1E0000}"/>
    <cellStyle name="Comma 9 11" xfId="5321" xr:uid="{00000000-0005-0000-0000-00006F1E0000}"/>
    <cellStyle name="Comma 9 11 2" xfId="5322" xr:uid="{00000000-0005-0000-0000-0000701E0000}"/>
    <cellStyle name="Comma 9 11 3" xfId="5323" xr:uid="{00000000-0005-0000-0000-0000711E0000}"/>
    <cellStyle name="Comma 9 12" xfId="5324" xr:uid="{00000000-0005-0000-0000-0000721E0000}"/>
    <cellStyle name="Comma 9 12 2" xfId="5325" xr:uid="{00000000-0005-0000-0000-0000731E0000}"/>
    <cellStyle name="Comma 9 12 3" xfId="5326" xr:uid="{00000000-0005-0000-0000-0000741E0000}"/>
    <cellStyle name="Comma 9 13" xfId="5327" xr:uid="{00000000-0005-0000-0000-0000751E0000}"/>
    <cellStyle name="Comma 9 13 2" xfId="5328" xr:uid="{00000000-0005-0000-0000-0000761E0000}"/>
    <cellStyle name="Comma 9 13 3" xfId="5329" xr:uid="{00000000-0005-0000-0000-0000771E0000}"/>
    <cellStyle name="Comma 9 14" xfId="5330" xr:uid="{00000000-0005-0000-0000-0000781E0000}"/>
    <cellStyle name="Comma 9 14 2" xfId="5331" xr:uid="{00000000-0005-0000-0000-0000791E0000}"/>
    <cellStyle name="Comma 9 14 3" xfId="5332" xr:uid="{00000000-0005-0000-0000-00007A1E0000}"/>
    <cellStyle name="Comma 9 15" xfId="5333" xr:uid="{00000000-0005-0000-0000-00007B1E0000}"/>
    <cellStyle name="Comma 9 15 2" xfId="5334" xr:uid="{00000000-0005-0000-0000-00007C1E0000}"/>
    <cellStyle name="Comma 9 15 3" xfId="5335" xr:uid="{00000000-0005-0000-0000-00007D1E0000}"/>
    <cellStyle name="Comma 9 16" xfId="5336" xr:uid="{00000000-0005-0000-0000-00007E1E0000}"/>
    <cellStyle name="Comma 9 16 2" xfId="5337" xr:uid="{00000000-0005-0000-0000-00007F1E0000}"/>
    <cellStyle name="Comma 9 16 3" xfId="5338" xr:uid="{00000000-0005-0000-0000-0000801E0000}"/>
    <cellStyle name="Comma 9 17" xfId="5339" xr:uid="{00000000-0005-0000-0000-0000811E0000}"/>
    <cellStyle name="Comma 9 17 2" xfId="5340" xr:uid="{00000000-0005-0000-0000-0000821E0000}"/>
    <cellStyle name="Comma 9 17 3" xfId="5341" xr:uid="{00000000-0005-0000-0000-0000831E0000}"/>
    <cellStyle name="Comma 9 18" xfId="5342" xr:uid="{00000000-0005-0000-0000-0000841E0000}"/>
    <cellStyle name="Comma 9 18 2" xfId="5343" xr:uid="{00000000-0005-0000-0000-0000851E0000}"/>
    <cellStyle name="Comma 9 18 3" xfId="5344" xr:uid="{00000000-0005-0000-0000-0000861E0000}"/>
    <cellStyle name="Comma 9 19" xfId="5345" xr:uid="{00000000-0005-0000-0000-0000871E0000}"/>
    <cellStyle name="Comma 9 19 2" xfId="5346" xr:uid="{00000000-0005-0000-0000-0000881E0000}"/>
    <cellStyle name="Comma 9 19 3" xfId="5347" xr:uid="{00000000-0005-0000-0000-0000891E0000}"/>
    <cellStyle name="Comma 9 2" xfId="5348" xr:uid="{00000000-0005-0000-0000-00008A1E0000}"/>
    <cellStyle name="Comma 9 2 10" xfId="5349" xr:uid="{00000000-0005-0000-0000-00008B1E0000}"/>
    <cellStyle name="Comma 9 2 10 2" xfId="5350" xr:uid="{00000000-0005-0000-0000-00008C1E0000}"/>
    <cellStyle name="Comma 9 2 10 3" xfId="5351" xr:uid="{00000000-0005-0000-0000-00008D1E0000}"/>
    <cellStyle name="Comma 9 2 11" xfId="5352" xr:uid="{00000000-0005-0000-0000-00008E1E0000}"/>
    <cellStyle name="Comma 9 2 11 2" xfId="5353" xr:uid="{00000000-0005-0000-0000-00008F1E0000}"/>
    <cellStyle name="Comma 9 2 11 3" xfId="5354" xr:uid="{00000000-0005-0000-0000-0000901E0000}"/>
    <cellStyle name="Comma 9 2 12" xfId="5355" xr:uid="{00000000-0005-0000-0000-0000911E0000}"/>
    <cellStyle name="Comma 9 2 12 2" xfId="5356" xr:uid="{00000000-0005-0000-0000-0000921E0000}"/>
    <cellStyle name="Comma 9 2 12 3" xfId="5357" xr:uid="{00000000-0005-0000-0000-0000931E0000}"/>
    <cellStyle name="Comma 9 2 13" xfId="5358" xr:uid="{00000000-0005-0000-0000-0000941E0000}"/>
    <cellStyle name="Comma 9 2 13 2" xfId="5359" xr:uid="{00000000-0005-0000-0000-0000951E0000}"/>
    <cellStyle name="Comma 9 2 13 3" xfId="5360" xr:uid="{00000000-0005-0000-0000-0000961E0000}"/>
    <cellStyle name="Comma 9 2 14" xfId="5361" xr:uid="{00000000-0005-0000-0000-0000971E0000}"/>
    <cellStyle name="Comma 9 2 14 2" xfId="5362" xr:uid="{00000000-0005-0000-0000-0000981E0000}"/>
    <cellStyle name="Comma 9 2 14 3" xfId="5363" xr:uid="{00000000-0005-0000-0000-0000991E0000}"/>
    <cellStyle name="Comma 9 2 15" xfId="5364" xr:uid="{00000000-0005-0000-0000-00009A1E0000}"/>
    <cellStyle name="Comma 9 2 15 2" xfId="5365" xr:uid="{00000000-0005-0000-0000-00009B1E0000}"/>
    <cellStyle name="Comma 9 2 15 3" xfId="5366" xr:uid="{00000000-0005-0000-0000-00009C1E0000}"/>
    <cellStyle name="Comma 9 2 16" xfId="5367" xr:uid="{00000000-0005-0000-0000-00009D1E0000}"/>
    <cellStyle name="Comma 9 2 16 2" xfId="5368" xr:uid="{00000000-0005-0000-0000-00009E1E0000}"/>
    <cellStyle name="Comma 9 2 16 3" xfId="5369" xr:uid="{00000000-0005-0000-0000-00009F1E0000}"/>
    <cellStyle name="Comma 9 2 17" xfId="5370" xr:uid="{00000000-0005-0000-0000-0000A01E0000}"/>
    <cellStyle name="Comma 9 2 17 2" xfId="5371" xr:uid="{00000000-0005-0000-0000-0000A11E0000}"/>
    <cellStyle name="Comma 9 2 17 3" xfId="5372" xr:uid="{00000000-0005-0000-0000-0000A21E0000}"/>
    <cellStyle name="Comma 9 2 18" xfId="5373" xr:uid="{00000000-0005-0000-0000-0000A31E0000}"/>
    <cellStyle name="Comma 9 2 18 2" xfId="5374" xr:uid="{00000000-0005-0000-0000-0000A41E0000}"/>
    <cellStyle name="Comma 9 2 18 3" xfId="5375" xr:uid="{00000000-0005-0000-0000-0000A51E0000}"/>
    <cellStyle name="Comma 9 2 19" xfId="5376" xr:uid="{00000000-0005-0000-0000-0000A61E0000}"/>
    <cellStyle name="Comma 9 2 19 2" xfId="5377" xr:uid="{00000000-0005-0000-0000-0000A71E0000}"/>
    <cellStyle name="Comma 9 2 19 3" xfId="5378" xr:uid="{00000000-0005-0000-0000-0000A81E0000}"/>
    <cellStyle name="Comma 9 2 2" xfId="5379" xr:uid="{00000000-0005-0000-0000-0000A91E0000}"/>
    <cellStyle name="Comma 9 2 2 10" xfId="5380" xr:uid="{00000000-0005-0000-0000-0000AA1E0000}"/>
    <cellStyle name="Comma 9 2 2 10 2" xfId="5381" xr:uid="{00000000-0005-0000-0000-0000AB1E0000}"/>
    <cellStyle name="Comma 9 2 2 10 3" xfId="5382" xr:uid="{00000000-0005-0000-0000-0000AC1E0000}"/>
    <cellStyle name="Comma 9 2 2 11" xfId="5383" xr:uid="{00000000-0005-0000-0000-0000AD1E0000}"/>
    <cellStyle name="Comma 9 2 2 11 2" xfId="5384" xr:uid="{00000000-0005-0000-0000-0000AE1E0000}"/>
    <cellStyle name="Comma 9 2 2 11 3" xfId="5385" xr:uid="{00000000-0005-0000-0000-0000AF1E0000}"/>
    <cellStyle name="Comma 9 2 2 12" xfId="5386" xr:uid="{00000000-0005-0000-0000-0000B01E0000}"/>
    <cellStyle name="Comma 9 2 2 12 2" xfId="5387" xr:uid="{00000000-0005-0000-0000-0000B11E0000}"/>
    <cellStyle name="Comma 9 2 2 12 3" xfId="5388" xr:uid="{00000000-0005-0000-0000-0000B21E0000}"/>
    <cellStyle name="Comma 9 2 2 13" xfId="5389" xr:uid="{00000000-0005-0000-0000-0000B31E0000}"/>
    <cellStyle name="Comma 9 2 2 13 2" xfId="5390" xr:uid="{00000000-0005-0000-0000-0000B41E0000}"/>
    <cellStyle name="Comma 9 2 2 13 3" xfId="5391" xr:uid="{00000000-0005-0000-0000-0000B51E0000}"/>
    <cellStyle name="Comma 9 2 2 14" xfId="5392" xr:uid="{00000000-0005-0000-0000-0000B61E0000}"/>
    <cellStyle name="Comma 9 2 2 14 2" xfId="5393" xr:uid="{00000000-0005-0000-0000-0000B71E0000}"/>
    <cellStyle name="Comma 9 2 2 14 3" xfId="5394" xr:uid="{00000000-0005-0000-0000-0000B81E0000}"/>
    <cellStyle name="Comma 9 2 2 15" xfId="5395" xr:uid="{00000000-0005-0000-0000-0000B91E0000}"/>
    <cellStyle name="Comma 9 2 2 15 2" xfId="5396" xr:uid="{00000000-0005-0000-0000-0000BA1E0000}"/>
    <cellStyle name="Comma 9 2 2 15 3" xfId="5397" xr:uid="{00000000-0005-0000-0000-0000BB1E0000}"/>
    <cellStyle name="Comma 9 2 2 16" xfId="5398" xr:uid="{00000000-0005-0000-0000-0000BC1E0000}"/>
    <cellStyle name="Comma 9 2 2 16 2" xfId="5399" xr:uid="{00000000-0005-0000-0000-0000BD1E0000}"/>
    <cellStyle name="Comma 9 2 2 16 3" xfId="5400" xr:uid="{00000000-0005-0000-0000-0000BE1E0000}"/>
    <cellStyle name="Comma 9 2 2 17" xfId="5401" xr:uid="{00000000-0005-0000-0000-0000BF1E0000}"/>
    <cellStyle name="Comma 9 2 2 17 2" xfId="5402" xr:uid="{00000000-0005-0000-0000-0000C01E0000}"/>
    <cellStyle name="Comma 9 2 2 17 3" xfId="5403" xr:uid="{00000000-0005-0000-0000-0000C11E0000}"/>
    <cellStyle name="Comma 9 2 2 18" xfId="5404" xr:uid="{00000000-0005-0000-0000-0000C21E0000}"/>
    <cellStyle name="Comma 9 2 2 18 2" xfId="5405" xr:uid="{00000000-0005-0000-0000-0000C31E0000}"/>
    <cellStyle name="Comma 9 2 2 18 3" xfId="5406" xr:uid="{00000000-0005-0000-0000-0000C41E0000}"/>
    <cellStyle name="Comma 9 2 2 19" xfId="5407" xr:uid="{00000000-0005-0000-0000-0000C51E0000}"/>
    <cellStyle name="Comma 9 2 2 2" xfId="5408" xr:uid="{00000000-0005-0000-0000-0000C61E0000}"/>
    <cellStyle name="Comma 9 2 2 2 10" xfId="5409" xr:uid="{00000000-0005-0000-0000-0000C71E0000}"/>
    <cellStyle name="Comma 9 2 2 2 10 2" xfId="5410" xr:uid="{00000000-0005-0000-0000-0000C81E0000}"/>
    <cellStyle name="Comma 9 2 2 2 10 3" xfId="5411" xr:uid="{00000000-0005-0000-0000-0000C91E0000}"/>
    <cellStyle name="Comma 9 2 2 2 11" xfId="5412" xr:uid="{00000000-0005-0000-0000-0000CA1E0000}"/>
    <cellStyle name="Comma 9 2 2 2 11 2" xfId="5413" xr:uid="{00000000-0005-0000-0000-0000CB1E0000}"/>
    <cellStyle name="Comma 9 2 2 2 11 3" xfId="5414" xr:uid="{00000000-0005-0000-0000-0000CC1E0000}"/>
    <cellStyle name="Comma 9 2 2 2 12" xfId="5415" xr:uid="{00000000-0005-0000-0000-0000CD1E0000}"/>
    <cellStyle name="Comma 9 2 2 2 12 2" xfId="5416" xr:uid="{00000000-0005-0000-0000-0000CE1E0000}"/>
    <cellStyle name="Comma 9 2 2 2 12 3" xfId="5417" xr:uid="{00000000-0005-0000-0000-0000CF1E0000}"/>
    <cellStyle name="Comma 9 2 2 2 13" xfId="5418" xr:uid="{00000000-0005-0000-0000-0000D01E0000}"/>
    <cellStyle name="Comma 9 2 2 2 13 2" xfId="5419" xr:uid="{00000000-0005-0000-0000-0000D11E0000}"/>
    <cellStyle name="Comma 9 2 2 2 13 3" xfId="5420" xr:uid="{00000000-0005-0000-0000-0000D21E0000}"/>
    <cellStyle name="Comma 9 2 2 2 14" xfId="5421" xr:uid="{00000000-0005-0000-0000-0000D31E0000}"/>
    <cellStyle name="Comma 9 2 2 2 14 2" xfId="5422" xr:uid="{00000000-0005-0000-0000-0000D41E0000}"/>
    <cellStyle name="Comma 9 2 2 2 14 3" xfId="5423" xr:uid="{00000000-0005-0000-0000-0000D51E0000}"/>
    <cellStyle name="Comma 9 2 2 2 15" xfId="5424" xr:uid="{00000000-0005-0000-0000-0000D61E0000}"/>
    <cellStyle name="Comma 9 2 2 2 15 2" xfId="5425" xr:uid="{00000000-0005-0000-0000-0000D71E0000}"/>
    <cellStyle name="Comma 9 2 2 2 15 3" xfId="5426" xr:uid="{00000000-0005-0000-0000-0000D81E0000}"/>
    <cellStyle name="Comma 9 2 2 2 16" xfId="5427" xr:uid="{00000000-0005-0000-0000-0000D91E0000}"/>
    <cellStyle name="Comma 9 2 2 2 16 2" xfId="5428" xr:uid="{00000000-0005-0000-0000-0000DA1E0000}"/>
    <cellStyle name="Comma 9 2 2 2 16 3" xfId="5429" xr:uid="{00000000-0005-0000-0000-0000DB1E0000}"/>
    <cellStyle name="Comma 9 2 2 2 17" xfId="5430" xr:uid="{00000000-0005-0000-0000-0000DC1E0000}"/>
    <cellStyle name="Comma 9 2 2 2 18" xfId="5431" xr:uid="{00000000-0005-0000-0000-0000DD1E0000}"/>
    <cellStyle name="Comma 9 2 2 2 2" xfId="5432" xr:uid="{00000000-0005-0000-0000-0000DE1E0000}"/>
    <cellStyle name="Comma 9 2 2 2 2 2" xfId="5433" xr:uid="{00000000-0005-0000-0000-0000DF1E0000}"/>
    <cellStyle name="Comma 9 2 2 2 2 2 2" xfId="5434" xr:uid="{00000000-0005-0000-0000-0000E01E0000}"/>
    <cellStyle name="Comma 9 2 2 2 2 2 2 2" xfId="5435" xr:uid="{00000000-0005-0000-0000-0000E11E0000}"/>
    <cellStyle name="Comma 9 2 2 2 2 2 2 3" xfId="5436" xr:uid="{00000000-0005-0000-0000-0000E21E0000}"/>
    <cellStyle name="Comma 9 2 2 2 2 2 3" xfId="5437" xr:uid="{00000000-0005-0000-0000-0000E31E0000}"/>
    <cellStyle name="Comma 9 2 2 2 2 2 4" xfId="5438" xr:uid="{00000000-0005-0000-0000-0000E41E0000}"/>
    <cellStyle name="Comma 9 2 2 2 2 3" xfId="5439" xr:uid="{00000000-0005-0000-0000-0000E51E0000}"/>
    <cellStyle name="Comma 9 2 2 2 2 3 2" xfId="5440" xr:uid="{00000000-0005-0000-0000-0000E61E0000}"/>
    <cellStyle name="Comma 9 2 2 2 2 3 3" xfId="5441" xr:uid="{00000000-0005-0000-0000-0000E71E0000}"/>
    <cellStyle name="Comma 9 2 2 2 2 4" xfId="5442" xr:uid="{00000000-0005-0000-0000-0000E81E0000}"/>
    <cellStyle name="Comma 9 2 2 2 2 5" xfId="5443" xr:uid="{00000000-0005-0000-0000-0000E91E0000}"/>
    <cellStyle name="Comma 9 2 2 2 3" xfId="5444" xr:uid="{00000000-0005-0000-0000-0000EA1E0000}"/>
    <cellStyle name="Comma 9 2 2 2 3 2" xfId="5445" xr:uid="{00000000-0005-0000-0000-0000EB1E0000}"/>
    <cellStyle name="Comma 9 2 2 2 3 2 2" xfId="5446" xr:uid="{00000000-0005-0000-0000-0000EC1E0000}"/>
    <cellStyle name="Comma 9 2 2 2 3 2 2 2" xfId="5447" xr:uid="{00000000-0005-0000-0000-0000ED1E0000}"/>
    <cellStyle name="Comma 9 2 2 2 3 2 2 3" xfId="5448" xr:uid="{00000000-0005-0000-0000-0000EE1E0000}"/>
    <cellStyle name="Comma 9 2 2 2 3 2 3" xfId="5449" xr:uid="{00000000-0005-0000-0000-0000EF1E0000}"/>
    <cellStyle name="Comma 9 2 2 2 3 2 4" xfId="5450" xr:uid="{00000000-0005-0000-0000-0000F01E0000}"/>
    <cellStyle name="Comma 9 2 2 2 3 3" xfId="5451" xr:uid="{00000000-0005-0000-0000-0000F11E0000}"/>
    <cellStyle name="Comma 9 2 2 2 3 3 2" xfId="5452" xr:uid="{00000000-0005-0000-0000-0000F21E0000}"/>
    <cellStyle name="Comma 9 2 2 2 3 3 3" xfId="5453" xr:uid="{00000000-0005-0000-0000-0000F31E0000}"/>
    <cellStyle name="Comma 9 2 2 2 3 4" xfId="5454" xr:uid="{00000000-0005-0000-0000-0000F41E0000}"/>
    <cellStyle name="Comma 9 2 2 2 3 5" xfId="5455" xr:uid="{00000000-0005-0000-0000-0000F51E0000}"/>
    <cellStyle name="Comma 9 2 2 2 4" xfId="5456" xr:uid="{00000000-0005-0000-0000-0000F61E0000}"/>
    <cellStyle name="Comma 9 2 2 2 4 2" xfId="5457" xr:uid="{00000000-0005-0000-0000-0000F71E0000}"/>
    <cellStyle name="Comma 9 2 2 2 4 2 2" xfId="5458" xr:uid="{00000000-0005-0000-0000-0000F81E0000}"/>
    <cellStyle name="Comma 9 2 2 2 4 2 3" xfId="5459" xr:uid="{00000000-0005-0000-0000-0000F91E0000}"/>
    <cellStyle name="Comma 9 2 2 2 4 3" xfId="5460" xr:uid="{00000000-0005-0000-0000-0000FA1E0000}"/>
    <cellStyle name="Comma 9 2 2 2 4 4" xfId="5461" xr:uid="{00000000-0005-0000-0000-0000FB1E0000}"/>
    <cellStyle name="Comma 9 2 2 2 5" xfId="5462" xr:uid="{00000000-0005-0000-0000-0000FC1E0000}"/>
    <cellStyle name="Comma 9 2 2 2 5 2" xfId="5463" xr:uid="{00000000-0005-0000-0000-0000FD1E0000}"/>
    <cellStyle name="Comma 9 2 2 2 5 3" xfId="5464" xr:uid="{00000000-0005-0000-0000-0000FE1E0000}"/>
    <cellStyle name="Comma 9 2 2 2 6" xfId="5465" xr:uid="{00000000-0005-0000-0000-0000FF1E0000}"/>
    <cellStyle name="Comma 9 2 2 2 6 2" xfId="5466" xr:uid="{00000000-0005-0000-0000-0000001F0000}"/>
    <cellStyle name="Comma 9 2 2 2 6 3" xfId="5467" xr:uid="{00000000-0005-0000-0000-0000011F0000}"/>
    <cellStyle name="Comma 9 2 2 2 7" xfId="5468" xr:uid="{00000000-0005-0000-0000-0000021F0000}"/>
    <cellStyle name="Comma 9 2 2 2 7 2" xfId="5469" xr:uid="{00000000-0005-0000-0000-0000031F0000}"/>
    <cellStyle name="Comma 9 2 2 2 7 3" xfId="5470" xr:uid="{00000000-0005-0000-0000-0000041F0000}"/>
    <cellStyle name="Comma 9 2 2 2 8" xfId="5471" xr:uid="{00000000-0005-0000-0000-0000051F0000}"/>
    <cellStyle name="Comma 9 2 2 2 8 2" xfId="5472" xr:uid="{00000000-0005-0000-0000-0000061F0000}"/>
    <cellStyle name="Comma 9 2 2 2 8 3" xfId="5473" xr:uid="{00000000-0005-0000-0000-0000071F0000}"/>
    <cellStyle name="Comma 9 2 2 2 9" xfId="5474" xr:uid="{00000000-0005-0000-0000-0000081F0000}"/>
    <cellStyle name="Comma 9 2 2 2 9 2" xfId="5475" xr:uid="{00000000-0005-0000-0000-0000091F0000}"/>
    <cellStyle name="Comma 9 2 2 2 9 3" xfId="5476" xr:uid="{00000000-0005-0000-0000-00000A1F0000}"/>
    <cellStyle name="Comma 9 2 2 20" xfId="5477" xr:uid="{00000000-0005-0000-0000-00000B1F0000}"/>
    <cellStyle name="Comma 9 2 2 3" xfId="5478" xr:uid="{00000000-0005-0000-0000-00000C1F0000}"/>
    <cellStyle name="Comma 9 2 2 3 10" xfId="5479" xr:uid="{00000000-0005-0000-0000-00000D1F0000}"/>
    <cellStyle name="Comma 9 2 2 3 10 2" xfId="5480" xr:uid="{00000000-0005-0000-0000-00000E1F0000}"/>
    <cellStyle name="Comma 9 2 2 3 10 3" xfId="5481" xr:uid="{00000000-0005-0000-0000-00000F1F0000}"/>
    <cellStyle name="Comma 9 2 2 3 11" xfId="5482" xr:uid="{00000000-0005-0000-0000-0000101F0000}"/>
    <cellStyle name="Comma 9 2 2 3 11 2" xfId="5483" xr:uid="{00000000-0005-0000-0000-0000111F0000}"/>
    <cellStyle name="Comma 9 2 2 3 11 3" xfId="5484" xr:uid="{00000000-0005-0000-0000-0000121F0000}"/>
    <cellStyle name="Comma 9 2 2 3 12" xfId="5485" xr:uid="{00000000-0005-0000-0000-0000131F0000}"/>
    <cellStyle name="Comma 9 2 2 3 12 2" xfId="5486" xr:uid="{00000000-0005-0000-0000-0000141F0000}"/>
    <cellStyle name="Comma 9 2 2 3 12 3" xfId="5487" xr:uid="{00000000-0005-0000-0000-0000151F0000}"/>
    <cellStyle name="Comma 9 2 2 3 13" xfId="5488" xr:uid="{00000000-0005-0000-0000-0000161F0000}"/>
    <cellStyle name="Comma 9 2 2 3 13 2" xfId="5489" xr:uid="{00000000-0005-0000-0000-0000171F0000}"/>
    <cellStyle name="Comma 9 2 2 3 13 3" xfId="5490" xr:uid="{00000000-0005-0000-0000-0000181F0000}"/>
    <cellStyle name="Comma 9 2 2 3 14" xfId="5491" xr:uid="{00000000-0005-0000-0000-0000191F0000}"/>
    <cellStyle name="Comma 9 2 2 3 14 2" xfId="5492" xr:uid="{00000000-0005-0000-0000-00001A1F0000}"/>
    <cellStyle name="Comma 9 2 2 3 14 3" xfId="5493" xr:uid="{00000000-0005-0000-0000-00001B1F0000}"/>
    <cellStyle name="Comma 9 2 2 3 15" xfId="5494" xr:uid="{00000000-0005-0000-0000-00001C1F0000}"/>
    <cellStyle name="Comma 9 2 2 3 15 2" xfId="5495" xr:uid="{00000000-0005-0000-0000-00001D1F0000}"/>
    <cellStyle name="Comma 9 2 2 3 15 3" xfId="5496" xr:uid="{00000000-0005-0000-0000-00001E1F0000}"/>
    <cellStyle name="Comma 9 2 2 3 16" xfId="5497" xr:uid="{00000000-0005-0000-0000-00001F1F0000}"/>
    <cellStyle name="Comma 9 2 2 3 16 2" xfId="5498" xr:uid="{00000000-0005-0000-0000-0000201F0000}"/>
    <cellStyle name="Comma 9 2 2 3 16 3" xfId="5499" xr:uid="{00000000-0005-0000-0000-0000211F0000}"/>
    <cellStyle name="Comma 9 2 2 3 17" xfId="5500" xr:uid="{00000000-0005-0000-0000-0000221F0000}"/>
    <cellStyle name="Comma 9 2 2 3 18" xfId="5501" xr:uid="{00000000-0005-0000-0000-0000231F0000}"/>
    <cellStyle name="Comma 9 2 2 3 2" xfId="5502" xr:uid="{00000000-0005-0000-0000-0000241F0000}"/>
    <cellStyle name="Comma 9 2 2 3 2 2" xfId="5503" xr:uid="{00000000-0005-0000-0000-0000251F0000}"/>
    <cellStyle name="Comma 9 2 2 3 2 2 2" xfId="5504" xr:uid="{00000000-0005-0000-0000-0000261F0000}"/>
    <cellStyle name="Comma 9 2 2 3 2 2 2 2" xfId="5505" xr:uid="{00000000-0005-0000-0000-0000271F0000}"/>
    <cellStyle name="Comma 9 2 2 3 2 2 2 3" xfId="5506" xr:uid="{00000000-0005-0000-0000-0000281F0000}"/>
    <cellStyle name="Comma 9 2 2 3 2 2 3" xfId="5507" xr:uid="{00000000-0005-0000-0000-0000291F0000}"/>
    <cellStyle name="Comma 9 2 2 3 2 2 4" xfId="5508" xr:uid="{00000000-0005-0000-0000-00002A1F0000}"/>
    <cellStyle name="Comma 9 2 2 3 2 3" xfId="5509" xr:uid="{00000000-0005-0000-0000-00002B1F0000}"/>
    <cellStyle name="Comma 9 2 2 3 2 3 2" xfId="5510" xr:uid="{00000000-0005-0000-0000-00002C1F0000}"/>
    <cellStyle name="Comma 9 2 2 3 2 3 3" xfId="5511" xr:uid="{00000000-0005-0000-0000-00002D1F0000}"/>
    <cellStyle name="Comma 9 2 2 3 2 4" xfId="5512" xr:uid="{00000000-0005-0000-0000-00002E1F0000}"/>
    <cellStyle name="Comma 9 2 2 3 2 5" xfId="5513" xr:uid="{00000000-0005-0000-0000-00002F1F0000}"/>
    <cellStyle name="Comma 9 2 2 3 3" xfId="5514" xr:uid="{00000000-0005-0000-0000-0000301F0000}"/>
    <cellStyle name="Comma 9 2 2 3 3 2" xfId="5515" xr:uid="{00000000-0005-0000-0000-0000311F0000}"/>
    <cellStyle name="Comma 9 2 2 3 3 2 2" xfId="5516" xr:uid="{00000000-0005-0000-0000-0000321F0000}"/>
    <cellStyle name="Comma 9 2 2 3 3 2 2 2" xfId="5517" xr:uid="{00000000-0005-0000-0000-0000331F0000}"/>
    <cellStyle name="Comma 9 2 2 3 3 2 2 3" xfId="5518" xr:uid="{00000000-0005-0000-0000-0000341F0000}"/>
    <cellStyle name="Comma 9 2 2 3 3 2 3" xfId="5519" xr:uid="{00000000-0005-0000-0000-0000351F0000}"/>
    <cellStyle name="Comma 9 2 2 3 3 2 4" xfId="5520" xr:uid="{00000000-0005-0000-0000-0000361F0000}"/>
    <cellStyle name="Comma 9 2 2 3 3 3" xfId="5521" xr:uid="{00000000-0005-0000-0000-0000371F0000}"/>
    <cellStyle name="Comma 9 2 2 3 3 3 2" xfId="5522" xr:uid="{00000000-0005-0000-0000-0000381F0000}"/>
    <cellStyle name="Comma 9 2 2 3 3 3 3" xfId="5523" xr:uid="{00000000-0005-0000-0000-0000391F0000}"/>
    <cellStyle name="Comma 9 2 2 3 3 4" xfId="5524" xr:uid="{00000000-0005-0000-0000-00003A1F0000}"/>
    <cellStyle name="Comma 9 2 2 3 3 5" xfId="5525" xr:uid="{00000000-0005-0000-0000-00003B1F0000}"/>
    <cellStyle name="Comma 9 2 2 3 4" xfId="5526" xr:uid="{00000000-0005-0000-0000-00003C1F0000}"/>
    <cellStyle name="Comma 9 2 2 3 4 2" xfId="5527" xr:uid="{00000000-0005-0000-0000-00003D1F0000}"/>
    <cellStyle name="Comma 9 2 2 3 4 2 2" xfId="5528" xr:uid="{00000000-0005-0000-0000-00003E1F0000}"/>
    <cellStyle name="Comma 9 2 2 3 4 2 3" xfId="5529" xr:uid="{00000000-0005-0000-0000-00003F1F0000}"/>
    <cellStyle name="Comma 9 2 2 3 4 3" xfId="5530" xr:uid="{00000000-0005-0000-0000-0000401F0000}"/>
    <cellStyle name="Comma 9 2 2 3 4 4" xfId="5531" xr:uid="{00000000-0005-0000-0000-0000411F0000}"/>
    <cellStyle name="Comma 9 2 2 3 5" xfId="5532" xr:uid="{00000000-0005-0000-0000-0000421F0000}"/>
    <cellStyle name="Comma 9 2 2 3 5 2" xfId="5533" xr:uid="{00000000-0005-0000-0000-0000431F0000}"/>
    <cellStyle name="Comma 9 2 2 3 5 3" xfId="5534" xr:uid="{00000000-0005-0000-0000-0000441F0000}"/>
    <cellStyle name="Comma 9 2 2 3 6" xfId="5535" xr:uid="{00000000-0005-0000-0000-0000451F0000}"/>
    <cellStyle name="Comma 9 2 2 3 6 2" xfId="5536" xr:uid="{00000000-0005-0000-0000-0000461F0000}"/>
    <cellStyle name="Comma 9 2 2 3 6 3" xfId="5537" xr:uid="{00000000-0005-0000-0000-0000471F0000}"/>
    <cellStyle name="Comma 9 2 2 3 7" xfId="5538" xr:uid="{00000000-0005-0000-0000-0000481F0000}"/>
    <cellStyle name="Comma 9 2 2 3 7 2" xfId="5539" xr:uid="{00000000-0005-0000-0000-0000491F0000}"/>
    <cellStyle name="Comma 9 2 2 3 7 3" xfId="5540" xr:uid="{00000000-0005-0000-0000-00004A1F0000}"/>
    <cellStyle name="Comma 9 2 2 3 8" xfId="5541" xr:uid="{00000000-0005-0000-0000-00004B1F0000}"/>
    <cellStyle name="Comma 9 2 2 3 8 2" xfId="5542" xr:uid="{00000000-0005-0000-0000-00004C1F0000}"/>
    <cellStyle name="Comma 9 2 2 3 8 3" xfId="5543" xr:uid="{00000000-0005-0000-0000-00004D1F0000}"/>
    <cellStyle name="Comma 9 2 2 3 9" xfId="5544" xr:uid="{00000000-0005-0000-0000-00004E1F0000}"/>
    <cellStyle name="Comma 9 2 2 3 9 2" xfId="5545" xr:uid="{00000000-0005-0000-0000-00004F1F0000}"/>
    <cellStyle name="Comma 9 2 2 3 9 3" xfId="5546" xr:uid="{00000000-0005-0000-0000-0000501F0000}"/>
    <cellStyle name="Comma 9 2 2 4" xfId="5547" xr:uid="{00000000-0005-0000-0000-0000511F0000}"/>
    <cellStyle name="Comma 9 2 2 4 2" xfId="5548" xr:uid="{00000000-0005-0000-0000-0000521F0000}"/>
    <cellStyle name="Comma 9 2 2 4 2 2" xfId="5549" xr:uid="{00000000-0005-0000-0000-0000531F0000}"/>
    <cellStyle name="Comma 9 2 2 4 2 2 2" xfId="5550" xr:uid="{00000000-0005-0000-0000-0000541F0000}"/>
    <cellStyle name="Comma 9 2 2 4 2 2 3" xfId="5551" xr:uid="{00000000-0005-0000-0000-0000551F0000}"/>
    <cellStyle name="Comma 9 2 2 4 2 3" xfId="5552" xr:uid="{00000000-0005-0000-0000-0000561F0000}"/>
    <cellStyle name="Comma 9 2 2 4 2 4" xfId="5553" xr:uid="{00000000-0005-0000-0000-0000571F0000}"/>
    <cellStyle name="Comma 9 2 2 4 3" xfId="5554" xr:uid="{00000000-0005-0000-0000-0000581F0000}"/>
    <cellStyle name="Comma 9 2 2 4 3 2" xfId="5555" xr:uid="{00000000-0005-0000-0000-0000591F0000}"/>
    <cellStyle name="Comma 9 2 2 4 3 3" xfId="5556" xr:uid="{00000000-0005-0000-0000-00005A1F0000}"/>
    <cellStyle name="Comma 9 2 2 4 4" xfId="5557" xr:uid="{00000000-0005-0000-0000-00005B1F0000}"/>
    <cellStyle name="Comma 9 2 2 4 5" xfId="5558" xr:uid="{00000000-0005-0000-0000-00005C1F0000}"/>
    <cellStyle name="Comma 9 2 2 5" xfId="5559" xr:uid="{00000000-0005-0000-0000-00005D1F0000}"/>
    <cellStyle name="Comma 9 2 2 5 2" xfId="5560" xr:uid="{00000000-0005-0000-0000-00005E1F0000}"/>
    <cellStyle name="Comma 9 2 2 5 2 2" xfId="5561" xr:uid="{00000000-0005-0000-0000-00005F1F0000}"/>
    <cellStyle name="Comma 9 2 2 5 2 2 2" xfId="5562" xr:uid="{00000000-0005-0000-0000-0000601F0000}"/>
    <cellStyle name="Comma 9 2 2 5 2 2 3" xfId="5563" xr:uid="{00000000-0005-0000-0000-0000611F0000}"/>
    <cellStyle name="Comma 9 2 2 5 2 3" xfId="5564" xr:uid="{00000000-0005-0000-0000-0000621F0000}"/>
    <cellStyle name="Comma 9 2 2 5 2 4" xfId="5565" xr:uid="{00000000-0005-0000-0000-0000631F0000}"/>
    <cellStyle name="Comma 9 2 2 5 3" xfId="5566" xr:uid="{00000000-0005-0000-0000-0000641F0000}"/>
    <cellStyle name="Comma 9 2 2 5 3 2" xfId="5567" xr:uid="{00000000-0005-0000-0000-0000651F0000}"/>
    <cellStyle name="Comma 9 2 2 5 3 3" xfId="5568" xr:uid="{00000000-0005-0000-0000-0000661F0000}"/>
    <cellStyle name="Comma 9 2 2 5 4" xfId="5569" xr:uid="{00000000-0005-0000-0000-0000671F0000}"/>
    <cellStyle name="Comma 9 2 2 5 5" xfId="5570" xr:uid="{00000000-0005-0000-0000-0000681F0000}"/>
    <cellStyle name="Comma 9 2 2 6" xfId="5571" xr:uid="{00000000-0005-0000-0000-0000691F0000}"/>
    <cellStyle name="Comma 9 2 2 6 2" xfId="5572" xr:uid="{00000000-0005-0000-0000-00006A1F0000}"/>
    <cellStyle name="Comma 9 2 2 6 2 2" xfId="5573" xr:uid="{00000000-0005-0000-0000-00006B1F0000}"/>
    <cellStyle name="Comma 9 2 2 6 2 3" xfId="5574" xr:uid="{00000000-0005-0000-0000-00006C1F0000}"/>
    <cellStyle name="Comma 9 2 2 6 3" xfId="5575" xr:uid="{00000000-0005-0000-0000-00006D1F0000}"/>
    <cellStyle name="Comma 9 2 2 6 4" xfId="5576" xr:uid="{00000000-0005-0000-0000-00006E1F0000}"/>
    <cellStyle name="Comma 9 2 2 7" xfId="5577" xr:uid="{00000000-0005-0000-0000-00006F1F0000}"/>
    <cellStyle name="Comma 9 2 2 7 2" xfId="5578" xr:uid="{00000000-0005-0000-0000-0000701F0000}"/>
    <cellStyle name="Comma 9 2 2 7 3" xfId="5579" xr:uid="{00000000-0005-0000-0000-0000711F0000}"/>
    <cellStyle name="Comma 9 2 2 8" xfId="5580" xr:uid="{00000000-0005-0000-0000-0000721F0000}"/>
    <cellStyle name="Comma 9 2 2 8 2" xfId="5581" xr:uid="{00000000-0005-0000-0000-0000731F0000}"/>
    <cellStyle name="Comma 9 2 2 8 3" xfId="5582" xr:uid="{00000000-0005-0000-0000-0000741F0000}"/>
    <cellStyle name="Comma 9 2 2 9" xfId="5583" xr:uid="{00000000-0005-0000-0000-0000751F0000}"/>
    <cellStyle name="Comma 9 2 2 9 2" xfId="5584" xr:uid="{00000000-0005-0000-0000-0000761F0000}"/>
    <cellStyle name="Comma 9 2 2 9 3" xfId="5585" xr:uid="{00000000-0005-0000-0000-0000771F0000}"/>
    <cellStyle name="Comma 9 2 20" xfId="5586" xr:uid="{00000000-0005-0000-0000-0000781F0000}"/>
    <cellStyle name="Comma 9 2 21" xfId="5587" xr:uid="{00000000-0005-0000-0000-0000791F0000}"/>
    <cellStyle name="Comma 9 2 3" xfId="5588" xr:uid="{00000000-0005-0000-0000-00007A1F0000}"/>
    <cellStyle name="Comma 9 2 3 10" xfId="5589" xr:uid="{00000000-0005-0000-0000-00007B1F0000}"/>
    <cellStyle name="Comma 9 2 3 10 2" xfId="5590" xr:uid="{00000000-0005-0000-0000-00007C1F0000}"/>
    <cellStyle name="Comma 9 2 3 10 3" xfId="5591" xr:uid="{00000000-0005-0000-0000-00007D1F0000}"/>
    <cellStyle name="Comma 9 2 3 11" xfId="5592" xr:uid="{00000000-0005-0000-0000-00007E1F0000}"/>
    <cellStyle name="Comma 9 2 3 11 2" xfId="5593" xr:uid="{00000000-0005-0000-0000-00007F1F0000}"/>
    <cellStyle name="Comma 9 2 3 11 3" xfId="5594" xr:uid="{00000000-0005-0000-0000-0000801F0000}"/>
    <cellStyle name="Comma 9 2 3 12" xfId="5595" xr:uid="{00000000-0005-0000-0000-0000811F0000}"/>
    <cellStyle name="Comma 9 2 3 12 2" xfId="5596" xr:uid="{00000000-0005-0000-0000-0000821F0000}"/>
    <cellStyle name="Comma 9 2 3 12 3" xfId="5597" xr:uid="{00000000-0005-0000-0000-0000831F0000}"/>
    <cellStyle name="Comma 9 2 3 13" xfId="5598" xr:uid="{00000000-0005-0000-0000-0000841F0000}"/>
    <cellStyle name="Comma 9 2 3 13 2" xfId="5599" xr:uid="{00000000-0005-0000-0000-0000851F0000}"/>
    <cellStyle name="Comma 9 2 3 13 3" xfId="5600" xr:uid="{00000000-0005-0000-0000-0000861F0000}"/>
    <cellStyle name="Comma 9 2 3 14" xfId="5601" xr:uid="{00000000-0005-0000-0000-0000871F0000}"/>
    <cellStyle name="Comma 9 2 3 14 2" xfId="5602" xr:uid="{00000000-0005-0000-0000-0000881F0000}"/>
    <cellStyle name="Comma 9 2 3 14 3" xfId="5603" xr:uid="{00000000-0005-0000-0000-0000891F0000}"/>
    <cellStyle name="Comma 9 2 3 15" xfId="5604" xr:uid="{00000000-0005-0000-0000-00008A1F0000}"/>
    <cellStyle name="Comma 9 2 3 15 2" xfId="5605" xr:uid="{00000000-0005-0000-0000-00008B1F0000}"/>
    <cellStyle name="Comma 9 2 3 15 3" xfId="5606" xr:uid="{00000000-0005-0000-0000-00008C1F0000}"/>
    <cellStyle name="Comma 9 2 3 16" xfId="5607" xr:uid="{00000000-0005-0000-0000-00008D1F0000}"/>
    <cellStyle name="Comma 9 2 3 16 2" xfId="5608" xr:uid="{00000000-0005-0000-0000-00008E1F0000}"/>
    <cellStyle name="Comma 9 2 3 16 3" xfId="5609" xr:uid="{00000000-0005-0000-0000-00008F1F0000}"/>
    <cellStyle name="Comma 9 2 3 17" xfId="5610" xr:uid="{00000000-0005-0000-0000-0000901F0000}"/>
    <cellStyle name="Comma 9 2 3 18" xfId="5611" xr:uid="{00000000-0005-0000-0000-0000911F0000}"/>
    <cellStyle name="Comma 9 2 3 2" xfId="5612" xr:uid="{00000000-0005-0000-0000-0000921F0000}"/>
    <cellStyle name="Comma 9 2 3 2 2" xfId="5613" xr:uid="{00000000-0005-0000-0000-0000931F0000}"/>
    <cellStyle name="Comma 9 2 3 2 2 2" xfId="5614" xr:uid="{00000000-0005-0000-0000-0000941F0000}"/>
    <cellStyle name="Comma 9 2 3 2 2 2 2" xfId="5615" xr:uid="{00000000-0005-0000-0000-0000951F0000}"/>
    <cellStyle name="Comma 9 2 3 2 2 2 3" xfId="5616" xr:uid="{00000000-0005-0000-0000-0000961F0000}"/>
    <cellStyle name="Comma 9 2 3 2 2 3" xfId="5617" xr:uid="{00000000-0005-0000-0000-0000971F0000}"/>
    <cellStyle name="Comma 9 2 3 2 2 4" xfId="5618" xr:uid="{00000000-0005-0000-0000-0000981F0000}"/>
    <cellStyle name="Comma 9 2 3 2 3" xfId="5619" xr:uid="{00000000-0005-0000-0000-0000991F0000}"/>
    <cellStyle name="Comma 9 2 3 2 3 2" xfId="5620" xr:uid="{00000000-0005-0000-0000-00009A1F0000}"/>
    <cellStyle name="Comma 9 2 3 2 3 3" xfId="5621" xr:uid="{00000000-0005-0000-0000-00009B1F0000}"/>
    <cellStyle name="Comma 9 2 3 2 4" xfId="5622" xr:uid="{00000000-0005-0000-0000-00009C1F0000}"/>
    <cellStyle name="Comma 9 2 3 2 5" xfId="5623" xr:uid="{00000000-0005-0000-0000-00009D1F0000}"/>
    <cellStyle name="Comma 9 2 3 3" xfId="5624" xr:uid="{00000000-0005-0000-0000-00009E1F0000}"/>
    <cellStyle name="Comma 9 2 3 3 2" xfId="5625" xr:uid="{00000000-0005-0000-0000-00009F1F0000}"/>
    <cellStyle name="Comma 9 2 3 3 2 2" xfId="5626" xr:uid="{00000000-0005-0000-0000-0000A01F0000}"/>
    <cellStyle name="Comma 9 2 3 3 2 2 2" xfId="5627" xr:uid="{00000000-0005-0000-0000-0000A11F0000}"/>
    <cellStyle name="Comma 9 2 3 3 2 2 3" xfId="5628" xr:uid="{00000000-0005-0000-0000-0000A21F0000}"/>
    <cellStyle name="Comma 9 2 3 3 2 3" xfId="5629" xr:uid="{00000000-0005-0000-0000-0000A31F0000}"/>
    <cellStyle name="Comma 9 2 3 3 2 4" xfId="5630" xr:uid="{00000000-0005-0000-0000-0000A41F0000}"/>
    <cellStyle name="Comma 9 2 3 3 3" xfId="5631" xr:uid="{00000000-0005-0000-0000-0000A51F0000}"/>
    <cellStyle name="Comma 9 2 3 3 3 2" xfId="5632" xr:uid="{00000000-0005-0000-0000-0000A61F0000}"/>
    <cellStyle name="Comma 9 2 3 3 3 3" xfId="5633" xr:uid="{00000000-0005-0000-0000-0000A71F0000}"/>
    <cellStyle name="Comma 9 2 3 3 4" xfId="5634" xr:uid="{00000000-0005-0000-0000-0000A81F0000}"/>
    <cellStyle name="Comma 9 2 3 3 5" xfId="5635" xr:uid="{00000000-0005-0000-0000-0000A91F0000}"/>
    <cellStyle name="Comma 9 2 3 4" xfId="5636" xr:uid="{00000000-0005-0000-0000-0000AA1F0000}"/>
    <cellStyle name="Comma 9 2 3 4 2" xfId="5637" xr:uid="{00000000-0005-0000-0000-0000AB1F0000}"/>
    <cellStyle name="Comma 9 2 3 4 2 2" xfId="5638" xr:uid="{00000000-0005-0000-0000-0000AC1F0000}"/>
    <cellStyle name="Comma 9 2 3 4 2 3" xfId="5639" xr:uid="{00000000-0005-0000-0000-0000AD1F0000}"/>
    <cellStyle name="Comma 9 2 3 4 3" xfId="5640" xr:uid="{00000000-0005-0000-0000-0000AE1F0000}"/>
    <cellStyle name="Comma 9 2 3 4 4" xfId="5641" xr:uid="{00000000-0005-0000-0000-0000AF1F0000}"/>
    <cellStyle name="Comma 9 2 3 5" xfId="5642" xr:uid="{00000000-0005-0000-0000-0000B01F0000}"/>
    <cellStyle name="Comma 9 2 3 5 2" xfId="5643" xr:uid="{00000000-0005-0000-0000-0000B11F0000}"/>
    <cellStyle name="Comma 9 2 3 5 3" xfId="5644" xr:uid="{00000000-0005-0000-0000-0000B21F0000}"/>
    <cellStyle name="Comma 9 2 3 6" xfId="5645" xr:uid="{00000000-0005-0000-0000-0000B31F0000}"/>
    <cellStyle name="Comma 9 2 3 6 2" xfId="5646" xr:uid="{00000000-0005-0000-0000-0000B41F0000}"/>
    <cellStyle name="Comma 9 2 3 6 3" xfId="5647" xr:uid="{00000000-0005-0000-0000-0000B51F0000}"/>
    <cellStyle name="Comma 9 2 3 7" xfId="5648" xr:uid="{00000000-0005-0000-0000-0000B61F0000}"/>
    <cellStyle name="Comma 9 2 3 7 2" xfId="5649" xr:uid="{00000000-0005-0000-0000-0000B71F0000}"/>
    <cellStyle name="Comma 9 2 3 7 3" xfId="5650" xr:uid="{00000000-0005-0000-0000-0000B81F0000}"/>
    <cellStyle name="Comma 9 2 3 8" xfId="5651" xr:uid="{00000000-0005-0000-0000-0000B91F0000}"/>
    <cellStyle name="Comma 9 2 3 8 2" xfId="5652" xr:uid="{00000000-0005-0000-0000-0000BA1F0000}"/>
    <cellStyle name="Comma 9 2 3 8 3" xfId="5653" xr:uid="{00000000-0005-0000-0000-0000BB1F0000}"/>
    <cellStyle name="Comma 9 2 3 9" xfId="5654" xr:uid="{00000000-0005-0000-0000-0000BC1F0000}"/>
    <cellStyle name="Comma 9 2 3 9 2" xfId="5655" xr:uid="{00000000-0005-0000-0000-0000BD1F0000}"/>
    <cellStyle name="Comma 9 2 3 9 3" xfId="5656" xr:uid="{00000000-0005-0000-0000-0000BE1F0000}"/>
    <cellStyle name="Comma 9 2 4" xfId="5657" xr:uid="{00000000-0005-0000-0000-0000BF1F0000}"/>
    <cellStyle name="Comma 9 2 4 10" xfId="5658" xr:uid="{00000000-0005-0000-0000-0000C01F0000}"/>
    <cellStyle name="Comma 9 2 4 10 2" xfId="5659" xr:uid="{00000000-0005-0000-0000-0000C11F0000}"/>
    <cellStyle name="Comma 9 2 4 10 3" xfId="5660" xr:uid="{00000000-0005-0000-0000-0000C21F0000}"/>
    <cellStyle name="Comma 9 2 4 11" xfId="5661" xr:uid="{00000000-0005-0000-0000-0000C31F0000}"/>
    <cellStyle name="Comma 9 2 4 11 2" xfId="5662" xr:uid="{00000000-0005-0000-0000-0000C41F0000}"/>
    <cellStyle name="Comma 9 2 4 11 3" xfId="5663" xr:uid="{00000000-0005-0000-0000-0000C51F0000}"/>
    <cellStyle name="Comma 9 2 4 12" xfId="5664" xr:uid="{00000000-0005-0000-0000-0000C61F0000}"/>
    <cellStyle name="Comma 9 2 4 12 2" xfId="5665" xr:uid="{00000000-0005-0000-0000-0000C71F0000}"/>
    <cellStyle name="Comma 9 2 4 12 3" xfId="5666" xr:uid="{00000000-0005-0000-0000-0000C81F0000}"/>
    <cellStyle name="Comma 9 2 4 13" xfId="5667" xr:uid="{00000000-0005-0000-0000-0000C91F0000}"/>
    <cellStyle name="Comma 9 2 4 13 2" xfId="5668" xr:uid="{00000000-0005-0000-0000-0000CA1F0000}"/>
    <cellStyle name="Comma 9 2 4 13 3" xfId="5669" xr:uid="{00000000-0005-0000-0000-0000CB1F0000}"/>
    <cellStyle name="Comma 9 2 4 14" xfId="5670" xr:uid="{00000000-0005-0000-0000-0000CC1F0000}"/>
    <cellStyle name="Comma 9 2 4 14 2" xfId="5671" xr:uid="{00000000-0005-0000-0000-0000CD1F0000}"/>
    <cellStyle name="Comma 9 2 4 14 3" xfId="5672" xr:uid="{00000000-0005-0000-0000-0000CE1F0000}"/>
    <cellStyle name="Comma 9 2 4 15" xfId="5673" xr:uid="{00000000-0005-0000-0000-0000CF1F0000}"/>
    <cellStyle name="Comma 9 2 4 15 2" xfId="5674" xr:uid="{00000000-0005-0000-0000-0000D01F0000}"/>
    <cellStyle name="Comma 9 2 4 15 3" xfId="5675" xr:uid="{00000000-0005-0000-0000-0000D11F0000}"/>
    <cellStyle name="Comma 9 2 4 16" xfId="5676" xr:uid="{00000000-0005-0000-0000-0000D21F0000}"/>
    <cellStyle name="Comma 9 2 4 16 2" xfId="5677" xr:uid="{00000000-0005-0000-0000-0000D31F0000}"/>
    <cellStyle name="Comma 9 2 4 16 3" xfId="5678" xr:uid="{00000000-0005-0000-0000-0000D41F0000}"/>
    <cellStyle name="Comma 9 2 4 17" xfId="5679" xr:uid="{00000000-0005-0000-0000-0000D51F0000}"/>
    <cellStyle name="Comma 9 2 4 18" xfId="5680" xr:uid="{00000000-0005-0000-0000-0000D61F0000}"/>
    <cellStyle name="Comma 9 2 4 2" xfId="5681" xr:uid="{00000000-0005-0000-0000-0000D71F0000}"/>
    <cellStyle name="Comma 9 2 4 2 2" xfId="5682" xr:uid="{00000000-0005-0000-0000-0000D81F0000}"/>
    <cellStyle name="Comma 9 2 4 2 2 2" xfId="5683" xr:uid="{00000000-0005-0000-0000-0000D91F0000}"/>
    <cellStyle name="Comma 9 2 4 2 2 2 2" xfId="5684" xr:uid="{00000000-0005-0000-0000-0000DA1F0000}"/>
    <cellStyle name="Comma 9 2 4 2 2 2 3" xfId="5685" xr:uid="{00000000-0005-0000-0000-0000DB1F0000}"/>
    <cellStyle name="Comma 9 2 4 2 2 3" xfId="5686" xr:uid="{00000000-0005-0000-0000-0000DC1F0000}"/>
    <cellStyle name="Comma 9 2 4 2 2 4" xfId="5687" xr:uid="{00000000-0005-0000-0000-0000DD1F0000}"/>
    <cellStyle name="Comma 9 2 4 2 3" xfId="5688" xr:uid="{00000000-0005-0000-0000-0000DE1F0000}"/>
    <cellStyle name="Comma 9 2 4 2 3 2" xfId="5689" xr:uid="{00000000-0005-0000-0000-0000DF1F0000}"/>
    <cellStyle name="Comma 9 2 4 2 3 3" xfId="5690" xr:uid="{00000000-0005-0000-0000-0000E01F0000}"/>
    <cellStyle name="Comma 9 2 4 2 4" xfId="5691" xr:uid="{00000000-0005-0000-0000-0000E11F0000}"/>
    <cellStyle name="Comma 9 2 4 2 5" xfId="5692" xr:uid="{00000000-0005-0000-0000-0000E21F0000}"/>
    <cellStyle name="Comma 9 2 4 3" xfId="5693" xr:uid="{00000000-0005-0000-0000-0000E31F0000}"/>
    <cellStyle name="Comma 9 2 4 3 2" xfId="5694" xr:uid="{00000000-0005-0000-0000-0000E41F0000}"/>
    <cellStyle name="Comma 9 2 4 3 2 2" xfId="5695" xr:uid="{00000000-0005-0000-0000-0000E51F0000}"/>
    <cellStyle name="Comma 9 2 4 3 2 2 2" xfId="5696" xr:uid="{00000000-0005-0000-0000-0000E61F0000}"/>
    <cellStyle name="Comma 9 2 4 3 2 2 3" xfId="5697" xr:uid="{00000000-0005-0000-0000-0000E71F0000}"/>
    <cellStyle name="Comma 9 2 4 3 2 3" xfId="5698" xr:uid="{00000000-0005-0000-0000-0000E81F0000}"/>
    <cellStyle name="Comma 9 2 4 3 2 4" xfId="5699" xr:uid="{00000000-0005-0000-0000-0000E91F0000}"/>
    <cellStyle name="Comma 9 2 4 3 3" xfId="5700" xr:uid="{00000000-0005-0000-0000-0000EA1F0000}"/>
    <cellStyle name="Comma 9 2 4 3 3 2" xfId="5701" xr:uid="{00000000-0005-0000-0000-0000EB1F0000}"/>
    <cellStyle name="Comma 9 2 4 3 3 3" xfId="5702" xr:uid="{00000000-0005-0000-0000-0000EC1F0000}"/>
    <cellStyle name="Comma 9 2 4 3 4" xfId="5703" xr:uid="{00000000-0005-0000-0000-0000ED1F0000}"/>
    <cellStyle name="Comma 9 2 4 3 5" xfId="5704" xr:uid="{00000000-0005-0000-0000-0000EE1F0000}"/>
    <cellStyle name="Comma 9 2 4 4" xfId="5705" xr:uid="{00000000-0005-0000-0000-0000EF1F0000}"/>
    <cellStyle name="Comma 9 2 4 4 2" xfId="5706" xr:uid="{00000000-0005-0000-0000-0000F01F0000}"/>
    <cellStyle name="Comma 9 2 4 4 2 2" xfId="5707" xr:uid="{00000000-0005-0000-0000-0000F11F0000}"/>
    <cellStyle name="Comma 9 2 4 4 2 3" xfId="5708" xr:uid="{00000000-0005-0000-0000-0000F21F0000}"/>
    <cellStyle name="Comma 9 2 4 4 3" xfId="5709" xr:uid="{00000000-0005-0000-0000-0000F31F0000}"/>
    <cellStyle name="Comma 9 2 4 4 4" xfId="5710" xr:uid="{00000000-0005-0000-0000-0000F41F0000}"/>
    <cellStyle name="Comma 9 2 4 5" xfId="5711" xr:uid="{00000000-0005-0000-0000-0000F51F0000}"/>
    <cellStyle name="Comma 9 2 4 5 2" xfId="5712" xr:uid="{00000000-0005-0000-0000-0000F61F0000}"/>
    <cellStyle name="Comma 9 2 4 5 3" xfId="5713" xr:uid="{00000000-0005-0000-0000-0000F71F0000}"/>
    <cellStyle name="Comma 9 2 4 6" xfId="5714" xr:uid="{00000000-0005-0000-0000-0000F81F0000}"/>
    <cellStyle name="Comma 9 2 4 6 2" xfId="5715" xr:uid="{00000000-0005-0000-0000-0000F91F0000}"/>
    <cellStyle name="Comma 9 2 4 6 3" xfId="5716" xr:uid="{00000000-0005-0000-0000-0000FA1F0000}"/>
    <cellStyle name="Comma 9 2 4 7" xfId="5717" xr:uid="{00000000-0005-0000-0000-0000FB1F0000}"/>
    <cellStyle name="Comma 9 2 4 7 2" xfId="5718" xr:uid="{00000000-0005-0000-0000-0000FC1F0000}"/>
    <cellStyle name="Comma 9 2 4 7 3" xfId="5719" xr:uid="{00000000-0005-0000-0000-0000FD1F0000}"/>
    <cellStyle name="Comma 9 2 4 8" xfId="5720" xr:uid="{00000000-0005-0000-0000-0000FE1F0000}"/>
    <cellStyle name="Comma 9 2 4 8 2" xfId="5721" xr:uid="{00000000-0005-0000-0000-0000FF1F0000}"/>
    <cellStyle name="Comma 9 2 4 8 3" xfId="5722" xr:uid="{00000000-0005-0000-0000-000000200000}"/>
    <cellStyle name="Comma 9 2 4 9" xfId="5723" xr:uid="{00000000-0005-0000-0000-000001200000}"/>
    <cellStyle name="Comma 9 2 4 9 2" xfId="5724" xr:uid="{00000000-0005-0000-0000-000002200000}"/>
    <cellStyle name="Comma 9 2 4 9 3" xfId="5725" xr:uid="{00000000-0005-0000-0000-000003200000}"/>
    <cellStyle name="Comma 9 2 5" xfId="5726" xr:uid="{00000000-0005-0000-0000-000004200000}"/>
    <cellStyle name="Comma 9 2 5 2" xfId="5727" xr:uid="{00000000-0005-0000-0000-000005200000}"/>
    <cellStyle name="Comma 9 2 5 2 2" xfId="5728" xr:uid="{00000000-0005-0000-0000-000006200000}"/>
    <cellStyle name="Comma 9 2 5 2 2 2" xfId="5729" xr:uid="{00000000-0005-0000-0000-000007200000}"/>
    <cellStyle name="Comma 9 2 5 2 2 3" xfId="5730" xr:uid="{00000000-0005-0000-0000-000008200000}"/>
    <cellStyle name="Comma 9 2 5 2 3" xfId="5731" xr:uid="{00000000-0005-0000-0000-000009200000}"/>
    <cellStyle name="Comma 9 2 5 2 4" xfId="5732" xr:uid="{00000000-0005-0000-0000-00000A200000}"/>
    <cellStyle name="Comma 9 2 5 3" xfId="5733" xr:uid="{00000000-0005-0000-0000-00000B200000}"/>
    <cellStyle name="Comma 9 2 5 3 2" xfId="5734" xr:uid="{00000000-0005-0000-0000-00000C200000}"/>
    <cellStyle name="Comma 9 2 5 3 3" xfId="5735" xr:uid="{00000000-0005-0000-0000-00000D200000}"/>
    <cellStyle name="Comma 9 2 5 4" xfId="5736" xr:uid="{00000000-0005-0000-0000-00000E200000}"/>
    <cellStyle name="Comma 9 2 5 5" xfId="5737" xr:uid="{00000000-0005-0000-0000-00000F200000}"/>
    <cellStyle name="Comma 9 2 6" xfId="5738" xr:uid="{00000000-0005-0000-0000-000010200000}"/>
    <cellStyle name="Comma 9 2 6 2" xfId="5739" xr:uid="{00000000-0005-0000-0000-000011200000}"/>
    <cellStyle name="Comma 9 2 6 2 2" xfId="5740" xr:uid="{00000000-0005-0000-0000-000012200000}"/>
    <cellStyle name="Comma 9 2 6 2 2 2" xfId="5741" xr:uid="{00000000-0005-0000-0000-000013200000}"/>
    <cellStyle name="Comma 9 2 6 2 2 3" xfId="5742" xr:uid="{00000000-0005-0000-0000-000014200000}"/>
    <cellStyle name="Comma 9 2 6 2 3" xfId="5743" xr:uid="{00000000-0005-0000-0000-000015200000}"/>
    <cellStyle name="Comma 9 2 6 2 4" xfId="5744" xr:uid="{00000000-0005-0000-0000-000016200000}"/>
    <cellStyle name="Comma 9 2 6 3" xfId="5745" xr:uid="{00000000-0005-0000-0000-000017200000}"/>
    <cellStyle name="Comma 9 2 6 3 2" xfId="5746" xr:uid="{00000000-0005-0000-0000-000018200000}"/>
    <cellStyle name="Comma 9 2 6 3 3" xfId="5747" xr:uid="{00000000-0005-0000-0000-000019200000}"/>
    <cellStyle name="Comma 9 2 6 4" xfId="5748" xr:uid="{00000000-0005-0000-0000-00001A200000}"/>
    <cellStyle name="Comma 9 2 6 5" xfId="5749" xr:uid="{00000000-0005-0000-0000-00001B200000}"/>
    <cellStyle name="Comma 9 2 7" xfId="5750" xr:uid="{00000000-0005-0000-0000-00001C200000}"/>
    <cellStyle name="Comma 9 2 7 2" xfId="5751" xr:uid="{00000000-0005-0000-0000-00001D200000}"/>
    <cellStyle name="Comma 9 2 7 2 2" xfId="5752" xr:uid="{00000000-0005-0000-0000-00001E200000}"/>
    <cellStyle name="Comma 9 2 7 2 3" xfId="5753" xr:uid="{00000000-0005-0000-0000-00001F200000}"/>
    <cellStyle name="Comma 9 2 7 3" xfId="5754" xr:uid="{00000000-0005-0000-0000-000020200000}"/>
    <cellStyle name="Comma 9 2 7 4" xfId="5755" xr:uid="{00000000-0005-0000-0000-000021200000}"/>
    <cellStyle name="Comma 9 2 8" xfId="5756" xr:uid="{00000000-0005-0000-0000-000022200000}"/>
    <cellStyle name="Comma 9 2 8 2" xfId="5757" xr:uid="{00000000-0005-0000-0000-000023200000}"/>
    <cellStyle name="Comma 9 2 8 3" xfId="5758" xr:uid="{00000000-0005-0000-0000-000024200000}"/>
    <cellStyle name="Comma 9 2 9" xfId="5759" xr:uid="{00000000-0005-0000-0000-000025200000}"/>
    <cellStyle name="Comma 9 2 9 2" xfId="5760" xr:uid="{00000000-0005-0000-0000-000026200000}"/>
    <cellStyle name="Comma 9 2 9 3" xfId="5761" xr:uid="{00000000-0005-0000-0000-000027200000}"/>
    <cellStyle name="Comma 9 20" xfId="5762" xr:uid="{00000000-0005-0000-0000-000028200000}"/>
    <cellStyle name="Comma 9 20 2" xfId="5763" xr:uid="{00000000-0005-0000-0000-000029200000}"/>
    <cellStyle name="Comma 9 20 3" xfId="5764" xr:uid="{00000000-0005-0000-0000-00002A200000}"/>
    <cellStyle name="Comma 9 21" xfId="5765" xr:uid="{00000000-0005-0000-0000-00002B200000}"/>
    <cellStyle name="Comma 9 22" xfId="5766" xr:uid="{00000000-0005-0000-0000-00002C200000}"/>
    <cellStyle name="Comma 9 3" xfId="5767" xr:uid="{00000000-0005-0000-0000-00002D200000}"/>
    <cellStyle name="Comma 9 3 10" xfId="5768" xr:uid="{00000000-0005-0000-0000-00002E200000}"/>
    <cellStyle name="Comma 9 3 10 2" xfId="5769" xr:uid="{00000000-0005-0000-0000-00002F200000}"/>
    <cellStyle name="Comma 9 3 10 3" xfId="5770" xr:uid="{00000000-0005-0000-0000-000030200000}"/>
    <cellStyle name="Comma 9 3 11" xfId="5771" xr:uid="{00000000-0005-0000-0000-000031200000}"/>
    <cellStyle name="Comma 9 3 11 2" xfId="5772" xr:uid="{00000000-0005-0000-0000-000032200000}"/>
    <cellStyle name="Comma 9 3 11 3" xfId="5773" xr:uid="{00000000-0005-0000-0000-000033200000}"/>
    <cellStyle name="Comma 9 3 12" xfId="5774" xr:uid="{00000000-0005-0000-0000-000034200000}"/>
    <cellStyle name="Comma 9 3 12 2" xfId="5775" xr:uid="{00000000-0005-0000-0000-000035200000}"/>
    <cellStyle name="Comma 9 3 12 3" xfId="5776" xr:uid="{00000000-0005-0000-0000-000036200000}"/>
    <cellStyle name="Comma 9 3 13" xfId="5777" xr:uid="{00000000-0005-0000-0000-000037200000}"/>
    <cellStyle name="Comma 9 3 13 2" xfId="5778" xr:uid="{00000000-0005-0000-0000-000038200000}"/>
    <cellStyle name="Comma 9 3 13 3" xfId="5779" xr:uid="{00000000-0005-0000-0000-000039200000}"/>
    <cellStyle name="Comma 9 3 14" xfId="5780" xr:uid="{00000000-0005-0000-0000-00003A200000}"/>
    <cellStyle name="Comma 9 3 14 2" xfId="5781" xr:uid="{00000000-0005-0000-0000-00003B200000}"/>
    <cellStyle name="Comma 9 3 14 3" xfId="5782" xr:uid="{00000000-0005-0000-0000-00003C200000}"/>
    <cellStyle name="Comma 9 3 15" xfId="5783" xr:uid="{00000000-0005-0000-0000-00003D200000}"/>
    <cellStyle name="Comma 9 3 15 2" xfId="5784" xr:uid="{00000000-0005-0000-0000-00003E200000}"/>
    <cellStyle name="Comma 9 3 15 3" xfId="5785" xr:uid="{00000000-0005-0000-0000-00003F200000}"/>
    <cellStyle name="Comma 9 3 16" xfId="5786" xr:uid="{00000000-0005-0000-0000-000040200000}"/>
    <cellStyle name="Comma 9 3 16 2" xfId="5787" xr:uid="{00000000-0005-0000-0000-000041200000}"/>
    <cellStyle name="Comma 9 3 16 3" xfId="5788" xr:uid="{00000000-0005-0000-0000-000042200000}"/>
    <cellStyle name="Comma 9 3 17" xfId="5789" xr:uid="{00000000-0005-0000-0000-000043200000}"/>
    <cellStyle name="Comma 9 3 17 2" xfId="5790" xr:uid="{00000000-0005-0000-0000-000044200000}"/>
    <cellStyle name="Comma 9 3 17 3" xfId="5791" xr:uid="{00000000-0005-0000-0000-000045200000}"/>
    <cellStyle name="Comma 9 3 18" xfId="5792" xr:uid="{00000000-0005-0000-0000-000046200000}"/>
    <cellStyle name="Comma 9 3 18 2" xfId="5793" xr:uid="{00000000-0005-0000-0000-000047200000}"/>
    <cellStyle name="Comma 9 3 18 3" xfId="5794" xr:uid="{00000000-0005-0000-0000-000048200000}"/>
    <cellStyle name="Comma 9 3 19" xfId="5795" xr:uid="{00000000-0005-0000-0000-000049200000}"/>
    <cellStyle name="Comma 9 3 2" xfId="5796" xr:uid="{00000000-0005-0000-0000-00004A200000}"/>
    <cellStyle name="Comma 9 3 2 10" xfId="5797" xr:uid="{00000000-0005-0000-0000-00004B200000}"/>
    <cellStyle name="Comma 9 3 2 10 2" xfId="5798" xr:uid="{00000000-0005-0000-0000-00004C200000}"/>
    <cellStyle name="Comma 9 3 2 10 3" xfId="5799" xr:uid="{00000000-0005-0000-0000-00004D200000}"/>
    <cellStyle name="Comma 9 3 2 11" xfId="5800" xr:uid="{00000000-0005-0000-0000-00004E200000}"/>
    <cellStyle name="Comma 9 3 2 11 2" xfId="5801" xr:uid="{00000000-0005-0000-0000-00004F200000}"/>
    <cellStyle name="Comma 9 3 2 11 3" xfId="5802" xr:uid="{00000000-0005-0000-0000-000050200000}"/>
    <cellStyle name="Comma 9 3 2 12" xfId="5803" xr:uid="{00000000-0005-0000-0000-000051200000}"/>
    <cellStyle name="Comma 9 3 2 12 2" xfId="5804" xr:uid="{00000000-0005-0000-0000-000052200000}"/>
    <cellStyle name="Comma 9 3 2 12 3" xfId="5805" xr:uid="{00000000-0005-0000-0000-000053200000}"/>
    <cellStyle name="Comma 9 3 2 13" xfId="5806" xr:uid="{00000000-0005-0000-0000-000054200000}"/>
    <cellStyle name="Comma 9 3 2 13 2" xfId="5807" xr:uid="{00000000-0005-0000-0000-000055200000}"/>
    <cellStyle name="Comma 9 3 2 13 3" xfId="5808" xr:uid="{00000000-0005-0000-0000-000056200000}"/>
    <cellStyle name="Comma 9 3 2 14" xfId="5809" xr:uid="{00000000-0005-0000-0000-000057200000}"/>
    <cellStyle name="Comma 9 3 2 14 2" xfId="5810" xr:uid="{00000000-0005-0000-0000-000058200000}"/>
    <cellStyle name="Comma 9 3 2 14 3" xfId="5811" xr:uid="{00000000-0005-0000-0000-000059200000}"/>
    <cellStyle name="Comma 9 3 2 15" xfId="5812" xr:uid="{00000000-0005-0000-0000-00005A200000}"/>
    <cellStyle name="Comma 9 3 2 15 2" xfId="5813" xr:uid="{00000000-0005-0000-0000-00005B200000}"/>
    <cellStyle name="Comma 9 3 2 15 3" xfId="5814" xr:uid="{00000000-0005-0000-0000-00005C200000}"/>
    <cellStyle name="Comma 9 3 2 16" xfId="5815" xr:uid="{00000000-0005-0000-0000-00005D200000}"/>
    <cellStyle name="Comma 9 3 2 16 2" xfId="5816" xr:uid="{00000000-0005-0000-0000-00005E200000}"/>
    <cellStyle name="Comma 9 3 2 16 3" xfId="5817" xr:uid="{00000000-0005-0000-0000-00005F200000}"/>
    <cellStyle name="Comma 9 3 2 17" xfId="5818" xr:uid="{00000000-0005-0000-0000-000060200000}"/>
    <cellStyle name="Comma 9 3 2 18" xfId="5819" xr:uid="{00000000-0005-0000-0000-000061200000}"/>
    <cellStyle name="Comma 9 3 2 2" xfId="5820" xr:uid="{00000000-0005-0000-0000-000062200000}"/>
    <cellStyle name="Comma 9 3 2 2 2" xfId="5821" xr:uid="{00000000-0005-0000-0000-000063200000}"/>
    <cellStyle name="Comma 9 3 2 2 2 2" xfId="5822" xr:uid="{00000000-0005-0000-0000-000064200000}"/>
    <cellStyle name="Comma 9 3 2 2 2 2 2" xfId="5823" xr:uid="{00000000-0005-0000-0000-000065200000}"/>
    <cellStyle name="Comma 9 3 2 2 2 2 3" xfId="5824" xr:uid="{00000000-0005-0000-0000-000066200000}"/>
    <cellStyle name="Comma 9 3 2 2 2 3" xfId="5825" xr:uid="{00000000-0005-0000-0000-000067200000}"/>
    <cellStyle name="Comma 9 3 2 2 2 4" xfId="5826" xr:uid="{00000000-0005-0000-0000-000068200000}"/>
    <cellStyle name="Comma 9 3 2 2 3" xfId="5827" xr:uid="{00000000-0005-0000-0000-000069200000}"/>
    <cellStyle name="Comma 9 3 2 2 3 2" xfId="5828" xr:uid="{00000000-0005-0000-0000-00006A200000}"/>
    <cellStyle name="Comma 9 3 2 2 3 3" xfId="5829" xr:uid="{00000000-0005-0000-0000-00006B200000}"/>
    <cellStyle name="Comma 9 3 2 2 4" xfId="5830" xr:uid="{00000000-0005-0000-0000-00006C200000}"/>
    <cellStyle name="Comma 9 3 2 2 5" xfId="5831" xr:uid="{00000000-0005-0000-0000-00006D200000}"/>
    <cellStyle name="Comma 9 3 2 3" xfId="5832" xr:uid="{00000000-0005-0000-0000-00006E200000}"/>
    <cellStyle name="Comma 9 3 2 3 2" xfId="5833" xr:uid="{00000000-0005-0000-0000-00006F200000}"/>
    <cellStyle name="Comma 9 3 2 3 2 2" xfId="5834" xr:uid="{00000000-0005-0000-0000-000070200000}"/>
    <cellStyle name="Comma 9 3 2 3 2 2 2" xfId="5835" xr:uid="{00000000-0005-0000-0000-000071200000}"/>
    <cellStyle name="Comma 9 3 2 3 2 2 3" xfId="5836" xr:uid="{00000000-0005-0000-0000-000072200000}"/>
    <cellStyle name="Comma 9 3 2 3 2 3" xfId="5837" xr:uid="{00000000-0005-0000-0000-000073200000}"/>
    <cellStyle name="Comma 9 3 2 3 2 4" xfId="5838" xr:uid="{00000000-0005-0000-0000-000074200000}"/>
    <cellStyle name="Comma 9 3 2 3 3" xfId="5839" xr:uid="{00000000-0005-0000-0000-000075200000}"/>
    <cellStyle name="Comma 9 3 2 3 3 2" xfId="5840" xr:uid="{00000000-0005-0000-0000-000076200000}"/>
    <cellStyle name="Comma 9 3 2 3 3 3" xfId="5841" xr:uid="{00000000-0005-0000-0000-000077200000}"/>
    <cellStyle name="Comma 9 3 2 3 4" xfId="5842" xr:uid="{00000000-0005-0000-0000-000078200000}"/>
    <cellStyle name="Comma 9 3 2 3 5" xfId="5843" xr:uid="{00000000-0005-0000-0000-000079200000}"/>
    <cellStyle name="Comma 9 3 2 4" xfId="5844" xr:uid="{00000000-0005-0000-0000-00007A200000}"/>
    <cellStyle name="Comma 9 3 2 4 2" xfId="5845" xr:uid="{00000000-0005-0000-0000-00007B200000}"/>
    <cellStyle name="Comma 9 3 2 4 2 2" xfId="5846" xr:uid="{00000000-0005-0000-0000-00007C200000}"/>
    <cellStyle name="Comma 9 3 2 4 2 3" xfId="5847" xr:uid="{00000000-0005-0000-0000-00007D200000}"/>
    <cellStyle name="Comma 9 3 2 4 3" xfId="5848" xr:uid="{00000000-0005-0000-0000-00007E200000}"/>
    <cellStyle name="Comma 9 3 2 4 4" xfId="5849" xr:uid="{00000000-0005-0000-0000-00007F200000}"/>
    <cellStyle name="Comma 9 3 2 5" xfId="5850" xr:uid="{00000000-0005-0000-0000-000080200000}"/>
    <cellStyle name="Comma 9 3 2 5 2" xfId="5851" xr:uid="{00000000-0005-0000-0000-000081200000}"/>
    <cellStyle name="Comma 9 3 2 5 3" xfId="5852" xr:uid="{00000000-0005-0000-0000-000082200000}"/>
    <cellStyle name="Comma 9 3 2 6" xfId="5853" xr:uid="{00000000-0005-0000-0000-000083200000}"/>
    <cellStyle name="Comma 9 3 2 6 2" xfId="5854" xr:uid="{00000000-0005-0000-0000-000084200000}"/>
    <cellStyle name="Comma 9 3 2 6 3" xfId="5855" xr:uid="{00000000-0005-0000-0000-000085200000}"/>
    <cellStyle name="Comma 9 3 2 7" xfId="5856" xr:uid="{00000000-0005-0000-0000-000086200000}"/>
    <cellStyle name="Comma 9 3 2 7 2" xfId="5857" xr:uid="{00000000-0005-0000-0000-000087200000}"/>
    <cellStyle name="Comma 9 3 2 7 3" xfId="5858" xr:uid="{00000000-0005-0000-0000-000088200000}"/>
    <cellStyle name="Comma 9 3 2 8" xfId="5859" xr:uid="{00000000-0005-0000-0000-000089200000}"/>
    <cellStyle name="Comma 9 3 2 8 2" xfId="5860" xr:uid="{00000000-0005-0000-0000-00008A200000}"/>
    <cellStyle name="Comma 9 3 2 8 3" xfId="5861" xr:uid="{00000000-0005-0000-0000-00008B200000}"/>
    <cellStyle name="Comma 9 3 2 9" xfId="5862" xr:uid="{00000000-0005-0000-0000-00008C200000}"/>
    <cellStyle name="Comma 9 3 2 9 2" xfId="5863" xr:uid="{00000000-0005-0000-0000-00008D200000}"/>
    <cellStyle name="Comma 9 3 2 9 3" xfId="5864" xr:uid="{00000000-0005-0000-0000-00008E200000}"/>
    <cellStyle name="Comma 9 3 20" xfId="5865" xr:uid="{00000000-0005-0000-0000-00008F200000}"/>
    <cellStyle name="Comma 9 3 3" xfId="5866" xr:uid="{00000000-0005-0000-0000-000090200000}"/>
    <cellStyle name="Comma 9 3 3 10" xfId="5867" xr:uid="{00000000-0005-0000-0000-000091200000}"/>
    <cellStyle name="Comma 9 3 3 10 2" xfId="5868" xr:uid="{00000000-0005-0000-0000-000092200000}"/>
    <cellStyle name="Comma 9 3 3 10 3" xfId="5869" xr:uid="{00000000-0005-0000-0000-000093200000}"/>
    <cellStyle name="Comma 9 3 3 11" xfId="5870" xr:uid="{00000000-0005-0000-0000-000094200000}"/>
    <cellStyle name="Comma 9 3 3 11 2" xfId="5871" xr:uid="{00000000-0005-0000-0000-000095200000}"/>
    <cellStyle name="Comma 9 3 3 11 3" xfId="5872" xr:uid="{00000000-0005-0000-0000-000096200000}"/>
    <cellStyle name="Comma 9 3 3 12" xfId="5873" xr:uid="{00000000-0005-0000-0000-000097200000}"/>
    <cellStyle name="Comma 9 3 3 12 2" xfId="5874" xr:uid="{00000000-0005-0000-0000-000098200000}"/>
    <cellStyle name="Comma 9 3 3 12 3" xfId="5875" xr:uid="{00000000-0005-0000-0000-000099200000}"/>
    <cellStyle name="Comma 9 3 3 13" xfId="5876" xr:uid="{00000000-0005-0000-0000-00009A200000}"/>
    <cellStyle name="Comma 9 3 3 13 2" xfId="5877" xr:uid="{00000000-0005-0000-0000-00009B200000}"/>
    <cellStyle name="Comma 9 3 3 13 3" xfId="5878" xr:uid="{00000000-0005-0000-0000-00009C200000}"/>
    <cellStyle name="Comma 9 3 3 14" xfId="5879" xr:uid="{00000000-0005-0000-0000-00009D200000}"/>
    <cellStyle name="Comma 9 3 3 14 2" xfId="5880" xr:uid="{00000000-0005-0000-0000-00009E200000}"/>
    <cellStyle name="Comma 9 3 3 14 3" xfId="5881" xr:uid="{00000000-0005-0000-0000-00009F200000}"/>
    <cellStyle name="Comma 9 3 3 15" xfId="5882" xr:uid="{00000000-0005-0000-0000-0000A0200000}"/>
    <cellStyle name="Comma 9 3 3 15 2" xfId="5883" xr:uid="{00000000-0005-0000-0000-0000A1200000}"/>
    <cellStyle name="Comma 9 3 3 15 3" xfId="5884" xr:uid="{00000000-0005-0000-0000-0000A2200000}"/>
    <cellStyle name="Comma 9 3 3 16" xfId="5885" xr:uid="{00000000-0005-0000-0000-0000A3200000}"/>
    <cellStyle name="Comma 9 3 3 16 2" xfId="5886" xr:uid="{00000000-0005-0000-0000-0000A4200000}"/>
    <cellStyle name="Comma 9 3 3 16 3" xfId="5887" xr:uid="{00000000-0005-0000-0000-0000A5200000}"/>
    <cellStyle name="Comma 9 3 3 17" xfId="5888" xr:uid="{00000000-0005-0000-0000-0000A6200000}"/>
    <cellStyle name="Comma 9 3 3 18" xfId="5889" xr:uid="{00000000-0005-0000-0000-0000A7200000}"/>
    <cellStyle name="Comma 9 3 3 2" xfId="5890" xr:uid="{00000000-0005-0000-0000-0000A8200000}"/>
    <cellStyle name="Comma 9 3 3 2 2" xfId="5891" xr:uid="{00000000-0005-0000-0000-0000A9200000}"/>
    <cellStyle name="Comma 9 3 3 2 2 2" xfId="5892" xr:uid="{00000000-0005-0000-0000-0000AA200000}"/>
    <cellStyle name="Comma 9 3 3 2 2 2 2" xfId="5893" xr:uid="{00000000-0005-0000-0000-0000AB200000}"/>
    <cellStyle name="Comma 9 3 3 2 2 2 3" xfId="5894" xr:uid="{00000000-0005-0000-0000-0000AC200000}"/>
    <cellStyle name="Comma 9 3 3 2 2 3" xfId="5895" xr:uid="{00000000-0005-0000-0000-0000AD200000}"/>
    <cellStyle name="Comma 9 3 3 2 2 4" xfId="5896" xr:uid="{00000000-0005-0000-0000-0000AE200000}"/>
    <cellStyle name="Comma 9 3 3 2 3" xfId="5897" xr:uid="{00000000-0005-0000-0000-0000AF200000}"/>
    <cellStyle name="Comma 9 3 3 2 3 2" xfId="5898" xr:uid="{00000000-0005-0000-0000-0000B0200000}"/>
    <cellStyle name="Comma 9 3 3 2 3 3" xfId="5899" xr:uid="{00000000-0005-0000-0000-0000B1200000}"/>
    <cellStyle name="Comma 9 3 3 2 4" xfId="5900" xr:uid="{00000000-0005-0000-0000-0000B2200000}"/>
    <cellStyle name="Comma 9 3 3 2 5" xfId="5901" xr:uid="{00000000-0005-0000-0000-0000B3200000}"/>
    <cellStyle name="Comma 9 3 3 3" xfId="5902" xr:uid="{00000000-0005-0000-0000-0000B4200000}"/>
    <cellStyle name="Comma 9 3 3 3 2" xfId="5903" xr:uid="{00000000-0005-0000-0000-0000B5200000}"/>
    <cellStyle name="Comma 9 3 3 3 2 2" xfId="5904" xr:uid="{00000000-0005-0000-0000-0000B6200000}"/>
    <cellStyle name="Comma 9 3 3 3 2 2 2" xfId="5905" xr:uid="{00000000-0005-0000-0000-0000B7200000}"/>
    <cellStyle name="Comma 9 3 3 3 2 2 3" xfId="5906" xr:uid="{00000000-0005-0000-0000-0000B8200000}"/>
    <cellStyle name="Comma 9 3 3 3 2 3" xfId="5907" xr:uid="{00000000-0005-0000-0000-0000B9200000}"/>
    <cellStyle name="Comma 9 3 3 3 2 4" xfId="5908" xr:uid="{00000000-0005-0000-0000-0000BA200000}"/>
    <cellStyle name="Comma 9 3 3 3 3" xfId="5909" xr:uid="{00000000-0005-0000-0000-0000BB200000}"/>
    <cellStyle name="Comma 9 3 3 3 3 2" xfId="5910" xr:uid="{00000000-0005-0000-0000-0000BC200000}"/>
    <cellStyle name="Comma 9 3 3 3 3 3" xfId="5911" xr:uid="{00000000-0005-0000-0000-0000BD200000}"/>
    <cellStyle name="Comma 9 3 3 3 4" xfId="5912" xr:uid="{00000000-0005-0000-0000-0000BE200000}"/>
    <cellStyle name="Comma 9 3 3 3 5" xfId="5913" xr:uid="{00000000-0005-0000-0000-0000BF200000}"/>
    <cellStyle name="Comma 9 3 3 4" xfId="5914" xr:uid="{00000000-0005-0000-0000-0000C0200000}"/>
    <cellStyle name="Comma 9 3 3 4 2" xfId="5915" xr:uid="{00000000-0005-0000-0000-0000C1200000}"/>
    <cellStyle name="Comma 9 3 3 4 2 2" xfId="5916" xr:uid="{00000000-0005-0000-0000-0000C2200000}"/>
    <cellStyle name="Comma 9 3 3 4 2 3" xfId="5917" xr:uid="{00000000-0005-0000-0000-0000C3200000}"/>
    <cellStyle name="Comma 9 3 3 4 3" xfId="5918" xr:uid="{00000000-0005-0000-0000-0000C4200000}"/>
    <cellStyle name="Comma 9 3 3 4 4" xfId="5919" xr:uid="{00000000-0005-0000-0000-0000C5200000}"/>
    <cellStyle name="Comma 9 3 3 5" xfId="5920" xr:uid="{00000000-0005-0000-0000-0000C6200000}"/>
    <cellStyle name="Comma 9 3 3 5 2" xfId="5921" xr:uid="{00000000-0005-0000-0000-0000C7200000}"/>
    <cellStyle name="Comma 9 3 3 5 3" xfId="5922" xr:uid="{00000000-0005-0000-0000-0000C8200000}"/>
    <cellStyle name="Comma 9 3 3 6" xfId="5923" xr:uid="{00000000-0005-0000-0000-0000C9200000}"/>
    <cellStyle name="Comma 9 3 3 6 2" xfId="5924" xr:uid="{00000000-0005-0000-0000-0000CA200000}"/>
    <cellStyle name="Comma 9 3 3 6 3" xfId="5925" xr:uid="{00000000-0005-0000-0000-0000CB200000}"/>
    <cellStyle name="Comma 9 3 3 7" xfId="5926" xr:uid="{00000000-0005-0000-0000-0000CC200000}"/>
    <cellStyle name="Comma 9 3 3 7 2" xfId="5927" xr:uid="{00000000-0005-0000-0000-0000CD200000}"/>
    <cellStyle name="Comma 9 3 3 7 3" xfId="5928" xr:uid="{00000000-0005-0000-0000-0000CE200000}"/>
    <cellStyle name="Comma 9 3 3 8" xfId="5929" xr:uid="{00000000-0005-0000-0000-0000CF200000}"/>
    <cellStyle name="Comma 9 3 3 8 2" xfId="5930" xr:uid="{00000000-0005-0000-0000-0000D0200000}"/>
    <cellStyle name="Comma 9 3 3 8 3" xfId="5931" xr:uid="{00000000-0005-0000-0000-0000D1200000}"/>
    <cellStyle name="Comma 9 3 3 9" xfId="5932" xr:uid="{00000000-0005-0000-0000-0000D2200000}"/>
    <cellStyle name="Comma 9 3 3 9 2" xfId="5933" xr:uid="{00000000-0005-0000-0000-0000D3200000}"/>
    <cellStyle name="Comma 9 3 3 9 3" xfId="5934" xr:uid="{00000000-0005-0000-0000-0000D4200000}"/>
    <cellStyle name="Comma 9 3 4" xfId="5935" xr:uid="{00000000-0005-0000-0000-0000D5200000}"/>
    <cellStyle name="Comma 9 3 4 2" xfId="5936" xr:uid="{00000000-0005-0000-0000-0000D6200000}"/>
    <cellStyle name="Comma 9 3 4 2 2" xfId="5937" xr:uid="{00000000-0005-0000-0000-0000D7200000}"/>
    <cellStyle name="Comma 9 3 4 2 2 2" xfId="5938" xr:uid="{00000000-0005-0000-0000-0000D8200000}"/>
    <cellStyle name="Comma 9 3 4 2 2 3" xfId="5939" xr:uid="{00000000-0005-0000-0000-0000D9200000}"/>
    <cellStyle name="Comma 9 3 4 2 3" xfId="5940" xr:uid="{00000000-0005-0000-0000-0000DA200000}"/>
    <cellStyle name="Comma 9 3 4 2 4" xfId="5941" xr:uid="{00000000-0005-0000-0000-0000DB200000}"/>
    <cellStyle name="Comma 9 3 4 3" xfId="5942" xr:uid="{00000000-0005-0000-0000-0000DC200000}"/>
    <cellStyle name="Comma 9 3 4 3 2" xfId="5943" xr:uid="{00000000-0005-0000-0000-0000DD200000}"/>
    <cellStyle name="Comma 9 3 4 3 3" xfId="5944" xr:uid="{00000000-0005-0000-0000-0000DE200000}"/>
    <cellStyle name="Comma 9 3 4 4" xfId="5945" xr:uid="{00000000-0005-0000-0000-0000DF200000}"/>
    <cellStyle name="Comma 9 3 4 5" xfId="5946" xr:uid="{00000000-0005-0000-0000-0000E0200000}"/>
    <cellStyle name="Comma 9 3 5" xfId="5947" xr:uid="{00000000-0005-0000-0000-0000E1200000}"/>
    <cellStyle name="Comma 9 3 5 2" xfId="5948" xr:uid="{00000000-0005-0000-0000-0000E2200000}"/>
    <cellStyle name="Comma 9 3 5 2 2" xfId="5949" xr:uid="{00000000-0005-0000-0000-0000E3200000}"/>
    <cellStyle name="Comma 9 3 5 2 2 2" xfId="5950" xr:uid="{00000000-0005-0000-0000-0000E4200000}"/>
    <cellStyle name="Comma 9 3 5 2 2 3" xfId="5951" xr:uid="{00000000-0005-0000-0000-0000E5200000}"/>
    <cellStyle name="Comma 9 3 5 2 3" xfId="5952" xr:uid="{00000000-0005-0000-0000-0000E6200000}"/>
    <cellStyle name="Comma 9 3 5 2 4" xfId="5953" xr:uid="{00000000-0005-0000-0000-0000E7200000}"/>
    <cellStyle name="Comma 9 3 5 3" xfId="5954" xr:uid="{00000000-0005-0000-0000-0000E8200000}"/>
    <cellStyle name="Comma 9 3 5 3 2" xfId="5955" xr:uid="{00000000-0005-0000-0000-0000E9200000}"/>
    <cellStyle name="Comma 9 3 5 3 3" xfId="5956" xr:uid="{00000000-0005-0000-0000-0000EA200000}"/>
    <cellStyle name="Comma 9 3 5 4" xfId="5957" xr:uid="{00000000-0005-0000-0000-0000EB200000}"/>
    <cellStyle name="Comma 9 3 5 5" xfId="5958" xr:uid="{00000000-0005-0000-0000-0000EC200000}"/>
    <cellStyle name="Comma 9 3 6" xfId="5959" xr:uid="{00000000-0005-0000-0000-0000ED200000}"/>
    <cellStyle name="Comma 9 3 6 2" xfId="5960" xr:uid="{00000000-0005-0000-0000-0000EE200000}"/>
    <cellStyle name="Comma 9 3 6 2 2" xfId="5961" xr:uid="{00000000-0005-0000-0000-0000EF200000}"/>
    <cellStyle name="Comma 9 3 6 2 3" xfId="5962" xr:uid="{00000000-0005-0000-0000-0000F0200000}"/>
    <cellStyle name="Comma 9 3 6 3" xfId="5963" xr:uid="{00000000-0005-0000-0000-0000F1200000}"/>
    <cellStyle name="Comma 9 3 6 4" xfId="5964" xr:uid="{00000000-0005-0000-0000-0000F2200000}"/>
    <cellStyle name="Comma 9 3 7" xfId="5965" xr:uid="{00000000-0005-0000-0000-0000F3200000}"/>
    <cellStyle name="Comma 9 3 7 2" xfId="5966" xr:uid="{00000000-0005-0000-0000-0000F4200000}"/>
    <cellStyle name="Comma 9 3 7 3" xfId="5967" xr:uid="{00000000-0005-0000-0000-0000F5200000}"/>
    <cellStyle name="Comma 9 3 8" xfId="5968" xr:uid="{00000000-0005-0000-0000-0000F6200000}"/>
    <cellStyle name="Comma 9 3 8 2" xfId="5969" xr:uid="{00000000-0005-0000-0000-0000F7200000}"/>
    <cellStyle name="Comma 9 3 8 3" xfId="5970" xr:uid="{00000000-0005-0000-0000-0000F8200000}"/>
    <cellStyle name="Comma 9 3 9" xfId="5971" xr:uid="{00000000-0005-0000-0000-0000F9200000}"/>
    <cellStyle name="Comma 9 3 9 2" xfId="5972" xr:uid="{00000000-0005-0000-0000-0000FA200000}"/>
    <cellStyle name="Comma 9 3 9 3" xfId="5973" xr:uid="{00000000-0005-0000-0000-0000FB200000}"/>
    <cellStyle name="Comma 9 4" xfId="5974" xr:uid="{00000000-0005-0000-0000-0000FC200000}"/>
    <cellStyle name="Comma 9 4 10" xfId="5975" xr:uid="{00000000-0005-0000-0000-0000FD200000}"/>
    <cellStyle name="Comma 9 4 10 2" xfId="5976" xr:uid="{00000000-0005-0000-0000-0000FE200000}"/>
    <cellStyle name="Comma 9 4 10 3" xfId="5977" xr:uid="{00000000-0005-0000-0000-0000FF200000}"/>
    <cellStyle name="Comma 9 4 11" xfId="5978" xr:uid="{00000000-0005-0000-0000-000000210000}"/>
    <cellStyle name="Comma 9 4 11 2" xfId="5979" xr:uid="{00000000-0005-0000-0000-000001210000}"/>
    <cellStyle name="Comma 9 4 11 3" xfId="5980" xr:uid="{00000000-0005-0000-0000-000002210000}"/>
    <cellStyle name="Comma 9 4 12" xfId="5981" xr:uid="{00000000-0005-0000-0000-000003210000}"/>
    <cellStyle name="Comma 9 4 12 2" xfId="5982" xr:uid="{00000000-0005-0000-0000-000004210000}"/>
    <cellStyle name="Comma 9 4 12 3" xfId="5983" xr:uid="{00000000-0005-0000-0000-000005210000}"/>
    <cellStyle name="Comma 9 4 13" xfId="5984" xr:uid="{00000000-0005-0000-0000-000006210000}"/>
    <cellStyle name="Comma 9 4 13 2" xfId="5985" xr:uid="{00000000-0005-0000-0000-000007210000}"/>
    <cellStyle name="Comma 9 4 13 3" xfId="5986" xr:uid="{00000000-0005-0000-0000-000008210000}"/>
    <cellStyle name="Comma 9 4 14" xfId="5987" xr:uid="{00000000-0005-0000-0000-000009210000}"/>
    <cellStyle name="Comma 9 4 14 2" xfId="5988" xr:uid="{00000000-0005-0000-0000-00000A210000}"/>
    <cellStyle name="Comma 9 4 14 3" xfId="5989" xr:uid="{00000000-0005-0000-0000-00000B210000}"/>
    <cellStyle name="Comma 9 4 15" xfId="5990" xr:uid="{00000000-0005-0000-0000-00000C210000}"/>
    <cellStyle name="Comma 9 4 15 2" xfId="5991" xr:uid="{00000000-0005-0000-0000-00000D210000}"/>
    <cellStyle name="Comma 9 4 15 3" xfId="5992" xr:uid="{00000000-0005-0000-0000-00000E210000}"/>
    <cellStyle name="Comma 9 4 16" xfId="5993" xr:uid="{00000000-0005-0000-0000-00000F210000}"/>
    <cellStyle name="Comma 9 4 16 2" xfId="5994" xr:uid="{00000000-0005-0000-0000-000010210000}"/>
    <cellStyle name="Comma 9 4 16 3" xfId="5995" xr:uid="{00000000-0005-0000-0000-000011210000}"/>
    <cellStyle name="Comma 9 4 17" xfId="5996" xr:uid="{00000000-0005-0000-0000-000012210000}"/>
    <cellStyle name="Comma 9 4 18" xfId="5997" xr:uid="{00000000-0005-0000-0000-000013210000}"/>
    <cellStyle name="Comma 9 4 2" xfId="5998" xr:uid="{00000000-0005-0000-0000-000014210000}"/>
    <cellStyle name="Comma 9 4 2 2" xfId="5999" xr:uid="{00000000-0005-0000-0000-000015210000}"/>
    <cellStyle name="Comma 9 4 2 2 2" xfId="6000" xr:uid="{00000000-0005-0000-0000-000016210000}"/>
    <cellStyle name="Comma 9 4 2 2 2 2" xfId="6001" xr:uid="{00000000-0005-0000-0000-000017210000}"/>
    <cellStyle name="Comma 9 4 2 2 2 3" xfId="6002" xr:uid="{00000000-0005-0000-0000-000018210000}"/>
    <cellStyle name="Comma 9 4 2 2 3" xfId="6003" xr:uid="{00000000-0005-0000-0000-000019210000}"/>
    <cellStyle name="Comma 9 4 2 2 4" xfId="6004" xr:uid="{00000000-0005-0000-0000-00001A210000}"/>
    <cellStyle name="Comma 9 4 2 3" xfId="6005" xr:uid="{00000000-0005-0000-0000-00001B210000}"/>
    <cellStyle name="Comma 9 4 2 3 2" xfId="6006" xr:uid="{00000000-0005-0000-0000-00001C210000}"/>
    <cellStyle name="Comma 9 4 2 3 3" xfId="6007" xr:uid="{00000000-0005-0000-0000-00001D210000}"/>
    <cellStyle name="Comma 9 4 2 4" xfId="6008" xr:uid="{00000000-0005-0000-0000-00001E210000}"/>
    <cellStyle name="Comma 9 4 2 5" xfId="6009" xr:uid="{00000000-0005-0000-0000-00001F210000}"/>
    <cellStyle name="Comma 9 4 3" xfId="6010" xr:uid="{00000000-0005-0000-0000-000020210000}"/>
    <cellStyle name="Comma 9 4 3 2" xfId="6011" xr:uid="{00000000-0005-0000-0000-000021210000}"/>
    <cellStyle name="Comma 9 4 3 2 2" xfId="6012" xr:uid="{00000000-0005-0000-0000-000022210000}"/>
    <cellStyle name="Comma 9 4 3 2 2 2" xfId="6013" xr:uid="{00000000-0005-0000-0000-000023210000}"/>
    <cellStyle name="Comma 9 4 3 2 2 3" xfId="6014" xr:uid="{00000000-0005-0000-0000-000024210000}"/>
    <cellStyle name="Comma 9 4 3 2 3" xfId="6015" xr:uid="{00000000-0005-0000-0000-000025210000}"/>
    <cellStyle name="Comma 9 4 3 2 4" xfId="6016" xr:uid="{00000000-0005-0000-0000-000026210000}"/>
    <cellStyle name="Comma 9 4 3 3" xfId="6017" xr:uid="{00000000-0005-0000-0000-000027210000}"/>
    <cellStyle name="Comma 9 4 3 3 2" xfId="6018" xr:uid="{00000000-0005-0000-0000-000028210000}"/>
    <cellStyle name="Comma 9 4 3 3 3" xfId="6019" xr:uid="{00000000-0005-0000-0000-000029210000}"/>
    <cellStyle name="Comma 9 4 3 4" xfId="6020" xr:uid="{00000000-0005-0000-0000-00002A210000}"/>
    <cellStyle name="Comma 9 4 3 5" xfId="6021" xr:uid="{00000000-0005-0000-0000-00002B210000}"/>
    <cellStyle name="Comma 9 4 4" xfId="6022" xr:uid="{00000000-0005-0000-0000-00002C210000}"/>
    <cellStyle name="Comma 9 4 4 2" xfId="6023" xr:uid="{00000000-0005-0000-0000-00002D210000}"/>
    <cellStyle name="Comma 9 4 4 2 2" xfId="6024" xr:uid="{00000000-0005-0000-0000-00002E210000}"/>
    <cellStyle name="Comma 9 4 4 2 3" xfId="6025" xr:uid="{00000000-0005-0000-0000-00002F210000}"/>
    <cellStyle name="Comma 9 4 4 3" xfId="6026" xr:uid="{00000000-0005-0000-0000-000030210000}"/>
    <cellStyle name="Comma 9 4 4 4" xfId="6027" xr:uid="{00000000-0005-0000-0000-000031210000}"/>
    <cellStyle name="Comma 9 4 5" xfId="6028" xr:uid="{00000000-0005-0000-0000-000032210000}"/>
    <cellStyle name="Comma 9 4 5 2" xfId="6029" xr:uid="{00000000-0005-0000-0000-000033210000}"/>
    <cellStyle name="Comma 9 4 5 3" xfId="6030" xr:uid="{00000000-0005-0000-0000-000034210000}"/>
    <cellStyle name="Comma 9 4 6" xfId="6031" xr:uid="{00000000-0005-0000-0000-000035210000}"/>
    <cellStyle name="Comma 9 4 6 2" xfId="6032" xr:uid="{00000000-0005-0000-0000-000036210000}"/>
    <cellStyle name="Comma 9 4 6 3" xfId="6033" xr:uid="{00000000-0005-0000-0000-000037210000}"/>
    <cellStyle name="Comma 9 4 7" xfId="6034" xr:uid="{00000000-0005-0000-0000-000038210000}"/>
    <cellStyle name="Comma 9 4 7 2" xfId="6035" xr:uid="{00000000-0005-0000-0000-000039210000}"/>
    <cellStyle name="Comma 9 4 7 3" xfId="6036" xr:uid="{00000000-0005-0000-0000-00003A210000}"/>
    <cellStyle name="Comma 9 4 8" xfId="6037" xr:uid="{00000000-0005-0000-0000-00003B210000}"/>
    <cellStyle name="Comma 9 4 8 2" xfId="6038" xr:uid="{00000000-0005-0000-0000-00003C210000}"/>
    <cellStyle name="Comma 9 4 8 3" xfId="6039" xr:uid="{00000000-0005-0000-0000-00003D210000}"/>
    <cellStyle name="Comma 9 4 9" xfId="6040" xr:uid="{00000000-0005-0000-0000-00003E210000}"/>
    <cellStyle name="Comma 9 4 9 2" xfId="6041" xr:uid="{00000000-0005-0000-0000-00003F210000}"/>
    <cellStyle name="Comma 9 4 9 3" xfId="6042" xr:uid="{00000000-0005-0000-0000-000040210000}"/>
    <cellStyle name="Comma 9 5" xfId="6043" xr:uid="{00000000-0005-0000-0000-000041210000}"/>
    <cellStyle name="Comma 9 5 10" xfId="6044" xr:uid="{00000000-0005-0000-0000-000042210000}"/>
    <cellStyle name="Comma 9 5 10 2" xfId="6045" xr:uid="{00000000-0005-0000-0000-000043210000}"/>
    <cellStyle name="Comma 9 5 10 3" xfId="6046" xr:uid="{00000000-0005-0000-0000-000044210000}"/>
    <cellStyle name="Comma 9 5 11" xfId="6047" xr:uid="{00000000-0005-0000-0000-000045210000}"/>
    <cellStyle name="Comma 9 5 11 2" xfId="6048" xr:uid="{00000000-0005-0000-0000-000046210000}"/>
    <cellStyle name="Comma 9 5 11 3" xfId="6049" xr:uid="{00000000-0005-0000-0000-000047210000}"/>
    <cellStyle name="Comma 9 5 12" xfId="6050" xr:uid="{00000000-0005-0000-0000-000048210000}"/>
    <cellStyle name="Comma 9 5 12 2" xfId="6051" xr:uid="{00000000-0005-0000-0000-000049210000}"/>
    <cellStyle name="Comma 9 5 12 3" xfId="6052" xr:uid="{00000000-0005-0000-0000-00004A210000}"/>
    <cellStyle name="Comma 9 5 13" xfId="6053" xr:uid="{00000000-0005-0000-0000-00004B210000}"/>
    <cellStyle name="Comma 9 5 13 2" xfId="6054" xr:uid="{00000000-0005-0000-0000-00004C210000}"/>
    <cellStyle name="Comma 9 5 13 3" xfId="6055" xr:uid="{00000000-0005-0000-0000-00004D210000}"/>
    <cellStyle name="Comma 9 5 14" xfId="6056" xr:uid="{00000000-0005-0000-0000-00004E210000}"/>
    <cellStyle name="Comma 9 5 14 2" xfId="6057" xr:uid="{00000000-0005-0000-0000-00004F210000}"/>
    <cellStyle name="Comma 9 5 14 3" xfId="6058" xr:uid="{00000000-0005-0000-0000-000050210000}"/>
    <cellStyle name="Comma 9 5 15" xfId="6059" xr:uid="{00000000-0005-0000-0000-000051210000}"/>
    <cellStyle name="Comma 9 5 15 2" xfId="6060" xr:uid="{00000000-0005-0000-0000-000052210000}"/>
    <cellStyle name="Comma 9 5 15 3" xfId="6061" xr:uid="{00000000-0005-0000-0000-000053210000}"/>
    <cellStyle name="Comma 9 5 16" xfId="6062" xr:uid="{00000000-0005-0000-0000-000054210000}"/>
    <cellStyle name="Comma 9 5 16 2" xfId="6063" xr:uid="{00000000-0005-0000-0000-000055210000}"/>
    <cellStyle name="Comma 9 5 16 3" xfId="6064" xr:uid="{00000000-0005-0000-0000-000056210000}"/>
    <cellStyle name="Comma 9 5 17" xfId="6065" xr:uid="{00000000-0005-0000-0000-000057210000}"/>
    <cellStyle name="Comma 9 5 18" xfId="6066" xr:uid="{00000000-0005-0000-0000-000058210000}"/>
    <cellStyle name="Comma 9 5 2" xfId="6067" xr:uid="{00000000-0005-0000-0000-000059210000}"/>
    <cellStyle name="Comma 9 5 2 2" xfId="6068" xr:uid="{00000000-0005-0000-0000-00005A210000}"/>
    <cellStyle name="Comma 9 5 2 2 2" xfId="6069" xr:uid="{00000000-0005-0000-0000-00005B210000}"/>
    <cellStyle name="Comma 9 5 2 2 2 2" xfId="6070" xr:uid="{00000000-0005-0000-0000-00005C210000}"/>
    <cellStyle name="Comma 9 5 2 2 2 3" xfId="6071" xr:uid="{00000000-0005-0000-0000-00005D210000}"/>
    <cellStyle name="Comma 9 5 2 2 3" xfId="6072" xr:uid="{00000000-0005-0000-0000-00005E210000}"/>
    <cellStyle name="Comma 9 5 2 2 4" xfId="6073" xr:uid="{00000000-0005-0000-0000-00005F210000}"/>
    <cellStyle name="Comma 9 5 2 3" xfId="6074" xr:uid="{00000000-0005-0000-0000-000060210000}"/>
    <cellStyle name="Comma 9 5 2 3 2" xfId="6075" xr:uid="{00000000-0005-0000-0000-000061210000}"/>
    <cellStyle name="Comma 9 5 2 3 3" xfId="6076" xr:uid="{00000000-0005-0000-0000-000062210000}"/>
    <cellStyle name="Comma 9 5 2 4" xfId="6077" xr:uid="{00000000-0005-0000-0000-000063210000}"/>
    <cellStyle name="Comma 9 5 2 5" xfId="6078" xr:uid="{00000000-0005-0000-0000-000064210000}"/>
    <cellStyle name="Comma 9 5 3" xfId="6079" xr:uid="{00000000-0005-0000-0000-000065210000}"/>
    <cellStyle name="Comma 9 5 3 2" xfId="6080" xr:uid="{00000000-0005-0000-0000-000066210000}"/>
    <cellStyle name="Comma 9 5 3 2 2" xfId="6081" xr:uid="{00000000-0005-0000-0000-000067210000}"/>
    <cellStyle name="Comma 9 5 3 2 2 2" xfId="6082" xr:uid="{00000000-0005-0000-0000-000068210000}"/>
    <cellStyle name="Comma 9 5 3 2 2 3" xfId="6083" xr:uid="{00000000-0005-0000-0000-000069210000}"/>
    <cellStyle name="Comma 9 5 3 2 3" xfId="6084" xr:uid="{00000000-0005-0000-0000-00006A210000}"/>
    <cellStyle name="Comma 9 5 3 2 4" xfId="6085" xr:uid="{00000000-0005-0000-0000-00006B210000}"/>
    <cellStyle name="Comma 9 5 3 3" xfId="6086" xr:uid="{00000000-0005-0000-0000-00006C210000}"/>
    <cellStyle name="Comma 9 5 3 3 2" xfId="6087" xr:uid="{00000000-0005-0000-0000-00006D210000}"/>
    <cellStyle name="Comma 9 5 3 3 3" xfId="6088" xr:uid="{00000000-0005-0000-0000-00006E210000}"/>
    <cellStyle name="Comma 9 5 3 4" xfId="6089" xr:uid="{00000000-0005-0000-0000-00006F210000}"/>
    <cellStyle name="Comma 9 5 3 5" xfId="6090" xr:uid="{00000000-0005-0000-0000-000070210000}"/>
    <cellStyle name="Comma 9 5 4" xfId="6091" xr:uid="{00000000-0005-0000-0000-000071210000}"/>
    <cellStyle name="Comma 9 5 4 2" xfId="6092" xr:uid="{00000000-0005-0000-0000-000072210000}"/>
    <cellStyle name="Comma 9 5 4 2 2" xfId="6093" xr:uid="{00000000-0005-0000-0000-000073210000}"/>
    <cellStyle name="Comma 9 5 4 2 3" xfId="6094" xr:uid="{00000000-0005-0000-0000-000074210000}"/>
    <cellStyle name="Comma 9 5 4 3" xfId="6095" xr:uid="{00000000-0005-0000-0000-000075210000}"/>
    <cellStyle name="Comma 9 5 4 4" xfId="6096" xr:uid="{00000000-0005-0000-0000-000076210000}"/>
    <cellStyle name="Comma 9 5 5" xfId="6097" xr:uid="{00000000-0005-0000-0000-000077210000}"/>
    <cellStyle name="Comma 9 5 5 2" xfId="6098" xr:uid="{00000000-0005-0000-0000-000078210000}"/>
    <cellStyle name="Comma 9 5 5 3" xfId="6099" xr:uid="{00000000-0005-0000-0000-000079210000}"/>
    <cellStyle name="Comma 9 5 6" xfId="6100" xr:uid="{00000000-0005-0000-0000-00007A210000}"/>
    <cellStyle name="Comma 9 5 6 2" xfId="6101" xr:uid="{00000000-0005-0000-0000-00007B210000}"/>
    <cellStyle name="Comma 9 5 6 3" xfId="6102" xr:uid="{00000000-0005-0000-0000-00007C210000}"/>
    <cellStyle name="Comma 9 5 7" xfId="6103" xr:uid="{00000000-0005-0000-0000-00007D210000}"/>
    <cellStyle name="Comma 9 5 7 2" xfId="6104" xr:uid="{00000000-0005-0000-0000-00007E210000}"/>
    <cellStyle name="Comma 9 5 7 3" xfId="6105" xr:uid="{00000000-0005-0000-0000-00007F210000}"/>
    <cellStyle name="Comma 9 5 8" xfId="6106" xr:uid="{00000000-0005-0000-0000-000080210000}"/>
    <cellStyle name="Comma 9 5 8 2" xfId="6107" xr:uid="{00000000-0005-0000-0000-000081210000}"/>
    <cellStyle name="Comma 9 5 8 3" xfId="6108" xr:uid="{00000000-0005-0000-0000-000082210000}"/>
    <cellStyle name="Comma 9 5 9" xfId="6109" xr:uid="{00000000-0005-0000-0000-000083210000}"/>
    <cellStyle name="Comma 9 5 9 2" xfId="6110" xr:uid="{00000000-0005-0000-0000-000084210000}"/>
    <cellStyle name="Comma 9 5 9 3" xfId="6111" xr:uid="{00000000-0005-0000-0000-000085210000}"/>
    <cellStyle name="Comma 9 6" xfId="6112" xr:uid="{00000000-0005-0000-0000-000086210000}"/>
    <cellStyle name="Comma 9 6 2" xfId="6113" xr:uid="{00000000-0005-0000-0000-000087210000}"/>
    <cellStyle name="Comma 9 6 2 2" xfId="6114" xr:uid="{00000000-0005-0000-0000-000088210000}"/>
    <cellStyle name="Comma 9 6 2 2 2" xfId="6115" xr:uid="{00000000-0005-0000-0000-000089210000}"/>
    <cellStyle name="Comma 9 6 2 2 3" xfId="6116" xr:uid="{00000000-0005-0000-0000-00008A210000}"/>
    <cellStyle name="Comma 9 6 2 3" xfId="6117" xr:uid="{00000000-0005-0000-0000-00008B210000}"/>
    <cellStyle name="Comma 9 6 2 4" xfId="6118" xr:uid="{00000000-0005-0000-0000-00008C210000}"/>
    <cellStyle name="Comma 9 6 3" xfId="6119" xr:uid="{00000000-0005-0000-0000-00008D210000}"/>
    <cellStyle name="Comma 9 6 3 2" xfId="6120" xr:uid="{00000000-0005-0000-0000-00008E210000}"/>
    <cellStyle name="Comma 9 6 3 3" xfId="6121" xr:uid="{00000000-0005-0000-0000-00008F210000}"/>
    <cellStyle name="Comma 9 6 4" xfId="6122" xr:uid="{00000000-0005-0000-0000-000090210000}"/>
    <cellStyle name="Comma 9 6 5" xfId="6123" xr:uid="{00000000-0005-0000-0000-000091210000}"/>
    <cellStyle name="Comma 9 7" xfId="6124" xr:uid="{00000000-0005-0000-0000-000092210000}"/>
    <cellStyle name="Comma 9 7 2" xfId="6125" xr:uid="{00000000-0005-0000-0000-000093210000}"/>
    <cellStyle name="Comma 9 7 2 2" xfId="6126" xr:uid="{00000000-0005-0000-0000-000094210000}"/>
    <cellStyle name="Comma 9 7 2 2 2" xfId="6127" xr:uid="{00000000-0005-0000-0000-000095210000}"/>
    <cellStyle name="Comma 9 7 2 2 3" xfId="6128" xr:uid="{00000000-0005-0000-0000-000096210000}"/>
    <cellStyle name="Comma 9 7 2 3" xfId="6129" xr:uid="{00000000-0005-0000-0000-000097210000}"/>
    <cellStyle name="Comma 9 7 2 4" xfId="6130" xr:uid="{00000000-0005-0000-0000-000098210000}"/>
    <cellStyle name="Comma 9 7 3" xfId="6131" xr:uid="{00000000-0005-0000-0000-000099210000}"/>
    <cellStyle name="Comma 9 7 3 2" xfId="6132" xr:uid="{00000000-0005-0000-0000-00009A210000}"/>
    <cellStyle name="Comma 9 7 3 3" xfId="6133" xr:uid="{00000000-0005-0000-0000-00009B210000}"/>
    <cellStyle name="Comma 9 7 4" xfId="6134" xr:uid="{00000000-0005-0000-0000-00009C210000}"/>
    <cellStyle name="Comma 9 7 5" xfId="6135" xr:uid="{00000000-0005-0000-0000-00009D210000}"/>
    <cellStyle name="Comma 9 8" xfId="6136" xr:uid="{00000000-0005-0000-0000-00009E210000}"/>
    <cellStyle name="Comma 9 8 2" xfId="6137" xr:uid="{00000000-0005-0000-0000-00009F210000}"/>
    <cellStyle name="Comma 9 8 2 2" xfId="6138" xr:uid="{00000000-0005-0000-0000-0000A0210000}"/>
    <cellStyle name="Comma 9 8 2 3" xfId="6139" xr:uid="{00000000-0005-0000-0000-0000A1210000}"/>
    <cellStyle name="Comma 9 8 3" xfId="6140" xr:uid="{00000000-0005-0000-0000-0000A2210000}"/>
    <cellStyle name="Comma 9 8 4" xfId="6141" xr:uid="{00000000-0005-0000-0000-0000A3210000}"/>
    <cellStyle name="Comma 9 9" xfId="6142" xr:uid="{00000000-0005-0000-0000-0000A4210000}"/>
    <cellStyle name="Comma 9 9 2" xfId="6143" xr:uid="{00000000-0005-0000-0000-0000A5210000}"/>
    <cellStyle name="Comma 9 9 3" xfId="6144" xr:uid="{00000000-0005-0000-0000-0000A6210000}"/>
    <cellStyle name="Comma0" xfId="6145" xr:uid="{00000000-0005-0000-0000-0000A7210000}"/>
    <cellStyle name="Comma0 - Modelo1" xfId="6146" xr:uid="{00000000-0005-0000-0000-0000A8210000}"/>
    <cellStyle name="Comma0 - Style1" xfId="6147" xr:uid="{00000000-0005-0000-0000-0000A9210000}"/>
    <cellStyle name="Comma1 - Modelo2" xfId="6148" xr:uid="{00000000-0005-0000-0000-0000AA210000}"/>
    <cellStyle name="Comma1 - Style2" xfId="6149" xr:uid="{00000000-0005-0000-0000-0000AB210000}"/>
    <cellStyle name="Comment" xfId="6150" xr:uid="{00000000-0005-0000-0000-0000AC210000}"/>
    <cellStyle name="ConvVer" xfId="6151" xr:uid="{00000000-0005-0000-0000-0000AD210000}"/>
    <cellStyle name="Copied" xfId="6152" xr:uid="{00000000-0005-0000-0000-0000AE210000}"/>
    <cellStyle name="COST1" xfId="6153" xr:uid="{00000000-0005-0000-0000-0000AF210000}"/>
    <cellStyle name="Cover Date" xfId="6154" xr:uid="{00000000-0005-0000-0000-0000B0210000}"/>
    <cellStyle name="Cover Subtitle" xfId="6155" xr:uid="{00000000-0005-0000-0000-0000B1210000}"/>
    <cellStyle name="Cover Title" xfId="6156" xr:uid="{00000000-0005-0000-0000-0000B2210000}"/>
    <cellStyle name="cTextB" xfId="6157" xr:uid="{00000000-0005-0000-0000-0000B3210000}"/>
    <cellStyle name="CuBrency [0]_GLOBAL_VARIABLE_All_PriceCats" xfId="6158" xr:uid="{00000000-0005-0000-0000-0000B4210000}"/>
    <cellStyle name="CuBrency_GLOBAL_VARIABLE_1_Code Server" xfId="6159" xr:uid="{00000000-0005-0000-0000-0000B5210000}"/>
    <cellStyle name="Currency [" xfId="6160" xr:uid="{00000000-0005-0000-0000-0000B6210000}"/>
    <cellStyle name="Currency [ 10" xfId="6161" xr:uid="{00000000-0005-0000-0000-0000B7210000}"/>
    <cellStyle name="Currency [ 11" xfId="6162" xr:uid="{00000000-0005-0000-0000-0000B8210000}"/>
    <cellStyle name="Currency [ 12" xfId="6163" xr:uid="{00000000-0005-0000-0000-0000B9210000}"/>
    <cellStyle name="Currency [ 13" xfId="6164" xr:uid="{00000000-0005-0000-0000-0000BA210000}"/>
    <cellStyle name="Currency [ 14" xfId="6165" xr:uid="{00000000-0005-0000-0000-0000BB210000}"/>
    <cellStyle name="Currency [ 2" xfId="6166" xr:uid="{00000000-0005-0000-0000-0000BC210000}"/>
    <cellStyle name="Currency [ 2 10" xfId="6167" xr:uid="{00000000-0005-0000-0000-0000BD210000}"/>
    <cellStyle name="Currency [ 2 2" xfId="6168" xr:uid="{00000000-0005-0000-0000-0000BE210000}"/>
    <cellStyle name="Currency [ 2 3" xfId="6169" xr:uid="{00000000-0005-0000-0000-0000BF210000}"/>
    <cellStyle name="Currency [ 2 4" xfId="6170" xr:uid="{00000000-0005-0000-0000-0000C0210000}"/>
    <cellStyle name="Currency [ 2 5" xfId="6171" xr:uid="{00000000-0005-0000-0000-0000C1210000}"/>
    <cellStyle name="Currency [ 2 6" xfId="6172" xr:uid="{00000000-0005-0000-0000-0000C2210000}"/>
    <cellStyle name="Currency [ 2 7" xfId="6173" xr:uid="{00000000-0005-0000-0000-0000C3210000}"/>
    <cellStyle name="Currency [ 2 8" xfId="6174" xr:uid="{00000000-0005-0000-0000-0000C4210000}"/>
    <cellStyle name="Currency [ 2 9" xfId="6175" xr:uid="{00000000-0005-0000-0000-0000C5210000}"/>
    <cellStyle name="Currency [ 3" xfId="6176" xr:uid="{00000000-0005-0000-0000-0000C6210000}"/>
    <cellStyle name="Currency [ 3 10" xfId="6177" xr:uid="{00000000-0005-0000-0000-0000C7210000}"/>
    <cellStyle name="Currency [ 3 2" xfId="6178" xr:uid="{00000000-0005-0000-0000-0000C8210000}"/>
    <cellStyle name="Currency [ 3 3" xfId="6179" xr:uid="{00000000-0005-0000-0000-0000C9210000}"/>
    <cellStyle name="Currency [ 3 4" xfId="6180" xr:uid="{00000000-0005-0000-0000-0000CA210000}"/>
    <cellStyle name="Currency [ 3 5" xfId="6181" xr:uid="{00000000-0005-0000-0000-0000CB210000}"/>
    <cellStyle name="Currency [ 3 6" xfId="6182" xr:uid="{00000000-0005-0000-0000-0000CC210000}"/>
    <cellStyle name="Currency [ 3 7" xfId="6183" xr:uid="{00000000-0005-0000-0000-0000CD210000}"/>
    <cellStyle name="Currency [ 3 8" xfId="6184" xr:uid="{00000000-0005-0000-0000-0000CE210000}"/>
    <cellStyle name="Currency [ 3 9" xfId="6185" xr:uid="{00000000-0005-0000-0000-0000CF210000}"/>
    <cellStyle name="Currency [ 4" xfId="6186" xr:uid="{00000000-0005-0000-0000-0000D0210000}"/>
    <cellStyle name="Currency [ 4 10" xfId="6187" xr:uid="{00000000-0005-0000-0000-0000D1210000}"/>
    <cellStyle name="Currency [ 4 2" xfId="6188" xr:uid="{00000000-0005-0000-0000-0000D2210000}"/>
    <cellStyle name="Currency [ 4 3" xfId="6189" xr:uid="{00000000-0005-0000-0000-0000D3210000}"/>
    <cellStyle name="Currency [ 4 4" xfId="6190" xr:uid="{00000000-0005-0000-0000-0000D4210000}"/>
    <cellStyle name="Currency [ 4 5" xfId="6191" xr:uid="{00000000-0005-0000-0000-0000D5210000}"/>
    <cellStyle name="Currency [ 4 6" xfId="6192" xr:uid="{00000000-0005-0000-0000-0000D6210000}"/>
    <cellStyle name="Currency [ 4 7" xfId="6193" xr:uid="{00000000-0005-0000-0000-0000D7210000}"/>
    <cellStyle name="Currency [ 4 8" xfId="6194" xr:uid="{00000000-0005-0000-0000-0000D8210000}"/>
    <cellStyle name="Currency [ 4 9" xfId="6195" xr:uid="{00000000-0005-0000-0000-0000D9210000}"/>
    <cellStyle name="Currency [ 5" xfId="6196" xr:uid="{00000000-0005-0000-0000-0000DA210000}"/>
    <cellStyle name="Currency [ 5 10" xfId="6197" xr:uid="{00000000-0005-0000-0000-0000DB210000}"/>
    <cellStyle name="Currency [ 5 2" xfId="6198" xr:uid="{00000000-0005-0000-0000-0000DC210000}"/>
    <cellStyle name="Currency [ 5 3" xfId="6199" xr:uid="{00000000-0005-0000-0000-0000DD210000}"/>
    <cellStyle name="Currency [ 5 4" xfId="6200" xr:uid="{00000000-0005-0000-0000-0000DE210000}"/>
    <cellStyle name="Currency [ 5 5" xfId="6201" xr:uid="{00000000-0005-0000-0000-0000DF210000}"/>
    <cellStyle name="Currency [ 5 6" xfId="6202" xr:uid="{00000000-0005-0000-0000-0000E0210000}"/>
    <cellStyle name="Currency [ 5 7" xfId="6203" xr:uid="{00000000-0005-0000-0000-0000E1210000}"/>
    <cellStyle name="Currency [ 5 8" xfId="6204" xr:uid="{00000000-0005-0000-0000-0000E2210000}"/>
    <cellStyle name="Currency [ 5 9" xfId="6205" xr:uid="{00000000-0005-0000-0000-0000E3210000}"/>
    <cellStyle name="Currency [ 6" xfId="6206" xr:uid="{00000000-0005-0000-0000-0000E4210000}"/>
    <cellStyle name="Currency [ 7" xfId="6207" xr:uid="{00000000-0005-0000-0000-0000E5210000}"/>
    <cellStyle name="Currency [ 8" xfId="6208" xr:uid="{00000000-0005-0000-0000-0000E6210000}"/>
    <cellStyle name="Currency [ 9" xfId="6209" xr:uid="{00000000-0005-0000-0000-0000E7210000}"/>
    <cellStyle name="Currency [0] U" xfId="6210" xr:uid="{00000000-0005-0000-0000-0000E8210000}"/>
    <cellStyle name="Currency [0]OCode Utilities (2)" xfId="6211" xr:uid="{00000000-0005-0000-0000-0000E9210000}"/>
    <cellStyle name="Currency [0]OCONTENTS (2)_S_NC_Shell" xfId="6212" xr:uid="{00000000-0005-0000-0000-0000EA210000}"/>
    <cellStyle name="Currency [00]" xfId="6213" xr:uid="{00000000-0005-0000-0000-0000EB210000}"/>
    <cellStyle name="Currency [2]" xfId="6214" xr:uid="{00000000-0005-0000-0000-0000EC210000}"/>
    <cellStyle name="Currency [2] 2" xfId="6215" xr:uid="{00000000-0005-0000-0000-0000ED210000}"/>
    <cellStyle name="Currency [2] 3" xfId="6216" xr:uid="{00000000-0005-0000-0000-0000EE210000}"/>
    <cellStyle name="Currency [2] 4" xfId="6217" xr:uid="{00000000-0005-0000-0000-0000EF210000}"/>
    <cellStyle name="Currency [2] 5" xfId="6218" xr:uid="{00000000-0005-0000-0000-0000F0210000}"/>
    <cellStyle name="Currency [2] U" xfId="6219" xr:uid="{00000000-0005-0000-0000-0000F1210000}"/>
    <cellStyle name="Currency [2]_310107_CI-Portugal Financing_Audited_Link" xfId="6220" xr:uid="{00000000-0005-0000-0000-0000F2210000}"/>
    <cellStyle name="Currency 0" xfId="6221" xr:uid="{00000000-0005-0000-0000-0000F3210000}"/>
    <cellStyle name="Currency 2" xfId="65" xr:uid="{00000000-0005-0000-0000-0000F4210000}"/>
    <cellStyle name="Currency 2 2" xfId="6223" xr:uid="{00000000-0005-0000-0000-0000F5210000}"/>
    <cellStyle name="Currency 2 2 2" xfId="6224" xr:uid="{00000000-0005-0000-0000-0000F6210000}"/>
    <cellStyle name="Currency 2 2 3" xfId="6225" xr:uid="{00000000-0005-0000-0000-0000F7210000}"/>
    <cellStyle name="Currency 2 3" xfId="6226" xr:uid="{00000000-0005-0000-0000-0000F8210000}"/>
    <cellStyle name="Currency 2 3 2" xfId="6227" xr:uid="{00000000-0005-0000-0000-0000F9210000}"/>
    <cellStyle name="Currency 2 3 3" xfId="6228" xr:uid="{00000000-0005-0000-0000-0000FA210000}"/>
    <cellStyle name="Currency 2 4" xfId="6229" xr:uid="{00000000-0005-0000-0000-0000FB210000}"/>
    <cellStyle name="Currency 2 4 2" xfId="6230" xr:uid="{00000000-0005-0000-0000-0000FC210000}"/>
    <cellStyle name="Currency 2 4 3" xfId="6231" xr:uid="{00000000-0005-0000-0000-0000FD210000}"/>
    <cellStyle name="Currency 2 5" xfId="6232" xr:uid="{00000000-0005-0000-0000-0000FE210000}"/>
    <cellStyle name="Currency 2 5 2" xfId="6233" xr:uid="{00000000-0005-0000-0000-0000FF210000}"/>
    <cellStyle name="Currency 2 5 3" xfId="6234" xr:uid="{00000000-0005-0000-0000-000000220000}"/>
    <cellStyle name="Currency 2 6" xfId="6235" xr:uid="{00000000-0005-0000-0000-000001220000}"/>
    <cellStyle name="Currency 2 6 2" xfId="6236" xr:uid="{00000000-0005-0000-0000-000002220000}"/>
    <cellStyle name="Currency 2 6 3" xfId="6237" xr:uid="{00000000-0005-0000-0000-000003220000}"/>
    <cellStyle name="Currency 2 7" xfId="6238" xr:uid="{00000000-0005-0000-0000-000004220000}"/>
    <cellStyle name="Currency 2 7 2" xfId="6239" xr:uid="{00000000-0005-0000-0000-000005220000}"/>
    <cellStyle name="Currency 2 7 3" xfId="6240" xr:uid="{00000000-0005-0000-0000-000006220000}"/>
    <cellStyle name="Currency 2 8" xfId="6241" xr:uid="{00000000-0005-0000-0000-000007220000}"/>
    <cellStyle name="Currency 2 8 2" xfId="6242" xr:uid="{00000000-0005-0000-0000-000008220000}"/>
    <cellStyle name="Currency 2 8 3" xfId="6243" xr:uid="{00000000-0005-0000-0000-000009220000}"/>
    <cellStyle name="Currency 2 9" xfId="6222" xr:uid="{00000000-0005-0000-0000-00000A220000}"/>
    <cellStyle name="Currency 3" xfId="6244" xr:uid="{00000000-0005-0000-0000-00000B220000}"/>
    <cellStyle name="Currency 3 2" xfId="6245" xr:uid="{00000000-0005-0000-0000-00000C220000}"/>
    <cellStyle name="Currency 3 3" xfId="6246" xr:uid="{00000000-0005-0000-0000-00000D220000}"/>
    <cellStyle name="Currency 3 4" xfId="6247" xr:uid="{00000000-0005-0000-0000-00000E220000}"/>
    <cellStyle name="Currency 3 5" xfId="6248" xr:uid="{00000000-0005-0000-0000-00000F220000}"/>
    <cellStyle name="Currency 3 6" xfId="6249" xr:uid="{00000000-0005-0000-0000-000010220000}"/>
    <cellStyle name="Currency 4" xfId="6250" xr:uid="{00000000-0005-0000-0000-000011220000}"/>
    <cellStyle name="Currency 4 2" xfId="6251" xr:uid="{00000000-0005-0000-0000-000012220000}"/>
    <cellStyle name="Currency 4 3" xfId="6252" xr:uid="{00000000-0005-0000-0000-000013220000}"/>
    <cellStyle name="Currency 4 4" xfId="6253" xr:uid="{00000000-0005-0000-0000-000014220000}"/>
    <cellStyle name="Currency 4 5" xfId="6254" xr:uid="{00000000-0005-0000-0000-000015220000}"/>
    <cellStyle name="Currency 4 6" xfId="6255" xr:uid="{00000000-0005-0000-0000-000016220000}"/>
    <cellStyle name="Currency 5" xfId="6256" xr:uid="{00000000-0005-0000-0000-000017220000}"/>
    <cellStyle name="Currency 5 2" xfId="6257" xr:uid="{00000000-0005-0000-0000-000018220000}"/>
    <cellStyle name="Currency 5 3" xfId="6258" xr:uid="{00000000-0005-0000-0000-000019220000}"/>
    <cellStyle name="Currency 5 4" xfId="6259" xr:uid="{00000000-0005-0000-0000-00001A220000}"/>
    <cellStyle name="Currency 5 5" xfId="6260" xr:uid="{00000000-0005-0000-0000-00001B220000}"/>
    <cellStyle name="Currency 5 6" xfId="6261" xr:uid="{00000000-0005-0000-0000-00001C220000}"/>
    <cellStyle name="Currency 6" xfId="6262" xr:uid="{00000000-0005-0000-0000-00001D220000}"/>
    <cellStyle name="Currency 7" xfId="6263" xr:uid="{00000000-0005-0000-0000-00001E220000}"/>
    <cellStyle name="Currency0" xfId="6264" xr:uid="{00000000-0005-0000-0000-00001F220000}"/>
    <cellStyle name="Currency0 2" xfId="6265" xr:uid="{00000000-0005-0000-0000-000020220000}"/>
    <cellStyle name="Currency0 3" xfId="6266" xr:uid="{00000000-0005-0000-0000-000021220000}"/>
    <cellStyle name="Currency0 4" xfId="6267" xr:uid="{00000000-0005-0000-0000-000022220000}"/>
    <cellStyle name="Currency0 5" xfId="6268" xr:uid="{00000000-0005-0000-0000-000023220000}"/>
    <cellStyle name="Custom - Style1" xfId="6269" xr:uid="{00000000-0005-0000-0000-000024220000}"/>
    <cellStyle name="Dan" xfId="6270" xr:uid="{00000000-0005-0000-0000-000025220000}"/>
    <cellStyle name="Data   - Style2" xfId="6271" xr:uid="{00000000-0005-0000-0000-000026220000}"/>
    <cellStyle name="Date" xfId="6272" xr:uid="{00000000-0005-0000-0000-000027220000}"/>
    <cellStyle name="Date [1 Dec 01]" xfId="6273" xr:uid="{00000000-0005-0000-0000-000028220000}"/>
    <cellStyle name="Date [1 Dec 01] 2" xfId="6274" xr:uid="{00000000-0005-0000-0000-000029220000}"/>
    <cellStyle name="Date [31/12/02]" xfId="6275" xr:uid="{00000000-0005-0000-0000-00002A220000}"/>
    <cellStyle name="Date [31/12/02] 2" xfId="6276" xr:uid="{00000000-0005-0000-0000-00002B220000}"/>
    <cellStyle name="Date [31/12/02] 3" xfId="6277" xr:uid="{00000000-0005-0000-0000-00002C220000}"/>
    <cellStyle name="Date [31/12/02] 4" xfId="6278" xr:uid="{00000000-0005-0000-0000-00002D220000}"/>
    <cellStyle name="Date [31/12/02] 5" xfId="6279" xr:uid="{00000000-0005-0000-0000-00002E220000}"/>
    <cellStyle name="Date [Dec 00]" xfId="6280" xr:uid="{00000000-0005-0000-0000-00002F220000}"/>
    <cellStyle name="Date [d-mmm-yy]" xfId="6281" xr:uid="{00000000-0005-0000-0000-000030220000}"/>
    <cellStyle name="Date [mmm-d-yyyy]" xfId="6282" xr:uid="{00000000-0005-0000-0000-000031220000}"/>
    <cellStyle name="Date [mmm-yyyy]" xfId="6283" xr:uid="{00000000-0005-0000-0000-000032220000}"/>
    <cellStyle name="Date Aligned" xfId="6284" xr:uid="{00000000-0005-0000-0000-000033220000}"/>
    <cellStyle name="Date Short" xfId="6285" xr:uid="{00000000-0005-0000-0000-000034220000}"/>
    <cellStyle name="Date U" xfId="6286" xr:uid="{00000000-0005-0000-0000-000035220000}"/>
    <cellStyle name="Date_2009 Corporate Overheads Forecast (current)" xfId="6287" xr:uid="{00000000-0005-0000-0000-000036220000}"/>
    <cellStyle name="DateLong" xfId="6288" xr:uid="{00000000-0005-0000-0000-000037220000}"/>
    <cellStyle name="DateLong2" xfId="6289" xr:uid="{00000000-0005-0000-0000-000038220000}"/>
    <cellStyle name="DateMMMYY" xfId="6290" xr:uid="{00000000-0005-0000-0000-000039220000}"/>
    <cellStyle name="DateMonth" xfId="6291" xr:uid="{00000000-0005-0000-0000-00003A220000}"/>
    <cellStyle name="dd-mmm-yy" xfId="6292" xr:uid="{00000000-0005-0000-0000-00003B220000}"/>
    <cellStyle name="dd-mmm-yy 2" xfId="6293" xr:uid="{00000000-0005-0000-0000-00003C220000}"/>
    <cellStyle name="dd-mmm-yy 3" xfId="6294" xr:uid="{00000000-0005-0000-0000-00003D220000}"/>
    <cellStyle name="dd-mmm-yy 4" xfId="6295" xr:uid="{00000000-0005-0000-0000-00003E220000}"/>
    <cellStyle name="dd-mmm-yy 5" xfId="6296" xr:uid="{00000000-0005-0000-0000-00003F220000}"/>
    <cellStyle name="Debt" xfId="6297" xr:uid="{00000000-0005-0000-0000-000040220000}"/>
    <cellStyle name="Decimal [0]" xfId="6298" xr:uid="{00000000-0005-0000-0000-000041220000}"/>
    <cellStyle name="Decimal [0] 2" xfId="6299" xr:uid="{00000000-0005-0000-0000-000042220000}"/>
    <cellStyle name="Decimal [0] 3" xfId="6300" xr:uid="{00000000-0005-0000-0000-000043220000}"/>
    <cellStyle name="Decimal [0] 4" xfId="6301" xr:uid="{00000000-0005-0000-0000-000044220000}"/>
    <cellStyle name="Decimal [0] 5" xfId="6302" xr:uid="{00000000-0005-0000-0000-000045220000}"/>
    <cellStyle name="Decimal [2]" xfId="6303" xr:uid="{00000000-0005-0000-0000-000046220000}"/>
    <cellStyle name="Decimal [2] 2" xfId="6304" xr:uid="{00000000-0005-0000-0000-000047220000}"/>
    <cellStyle name="Decimal [2] 3" xfId="6305" xr:uid="{00000000-0005-0000-0000-000048220000}"/>
    <cellStyle name="Decimal [2] 4" xfId="6306" xr:uid="{00000000-0005-0000-0000-000049220000}"/>
    <cellStyle name="Decimal [2] 5" xfId="6307" xr:uid="{00000000-0005-0000-0000-00004A220000}"/>
    <cellStyle name="Decimal [2] U" xfId="6308" xr:uid="{00000000-0005-0000-0000-00004B220000}"/>
    <cellStyle name="Decimal [2]_310107_CI-Portugal Financing_Audited_Link" xfId="6309" xr:uid="{00000000-0005-0000-0000-00004C220000}"/>
    <cellStyle name="Decimal [4]" xfId="6310" xr:uid="{00000000-0005-0000-0000-00004D220000}"/>
    <cellStyle name="Decimal [4] 2" xfId="6311" xr:uid="{00000000-0005-0000-0000-00004E220000}"/>
    <cellStyle name="Decimal [4] 3" xfId="6312" xr:uid="{00000000-0005-0000-0000-00004F220000}"/>
    <cellStyle name="Decimal [4] 4" xfId="6313" xr:uid="{00000000-0005-0000-0000-000050220000}"/>
    <cellStyle name="Decimal [4] 5" xfId="6314" xr:uid="{00000000-0005-0000-0000-000051220000}"/>
    <cellStyle name="Decimal [4] U" xfId="6315" xr:uid="{00000000-0005-0000-0000-000052220000}"/>
    <cellStyle name="Decimal [4]_310107_CI-Portugal Financing_Audited_Link" xfId="6316" xr:uid="{00000000-0005-0000-0000-000053220000}"/>
    <cellStyle name="DESCRIÇÃO" xfId="6317" xr:uid="{00000000-0005-0000-0000-000054220000}"/>
    <cellStyle name="Descriçao MD&amp;A" xfId="6318" xr:uid="{00000000-0005-0000-0000-000055220000}"/>
    <cellStyle name="DESCRIÇÃO_LINKBR.V12" xfId="6319" xr:uid="{00000000-0005-0000-0000-000056220000}"/>
    <cellStyle name="Dia" xfId="6320" xr:uid="{00000000-0005-0000-0000-000057220000}"/>
    <cellStyle name="Dotted Line" xfId="6321" xr:uid="{00000000-0005-0000-0000-000058220000}"/>
    <cellStyle name="Ed" xfId="6322" xr:uid="{00000000-0005-0000-0000-000059220000}"/>
    <cellStyle name="Ed 2" xfId="6323" xr:uid="{00000000-0005-0000-0000-00005A220000}"/>
    <cellStyle name="Ed 3" xfId="6324" xr:uid="{00000000-0005-0000-0000-00005B220000}"/>
    <cellStyle name="Ed 4" xfId="6325" xr:uid="{00000000-0005-0000-0000-00005C220000}"/>
    <cellStyle name="Ed 5" xfId="6326" xr:uid="{00000000-0005-0000-0000-00005D220000}"/>
    <cellStyle name="Element" xfId="6327" xr:uid="{00000000-0005-0000-0000-00005E220000}"/>
    <cellStyle name="Encabez1" xfId="6328" xr:uid="{00000000-0005-0000-0000-00005F220000}"/>
    <cellStyle name="Encabez2" xfId="6329" xr:uid="{00000000-0005-0000-0000-000060220000}"/>
    <cellStyle name="Ênfase1" xfId="19" builtinId="29" customBuiltin="1"/>
    <cellStyle name="Ênfase1 2" xfId="66" xr:uid="{00000000-0005-0000-0000-000062220000}"/>
    <cellStyle name="Ênfase1 2 2" xfId="6331" xr:uid="{00000000-0005-0000-0000-000063220000}"/>
    <cellStyle name="Ênfase1 2 3" xfId="6330" xr:uid="{00000000-0005-0000-0000-000064220000}"/>
    <cellStyle name="Ênfase1 3" xfId="6332" xr:uid="{00000000-0005-0000-0000-000065220000}"/>
    <cellStyle name="Ênfase1 4" xfId="6333" xr:uid="{00000000-0005-0000-0000-000066220000}"/>
    <cellStyle name="Ênfase1 4 2" xfId="6334" xr:uid="{00000000-0005-0000-0000-000067220000}"/>
    <cellStyle name="Ênfase1 5" xfId="6335" xr:uid="{00000000-0005-0000-0000-000068220000}"/>
    <cellStyle name="Ênfase2" xfId="23" builtinId="33" customBuiltin="1"/>
    <cellStyle name="Ênfase2 2" xfId="67" xr:uid="{00000000-0005-0000-0000-00006A220000}"/>
    <cellStyle name="Ênfase2 2 2" xfId="6336" xr:uid="{00000000-0005-0000-0000-00006B220000}"/>
    <cellStyle name="Ênfase3" xfId="27" builtinId="37" customBuiltin="1"/>
    <cellStyle name="Ênfase3 2" xfId="68" xr:uid="{00000000-0005-0000-0000-00006D220000}"/>
    <cellStyle name="Ênfase3 2 2" xfId="6337" xr:uid="{00000000-0005-0000-0000-00006E220000}"/>
    <cellStyle name="Ênfase4" xfId="31" builtinId="41" customBuiltin="1"/>
    <cellStyle name="Ênfase4 2" xfId="69" xr:uid="{00000000-0005-0000-0000-000070220000}"/>
    <cellStyle name="Ênfase4 2 2" xfId="6338" xr:uid="{00000000-0005-0000-0000-000071220000}"/>
    <cellStyle name="Ênfase5" xfId="35" builtinId="45" customBuiltin="1"/>
    <cellStyle name="Ênfase5 2" xfId="70" xr:uid="{00000000-0005-0000-0000-000073220000}"/>
    <cellStyle name="Ênfase5 2 2" xfId="6339" xr:uid="{00000000-0005-0000-0000-000074220000}"/>
    <cellStyle name="Ênfase6" xfId="39" builtinId="49" customBuiltin="1"/>
    <cellStyle name="Ênfase6 2" xfId="71" xr:uid="{00000000-0005-0000-0000-000076220000}"/>
    <cellStyle name="Ênfase6 2 2" xfId="6340" xr:uid="{00000000-0005-0000-0000-000077220000}"/>
    <cellStyle name="Enter Currency (0)" xfId="6341" xr:uid="{00000000-0005-0000-0000-000078220000}"/>
    <cellStyle name="Enter Currency (2)" xfId="6342" xr:uid="{00000000-0005-0000-0000-000079220000}"/>
    <cellStyle name="Enter Units (0)" xfId="6343" xr:uid="{00000000-0005-0000-0000-00007A220000}"/>
    <cellStyle name="Enter Units (1)" xfId="6344" xr:uid="{00000000-0005-0000-0000-00007B220000}"/>
    <cellStyle name="Enter Units (2)" xfId="6345" xr:uid="{00000000-0005-0000-0000-00007C220000}"/>
    <cellStyle name="Entered" xfId="6346" xr:uid="{00000000-0005-0000-0000-00007D220000}"/>
    <cellStyle name="Entrada" xfId="11" builtinId="20" customBuiltin="1"/>
    <cellStyle name="Entrada 2" xfId="72" xr:uid="{00000000-0005-0000-0000-00007F220000}"/>
    <cellStyle name="Entrada 2 2" xfId="6347" xr:uid="{00000000-0005-0000-0000-000080220000}"/>
    <cellStyle name="Entrada 3" xfId="53174" xr:uid="{00000000-0005-0000-0000-000081220000}"/>
    <cellStyle name="Equity" xfId="6348" xr:uid="{00000000-0005-0000-0000-000082220000}"/>
    <cellStyle name="Estilo 1" xfId="6349" xr:uid="{00000000-0005-0000-0000-000083220000}"/>
    <cellStyle name="Euro" xfId="6350" xr:uid="{00000000-0005-0000-0000-000084220000}"/>
    <cellStyle name="Euro 10" xfId="6351" xr:uid="{00000000-0005-0000-0000-000085220000}"/>
    <cellStyle name="Euro 11" xfId="6352" xr:uid="{00000000-0005-0000-0000-000086220000}"/>
    <cellStyle name="Euro 12" xfId="6353" xr:uid="{00000000-0005-0000-0000-000087220000}"/>
    <cellStyle name="Euro 13" xfId="6354" xr:uid="{00000000-0005-0000-0000-000088220000}"/>
    <cellStyle name="Euro 14" xfId="6355" xr:uid="{00000000-0005-0000-0000-000089220000}"/>
    <cellStyle name="Euro 2" xfId="6356" xr:uid="{00000000-0005-0000-0000-00008A220000}"/>
    <cellStyle name="Euro 2 10" xfId="6357" xr:uid="{00000000-0005-0000-0000-00008B220000}"/>
    <cellStyle name="Euro 2 2" xfId="6358" xr:uid="{00000000-0005-0000-0000-00008C220000}"/>
    <cellStyle name="Euro 2 3" xfId="6359" xr:uid="{00000000-0005-0000-0000-00008D220000}"/>
    <cellStyle name="Euro 2 4" xfId="6360" xr:uid="{00000000-0005-0000-0000-00008E220000}"/>
    <cellStyle name="Euro 2 5" xfId="6361" xr:uid="{00000000-0005-0000-0000-00008F220000}"/>
    <cellStyle name="Euro 2 6" xfId="6362" xr:uid="{00000000-0005-0000-0000-000090220000}"/>
    <cellStyle name="Euro 2 7" xfId="6363" xr:uid="{00000000-0005-0000-0000-000091220000}"/>
    <cellStyle name="Euro 2 8" xfId="6364" xr:uid="{00000000-0005-0000-0000-000092220000}"/>
    <cellStyle name="Euro 2 9" xfId="6365" xr:uid="{00000000-0005-0000-0000-000093220000}"/>
    <cellStyle name="Euro 3" xfId="6366" xr:uid="{00000000-0005-0000-0000-000094220000}"/>
    <cellStyle name="Euro 3 10" xfId="6367" xr:uid="{00000000-0005-0000-0000-000095220000}"/>
    <cellStyle name="Euro 3 2" xfId="6368" xr:uid="{00000000-0005-0000-0000-000096220000}"/>
    <cellStyle name="Euro 3 3" xfId="6369" xr:uid="{00000000-0005-0000-0000-000097220000}"/>
    <cellStyle name="Euro 3 4" xfId="6370" xr:uid="{00000000-0005-0000-0000-000098220000}"/>
    <cellStyle name="Euro 3 5" xfId="6371" xr:uid="{00000000-0005-0000-0000-000099220000}"/>
    <cellStyle name="Euro 3 6" xfId="6372" xr:uid="{00000000-0005-0000-0000-00009A220000}"/>
    <cellStyle name="Euro 3 7" xfId="6373" xr:uid="{00000000-0005-0000-0000-00009B220000}"/>
    <cellStyle name="Euro 3 8" xfId="6374" xr:uid="{00000000-0005-0000-0000-00009C220000}"/>
    <cellStyle name="Euro 3 9" xfId="6375" xr:uid="{00000000-0005-0000-0000-00009D220000}"/>
    <cellStyle name="Euro 4" xfId="6376" xr:uid="{00000000-0005-0000-0000-00009E220000}"/>
    <cellStyle name="Euro 4 10" xfId="6377" xr:uid="{00000000-0005-0000-0000-00009F220000}"/>
    <cellStyle name="Euro 4 2" xfId="6378" xr:uid="{00000000-0005-0000-0000-0000A0220000}"/>
    <cellStyle name="Euro 4 3" xfId="6379" xr:uid="{00000000-0005-0000-0000-0000A1220000}"/>
    <cellStyle name="Euro 4 4" xfId="6380" xr:uid="{00000000-0005-0000-0000-0000A2220000}"/>
    <cellStyle name="Euro 4 5" xfId="6381" xr:uid="{00000000-0005-0000-0000-0000A3220000}"/>
    <cellStyle name="Euro 4 6" xfId="6382" xr:uid="{00000000-0005-0000-0000-0000A4220000}"/>
    <cellStyle name="Euro 4 7" xfId="6383" xr:uid="{00000000-0005-0000-0000-0000A5220000}"/>
    <cellStyle name="Euro 4 8" xfId="6384" xr:uid="{00000000-0005-0000-0000-0000A6220000}"/>
    <cellStyle name="Euro 4 9" xfId="6385" xr:uid="{00000000-0005-0000-0000-0000A7220000}"/>
    <cellStyle name="Euro 5" xfId="6386" xr:uid="{00000000-0005-0000-0000-0000A8220000}"/>
    <cellStyle name="Euro 5 10" xfId="6387" xr:uid="{00000000-0005-0000-0000-0000A9220000}"/>
    <cellStyle name="Euro 5 2" xfId="6388" xr:uid="{00000000-0005-0000-0000-0000AA220000}"/>
    <cellStyle name="Euro 5 3" xfId="6389" xr:uid="{00000000-0005-0000-0000-0000AB220000}"/>
    <cellStyle name="Euro 5 4" xfId="6390" xr:uid="{00000000-0005-0000-0000-0000AC220000}"/>
    <cellStyle name="Euro 5 5" xfId="6391" xr:uid="{00000000-0005-0000-0000-0000AD220000}"/>
    <cellStyle name="Euro 5 6" xfId="6392" xr:uid="{00000000-0005-0000-0000-0000AE220000}"/>
    <cellStyle name="Euro 5 7" xfId="6393" xr:uid="{00000000-0005-0000-0000-0000AF220000}"/>
    <cellStyle name="Euro 5 8" xfId="6394" xr:uid="{00000000-0005-0000-0000-0000B0220000}"/>
    <cellStyle name="Euro 5 9" xfId="6395" xr:uid="{00000000-0005-0000-0000-0000B1220000}"/>
    <cellStyle name="Euro 6" xfId="6396" xr:uid="{00000000-0005-0000-0000-0000B2220000}"/>
    <cellStyle name="Euro 7" xfId="6397" xr:uid="{00000000-0005-0000-0000-0000B3220000}"/>
    <cellStyle name="Euro 8" xfId="6398" xr:uid="{00000000-0005-0000-0000-0000B4220000}"/>
    <cellStyle name="Euro 9" xfId="6399" xr:uid="{00000000-0005-0000-0000-0000B5220000}"/>
    <cellStyle name="Explanatory Text" xfId="53175" xr:uid="{00000000-0005-0000-0000-0000B6220000}"/>
    <cellStyle name="Explanatory Text 10" xfId="6400" xr:uid="{00000000-0005-0000-0000-0000B7220000}"/>
    <cellStyle name="Explanatory Text 11" xfId="6401" xr:uid="{00000000-0005-0000-0000-0000B8220000}"/>
    <cellStyle name="Explanatory Text 12" xfId="6402" xr:uid="{00000000-0005-0000-0000-0000B9220000}"/>
    <cellStyle name="Explanatory Text 13" xfId="6403" xr:uid="{00000000-0005-0000-0000-0000BA220000}"/>
    <cellStyle name="Explanatory Text 14" xfId="6404" xr:uid="{00000000-0005-0000-0000-0000BB220000}"/>
    <cellStyle name="Explanatory Text 15" xfId="6405" xr:uid="{00000000-0005-0000-0000-0000BC220000}"/>
    <cellStyle name="Explanatory Text 16" xfId="6406" xr:uid="{00000000-0005-0000-0000-0000BD220000}"/>
    <cellStyle name="Explanatory Text 17" xfId="6407" xr:uid="{00000000-0005-0000-0000-0000BE220000}"/>
    <cellStyle name="Explanatory Text 18" xfId="6408" xr:uid="{00000000-0005-0000-0000-0000BF220000}"/>
    <cellStyle name="Explanatory Text 19" xfId="6409" xr:uid="{00000000-0005-0000-0000-0000C0220000}"/>
    <cellStyle name="Explanatory Text 2" xfId="6410" xr:uid="{00000000-0005-0000-0000-0000C1220000}"/>
    <cellStyle name="Explanatory Text 20" xfId="6411" xr:uid="{00000000-0005-0000-0000-0000C2220000}"/>
    <cellStyle name="Explanatory Text 21" xfId="6412" xr:uid="{00000000-0005-0000-0000-0000C3220000}"/>
    <cellStyle name="Explanatory Text 22" xfId="6413" xr:uid="{00000000-0005-0000-0000-0000C4220000}"/>
    <cellStyle name="Explanatory Text 23" xfId="6414" xr:uid="{00000000-0005-0000-0000-0000C5220000}"/>
    <cellStyle name="Explanatory Text 24" xfId="6415" xr:uid="{00000000-0005-0000-0000-0000C6220000}"/>
    <cellStyle name="Explanatory Text 25" xfId="6416" xr:uid="{00000000-0005-0000-0000-0000C7220000}"/>
    <cellStyle name="Explanatory Text 26" xfId="6417" xr:uid="{00000000-0005-0000-0000-0000C8220000}"/>
    <cellStyle name="Explanatory Text 27" xfId="6418" xr:uid="{00000000-0005-0000-0000-0000C9220000}"/>
    <cellStyle name="Explanatory Text 28" xfId="6419" xr:uid="{00000000-0005-0000-0000-0000CA220000}"/>
    <cellStyle name="Explanatory Text 29" xfId="6420" xr:uid="{00000000-0005-0000-0000-0000CB220000}"/>
    <cellStyle name="Explanatory Text 3" xfId="6421" xr:uid="{00000000-0005-0000-0000-0000CC220000}"/>
    <cellStyle name="Explanatory Text 30" xfId="6422" xr:uid="{00000000-0005-0000-0000-0000CD220000}"/>
    <cellStyle name="Explanatory Text 31" xfId="6423" xr:uid="{00000000-0005-0000-0000-0000CE220000}"/>
    <cellStyle name="Explanatory Text 32" xfId="6424" xr:uid="{00000000-0005-0000-0000-0000CF220000}"/>
    <cellStyle name="Explanatory Text 33" xfId="6425" xr:uid="{00000000-0005-0000-0000-0000D0220000}"/>
    <cellStyle name="Explanatory Text 34" xfId="6426" xr:uid="{00000000-0005-0000-0000-0000D1220000}"/>
    <cellStyle name="Explanatory Text 35" xfId="6427" xr:uid="{00000000-0005-0000-0000-0000D2220000}"/>
    <cellStyle name="Explanatory Text 36" xfId="6428" xr:uid="{00000000-0005-0000-0000-0000D3220000}"/>
    <cellStyle name="Explanatory Text 37" xfId="6429" xr:uid="{00000000-0005-0000-0000-0000D4220000}"/>
    <cellStyle name="Explanatory Text 38" xfId="6430" xr:uid="{00000000-0005-0000-0000-0000D5220000}"/>
    <cellStyle name="Explanatory Text 4" xfId="6431" xr:uid="{00000000-0005-0000-0000-0000D6220000}"/>
    <cellStyle name="Explanatory Text 5" xfId="6432" xr:uid="{00000000-0005-0000-0000-0000D7220000}"/>
    <cellStyle name="Explanatory Text 6" xfId="6433" xr:uid="{00000000-0005-0000-0000-0000D8220000}"/>
    <cellStyle name="Explanatory Text 7" xfId="6434" xr:uid="{00000000-0005-0000-0000-0000D9220000}"/>
    <cellStyle name="Explanatory Text 8" xfId="6435" xr:uid="{00000000-0005-0000-0000-0000DA220000}"/>
    <cellStyle name="Explanatory Text 9" xfId="6436" xr:uid="{00000000-0005-0000-0000-0000DB220000}"/>
    <cellStyle name="F2" xfId="6437" xr:uid="{00000000-0005-0000-0000-0000DC220000}"/>
    <cellStyle name="F3" xfId="6438" xr:uid="{00000000-0005-0000-0000-0000DD220000}"/>
    <cellStyle name="F4" xfId="6439" xr:uid="{00000000-0005-0000-0000-0000DE220000}"/>
    <cellStyle name="F5" xfId="6440" xr:uid="{00000000-0005-0000-0000-0000DF220000}"/>
    <cellStyle name="F6" xfId="6441" xr:uid="{00000000-0005-0000-0000-0000E0220000}"/>
    <cellStyle name="F7" xfId="6442" xr:uid="{00000000-0005-0000-0000-0000E1220000}"/>
    <cellStyle name="F8" xfId="6443" xr:uid="{00000000-0005-0000-0000-0000E2220000}"/>
    <cellStyle name="Fábio" xfId="6444" xr:uid="{00000000-0005-0000-0000-0000E3220000}"/>
    <cellStyle name="Fijo" xfId="6445" xr:uid="{00000000-0005-0000-0000-0000E4220000}"/>
    <cellStyle name="Filler" xfId="6446" xr:uid="{00000000-0005-0000-0000-0000E5220000}"/>
    <cellStyle name="Financiero" xfId="6447" xr:uid="{00000000-0005-0000-0000-0000E6220000}"/>
    <cellStyle name="Fixed" xfId="6448" xr:uid="{00000000-0005-0000-0000-0000E7220000}"/>
    <cellStyle name="Font_Actual" xfId="6449" xr:uid="{00000000-0005-0000-0000-0000E8220000}"/>
    <cellStyle name="Footer SBILogo1" xfId="6450" xr:uid="{00000000-0005-0000-0000-0000E9220000}"/>
    <cellStyle name="Footer SBILogo2" xfId="6451" xr:uid="{00000000-0005-0000-0000-0000EA220000}"/>
    <cellStyle name="Footnote" xfId="6452" xr:uid="{00000000-0005-0000-0000-0000EB220000}"/>
    <cellStyle name="Footnote Reference" xfId="6453" xr:uid="{00000000-0005-0000-0000-0000EC220000}"/>
    <cellStyle name="Footnote_pldt" xfId="6454" xr:uid="{00000000-0005-0000-0000-0000ED220000}"/>
    <cellStyle name="FORMULAS" xfId="6455" xr:uid="{00000000-0005-0000-0000-0000EE220000}"/>
    <cellStyle name="GC Times 10pt Nm" xfId="6456" xr:uid="{00000000-0005-0000-0000-0000EF220000}"/>
    <cellStyle name="Gctimes 6pt" xfId="6457" xr:uid="{00000000-0005-0000-0000-0000F0220000}"/>
    <cellStyle name="Good" xfId="53176" xr:uid="{00000000-0005-0000-0000-0000F1220000}"/>
    <cellStyle name="Good 2" xfId="6458" xr:uid="{00000000-0005-0000-0000-0000F2220000}"/>
    <cellStyle name="Good 3" xfId="6459" xr:uid="{00000000-0005-0000-0000-0000F3220000}"/>
    <cellStyle name="Good 4" xfId="6460" xr:uid="{00000000-0005-0000-0000-0000F4220000}"/>
    <cellStyle name="Good 5" xfId="6461" xr:uid="{00000000-0005-0000-0000-0000F5220000}"/>
    <cellStyle name="Good 6" xfId="6462" xr:uid="{00000000-0005-0000-0000-0000F6220000}"/>
    <cellStyle name="Good 7" xfId="6463" xr:uid="{00000000-0005-0000-0000-0000F7220000}"/>
    <cellStyle name="Good 8" xfId="6464" xr:uid="{00000000-0005-0000-0000-0000F8220000}"/>
    <cellStyle name="Grey" xfId="6465" xr:uid="{00000000-0005-0000-0000-0000F9220000}"/>
    <cellStyle name="Grey 10" xfId="6466" xr:uid="{00000000-0005-0000-0000-0000FA220000}"/>
    <cellStyle name="Grey 11" xfId="6467" xr:uid="{00000000-0005-0000-0000-0000FB220000}"/>
    <cellStyle name="Grey 12" xfId="6468" xr:uid="{00000000-0005-0000-0000-0000FC220000}"/>
    <cellStyle name="Grey 13" xfId="6469" xr:uid="{00000000-0005-0000-0000-0000FD220000}"/>
    <cellStyle name="Grey 14" xfId="6470" xr:uid="{00000000-0005-0000-0000-0000FE220000}"/>
    <cellStyle name="Grey 2" xfId="6471" xr:uid="{00000000-0005-0000-0000-0000FF220000}"/>
    <cellStyle name="Grey 3" xfId="6472" xr:uid="{00000000-0005-0000-0000-000000230000}"/>
    <cellStyle name="Grey 4" xfId="6473" xr:uid="{00000000-0005-0000-0000-000001230000}"/>
    <cellStyle name="Grey 5" xfId="6474" xr:uid="{00000000-0005-0000-0000-000002230000}"/>
    <cellStyle name="Grey 6" xfId="6475" xr:uid="{00000000-0005-0000-0000-000003230000}"/>
    <cellStyle name="Grey 7" xfId="6476" xr:uid="{00000000-0005-0000-0000-000004230000}"/>
    <cellStyle name="Grey 8" xfId="6477" xr:uid="{00000000-0005-0000-0000-000005230000}"/>
    <cellStyle name="Grey 9" xfId="6478" xr:uid="{00000000-0005-0000-0000-000006230000}"/>
    <cellStyle name="Group" xfId="6479" xr:uid="{00000000-0005-0000-0000-000007230000}"/>
    <cellStyle name="Hard Percent" xfId="6480" xr:uid="{00000000-0005-0000-0000-000008230000}"/>
    <cellStyle name="Header" xfId="6481" xr:uid="{00000000-0005-0000-0000-000009230000}"/>
    <cellStyle name="Header Draft Stamp" xfId="6482" xr:uid="{00000000-0005-0000-0000-00000A230000}"/>
    <cellStyle name="Header_Cat Model 2 - 2007 01 22 - v9.01" xfId="6483" xr:uid="{00000000-0005-0000-0000-00000B230000}"/>
    <cellStyle name="Header1" xfId="6484" xr:uid="{00000000-0005-0000-0000-00000C230000}"/>
    <cellStyle name="Header2" xfId="6485" xr:uid="{00000000-0005-0000-0000-00000D230000}"/>
    <cellStyle name="Heading" xfId="6486" xr:uid="{00000000-0005-0000-0000-00000E230000}"/>
    <cellStyle name="Heading 0" xfId="6487" xr:uid="{00000000-0005-0000-0000-00000F230000}"/>
    <cellStyle name="Heading 1" xfId="53177" xr:uid="{00000000-0005-0000-0000-000010230000}"/>
    <cellStyle name="Heading 1 10" xfId="6488" xr:uid="{00000000-0005-0000-0000-000011230000}"/>
    <cellStyle name="Heading 1 11" xfId="6489" xr:uid="{00000000-0005-0000-0000-000012230000}"/>
    <cellStyle name="Heading 1 12" xfId="6490" xr:uid="{00000000-0005-0000-0000-000013230000}"/>
    <cellStyle name="Heading 1 13" xfId="6491" xr:uid="{00000000-0005-0000-0000-000014230000}"/>
    <cellStyle name="Heading 1 14" xfId="6492" xr:uid="{00000000-0005-0000-0000-000015230000}"/>
    <cellStyle name="Heading 1 15" xfId="6493" xr:uid="{00000000-0005-0000-0000-000016230000}"/>
    <cellStyle name="Heading 1 16" xfId="6494" xr:uid="{00000000-0005-0000-0000-000017230000}"/>
    <cellStyle name="Heading 1 17" xfId="6495" xr:uid="{00000000-0005-0000-0000-000018230000}"/>
    <cellStyle name="Heading 1 18" xfId="6496" xr:uid="{00000000-0005-0000-0000-000019230000}"/>
    <cellStyle name="Heading 1 19" xfId="6497" xr:uid="{00000000-0005-0000-0000-00001A230000}"/>
    <cellStyle name="Heading 1 2" xfId="6498" xr:uid="{00000000-0005-0000-0000-00001B230000}"/>
    <cellStyle name="Heading 1 20" xfId="6499" xr:uid="{00000000-0005-0000-0000-00001C230000}"/>
    <cellStyle name="Heading 1 21" xfId="6500" xr:uid="{00000000-0005-0000-0000-00001D230000}"/>
    <cellStyle name="Heading 1 22" xfId="6501" xr:uid="{00000000-0005-0000-0000-00001E230000}"/>
    <cellStyle name="Heading 1 23" xfId="6502" xr:uid="{00000000-0005-0000-0000-00001F230000}"/>
    <cellStyle name="Heading 1 24" xfId="6503" xr:uid="{00000000-0005-0000-0000-000020230000}"/>
    <cellStyle name="Heading 1 25" xfId="6504" xr:uid="{00000000-0005-0000-0000-000021230000}"/>
    <cellStyle name="Heading 1 26" xfId="6505" xr:uid="{00000000-0005-0000-0000-000022230000}"/>
    <cellStyle name="Heading 1 27" xfId="6506" xr:uid="{00000000-0005-0000-0000-000023230000}"/>
    <cellStyle name="Heading 1 28" xfId="6507" xr:uid="{00000000-0005-0000-0000-000024230000}"/>
    <cellStyle name="Heading 1 29" xfId="6508" xr:uid="{00000000-0005-0000-0000-000025230000}"/>
    <cellStyle name="Heading 1 3" xfId="6509" xr:uid="{00000000-0005-0000-0000-000026230000}"/>
    <cellStyle name="Heading 1 30" xfId="6510" xr:uid="{00000000-0005-0000-0000-000027230000}"/>
    <cellStyle name="Heading 1 31" xfId="6511" xr:uid="{00000000-0005-0000-0000-000028230000}"/>
    <cellStyle name="Heading 1 32" xfId="6512" xr:uid="{00000000-0005-0000-0000-000029230000}"/>
    <cellStyle name="Heading 1 33" xfId="6513" xr:uid="{00000000-0005-0000-0000-00002A230000}"/>
    <cellStyle name="Heading 1 34" xfId="6514" xr:uid="{00000000-0005-0000-0000-00002B230000}"/>
    <cellStyle name="Heading 1 35" xfId="6515" xr:uid="{00000000-0005-0000-0000-00002C230000}"/>
    <cellStyle name="Heading 1 36" xfId="6516" xr:uid="{00000000-0005-0000-0000-00002D230000}"/>
    <cellStyle name="Heading 1 37" xfId="6517" xr:uid="{00000000-0005-0000-0000-00002E230000}"/>
    <cellStyle name="Heading 1 38" xfId="6518" xr:uid="{00000000-0005-0000-0000-00002F230000}"/>
    <cellStyle name="Heading 1 4" xfId="6519" xr:uid="{00000000-0005-0000-0000-000030230000}"/>
    <cellStyle name="Heading 1 5" xfId="6520" xr:uid="{00000000-0005-0000-0000-000031230000}"/>
    <cellStyle name="Heading 1 6" xfId="6521" xr:uid="{00000000-0005-0000-0000-000032230000}"/>
    <cellStyle name="Heading 1 7" xfId="6522" xr:uid="{00000000-0005-0000-0000-000033230000}"/>
    <cellStyle name="Heading 1 8" xfId="6523" xr:uid="{00000000-0005-0000-0000-000034230000}"/>
    <cellStyle name="Heading 1 9" xfId="6524" xr:uid="{00000000-0005-0000-0000-000035230000}"/>
    <cellStyle name="Heading 1 Above" xfId="6525" xr:uid="{00000000-0005-0000-0000-000036230000}"/>
    <cellStyle name="Heading 1+" xfId="6526" xr:uid="{00000000-0005-0000-0000-000037230000}"/>
    <cellStyle name="Heading 1A" xfId="6527" xr:uid="{00000000-0005-0000-0000-000038230000}"/>
    <cellStyle name="Heading 2" xfId="53178" xr:uid="{00000000-0005-0000-0000-000039230000}"/>
    <cellStyle name="Heading 2 10" xfId="6528" xr:uid="{00000000-0005-0000-0000-00003A230000}"/>
    <cellStyle name="Heading 2 11" xfId="6529" xr:uid="{00000000-0005-0000-0000-00003B230000}"/>
    <cellStyle name="Heading 2 12" xfId="6530" xr:uid="{00000000-0005-0000-0000-00003C230000}"/>
    <cellStyle name="Heading 2 13" xfId="6531" xr:uid="{00000000-0005-0000-0000-00003D230000}"/>
    <cellStyle name="Heading 2 14" xfId="6532" xr:uid="{00000000-0005-0000-0000-00003E230000}"/>
    <cellStyle name="Heading 2 15" xfId="6533" xr:uid="{00000000-0005-0000-0000-00003F230000}"/>
    <cellStyle name="Heading 2 16" xfId="6534" xr:uid="{00000000-0005-0000-0000-000040230000}"/>
    <cellStyle name="Heading 2 17" xfId="6535" xr:uid="{00000000-0005-0000-0000-000041230000}"/>
    <cellStyle name="Heading 2 18" xfId="6536" xr:uid="{00000000-0005-0000-0000-000042230000}"/>
    <cellStyle name="Heading 2 19" xfId="6537" xr:uid="{00000000-0005-0000-0000-000043230000}"/>
    <cellStyle name="Heading 2 2" xfId="6538" xr:uid="{00000000-0005-0000-0000-000044230000}"/>
    <cellStyle name="Heading 2 20" xfId="6539" xr:uid="{00000000-0005-0000-0000-000045230000}"/>
    <cellStyle name="Heading 2 21" xfId="6540" xr:uid="{00000000-0005-0000-0000-000046230000}"/>
    <cellStyle name="Heading 2 22" xfId="6541" xr:uid="{00000000-0005-0000-0000-000047230000}"/>
    <cellStyle name="Heading 2 23" xfId="6542" xr:uid="{00000000-0005-0000-0000-000048230000}"/>
    <cellStyle name="Heading 2 24" xfId="6543" xr:uid="{00000000-0005-0000-0000-000049230000}"/>
    <cellStyle name="Heading 2 25" xfId="6544" xr:uid="{00000000-0005-0000-0000-00004A230000}"/>
    <cellStyle name="Heading 2 26" xfId="6545" xr:uid="{00000000-0005-0000-0000-00004B230000}"/>
    <cellStyle name="Heading 2 27" xfId="6546" xr:uid="{00000000-0005-0000-0000-00004C230000}"/>
    <cellStyle name="Heading 2 28" xfId="6547" xr:uid="{00000000-0005-0000-0000-00004D230000}"/>
    <cellStyle name="Heading 2 29" xfId="6548" xr:uid="{00000000-0005-0000-0000-00004E230000}"/>
    <cellStyle name="Heading 2 3" xfId="6549" xr:uid="{00000000-0005-0000-0000-00004F230000}"/>
    <cellStyle name="Heading 2 30" xfId="6550" xr:uid="{00000000-0005-0000-0000-000050230000}"/>
    <cellStyle name="Heading 2 31" xfId="6551" xr:uid="{00000000-0005-0000-0000-000051230000}"/>
    <cellStyle name="Heading 2 32" xfId="6552" xr:uid="{00000000-0005-0000-0000-000052230000}"/>
    <cellStyle name="Heading 2 33" xfId="6553" xr:uid="{00000000-0005-0000-0000-000053230000}"/>
    <cellStyle name="Heading 2 34" xfId="6554" xr:uid="{00000000-0005-0000-0000-000054230000}"/>
    <cellStyle name="Heading 2 35" xfId="6555" xr:uid="{00000000-0005-0000-0000-000055230000}"/>
    <cellStyle name="Heading 2 36" xfId="6556" xr:uid="{00000000-0005-0000-0000-000056230000}"/>
    <cellStyle name="Heading 2 37" xfId="6557" xr:uid="{00000000-0005-0000-0000-000057230000}"/>
    <cellStyle name="Heading 2 38" xfId="6558" xr:uid="{00000000-0005-0000-0000-000058230000}"/>
    <cellStyle name="Heading 2 4" xfId="6559" xr:uid="{00000000-0005-0000-0000-000059230000}"/>
    <cellStyle name="Heading 2 5" xfId="6560" xr:uid="{00000000-0005-0000-0000-00005A230000}"/>
    <cellStyle name="Heading 2 6" xfId="6561" xr:uid="{00000000-0005-0000-0000-00005B230000}"/>
    <cellStyle name="Heading 2 7" xfId="6562" xr:uid="{00000000-0005-0000-0000-00005C230000}"/>
    <cellStyle name="Heading 2 8" xfId="6563" xr:uid="{00000000-0005-0000-0000-00005D230000}"/>
    <cellStyle name="Heading 2 9" xfId="6564" xr:uid="{00000000-0005-0000-0000-00005E230000}"/>
    <cellStyle name="Heading 2 Below" xfId="6565" xr:uid="{00000000-0005-0000-0000-00005F230000}"/>
    <cellStyle name="Heading 2+" xfId="6566" xr:uid="{00000000-0005-0000-0000-000060230000}"/>
    <cellStyle name="Heading 3" xfId="53179" xr:uid="{00000000-0005-0000-0000-000061230000}"/>
    <cellStyle name="Heading 3 10" xfId="6567" xr:uid="{00000000-0005-0000-0000-000062230000}"/>
    <cellStyle name="Heading 3 11" xfId="6568" xr:uid="{00000000-0005-0000-0000-000063230000}"/>
    <cellStyle name="Heading 3 12" xfId="6569" xr:uid="{00000000-0005-0000-0000-000064230000}"/>
    <cellStyle name="Heading 3 13" xfId="6570" xr:uid="{00000000-0005-0000-0000-000065230000}"/>
    <cellStyle name="Heading 3 14" xfId="6571" xr:uid="{00000000-0005-0000-0000-000066230000}"/>
    <cellStyle name="Heading 3 15" xfId="6572" xr:uid="{00000000-0005-0000-0000-000067230000}"/>
    <cellStyle name="Heading 3 16" xfId="6573" xr:uid="{00000000-0005-0000-0000-000068230000}"/>
    <cellStyle name="Heading 3 17" xfId="6574" xr:uid="{00000000-0005-0000-0000-000069230000}"/>
    <cellStyle name="Heading 3 18" xfId="6575" xr:uid="{00000000-0005-0000-0000-00006A230000}"/>
    <cellStyle name="Heading 3 19" xfId="6576" xr:uid="{00000000-0005-0000-0000-00006B230000}"/>
    <cellStyle name="Heading 3 2" xfId="6577" xr:uid="{00000000-0005-0000-0000-00006C230000}"/>
    <cellStyle name="Heading 3 20" xfId="6578" xr:uid="{00000000-0005-0000-0000-00006D230000}"/>
    <cellStyle name="Heading 3 21" xfId="6579" xr:uid="{00000000-0005-0000-0000-00006E230000}"/>
    <cellStyle name="Heading 3 22" xfId="6580" xr:uid="{00000000-0005-0000-0000-00006F230000}"/>
    <cellStyle name="Heading 3 23" xfId="6581" xr:uid="{00000000-0005-0000-0000-000070230000}"/>
    <cellStyle name="Heading 3 24" xfId="6582" xr:uid="{00000000-0005-0000-0000-000071230000}"/>
    <cellStyle name="Heading 3 25" xfId="6583" xr:uid="{00000000-0005-0000-0000-000072230000}"/>
    <cellStyle name="Heading 3 26" xfId="6584" xr:uid="{00000000-0005-0000-0000-000073230000}"/>
    <cellStyle name="Heading 3 27" xfId="6585" xr:uid="{00000000-0005-0000-0000-000074230000}"/>
    <cellStyle name="Heading 3 28" xfId="6586" xr:uid="{00000000-0005-0000-0000-000075230000}"/>
    <cellStyle name="Heading 3 29" xfId="6587" xr:uid="{00000000-0005-0000-0000-000076230000}"/>
    <cellStyle name="Heading 3 3" xfId="6588" xr:uid="{00000000-0005-0000-0000-000077230000}"/>
    <cellStyle name="Heading 3 30" xfId="6589" xr:uid="{00000000-0005-0000-0000-000078230000}"/>
    <cellStyle name="Heading 3 31" xfId="6590" xr:uid="{00000000-0005-0000-0000-000079230000}"/>
    <cellStyle name="Heading 3 32" xfId="6591" xr:uid="{00000000-0005-0000-0000-00007A230000}"/>
    <cellStyle name="Heading 3 33" xfId="6592" xr:uid="{00000000-0005-0000-0000-00007B230000}"/>
    <cellStyle name="Heading 3 34" xfId="6593" xr:uid="{00000000-0005-0000-0000-00007C230000}"/>
    <cellStyle name="Heading 3 35" xfId="6594" xr:uid="{00000000-0005-0000-0000-00007D230000}"/>
    <cellStyle name="Heading 3 36" xfId="6595" xr:uid="{00000000-0005-0000-0000-00007E230000}"/>
    <cellStyle name="Heading 3 37" xfId="6596" xr:uid="{00000000-0005-0000-0000-00007F230000}"/>
    <cellStyle name="Heading 3 38" xfId="6597" xr:uid="{00000000-0005-0000-0000-000080230000}"/>
    <cellStyle name="Heading 3 4" xfId="6598" xr:uid="{00000000-0005-0000-0000-000081230000}"/>
    <cellStyle name="Heading 3 5" xfId="6599" xr:uid="{00000000-0005-0000-0000-000082230000}"/>
    <cellStyle name="Heading 3 6" xfId="6600" xr:uid="{00000000-0005-0000-0000-000083230000}"/>
    <cellStyle name="Heading 3 7" xfId="6601" xr:uid="{00000000-0005-0000-0000-000084230000}"/>
    <cellStyle name="Heading 3 8" xfId="6602" xr:uid="{00000000-0005-0000-0000-000085230000}"/>
    <cellStyle name="Heading 3 9" xfId="6603" xr:uid="{00000000-0005-0000-0000-000086230000}"/>
    <cellStyle name="Heading 3+" xfId="6604" xr:uid="{00000000-0005-0000-0000-000087230000}"/>
    <cellStyle name="Heading 4" xfId="53180" xr:uid="{00000000-0005-0000-0000-000088230000}"/>
    <cellStyle name="Heading 4 10" xfId="6605" xr:uid="{00000000-0005-0000-0000-000089230000}"/>
    <cellStyle name="Heading 4 11" xfId="6606" xr:uid="{00000000-0005-0000-0000-00008A230000}"/>
    <cellStyle name="Heading 4 12" xfId="6607" xr:uid="{00000000-0005-0000-0000-00008B230000}"/>
    <cellStyle name="Heading 4 13" xfId="6608" xr:uid="{00000000-0005-0000-0000-00008C230000}"/>
    <cellStyle name="Heading 4 14" xfId="6609" xr:uid="{00000000-0005-0000-0000-00008D230000}"/>
    <cellStyle name="Heading 4 15" xfId="6610" xr:uid="{00000000-0005-0000-0000-00008E230000}"/>
    <cellStyle name="Heading 4 16" xfId="6611" xr:uid="{00000000-0005-0000-0000-00008F230000}"/>
    <cellStyle name="Heading 4 17" xfId="6612" xr:uid="{00000000-0005-0000-0000-000090230000}"/>
    <cellStyle name="Heading 4 18" xfId="6613" xr:uid="{00000000-0005-0000-0000-000091230000}"/>
    <cellStyle name="Heading 4 19" xfId="6614" xr:uid="{00000000-0005-0000-0000-000092230000}"/>
    <cellStyle name="Heading 4 2" xfId="6615" xr:uid="{00000000-0005-0000-0000-000093230000}"/>
    <cellStyle name="Heading 4 20" xfId="6616" xr:uid="{00000000-0005-0000-0000-000094230000}"/>
    <cellStyle name="Heading 4 21" xfId="6617" xr:uid="{00000000-0005-0000-0000-000095230000}"/>
    <cellStyle name="Heading 4 22" xfId="6618" xr:uid="{00000000-0005-0000-0000-000096230000}"/>
    <cellStyle name="Heading 4 23" xfId="6619" xr:uid="{00000000-0005-0000-0000-000097230000}"/>
    <cellStyle name="Heading 4 24" xfId="6620" xr:uid="{00000000-0005-0000-0000-000098230000}"/>
    <cellStyle name="Heading 4 25" xfId="6621" xr:uid="{00000000-0005-0000-0000-000099230000}"/>
    <cellStyle name="Heading 4 26" xfId="6622" xr:uid="{00000000-0005-0000-0000-00009A230000}"/>
    <cellStyle name="Heading 4 27" xfId="6623" xr:uid="{00000000-0005-0000-0000-00009B230000}"/>
    <cellStyle name="Heading 4 28" xfId="6624" xr:uid="{00000000-0005-0000-0000-00009C230000}"/>
    <cellStyle name="Heading 4 29" xfId="6625" xr:uid="{00000000-0005-0000-0000-00009D230000}"/>
    <cellStyle name="Heading 4 3" xfId="6626" xr:uid="{00000000-0005-0000-0000-00009E230000}"/>
    <cellStyle name="Heading 4 30" xfId="6627" xr:uid="{00000000-0005-0000-0000-00009F230000}"/>
    <cellStyle name="Heading 4 31" xfId="6628" xr:uid="{00000000-0005-0000-0000-0000A0230000}"/>
    <cellStyle name="Heading 4 32" xfId="6629" xr:uid="{00000000-0005-0000-0000-0000A1230000}"/>
    <cellStyle name="Heading 4 33" xfId="6630" xr:uid="{00000000-0005-0000-0000-0000A2230000}"/>
    <cellStyle name="Heading 4 34" xfId="6631" xr:uid="{00000000-0005-0000-0000-0000A3230000}"/>
    <cellStyle name="Heading 4 35" xfId="6632" xr:uid="{00000000-0005-0000-0000-0000A4230000}"/>
    <cellStyle name="Heading 4 36" xfId="6633" xr:uid="{00000000-0005-0000-0000-0000A5230000}"/>
    <cellStyle name="Heading 4 37" xfId="6634" xr:uid="{00000000-0005-0000-0000-0000A6230000}"/>
    <cellStyle name="Heading 4 38" xfId="6635" xr:uid="{00000000-0005-0000-0000-0000A7230000}"/>
    <cellStyle name="Heading 4 4" xfId="6636" xr:uid="{00000000-0005-0000-0000-0000A8230000}"/>
    <cellStyle name="Heading 4 5" xfId="6637" xr:uid="{00000000-0005-0000-0000-0000A9230000}"/>
    <cellStyle name="Heading 4 6" xfId="6638" xr:uid="{00000000-0005-0000-0000-0000AA230000}"/>
    <cellStyle name="Heading 4 7" xfId="6639" xr:uid="{00000000-0005-0000-0000-0000AB230000}"/>
    <cellStyle name="Heading 4 8" xfId="6640" xr:uid="{00000000-0005-0000-0000-0000AC230000}"/>
    <cellStyle name="Heading 4 9" xfId="6641" xr:uid="{00000000-0005-0000-0000-0000AD230000}"/>
    <cellStyle name="Heading1" xfId="6642" xr:uid="{00000000-0005-0000-0000-0000AE230000}"/>
    <cellStyle name="Heading2" xfId="6643" xr:uid="{00000000-0005-0000-0000-0000AF230000}"/>
    <cellStyle name="HIGHLIGHT" xfId="6644" xr:uid="{00000000-0005-0000-0000-0000B0230000}"/>
    <cellStyle name="Hiperlink" xfId="53144" builtinId="8"/>
    <cellStyle name="Hyperlink 2" xfId="73" xr:uid="{00000000-0005-0000-0000-0000B2230000}"/>
    <cellStyle name="Hyperlink 2 2" xfId="74" xr:uid="{00000000-0005-0000-0000-0000B3230000}"/>
    <cellStyle name="Hyperlink 2 3" xfId="75" xr:uid="{00000000-0005-0000-0000-0000B4230000}"/>
    <cellStyle name="Hyperlink 2 4" xfId="6645" xr:uid="{00000000-0005-0000-0000-0000B5230000}"/>
    <cellStyle name="Hyperlink 3" xfId="6646" xr:uid="{00000000-0005-0000-0000-0000B6230000}"/>
    <cellStyle name="Hyperlink seguido" xfId="6647" xr:uid="{00000000-0005-0000-0000-0000B7230000}"/>
    <cellStyle name="Incorreto 2" xfId="76" xr:uid="{00000000-0005-0000-0000-0000B9230000}"/>
    <cellStyle name="Incorreto 2 2" xfId="6648" xr:uid="{00000000-0005-0000-0000-0000BA230000}"/>
    <cellStyle name="Indefinido" xfId="6649" xr:uid="{00000000-0005-0000-0000-0000BB230000}"/>
    <cellStyle name="Indent" xfId="6650" xr:uid="{00000000-0005-0000-0000-0000BC230000}"/>
    <cellStyle name="Input" xfId="53181" xr:uid="{00000000-0005-0000-0000-0000BD230000}"/>
    <cellStyle name="Input - Comma" xfId="6651" xr:uid="{00000000-0005-0000-0000-0000BE230000}"/>
    <cellStyle name="Input - Comma [0]" xfId="6652" xr:uid="{00000000-0005-0000-0000-0000BF230000}"/>
    <cellStyle name="Input - Comma_Book1 (2)" xfId="6653" xr:uid="{00000000-0005-0000-0000-0000C0230000}"/>
    <cellStyle name="Input - Date" xfId="6654" xr:uid="{00000000-0005-0000-0000-0000C1230000}"/>
    <cellStyle name="Input - Percent [2]" xfId="6655" xr:uid="{00000000-0005-0000-0000-0000C2230000}"/>
    <cellStyle name="Input [yellow]" xfId="6656" xr:uid="{00000000-0005-0000-0000-0000C3230000}"/>
    <cellStyle name="Input [yellow] 10" xfId="6657" xr:uid="{00000000-0005-0000-0000-0000C4230000}"/>
    <cellStyle name="Input [yellow] 11" xfId="6658" xr:uid="{00000000-0005-0000-0000-0000C5230000}"/>
    <cellStyle name="Input [yellow] 12" xfId="6659" xr:uid="{00000000-0005-0000-0000-0000C6230000}"/>
    <cellStyle name="Input [yellow] 13" xfId="6660" xr:uid="{00000000-0005-0000-0000-0000C7230000}"/>
    <cellStyle name="Input [yellow] 14" xfId="6661" xr:uid="{00000000-0005-0000-0000-0000C8230000}"/>
    <cellStyle name="Input [yellow] 2" xfId="6662" xr:uid="{00000000-0005-0000-0000-0000C9230000}"/>
    <cellStyle name="Input [yellow] 3" xfId="6663" xr:uid="{00000000-0005-0000-0000-0000CA230000}"/>
    <cellStyle name="Input [yellow] 4" xfId="6664" xr:uid="{00000000-0005-0000-0000-0000CB230000}"/>
    <cellStyle name="Input [yellow] 5" xfId="6665" xr:uid="{00000000-0005-0000-0000-0000CC230000}"/>
    <cellStyle name="Input [yellow] 6" xfId="6666" xr:uid="{00000000-0005-0000-0000-0000CD230000}"/>
    <cellStyle name="Input [yellow] 7" xfId="6667" xr:uid="{00000000-0005-0000-0000-0000CE230000}"/>
    <cellStyle name="Input [yellow] 8" xfId="6668" xr:uid="{00000000-0005-0000-0000-0000CF230000}"/>
    <cellStyle name="Input [yellow] 9" xfId="6669" xr:uid="{00000000-0005-0000-0000-0000D0230000}"/>
    <cellStyle name="Input 2" xfId="6670" xr:uid="{00000000-0005-0000-0000-0000D1230000}"/>
    <cellStyle name="Input 3" xfId="6671" xr:uid="{00000000-0005-0000-0000-0000D2230000}"/>
    <cellStyle name="Input 4" xfId="6672" xr:uid="{00000000-0005-0000-0000-0000D3230000}"/>
    <cellStyle name="Input 5" xfId="6673" xr:uid="{00000000-0005-0000-0000-0000D4230000}"/>
    <cellStyle name="Input 6" xfId="6674" xr:uid="{00000000-0005-0000-0000-0000D5230000}"/>
    <cellStyle name="Input 7" xfId="6675" xr:uid="{00000000-0005-0000-0000-0000D6230000}"/>
    <cellStyle name="Input 8" xfId="6676" xr:uid="{00000000-0005-0000-0000-0000D7230000}"/>
    <cellStyle name="Input Cells" xfId="6677" xr:uid="{00000000-0005-0000-0000-0000D8230000}"/>
    <cellStyle name="Input Value" xfId="6678" xr:uid="{00000000-0005-0000-0000-0000D9230000}"/>
    <cellStyle name="InputCell" xfId="6679" xr:uid="{00000000-0005-0000-0000-0000DA230000}"/>
    <cellStyle name="Inputs2" xfId="6680" xr:uid="{00000000-0005-0000-0000-0000DB230000}"/>
    <cellStyle name="Labels - Style3" xfId="6681" xr:uid="{00000000-0005-0000-0000-0000DC230000}"/>
    <cellStyle name="Link Currency (0)" xfId="6682" xr:uid="{00000000-0005-0000-0000-0000DD230000}"/>
    <cellStyle name="Link Currency (2)" xfId="6683" xr:uid="{00000000-0005-0000-0000-0000DE230000}"/>
    <cellStyle name="Link Units (0)" xfId="6684" xr:uid="{00000000-0005-0000-0000-0000DF230000}"/>
    <cellStyle name="Link Units (1)" xfId="6685" xr:uid="{00000000-0005-0000-0000-0000E0230000}"/>
    <cellStyle name="Link Units (2)" xfId="6686" xr:uid="{00000000-0005-0000-0000-0000E1230000}"/>
    <cellStyle name="Linked Cell" xfId="53182" xr:uid="{00000000-0005-0000-0000-0000E2230000}"/>
    <cellStyle name="Linked Cell 2" xfId="6687" xr:uid="{00000000-0005-0000-0000-0000E3230000}"/>
    <cellStyle name="Linked Cell 3" xfId="6688" xr:uid="{00000000-0005-0000-0000-0000E4230000}"/>
    <cellStyle name="Linked Cell 4" xfId="6689" xr:uid="{00000000-0005-0000-0000-0000E5230000}"/>
    <cellStyle name="Linked Cell 5" xfId="6690" xr:uid="{00000000-0005-0000-0000-0000E6230000}"/>
    <cellStyle name="Linked Cell 6" xfId="6691" xr:uid="{00000000-0005-0000-0000-0000E7230000}"/>
    <cellStyle name="Linked Cell 7" xfId="6692" xr:uid="{00000000-0005-0000-0000-0000E8230000}"/>
    <cellStyle name="Linked Cell 8" xfId="6693" xr:uid="{00000000-0005-0000-0000-0000E9230000}"/>
    <cellStyle name="Linked Cells" xfId="6694" xr:uid="{00000000-0005-0000-0000-0000EA230000}"/>
    <cellStyle name="Lookup" xfId="6695" xr:uid="{00000000-0005-0000-0000-0000EB230000}"/>
    <cellStyle name="LookupInput" xfId="6696" xr:uid="{00000000-0005-0000-0000-0000EC230000}"/>
    <cellStyle name="MANUAL" xfId="6697" xr:uid="{00000000-0005-0000-0000-0000ED230000}"/>
    <cellStyle name="Millares [0]_10 AVERIAS MASIVAS + ANT" xfId="6698" xr:uid="{00000000-0005-0000-0000-0000EE230000}"/>
    <cellStyle name="Millares_10 AVERIAS MASIVAS + ANT" xfId="6699" xr:uid="{00000000-0005-0000-0000-0000EF230000}"/>
    <cellStyle name="Milliers [0]_!!!GO" xfId="6700" xr:uid="{00000000-0005-0000-0000-0000F0230000}"/>
    <cellStyle name="Milliers_!!!GO" xfId="6701" xr:uid="{00000000-0005-0000-0000-0000F1230000}"/>
    <cellStyle name="MINOR ROW HEADING" xfId="6702" xr:uid="{00000000-0005-0000-0000-0000F2230000}"/>
    <cellStyle name="Moeda 2" xfId="77" xr:uid="{00000000-0005-0000-0000-0000F3230000}"/>
    <cellStyle name="Moeda 2 2" xfId="78" xr:uid="{00000000-0005-0000-0000-0000F4230000}"/>
    <cellStyle name="Moeda 2 2 2" xfId="508" xr:uid="{00000000-0005-0000-0000-0000F5230000}"/>
    <cellStyle name="Moeda 2 2 2 2" xfId="21933" xr:uid="{00000000-0005-0000-0000-0000F6230000}"/>
    <cellStyle name="Moeda 2 2 2 2 2" xfId="37601" xr:uid="{00000000-0005-0000-0000-0000F7230000}"/>
    <cellStyle name="Moeda 2 2 2 3" xfId="22013" xr:uid="{00000000-0005-0000-0000-0000F8230000}"/>
    <cellStyle name="Moeda 2 2 3" xfId="6704" xr:uid="{00000000-0005-0000-0000-0000F9230000}"/>
    <cellStyle name="Moeda 2 2 4" xfId="21909" xr:uid="{00000000-0005-0000-0000-0000FA230000}"/>
    <cellStyle name="Moeda 2 2 4 2" xfId="37577" xr:uid="{00000000-0005-0000-0000-0000FB230000}"/>
    <cellStyle name="Moeda 2 2 5" xfId="21970" xr:uid="{00000000-0005-0000-0000-0000FC230000}"/>
    <cellStyle name="Moeda 2 3" xfId="504" xr:uid="{00000000-0005-0000-0000-0000FD230000}"/>
    <cellStyle name="Moeda 2 3 2" xfId="6705" xr:uid="{00000000-0005-0000-0000-0000FE230000}"/>
    <cellStyle name="Moeda 2 3 3" xfId="21929" xr:uid="{00000000-0005-0000-0000-0000FF230000}"/>
    <cellStyle name="Moeda 2 3 3 2" xfId="37597" xr:uid="{00000000-0005-0000-0000-000000240000}"/>
    <cellStyle name="Moeda 2 3 4" xfId="22009" xr:uid="{00000000-0005-0000-0000-000001240000}"/>
    <cellStyle name="Moeda 2 4" xfId="6703" xr:uid="{00000000-0005-0000-0000-000002240000}"/>
    <cellStyle name="Moeda 2 5" xfId="21908" xr:uid="{00000000-0005-0000-0000-000003240000}"/>
    <cellStyle name="Moeda 2 5 2" xfId="37576" xr:uid="{00000000-0005-0000-0000-000004240000}"/>
    <cellStyle name="Moeda 2 6" xfId="21969" xr:uid="{00000000-0005-0000-0000-000005240000}"/>
    <cellStyle name="Moeda 3" xfId="522" xr:uid="{00000000-0005-0000-0000-000006240000}"/>
    <cellStyle name="Moeda 3 2" xfId="6706" xr:uid="{00000000-0005-0000-0000-000007240000}"/>
    <cellStyle name="Moeda 4" xfId="6707" xr:uid="{00000000-0005-0000-0000-000008240000}"/>
    <cellStyle name="Moneda [0]_10 AVERIAS MASIVAS + ANT" xfId="6708" xr:uid="{00000000-0005-0000-0000-000009240000}"/>
    <cellStyle name="Moneda_10 AVERIAS MASIVAS + ANT" xfId="6709" xr:uid="{00000000-0005-0000-0000-00000A240000}"/>
    <cellStyle name="Monétaire [0]_!!!GO" xfId="6710" xr:uid="{00000000-0005-0000-0000-00000B240000}"/>
    <cellStyle name="Monétaire_!!!GO" xfId="6711" xr:uid="{00000000-0005-0000-0000-00000C240000}"/>
    <cellStyle name="Monetario" xfId="6712" xr:uid="{00000000-0005-0000-0000-00000D240000}"/>
    <cellStyle name="Multiple" xfId="6713" xr:uid="{00000000-0005-0000-0000-00000E240000}"/>
    <cellStyle name="Neutra 2" xfId="79" xr:uid="{00000000-0005-0000-0000-000010240000}"/>
    <cellStyle name="Neutra 2 2" xfId="6714" xr:uid="{00000000-0005-0000-0000-000011240000}"/>
    <cellStyle name="Neutral" xfId="53183" xr:uid="{00000000-0005-0000-0000-000012240000}"/>
    <cellStyle name="Neutral 2" xfId="6715" xr:uid="{00000000-0005-0000-0000-000013240000}"/>
    <cellStyle name="Neutral 3" xfId="6716" xr:uid="{00000000-0005-0000-0000-000014240000}"/>
    <cellStyle name="Neutral 4" xfId="6717" xr:uid="{00000000-0005-0000-0000-000015240000}"/>
    <cellStyle name="Neutral 5" xfId="6718" xr:uid="{00000000-0005-0000-0000-000016240000}"/>
    <cellStyle name="Neutral 6" xfId="6719" xr:uid="{00000000-0005-0000-0000-000017240000}"/>
    <cellStyle name="Neutral 7" xfId="6720" xr:uid="{00000000-0005-0000-0000-000018240000}"/>
    <cellStyle name="Neutral 8" xfId="6721" xr:uid="{00000000-0005-0000-0000-000019240000}"/>
    <cellStyle name="Neutro" xfId="10" builtinId="28" customBuiltin="1"/>
    <cellStyle name="no dec" xfId="6722" xr:uid="{00000000-0005-0000-0000-00001A240000}"/>
    <cellStyle name="NoBmal_DECLARATION" xfId="6723" xr:uid="{00000000-0005-0000-0000-00001B240000}"/>
    <cellStyle name="Normal" xfId="0" builtinId="0"/>
    <cellStyle name="Normal - Style1" xfId="6724" xr:uid="{00000000-0005-0000-0000-00001D240000}"/>
    <cellStyle name="Normal - Style1 2" xfId="14637" xr:uid="{00000000-0005-0000-0000-00001E240000}"/>
    <cellStyle name="Normal - Style1 2 2" xfId="30306" xr:uid="{00000000-0005-0000-0000-00001F240000}"/>
    <cellStyle name="Normal - Style1 2 3" xfId="45903" xr:uid="{00000000-0005-0000-0000-000020240000}"/>
    <cellStyle name="Normal - Style1 3" xfId="22560" xr:uid="{00000000-0005-0000-0000-000021240000}"/>
    <cellStyle name="Normal - Style1 4" xfId="38157" xr:uid="{00000000-0005-0000-0000-000022240000}"/>
    <cellStyle name="Normal - Style2" xfId="6725" xr:uid="{00000000-0005-0000-0000-000023240000}"/>
    <cellStyle name="Normal - Style2 2" xfId="14638" xr:uid="{00000000-0005-0000-0000-000024240000}"/>
    <cellStyle name="Normal - Style2 2 2" xfId="30307" xr:uid="{00000000-0005-0000-0000-000025240000}"/>
    <cellStyle name="Normal - Style2 2 3" xfId="45904" xr:uid="{00000000-0005-0000-0000-000026240000}"/>
    <cellStyle name="Normal - Style2 3" xfId="22561" xr:uid="{00000000-0005-0000-0000-000027240000}"/>
    <cellStyle name="Normal - Style2 4" xfId="38158" xr:uid="{00000000-0005-0000-0000-000028240000}"/>
    <cellStyle name="Normal - Style3" xfId="6726" xr:uid="{00000000-0005-0000-0000-000029240000}"/>
    <cellStyle name="Normal - Style3 2" xfId="14639" xr:uid="{00000000-0005-0000-0000-00002A240000}"/>
    <cellStyle name="Normal - Style3 2 2" xfId="30308" xr:uid="{00000000-0005-0000-0000-00002B240000}"/>
    <cellStyle name="Normal - Style3 2 3" xfId="45905" xr:uid="{00000000-0005-0000-0000-00002C240000}"/>
    <cellStyle name="Normal - Style3 3" xfId="22562" xr:uid="{00000000-0005-0000-0000-00002D240000}"/>
    <cellStyle name="Normal - Style3 4" xfId="38159" xr:uid="{00000000-0005-0000-0000-00002E240000}"/>
    <cellStyle name="Normal - Style4" xfId="6727" xr:uid="{00000000-0005-0000-0000-00002F240000}"/>
    <cellStyle name="Normal - Style4 2" xfId="14640" xr:uid="{00000000-0005-0000-0000-000030240000}"/>
    <cellStyle name="Normal - Style4 2 2" xfId="30309" xr:uid="{00000000-0005-0000-0000-000031240000}"/>
    <cellStyle name="Normal - Style4 2 3" xfId="45906" xr:uid="{00000000-0005-0000-0000-000032240000}"/>
    <cellStyle name="Normal - Style4 3" xfId="22563" xr:uid="{00000000-0005-0000-0000-000033240000}"/>
    <cellStyle name="Normal - Style4 4" xfId="38160" xr:uid="{00000000-0005-0000-0000-000034240000}"/>
    <cellStyle name="Normal - Style5" xfId="6728" xr:uid="{00000000-0005-0000-0000-000035240000}"/>
    <cellStyle name="Normal - Style5 2" xfId="14641" xr:uid="{00000000-0005-0000-0000-000036240000}"/>
    <cellStyle name="Normal - Style5 2 2" xfId="30310" xr:uid="{00000000-0005-0000-0000-000037240000}"/>
    <cellStyle name="Normal - Style5 2 3" xfId="45907" xr:uid="{00000000-0005-0000-0000-000038240000}"/>
    <cellStyle name="Normal - Style5 3" xfId="22564" xr:uid="{00000000-0005-0000-0000-000039240000}"/>
    <cellStyle name="Normal - Style5 4" xfId="38161" xr:uid="{00000000-0005-0000-0000-00003A240000}"/>
    <cellStyle name="Normal - Style6" xfId="6729" xr:uid="{00000000-0005-0000-0000-00003B240000}"/>
    <cellStyle name="Normal - Style6 2" xfId="14642" xr:uid="{00000000-0005-0000-0000-00003C240000}"/>
    <cellStyle name="Normal - Style6 2 2" xfId="30311" xr:uid="{00000000-0005-0000-0000-00003D240000}"/>
    <cellStyle name="Normal - Style6 2 3" xfId="45908" xr:uid="{00000000-0005-0000-0000-00003E240000}"/>
    <cellStyle name="Normal - Style6 3" xfId="22565" xr:uid="{00000000-0005-0000-0000-00003F240000}"/>
    <cellStyle name="Normal - Style6 4" xfId="38162" xr:uid="{00000000-0005-0000-0000-000040240000}"/>
    <cellStyle name="Normal - Style7" xfId="6730" xr:uid="{00000000-0005-0000-0000-000041240000}"/>
    <cellStyle name="Normal - Style7 2" xfId="14643" xr:uid="{00000000-0005-0000-0000-000042240000}"/>
    <cellStyle name="Normal - Style7 2 2" xfId="30312" xr:uid="{00000000-0005-0000-0000-000043240000}"/>
    <cellStyle name="Normal - Style7 2 3" xfId="45909" xr:uid="{00000000-0005-0000-0000-000044240000}"/>
    <cellStyle name="Normal - Style7 3" xfId="22566" xr:uid="{00000000-0005-0000-0000-000045240000}"/>
    <cellStyle name="Normal - Style7 4" xfId="38163" xr:uid="{00000000-0005-0000-0000-000046240000}"/>
    <cellStyle name="Normal - Style8" xfId="6731" xr:uid="{00000000-0005-0000-0000-000047240000}"/>
    <cellStyle name="Normal - Style8 2" xfId="14644" xr:uid="{00000000-0005-0000-0000-000048240000}"/>
    <cellStyle name="Normal - Style8 2 2" xfId="30313" xr:uid="{00000000-0005-0000-0000-000049240000}"/>
    <cellStyle name="Normal - Style8 2 3" xfId="45910" xr:uid="{00000000-0005-0000-0000-00004A240000}"/>
    <cellStyle name="Normal - Style8 3" xfId="22567" xr:uid="{00000000-0005-0000-0000-00004B240000}"/>
    <cellStyle name="Normal - Style8 4" xfId="38164" xr:uid="{00000000-0005-0000-0000-00004C240000}"/>
    <cellStyle name="Normal 000$" xfId="6732" xr:uid="{00000000-0005-0000-0000-00004D240000}"/>
    <cellStyle name="Normal 000$ 2" xfId="14645" xr:uid="{00000000-0005-0000-0000-00004E240000}"/>
    <cellStyle name="Normal 000$ 2 2" xfId="30314" xr:uid="{00000000-0005-0000-0000-00004F240000}"/>
    <cellStyle name="Normal 000$ 2 3" xfId="45911" xr:uid="{00000000-0005-0000-0000-000050240000}"/>
    <cellStyle name="Normal 000$ 3" xfId="22568" xr:uid="{00000000-0005-0000-0000-000051240000}"/>
    <cellStyle name="Normal 000$ 4" xfId="38165" xr:uid="{00000000-0005-0000-0000-000052240000}"/>
    <cellStyle name="Normal 10" xfId="80" xr:uid="{00000000-0005-0000-0000-000053240000}"/>
    <cellStyle name="Normal 10 10" xfId="6734" xr:uid="{00000000-0005-0000-0000-000054240000}"/>
    <cellStyle name="Normal 10 10 2" xfId="14647" xr:uid="{00000000-0005-0000-0000-000055240000}"/>
    <cellStyle name="Normal 10 10 2 2" xfId="30316" xr:uid="{00000000-0005-0000-0000-000056240000}"/>
    <cellStyle name="Normal 10 10 2 3" xfId="45913" xr:uid="{00000000-0005-0000-0000-000057240000}"/>
    <cellStyle name="Normal 10 10 3" xfId="22570" xr:uid="{00000000-0005-0000-0000-000058240000}"/>
    <cellStyle name="Normal 10 10 4" xfId="38167" xr:uid="{00000000-0005-0000-0000-000059240000}"/>
    <cellStyle name="Normal 10 11" xfId="6735" xr:uid="{00000000-0005-0000-0000-00005A240000}"/>
    <cellStyle name="Normal 10 11 2" xfId="14648" xr:uid="{00000000-0005-0000-0000-00005B240000}"/>
    <cellStyle name="Normal 10 11 2 2" xfId="30317" xr:uid="{00000000-0005-0000-0000-00005C240000}"/>
    <cellStyle name="Normal 10 11 2 3" xfId="45914" xr:uid="{00000000-0005-0000-0000-00005D240000}"/>
    <cellStyle name="Normal 10 11 3" xfId="22571" xr:uid="{00000000-0005-0000-0000-00005E240000}"/>
    <cellStyle name="Normal 10 11 4" xfId="38168" xr:uid="{00000000-0005-0000-0000-00005F240000}"/>
    <cellStyle name="Normal 10 12" xfId="6736" xr:uid="{00000000-0005-0000-0000-000060240000}"/>
    <cellStyle name="Normal 10 12 2" xfId="14649" xr:uid="{00000000-0005-0000-0000-000061240000}"/>
    <cellStyle name="Normal 10 12 2 2" xfId="30318" xr:uid="{00000000-0005-0000-0000-000062240000}"/>
    <cellStyle name="Normal 10 12 2 3" xfId="45915" xr:uid="{00000000-0005-0000-0000-000063240000}"/>
    <cellStyle name="Normal 10 12 3" xfId="22572" xr:uid="{00000000-0005-0000-0000-000064240000}"/>
    <cellStyle name="Normal 10 12 4" xfId="38169" xr:uid="{00000000-0005-0000-0000-000065240000}"/>
    <cellStyle name="Normal 10 13" xfId="13954" xr:uid="{00000000-0005-0000-0000-000066240000}"/>
    <cellStyle name="Normal 10 14" xfId="14646" xr:uid="{00000000-0005-0000-0000-000067240000}"/>
    <cellStyle name="Normal 10 14 2" xfId="30315" xr:uid="{00000000-0005-0000-0000-000068240000}"/>
    <cellStyle name="Normal 10 14 3" xfId="45912" xr:uid="{00000000-0005-0000-0000-000069240000}"/>
    <cellStyle name="Normal 10 15" xfId="6733" xr:uid="{00000000-0005-0000-0000-00006A240000}"/>
    <cellStyle name="Normal 10 15 2" xfId="22569" xr:uid="{00000000-0005-0000-0000-00006B240000}"/>
    <cellStyle name="Normal 10 16" xfId="38166" xr:uid="{00000000-0005-0000-0000-00006C240000}"/>
    <cellStyle name="Normal 10 2" xfId="81" xr:uid="{00000000-0005-0000-0000-00006D240000}"/>
    <cellStyle name="Normal 10 2 2" xfId="14650" xr:uid="{00000000-0005-0000-0000-00006E240000}"/>
    <cellStyle name="Normal 10 2 2 2" xfId="30319" xr:uid="{00000000-0005-0000-0000-00006F240000}"/>
    <cellStyle name="Normal 10 2 2 3" xfId="45916" xr:uid="{00000000-0005-0000-0000-000070240000}"/>
    <cellStyle name="Normal 10 2 3" xfId="6737" xr:uid="{00000000-0005-0000-0000-000071240000}"/>
    <cellStyle name="Normal 10 2 3 2" xfId="22573" xr:uid="{00000000-0005-0000-0000-000072240000}"/>
    <cellStyle name="Normal 10 2 4" xfId="38170" xr:uid="{00000000-0005-0000-0000-000073240000}"/>
    <cellStyle name="Normal 10 3" xfId="82" xr:uid="{00000000-0005-0000-0000-000074240000}"/>
    <cellStyle name="Normal 10 3 2" xfId="526" xr:uid="{00000000-0005-0000-0000-000075240000}"/>
    <cellStyle name="Normal 10 3 2 2" xfId="14651" xr:uid="{00000000-0005-0000-0000-000076240000}"/>
    <cellStyle name="Normal 10 3 2 2 2" xfId="30320" xr:uid="{00000000-0005-0000-0000-000077240000}"/>
    <cellStyle name="Normal 10 3 2 3" xfId="45917" xr:uid="{00000000-0005-0000-0000-000078240000}"/>
    <cellStyle name="Normal 10 3 3" xfId="6738" xr:uid="{00000000-0005-0000-0000-000079240000}"/>
    <cellStyle name="Normal 10 3 3 2" xfId="22574" xr:uid="{00000000-0005-0000-0000-00007A240000}"/>
    <cellStyle name="Normal 10 3 4" xfId="38171" xr:uid="{00000000-0005-0000-0000-00007B240000}"/>
    <cellStyle name="Normal 10 4" xfId="525" xr:uid="{00000000-0005-0000-0000-00007C240000}"/>
    <cellStyle name="Normal 10 4 2" xfId="14652" xr:uid="{00000000-0005-0000-0000-00007D240000}"/>
    <cellStyle name="Normal 10 4 2 2" xfId="30321" xr:uid="{00000000-0005-0000-0000-00007E240000}"/>
    <cellStyle name="Normal 10 4 2 3" xfId="45918" xr:uid="{00000000-0005-0000-0000-00007F240000}"/>
    <cellStyle name="Normal 10 4 3" xfId="6739" xr:uid="{00000000-0005-0000-0000-000080240000}"/>
    <cellStyle name="Normal 10 4 3 2" xfId="22575" xr:uid="{00000000-0005-0000-0000-000081240000}"/>
    <cellStyle name="Normal 10 4 4" xfId="38172" xr:uid="{00000000-0005-0000-0000-000082240000}"/>
    <cellStyle name="Normal 10 5" xfId="6740" xr:uid="{00000000-0005-0000-0000-000083240000}"/>
    <cellStyle name="Normal 10 5 2" xfId="14653" xr:uid="{00000000-0005-0000-0000-000084240000}"/>
    <cellStyle name="Normal 10 5 2 2" xfId="30322" xr:uid="{00000000-0005-0000-0000-000085240000}"/>
    <cellStyle name="Normal 10 5 2 3" xfId="45919" xr:uid="{00000000-0005-0000-0000-000086240000}"/>
    <cellStyle name="Normal 10 5 3" xfId="22576" xr:uid="{00000000-0005-0000-0000-000087240000}"/>
    <cellStyle name="Normal 10 5 4" xfId="38173" xr:uid="{00000000-0005-0000-0000-000088240000}"/>
    <cellStyle name="Normal 10 6" xfId="6741" xr:uid="{00000000-0005-0000-0000-000089240000}"/>
    <cellStyle name="Normal 10 6 2" xfId="14654" xr:uid="{00000000-0005-0000-0000-00008A240000}"/>
    <cellStyle name="Normal 10 6 2 2" xfId="30323" xr:uid="{00000000-0005-0000-0000-00008B240000}"/>
    <cellStyle name="Normal 10 6 2 3" xfId="45920" xr:uid="{00000000-0005-0000-0000-00008C240000}"/>
    <cellStyle name="Normal 10 6 3" xfId="22577" xr:uid="{00000000-0005-0000-0000-00008D240000}"/>
    <cellStyle name="Normal 10 6 4" xfId="38174" xr:uid="{00000000-0005-0000-0000-00008E240000}"/>
    <cellStyle name="Normal 10 7" xfId="6742" xr:uid="{00000000-0005-0000-0000-00008F240000}"/>
    <cellStyle name="Normal 10 7 2" xfId="6743" xr:uid="{00000000-0005-0000-0000-000090240000}"/>
    <cellStyle name="Normal 10 7 2 2" xfId="14656" xr:uid="{00000000-0005-0000-0000-000091240000}"/>
    <cellStyle name="Normal 10 7 2 2 2" xfId="30325" xr:uid="{00000000-0005-0000-0000-000092240000}"/>
    <cellStyle name="Normal 10 7 2 2 3" xfId="45922" xr:uid="{00000000-0005-0000-0000-000093240000}"/>
    <cellStyle name="Normal 10 7 2 3" xfId="22579" xr:uid="{00000000-0005-0000-0000-000094240000}"/>
    <cellStyle name="Normal 10 7 2 4" xfId="38176" xr:uid="{00000000-0005-0000-0000-000095240000}"/>
    <cellStyle name="Normal 10 7 3" xfId="6744" xr:uid="{00000000-0005-0000-0000-000096240000}"/>
    <cellStyle name="Normal 10 7 3 2" xfId="14657" xr:uid="{00000000-0005-0000-0000-000097240000}"/>
    <cellStyle name="Normal 10 7 3 2 2" xfId="30326" xr:uid="{00000000-0005-0000-0000-000098240000}"/>
    <cellStyle name="Normal 10 7 3 2 3" xfId="45923" xr:uid="{00000000-0005-0000-0000-000099240000}"/>
    <cellStyle name="Normal 10 7 3 3" xfId="22580" xr:uid="{00000000-0005-0000-0000-00009A240000}"/>
    <cellStyle name="Normal 10 7 3 4" xfId="38177" xr:uid="{00000000-0005-0000-0000-00009B240000}"/>
    <cellStyle name="Normal 10 7 4" xfId="14655" xr:uid="{00000000-0005-0000-0000-00009C240000}"/>
    <cellStyle name="Normal 10 7 4 2" xfId="30324" xr:uid="{00000000-0005-0000-0000-00009D240000}"/>
    <cellStyle name="Normal 10 7 4 3" xfId="45921" xr:uid="{00000000-0005-0000-0000-00009E240000}"/>
    <cellStyle name="Normal 10 7 5" xfId="22578" xr:uid="{00000000-0005-0000-0000-00009F240000}"/>
    <cellStyle name="Normal 10 7 6" xfId="38175" xr:uid="{00000000-0005-0000-0000-0000A0240000}"/>
    <cellStyle name="Normal 10 8" xfId="6745" xr:uid="{00000000-0005-0000-0000-0000A1240000}"/>
    <cellStyle name="Normal 10 8 2" xfId="14658" xr:uid="{00000000-0005-0000-0000-0000A2240000}"/>
    <cellStyle name="Normal 10 8 2 2" xfId="30327" xr:uid="{00000000-0005-0000-0000-0000A3240000}"/>
    <cellStyle name="Normal 10 8 2 3" xfId="45924" xr:uid="{00000000-0005-0000-0000-0000A4240000}"/>
    <cellStyle name="Normal 10 8 3" xfId="22581" xr:uid="{00000000-0005-0000-0000-0000A5240000}"/>
    <cellStyle name="Normal 10 8 4" xfId="38178" xr:uid="{00000000-0005-0000-0000-0000A6240000}"/>
    <cellStyle name="Normal 10 9" xfId="6746" xr:uid="{00000000-0005-0000-0000-0000A7240000}"/>
    <cellStyle name="Normal 10 9 2" xfId="14659" xr:uid="{00000000-0005-0000-0000-0000A8240000}"/>
    <cellStyle name="Normal 10 9 2 2" xfId="30328" xr:uid="{00000000-0005-0000-0000-0000A9240000}"/>
    <cellStyle name="Normal 10 9 2 3" xfId="45925" xr:uid="{00000000-0005-0000-0000-0000AA240000}"/>
    <cellStyle name="Normal 10 9 3" xfId="22582" xr:uid="{00000000-0005-0000-0000-0000AB240000}"/>
    <cellStyle name="Normal 10 9 4" xfId="38179" xr:uid="{00000000-0005-0000-0000-0000AC240000}"/>
    <cellStyle name="Normal 100" xfId="53223" xr:uid="{00000000-0005-0000-0000-0000AD240000}"/>
    <cellStyle name="Normal 11" xfId="83" xr:uid="{00000000-0005-0000-0000-0000AE240000}"/>
    <cellStyle name="Normal 11 10" xfId="21910" xr:uid="{00000000-0005-0000-0000-0000AF240000}"/>
    <cellStyle name="Normal 11 10 2" xfId="37578" xr:uid="{00000000-0005-0000-0000-0000B0240000}"/>
    <cellStyle name="Normal 11 11" xfId="21971" xr:uid="{00000000-0005-0000-0000-0000B1240000}"/>
    <cellStyle name="Normal 11 12" xfId="38180" xr:uid="{00000000-0005-0000-0000-0000B2240000}"/>
    <cellStyle name="Normal 11 2" xfId="84" xr:uid="{00000000-0005-0000-0000-0000B3240000}"/>
    <cellStyle name="Normal 11 2 2" xfId="14661" xr:uid="{00000000-0005-0000-0000-0000B4240000}"/>
    <cellStyle name="Normal 11 2 2 2" xfId="30330" xr:uid="{00000000-0005-0000-0000-0000B5240000}"/>
    <cellStyle name="Normal 11 2 2 3" xfId="45927" xr:uid="{00000000-0005-0000-0000-0000B6240000}"/>
    <cellStyle name="Normal 11 2 3" xfId="6748" xr:uid="{00000000-0005-0000-0000-0000B7240000}"/>
    <cellStyle name="Normal 11 2 3 2" xfId="22584" xr:uid="{00000000-0005-0000-0000-0000B8240000}"/>
    <cellStyle name="Normal 11 2 4" xfId="38181" xr:uid="{00000000-0005-0000-0000-0000B9240000}"/>
    <cellStyle name="Normal 11 3" xfId="527" xr:uid="{00000000-0005-0000-0000-0000BA240000}"/>
    <cellStyle name="Normal 11 3 2" xfId="14662" xr:uid="{00000000-0005-0000-0000-0000BB240000}"/>
    <cellStyle name="Normal 11 3 2 2" xfId="30331" xr:uid="{00000000-0005-0000-0000-0000BC240000}"/>
    <cellStyle name="Normal 11 3 2 3" xfId="45928" xr:uid="{00000000-0005-0000-0000-0000BD240000}"/>
    <cellStyle name="Normal 11 3 3" xfId="6749" xr:uid="{00000000-0005-0000-0000-0000BE240000}"/>
    <cellStyle name="Normal 11 3 3 2" xfId="22585" xr:uid="{00000000-0005-0000-0000-0000BF240000}"/>
    <cellStyle name="Normal 11 3 4" xfId="21947" xr:uid="{00000000-0005-0000-0000-0000C0240000}"/>
    <cellStyle name="Normal 11 3 4 2" xfId="37615" xr:uid="{00000000-0005-0000-0000-0000C1240000}"/>
    <cellStyle name="Normal 11 3 5" xfId="22027" xr:uid="{00000000-0005-0000-0000-0000C2240000}"/>
    <cellStyle name="Normal 11 3 6" xfId="38182" xr:uid="{00000000-0005-0000-0000-0000C3240000}"/>
    <cellStyle name="Normal 11 4" xfId="6750" xr:uid="{00000000-0005-0000-0000-0000C4240000}"/>
    <cellStyle name="Normal 11 4 2" xfId="14663" xr:uid="{00000000-0005-0000-0000-0000C5240000}"/>
    <cellStyle name="Normal 11 4 2 2" xfId="30332" xr:uid="{00000000-0005-0000-0000-0000C6240000}"/>
    <cellStyle name="Normal 11 4 2 3" xfId="45929" xr:uid="{00000000-0005-0000-0000-0000C7240000}"/>
    <cellStyle name="Normal 11 4 3" xfId="22586" xr:uid="{00000000-0005-0000-0000-0000C8240000}"/>
    <cellStyle name="Normal 11 4 4" xfId="38183" xr:uid="{00000000-0005-0000-0000-0000C9240000}"/>
    <cellStyle name="Normal 11 5" xfId="6751" xr:uid="{00000000-0005-0000-0000-0000CA240000}"/>
    <cellStyle name="Normal 11 5 2" xfId="14664" xr:uid="{00000000-0005-0000-0000-0000CB240000}"/>
    <cellStyle name="Normal 11 5 2 2" xfId="30333" xr:uid="{00000000-0005-0000-0000-0000CC240000}"/>
    <cellStyle name="Normal 11 5 2 3" xfId="45930" xr:uid="{00000000-0005-0000-0000-0000CD240000}"/>
    <cellStyle name="Normal 11 5 3" xfId="22587" xr:uid="{00000000-0005-0000-0000-0000CE240000}"/>
    <cellStyle name="Normal 11 5 4" xfId="38184" xr:uid="{00000000-0005-0000-0000-0000CF240000}"/>
    <cellStyle name="Normal 11 6" xfId="6752" xr:uid="{00000000-0005-0000-0000-0000D0240000}"/>
    <cellStyle name="Normal 11 6 2" xfId="14665" xr:uid="{00000000-0005-0000-0000-0000D1240000}"/>
    <cellStyle name="Normal 11 6 2 2" xfId="30334" xr:uid="{00000000-0005-0000-0000-0000D2240000}"/>
    <cellStyle name="Normal 11 6 2 3" xfId="45931" xr:uid="{00000000-0005-0000-0000-0000D3240000}"/>
    <cellStyle name="Normal 11 6 3" xfId="22588" xr:uid="{00000000-0005-0000-0000-0000D4240000}"/>
    <cellStyle name="Normal 11 6 4" xfId="38185" xr:uid="{00000000-0005-0000-0000-0000D5240000}"/>
    <cellStyle name="Normal 11 7" xfId="13955" xr:uid="{00000000-0005-0000-0000-0000D6240000}"/>
    <cellStyle name="Normal 11 8" xfId="14660" xr:uid="{00000000-0005-0000-0000-0000D7240000}"/>
    <cellStyle name="Normal 11 8 2" xfId="30329" xr:uid="{00000000-0005-0000-0000-0000D8240000}"/>
    <cellStyle name="Normal 11 8 3" xfId="45926" xr:uid="{00000000-0005-0000-0000-0000D9240000}"/>
    <cellStyle name="Normal 11 9" xfId="6747" xr:uid="{00000000-0005-0000-0000-0000DA240000}"/>
    <cellStyle name="Normal 11 9 2" xfId="22583" xr:uid="{00000000-0005-0000-0000-0000DB240000}"/>
    <cellStyle name="Normal 12" xfId="85" xr:uid="{00000000-0005-0000-0000-0000DC240000}"/>
    <cellStyle name="Normal 12 2" xfId="6754" xr:uid="{00000000-0005-0000-0000-0000DD240000}"/>
    <cellStyle name="Normal 12 2 2" xfId="14667" xr:uid="{00000000-0005-0000-0000-0000DE240000}"/>
    <cellStyle name="Normal 12 2 2 2" xfId="30336" xr:uid="{00000000-0005-0000-0000-0000DF240000}"/>
    <cellStyle name="Normal 12 2 2 3" xfId="45933" xr:uid="{00000000-0005-0000-0000-0000E0240000}"/>
    <cellStyle name="Normal 12 2 3" xfId="22590" xr:uid="{00000000-0005-0000-0000-0000E1240000}"/>
    <cellStyle name="Normal 12 2 4" xfId="38187" xr:uid="{00000000-0005-0000-0000-0000E2240000}"/>
    <cellStyle name="Normal 12 3" xfId="13956" xr:uid="{00000000-0005-0000-0000-0000E3240000}"/>
    <cellStyle name="Normal 12 4" xfId="14666" xr:uid="{00000000-0005-0000-0000-0000E4240000}"/>
    <cellStyle name="Normal 12 4 2" xfId="30335" xr:uid="{00000000-0005-0000-0000-0000E5240000}"/>
    <cellStyle name="Normal 12 4 3" xfId="45932" xr:uid="{00000000-0005-0000-0000-0000E6240000}"/>
    <cellStyle name="Normal 12 5" xfId="6753" xr:uid="{00000000-0005-0000-0000-0000E7240000}"/>
    <cellStyle name="Normal 12 5 2" xfId="22589" xr:uid="{00000000-0005-0000-0000-0000E8240000}"/>
    <cellStyle name="Normal 12 6" xfId="38186" xr:uid="{00000000-0005-0000-0000-0000E9240000}"/>
    <cellStyle name="Normal 13" xfId="86" xr:uid="{00000000-0005-0000-0000-0000EA240000}"/>
    <cellStyle name="Normal 13 2" xfId="6756" xr:uid="{00000000-0005-0000-0000-0000EB240000}"/>
    <cellStyle name="Normal 13 2 2" xfId="14669" xr:uid="{00000000-0005-0000-0000-0000EC240000}"/>
    <cellStyle name="Normal 13 2 2 2" xfId="30338" xr:uid="{00000000-0005-0000-0000-0000ED240000}"/>
    <cellStyle name="Normal 13 2 2 3" xfId="45935" xr:uid="{00000000-0005-0000-0000-0000EE240000}"/>
    <cellStyle name="Normal 13 2 3" xfId="22592" xr:uid="{00000000-0005-0000-0000-0000EF240000}"/>
    <cellStyle name="Normal 13 2 4" xfId="38189" xr:uid="{00000000-0005-0000-0000-0000F0240000}"/>
    <cellStyle name="Normal 13 3" xfId="6757" xr:uid="{00000000-0005-0000-0000-0000F1240000}"/>
    <cellStyle name="Normal 13 3 2" xfId="14670" xr:uid="{00000000-0005-0000-0000-0000F2240000}"/>
    <cellStyle name="Normal 13 3 2 2" xfId="30339" xr:uid="{00000000-0005-0000-0000-0000F3240000}"/>
    <cellStyle name="Normal 13 3 2 3" xfId="45936" xr:uid="{00000000-0005-0000-0000-0000F4240000}"/>
    <cellStyle name="Normal 13 3 3" xfId="22593" xr:uid="{00000000-0005-0000-0000-0000F5240000}"/>
    <cellStyle name="Normal 13 3 4" xfId="38190" xr:uid="{00000000-0005-0000-0000-0000F6240000}"/>
    <cellStyle name="Normal 13 4" xfId="6758" xr:uid="{00000000-0005-0000-0000-0000F7240000}"/>
    <cellStyle name="Normal 13 4 2" xfId="14671" xr:uid="{00000000-0005-0000-0000-0000F8240000}"/>
    <cellStyle name="Normal 13 4 2 2" xfId="30340" xr:uid="{00000000-0005-0000-0000-0000F9240000}"/>
    <cellStyle name="Normal 13 4 2 3" xfId="45937" xr:uid="{00000000-0005-0000-0000-0000FA240000}"/>
    <cellStyle name="Normal 13 4 3" xfId="22594" xr:uid="{00000000-0005-0000-0000-0000FB240000}"/>
    <cellStyle name="Normal 13 4 4" xfId="38191" xr:uid="{00000000-0005-0000-0000-0000FC240000}"/>
    <cellStyle name="Normal 13 5" xfId="13957" xr:uid="{00000000-0005-0000-0000-0000FD240000}"/>
    <cellStyle name="Normal 13 6" xfId="14668" xr:uid="{00000000-0005-0000-0000-0000FE240000}"/>
    <cellStyle name="Normal 13 6 2" xfId="30337" xr:uid="{00000000-0005-0000-0000-0000FF240000}"/>
    <cellStyle name="Normal 13 6 3" xfId="45934" xr:uid="{00000000-0005-0000-0000-000000250000}"/>
    <cellStyle name="Normal 13 7" xfId="6755" xr:uid="{00000000-0005-0000-0000-000001250000}"/>
    <cellStyle name="Normal 13 7 2" xfId="22591" xr:uid="{00000000-0005-0000-0000-000002250000}"/>
    <cellStyle name="Normal 13 8" xfId="38188" xr:uid="{00000000-0005-0000-0000-000003250000}"/>
    <cellStyle name="Normal 14" xfId="87" xr:uid="{00000000-0005-0000-0000-000004250000}"/>
    <cellStyle name="Normal 14 2" xfId="6760" xr:uid="{00000000-0005-0000-0000-000005250000}"/>
    <cellStyle name="Normal 14 2 2" xfId="6761" xr:uid="{00000000-0005-0000-0000-000006250000}"/>
    <cellStyle name="Normal 14 2 2 2" xfId="14674" xr:uid="{00000000-0005-0000-0000-000007250000}"/>
    <cellStyle name="Normal 14 2 2 2 2" xfId="30343" xr:uid="{00000000-0005-0000-0000-000008250000}"/>
    <cellStyle name="Normal 14 2 2 2 3" xfId="45940" xr:uid="{00000000-0005-0000-0000-000009250000}"/>
    <cellStyle name="Normal 14 2 2 3" xfId="22597" xr:uid="{00000000-0005-0000-0000-00000A250000}"/>
    <cellStyle name="Normal 14 2 2 4" xfId="38194" xr:uid="{00000000-0005-0000-0000-00000B250000}"/>
    <cellStyle name="Normal 14 2 3" xfId="6762" xr:uid="{00000000-0005-0000-0000-00000C250000}"/>
    <cellStyle name="Normal 14 2 3 2" xfId="14675" xr:uid="{00000000-0005-0000-0000-00000D250000}"/>
    <cellStyle name="Normal 14 2 3 2 2" xfId="30344" xr:uid="{00000000-0005-0000-0000-00000E250000}"/>
    <cellStyle name="Normal 14 2 3 2 3" xfId="45941" xr:uid="{00000000-0005-0000-0000-00000F250000}"/>
    <cellStyle name="Normal 14 2 3 3" xfId="22598" xr:uid="{00000000-0005-0000-0000-000010250000}"/>
    <cellStyle name="Normal 14 2 3 4" xfId="38195" xr:uid="{00000000-0005-0000-0000-000011250000}"/>
    <cellStyle name="Normal 14 2 4" xfId="14673" xr:uid="{00000000-0005-0000-0000-000012250000}"/>
    <cellStyle name="Normal 14 2 4 2" xfId="30342" xr:uid="{00000000-0005-0000-0000-000013250000}"/>
    <cellStyle name="Normal 14 2 4 3" xfId="45939" xr:uid="{00000000-0005-0000-0000-000014250000}"/>
    <cellStyle name="Normal 14 2 5" xfId="22596" xr:uid="{00000000-0005-0000-0000-000015250000}"/>
    <cellStyle name="Normal 14 2 6" xfId="38193" xr:uid="{00000000-0005-0000-0000-000016250000}"/>
    <cellStyle name="Normal 14 3" xfId="6763" xr:uid="{00000000-0005-0000-0000-000017250000}"/>
    <cellStyle name="Normal 14 3 2" xfId="14676" xr:uid="{00000000-0005-0000-0000-000018250000}"/>
    <cellStyle name="Normal 14 3 2 2" xfId="30345" xr:uid="{00000000-0005-0000-0000-000019250000}"/>
    <cellStyle name="Normal 14 3 2 3" xfId="45942" xr:uid="{00000000-0005-0000-0000-00001A250000}"/>
    <cellStyle name="Normal 14 3 3" xfId="22599" xr:uid="{00000000-0005-0000-0000-00001B250000}"/>
    <cellStyle name="Normal 14 3 4" xfId="38196" xr:uid="{00000000-0005-0000-0000-00001C250000}"/>
    <cellStyle name="Normal 14 4" xfId="13958" xr:uid="{00000000-0005-0000-0000-00001D250000}"/>
    <cellStyle name="Normal 14 5" xfId="14672" xr:uid="{00000000-0005-0000-0000-00001E250000}"/>
    <cellStyle name="Normal 14 5 2" xfId="30341" xr:uid="{00000000-0005-0000-0000-00001F250000}"/>
    <cellStyle name="Normal 14 5 3" xfId="45938" xr:uid="{00000000-0005-0000-0000-000020250000}"/>
    <cellStyle name="Normal 14 6" xfId="6759" xr:uid="{00000000-0005-0000-0000-000021250000}"/>
    <cellStyle name="Normal 14 6 2" xfId="22595" xr:uid="{00000000-0005-0000-0000-000022250000}"/>
    <cellStyle name="Normal 14 7" xfId="38192" xr:uid="{00000000-0005-0000-0000-000023250000}"/>
    <cellStyle name="Normal 15" xfId="88" xr:uid="{00000000-0005-0000-0000-000024250000}"/>
    <cellStyle name="Normal 15 2" xfId="6765" xr:uid="{00000000-0005-0000-0000-000025250000}"/>
    <cellStyle name="Normal 15 2 2" xfId="6766" xr:uid="{00000000-0005-0000-0000-000026250000}"/>
    <cellStyle name="Normal 15 2 2 2" xfId="14679" xr:uid="{00000000-0005-0000-0000-000027250000}"/>
    <cellStyle name="Normal 15 2 2 2 2" xfId="30348" xr:uid="{00000000-0005-0000-0000-000028250000}"/>
    <cellStyle name="Normal 15 2 2 2 3" xfId="45945" xr:uid="{00000000-0005-0000-0000-000029250000}"/>
    <cellStyle name="Normal 15 2 2 3" xfId="22602" xr:uid="{00000000-0005-0000-0000-00002A250000}"/>
    <cellStyle name="Normal 15 2 2 4" xfId="38199" xr:uid="{00000000-0005-0000-0000-00002B250000}"/>
    <cellStyle name="Normal 15 2 3" xfId="6767" xr:uid="{00000000-0005-0000-0000-00002C250000}"/>
    <cellStyle name="Normal 15 2 3 2" xfId="14680" xr:uid="{00000000-0005-0000-0000-00002D250000}"/>
    <cellStyle name="Normal 15 2 3 2 2" xfId="30349" xr:uid="{00000000-0005-0000-0000-00002E250000}"/>
    <cellStyle name="Normal 15 2 3 2 3" xfId="45946" xr:uid="{00000000-0005-0000-0000-00002F250000}"/>
    <cellStyle name="Normal 15 2 3 3" xfId="22603" xr:uid="{00000000-0005-0000-0000-000030250000}"/>
    <cellStyle name="Normal 15 2 3 4" xfId="38200" xr:uid="{00000000-0005-0000-0000-000031250000}"/>
    <cellStyle name="Normal 15 2 4" xfId="14678" xr:uid="{00000000-0005-0000-0000-000032250000}"/>
    <cellStyle name="Normal 15 2 4 2" xfId="30347" xr:uid="{00000000-0005-0000-0000-000033250000}"/>
    <cellStyle name="Normal 15 2 4 3" xfId="45944" xr:uid="{00000000-0005-0000-0000-000034250000}"/>
    <cellStyle name="Normal 15 2 5" xfId="22601" xr:uid="{00000000-0005-0000-0000-000035250000}"/>
    <cellStyle name="Normal 15 2 6" xfId="38198" xr:uid="{00000000-0005-0000-0000-000036250000}"/>
    <cellStyle name="Normal 15 3" xfId="13959" xr:uid="{00000000-0005-0000-0000-000037250000}"/>
    <cellStyle name="Normal 15 4" xfId="14677" xr:uid="{00000000-0005-0000-0000-000038250000}"/>
    <cellStyle name="Normal 15 4 2" xfId="30346" xr:uid="{00000000-0005-0000-0000-000039250000}"/>
    <cellStyle name="Normal 15 4 3" xfId="45943" xr:uid="{00000000-0005-0000-0000-00003A250000}"/>
    <cellStyle name="Normal 15 5" xfId="6764" xr:uid="{00000000-0005-0000-0000-00003B250000}"/>
    <cellStyle name="Normal 15 5 2" xfId="22600" xr:uid="{00000000-0005-0000-0000-00003C250000}"/>
    <cellStyle name="Normal 15 6" xfId="38197" xr:uid="{00000000-0005-0000-0000-00003D250000}"/>
    <cellStyle name="Normal 15_Relatórios Non Core" xfId="6768" xr:uid="{00000000-0005-0000-0000-00003E250000}"/>
    <cellStyle name="Normal 16" xfId="89" xr:uid="{00000000-0005-0000-0000-00003F250000}"/>
    <cellStyle name="Normal 16 2" xfId="13960" xr:uid="{00000000-0005-0000-0000-000040250000}"/>
    <cellStyle name="Normal 16 3" xfId="14681" xr:uid="{00000000-0005-0000-0000-000041250000}"/>
    <cellStyle name="Normal 16 3 2" xfId="30350" xr:uid="{00000000-0005-0000-0000-000042250000}"/>
    <cellStyle name="Normal 16 3 3" xfId="45947" xr:uid="{00000000-0005-0000-0000-000043250000}"/>
    <cellStyle name="Normal 16 4" xfId="6769" xr:uid="{00000000-0005-0000-0000-000044250000}"/>
    <cellStyle name="Normal 16 4 2" xfId="22604" xr:uid="{00000000-0005-0000-0000-000045250000}"/>
    <cellStyle name="Normal 16 5" xfId="38201" xr:uid="{00000000-0005-0000-0000-000046250000}"/>
    <cellStyle name="Normal 17" xfId="90" xr:uid="{00000000-0005-0000-0000-000047250000}"/>
    <cellStyle name="Normal 17 2" xfId="6771" xr:uid="{00000000-0005-0000-0000-000048250000}"/>
    <cellStyle name="Normal 17 2 2" xfId="14683" xr:uid="{00000000-0005-0000-0000-000049250000}"/>
    <cellStyle name="Normal 17 2 2 2" xfId="30352" xr:uid="{00000000-0005-0000-0000-00004A250000}"/>
    <cellStyle name="Normal 17 2 2 3" xfId="45949" xr:uid="{00000000-0005-0000-0000-00004B250000}"/>
    <cellStyle name="Normal 17 2 3" xfId="22606" xr:uid="{00000000-0005-0000-0000-00004C250000}"/>
    <cellStyle name="Normal 17 2 4" xfId="38203" xr:uid="{00000000-0005-0000-0000-00004D250000}"/>
    <cellStyle name="Normal 17 3" xfId="6772" xr:uid="{00000000-0005-0000-0000-00004E250000}"/>
    <cellStyle name="Normal 17 3 2" xfId="14684" xr:uid="{00000000-0005-0000-0000-00004F250000}"/>
    <cellStyle name="Normal 17 3 2 2" xfId="30353" xr:uid="{00000000-0005-0000-0000-000050250000}"/>
    <cellStyle name="Normal 17 3 2 3" xfId="45950" xr:uid="{00000000-0005-0000-0000-000051250000}"/>
    <cellStyle name="Normal 17 3 3" xfId="22607" xr:uid="{00000000-0005-0000-0000-000052250000}"/>
    <cellStyle name="Normal 17 3 4" xfId="38204" xr:uid="{00000000-0005-0000-0000-000053250000}"/>
    <cellStyle name="Normal 17 4" xfId="6773" xr:uid="{00000000-0005-0000-0000-000054250000}"/>
    <cellStyle name="Normal 17 4 2" xfId="14685" xr:uid="{00000000-0005-0000-0000-000055250000}"/>
    <cellStyle name="Normal 17 4 2 2" xfId="30354" xr:uid="{00000000-0005-0000-0000-000056250000}"/>
    <cellStyle name="Normal 17 4 2 3" xfId="45951" xr:uid="{00000000-0005-0000-0000-000057250000}"/>
    <cellStyle name="Normal 17 4 3" xfId="22608" xr:uid="{00000000-0005-0000-0000-000058250000}"/>
    <cellStyle name="Normal 17 4 4" xfId="38205" xr:uid="{00000000-0005-0000-0000-000059250000}"/>
    <cellStyle name="Normal 17 5" xfId="13961" xr:uid="{00000000-0005-0000-0000-00005A250000}"/>
    <cellStyle name="Normal 17 6" xfId="14682" xr:uid="{00000000-0005-0000-0000-00005B250000}"/>
    <cellStyle name="Normal 17 6 2" xfId="30351" xr:uid="{00000000-0005-0000-0000-00005C250000}"/>
    <cellStyle name="Normal 17 6 3" xfId="45948" xr:uid="{00000000-0005-0000-0000-00005D250000}"/>
    <cellStyle name="Normal 17 7" xfId="6770" xr:uid="{00000000-0005-0000-0000-00005E250000}"/>
    <cellStyle name="Normal 17 7 2" xfId="22605" xr:uid="{00000000-0005-0000-0000-00005F250000}"/>
    <cellStyle name="Normal 17 8" xfId="38202" xr:uid="{00000000-0005-0000-0000-000060250000}"/>
    <cellStyle name="Normal 18" xfId="91" xr:uid="{00000000-0005-0000-0000-000061250000}"/>
    <cellStyle name="Normal 18 2" xfId="6775" xr:uid="{00000000-0005-0000-0000-000062250000}"/>
    <cellStyle name="Normal 18 2 2" xfId="6776" xr:uid="{00000000-0005-0000-0000-000063250000}"/>
    <cellStyle name="Normal 18 2 2 2" xfId="14688" xr:uid="{00000000-0005-0000-0000-000064250000}"/>
    <cellStyle name="Normal 18 2 2 2 2" xfId="30357" xr:uid="{00000000-0005-0000-0000-000065250000}"/>
    <cellStyle name="Normal 18 2 2 2 3" xfId="45954" xr:uid="{00000000-0005-0000-0000-000066250000}"/>
    <cellStyle name="Normal 18 2 2 3" xfId="22611" xr:uid="{00000000-0005-0000-0000-000067250000}"/>
    <cellStyle name="Normal 18 2 2 4" xfId="38208" xr:uid="{00000000-0005-0000-0000-000068250000}"/>
    <cellStyle name="Normal 18 2 3" xfId="6777" xr:uid="{00000000-0005-0000-0000-000069250000}"/>
    <cellStyle name="Normal 18 2 3 2" xfId="14689" xr:uid="{00000000-0005-0000-0000-00006A250000}"/>
    <cellStyle name="Normal 18 2 3 2 2" xfId="30358" xr:uid="{00000000-0005-0000-0000-00006B250000}"/>
    <cellStyle name="Normal 18 2 3 2 3" xfId="45955" xr:uid="{00000000-0005-0000-0000-00006C250000}"/>
    <cellStyle name="Normal 18 2 3 3" xfId="22612" xr:uid="{00000000-0005-0000-0000-00006D250000}"/>
    <cellStyle name="Normal 18 2 3 4" xfId="38209" xr:uid="{00000000-0005-0000-0000-00006E250000}"/>
    <cellStyle name="Normal 18 2 4" xfId="14687" xr:uid="{00000000-0005-0000-0000-00006F250000}"/>
    <cellStyle name="Normal 18 2 4 2" xfId="30356" xr:uid="{00000000-0005-0000-0000-000070250000}"/>
    <cellStyle name="Normal 18 2 4 3" xfId="45953" xr:uid="{00000000-0005-0000-0000-000071250000}"/>
    <cellStyle name="Normal 18 2 5" xfId="22610" xr:uid="{00000000-0005-0000-0000-000072250000}"/>
    <cellStyle name="Normal 18 2 6" xfId="38207" xr:uid="{00000000-0005-0000-0000-000073250000}"/>
    <cellStyle name="Normal 18 3" xfId="6778" xr:uid="{00000000-0005-0000-0000-000074250000}"/>
    <cellStyle name="Normal 18 3 2" xfId="14690" xr:uid="{00000000-0005-0000-0000-000075250000}"/>
    <cellStyle name="Normal 18 3 2 2" xfId="30359" xr:uid="{00000000-0005-0000-0000-000076250000}"/>
    <cellStyle name="Normal 18 3 2 3" xfId="45956" xr:uid="{00000000-0005-0000-0000-000077250000}"/>
    <cellStyle name="Normal 18 3 3" xfId="22613" xr:uid="{00000000-0005-0000-0000-000078250000}"/>
    <cellStyle name="Normal 18 3 4" xfId="38210" xr:uid="{00000000-0005-0000-0000-000079250000}"/>
    <cellStyle name="Normal 18 4" xfId="6779" xr:uid="{00000000-0005-0000-0000-00007A250000}"/>
    <cellStyle name="Normal 18 4 2" xfId="14691" xr:uid="{00000000-0005-0000-0000-00007B250000}"/>
    <cellStyle name="Normal 18 4 2 2" xfId="30360" xr:uid="{00000000-0005-0000-0000-00007C250000}"/>
    <cellStyle name="Normal 18 4 2 3" xfId="45957" xr:uid="{00000000-0005-0000-0000-00007D250000}"/>
    <cellStyle name="Normal 18 4 3" xfId="22614" xr:uid="{00000000-0005-0000-0000-00007E250000}"/>
    <cellStyle name="Normal 18 4 4" xfId="38211" xr:uid="{00000000-0005-0000-0000-00007F250000}"/>
    <cellStyle name="Normal 18 5" xfId="6780" xr:uid="{00000000-0005-0000-0000-000080250000}"/>
    <cellStyle name="Normal 18 5 2" xfId="14692" xr:uid="{00000000-0005-0000-0000-000081250000}"/>
    <cellStyle name="Normal 18 5 2 2" xfId="30361" xr:uid="{00000000-0005-0000-0000-000082250000}"/>
    <cellStyle name="Normal 18 5 2 3" xfId="45958" xr:uid="{00000000-0005-0000-0000-000083250000}"/>
    <cellStyle name="Normal 18 5 3" xfId="22615" xr:uid="{00000000-0005-0000-0000-000084250000}"/>
    <cellStyle name="Normal 18 5 4" xfId="38212" xr:uid="{00000000-0005-0000-0000-000085250000}"/>
    <cellStyle name="Normal 18 6" xfId="13962" xr:uid="{00000000-0005-0000-0000-000086250000}"/>
    <cellStyle name="Normal 18 7" xfId="14686" xr:uid="{00000000-0005-0000-0000-000087250000}"/>
    <cellStyle name="Normal 18 7 2" xfId="30355" xr:uid="{00000000-0005-0000-0000-000088250000}"/>
    <cellStyle name="Normal 18 7 3" xfId="45952" xr:uid="{00000000-0005-0000-0000-000089250000}"/>
    <cellStyle name="Normal 18 8" xfId="6774" xr:uid="{00000000-0005-0000-0000-00008A250000}"/>
    <cellStyle name="Normal 18 8 2" xfId="22609" xr:uid="{00000000-0005-0000-0000-00008B250000}"/>
    <cellStyle name="Normal 18 9" xfId="38206" xr:uid="{00000000-0005-0000-0000-00008C250000}"/>
    <cellStyle name="Normal 19" xfId="92" xr:uid="{00000000-0005-0000-0000-00008D250000}"/>
    <cellStyle name="Normal 19 2" xfId="6782" xr:uid="{00000000-0005-0000-0000-00008E250000}"/>
    <cellStyle name="Normal 19 2 2" xfId="14694" xr:uid="{00000000-0005-0000-0000-00008F250000}"/>
    <cellStyle name="Normal 19 2 2 2" xfId="30363" xr:uid="{00000000-0005-0000-0000-000090250000}"/>
    <cellStyle name="Normal 19 2 2 3" xfId="45960" xr:uid="{00000000-0005-0000-0000-000091250000}"/>
    <cellStyle name="Normal 19 2 3" xfId="22617" xr:uid="{00000000-0005-0000-0000-000092250000}"/>
    <cellStyle name="Normal 19 2 4" xfId="38214" xr:uid="{00000000-0005-0000-0000-000093250000}"/>
    <cellStyle name="Normal 19 3" xfId="6783" xr:uid="{00000000-0005-0000-0000-000094250000}"/>
    <cellStyle name="Normal 19 3 2" xfId="14695" xr:uid="{00000000-0005-0000-0000-000095250000}"/>
    <cellStyle name="Normal 19 3 2 2" xfId="30364" xr:uid="{00000000-0005-0000-0000-000096250000}"/>
    <cellStyle name="Normal 19 3 2 3" xfId="45961" xr:uid="{00000000-0005-0000-0000-000097250000}"/>
    <cellStyle name="Normal 19 3 3" xfId="22618" xr:uid="{00000000-0005-0000-0000-000098250000}"/>
    <cellStyle name="Normal 19 3 4" xfId="38215" xr:uid="{00000000-0005-0000-0000-000099250000}"/>
    <cellStyle name="Normal 19 4" xfId="6784" xr:uid="{00000000-0005-0000-0000-00009A250000}"/>
    <cellStyle name="Normal 19 4 2" xfId="14696" xr:uid="{00000000-0005-0000-0000-00009B250000}"/>
    <cellStyle name="Normal 19 4 2 2" xfId="30365" xr:uid="{00000000-0005-0000-0000-00009C250000}"/>
    <cellStyle name="Normal 19 4 2 3" xfId="45962" xr:uid="{00000000-0005-0000-0000-00009D250000}"/>
    <cellStyle name="Normal 19 4 3" xfId="22619" xr:uid="{00000000-0005-0000-0000-00009E250000}"/>
    <cellStyle name="Normal 19 4 4" xfId="38216" xr:uid="{00000000-0005-0000-0000-00009F250000}"/>
    <cellStyle name="Normal 19 5" xfId="13963" xr:uid="{00000000-0005-0000-0000-0000A0250000}"/>
    <cellStyle name="Normal 19 6" xfId="14693" xr:uid="{00000000-0005-0000-0000-0000A1250000}"/>
    <cellStyle name="Normal 19 6 2" xfId="30362" xr:uid="{00000000-0005-0000-0000-0000A2250000}"/>
    <cellStyle name="Normal 19 6 3" xfId="45959" xr:uid="{00000000-0005-0000-0000-0000A3250000}"/>
    <cellStyle name="Normal 19 7" xfId="6781" xr:uid="{00000000-0005-0000-0000-0000A4250000}"/>
    <cellStyle name="Normal 19 7 2" xfId="22616" xr:uid="{00000000-0005-0000-0000-0000A5250000}"/>
    <cellStyle name="Normal 19 8" xfId="38213" xr:uid="{00000000-0005-0000-0000-0000A6250000}"/>
    <cellStyle name="Normal 2" xfId="485" xr:uid="{00000000-0005-0000-0000-0000A7250000}"/>
    <cellStyle name="Normal 2 10" xfId="93" xr:uid="{00000000-0005-0000-0000-0000A8250000}"/>
    <cellStyle name="Normal 2 10 2" xfId="6787" xr:uid="{00000000-0005-0000-0000-0000A9250000}"/>
    <cellStyle name="Normal 2 10 2 2" xfId="6788" xr:uid="{00000000-0005-0000-0000-0000AA250000}"/>
    <cellStyle name="Normal 2 10 2 2 2" xfId="6789" xr:uid="{00000000-0005-0000-0000-0000AB250000}"/>
    <cellStyle name="Normal 2 10 2 2 2 2" xfId="14701" xr:uid="{00000000-0005-0000-0000-0000AC250000}"/>
    <cellStyle name="Normal 2 10 2 2 2 2 2" xfId="30370" xr:uid="{00000000-0005-0000-0000-0000AD250000}"/>
    <cellStyle name="Normal 2 10 2 2 2 2 3" xfId="45967" xr:uid="{00000000-0005-0000-0000-0000AE250000}"/>
    <cellStyle name="Normal 2 10 2 2 2 3" xfId="22624" xr:uid="{00000000-0005-0000-0000-0000AF250000}"/>
    <cellStyle name="Normal 2 10 2 2 2 4" xfId="38221" xr:uid="{00000000-0005-0000-0000-0000B0250000}"/>
    <cellStyle name="Normal 2 10 2 2 3" xfId="6790" xr:uid="{00000000-0005-0000-0000-0000B1250000}"/>
    <cellStyle name="Normal 2 10 2 2 3 2" xfId="14702" xr:uid="{00000000-0005-0000-0000-0000B2250000}"/>
    <cellStyle name="Normal 2 10 2 2 3 2 2" xfId="30371" xr:uid="{00000000-0005-0000-0000-0000B3250000}"/>
    <cellStyle name="Normal 2 10 2 2 3 2 3" xfId="45968" xr:uid="{00000000-0005-0000-0000-0000B4250000}"/>
    <cellStyle name="Normal 2 10 2 2 3 3" xfId="22625" xr:uid="{00000000-0005-0000-0000-0000B5250000}"/>
    <cellStyle name="Normal 2 10 2 2 3 4" xfId="38222" xr:uid="{00000000-0005-0000-0000-0000B6250000}"/>
    <cellStyle name="Normal 2 10 2 2 4" xfId="14700" xr:uid="{00000000-0005-0000-0000-0000B7250000}"/>
    <cellStyle name="Normal 2 10 2 2 4 2" xfId="30369" xr:uid="{00000000-0005-0000-0000-0000B8250000}"/>
    <cellStyle name="Normal 2 10 2 2 4 3" xfId="45966" xr:uid="{00000000-0005-0000-0000-0000B9250000}"/>
    <cellStyle name="Normal 2 10 2 2 5" xfId="22623" xr:uid="{00000000-0005-0000-0000-0000BA250000}"/>
    <cellStyle name="Normal 2 10 2 2 6" xfId="38220" xr:uid="{00000000-0005-0000-0000-0000BB250000}"/>
    <cellStyle name="Normal 2 10 2 3" xfId="6791" xr:uid="{00000000-0005-0000-0000-0000BC250000}"/>
    <cellStyle name="Normal 2 10 2 3 2" xfId="14703" xr:uid="{00000000-0005-0000-0000-0000BD250000}"/>
    <cellStyle name="Normal 2 10 2 3 2 2" xfId="30372" xr:uid="{00000000-0005-0000-0000-0000BE250000}"/>
    <cellStyle name="Normal 2 10 2 3 2 3" xfId="45969" xr:uid="{00000000-0005-0000-0000-0000BF250000}"/>
    <cellStyle name="Normal 2 10 2 3 3" xfId="22626" xr:uid="{00000000-0005-0000-0000-0000C0250000}"/>
    <cellStyle name="Normal 2 10 2 3 4" xfId="38223" xr:uid="{00000000-0005-0000-0000-0000C1250000}"/>
    <cellStyle name="Normal 2 10 2 4" xfId="6792" xr:uid="{00000000-0005-0000-0000-0000C2250000}"/>
    <cellStyle name="Normal 2 10 2 4 2" xfId="14704" xr:uid="{00000000-0005-0000-0000-0000C3250000}"/>
    <cellStyle name="Normal 2 10 2 4 2 2" xfId="30373" xr:uid="{00000000-0005-0000-0000-0000C4250000}"/>
    <cellStyle name="Normal 2 10 2 4 2 3" xfId="45970" xr:uid="{00000000-0005-0000-0000-0000C5250000}"/>
    <cellStyle name="Normal 2 10 2 4 3" xfId="22627" xr:uid="{00000000-0005-0000-0000-0000C6250000}"/>
    <cellStyle name="Normal 2 10 2 4 4" xfId="38224" xr:uid="{00000000-0005-0000-0000-0000C7250000}"/>
    <cellStyle name="Normal 2 10 2 5" xfId="14699" xr:uid="{00000000-0005-0000-0000-0000C8250000}"/>
    <cellStyle name="Normal 2 10 2 5 2" xfId="30368" xr:uid="{00000000-0005-0000-0000-0000C9250000}"/>
    <cellStyle name="Normal 2 10 2 5 3" xfId="45965" xr:uid="{00000000-0005-0000-0000-0000CA250000}"/>
    <cellStyle name="Normal 2 10 2 6" xfId="22622" xr:uid="{00000000-0005-0000-0000-0000CB250000}"/>
    <cellStyle name="Normal 2 10 2 7" xfId="38219" xr:uid="{00000000-0005-0000-0000-0000CC250000}"/>
    <cellStyle name="Normal 2 10 3" xfId="6793" xr:uid="{00000000-0005-0000-0000-0000CD250000}"/>
    <cellStyle name="Normal 2 10 3 2" xfId="6794" xr:uid="{00000000-0005-0000-0000-0000CE250000}"/>
    <cellStyle name="Normal 2 10 3 2 2" xfId="14706" xr:uid="{00000000-0005-0000-0000-0000CF250000}"/>
    <cellStyle name="Normal 2 10 3 2 2 2" xfId="30375" xr:uid="{00000000-0005-0000-0000-0000D0250000}"/>
    <cellStyle name="Normal 2 10 3 2 2 3" xfId="45972" xr:uid="{00000000-0005-0000-0000-0000D1250000}"/>
    <cellStyle name="Normal 2 10 3 2 3" xfId="22629" xr:uid="{00000000-0005-0000-0000-0000D2250000}"/>
    <cellStyle name="Normal 2 10 3 2 4" xfId="38226" xr:uid="{00000000-0005-0000-0000-0000D3250000}"/>
    <cellStyle name="Normal 2 10 3 3" xfId="6795" xr:uid="{00000000-0005-0000-0000-0000D4250000}"/>
    <cellStyle name="Normal 2 10 3 3 2" xfId="14707" xr:uid="{00000000-0005-0000-0000-0000D5250000}"/>
    <cellStyle name="Normal 2 10 3 3 2 2" xfId="30376" xr:uid="{00000000-0005-0000-0000-0000D6250000}"/>
    <cellStyle name="Normal 2 10 3 3 2 3" xfId="45973" xr:uid="{00000000-0005-0000-0000-0000D7250000}"/>
    <cellStyle name="Normal 2 10 3 3 3" xfId="22630" xr:uid="{00000000-0005-0000-0000-0000D8250000}"/>
    <cellStyle name="Normal 2 10 3 3 4" xfId="38227" xr:uid="{00000000-0005-0000-0000-0000D9250000}"/>
    <cellStyle name="Normal 2 10 3 4" xfId="14705" xr:uid="{00000000-0005-0000-0000-0000DA250000}"/>
    <cellStyle name="Normal 2 10 3 4 2" xfId="30374" xr:uid="{00000000-0005-0000-0000-0000DB250000}"/>
    <cellStyle name="Normal 2 10 3 4 3" xfId="45971" xr:uid="{00000000-0005-0000-0000-0000DC250000}"/>
    <cellStyle name="Normal 2 10 3 5" xfId="22628" xr:uid="{00000000-0005-0000-0000-0000DD250000}"/>
    <cellStyle name="Normal 2 10 3 6" xfId="38225" xr:uid="{00000000-0005-0000-0000-0000DE250000}"/>
    <cellStyle name="Normal 2 10 4" xfId="6796" xr:uid="{00000000-0005-0000-0000-0000DF250000}"/>
    <cellStyle name="Normal 2 10 4 2" xfId="14708" xr:uid="{00000000-0005-0000-0000-0000E0250000}"/>
    <cellStyle name="Normal 2 10 4 2 2" xfId="30377" xr:uid="{00000000-0005-0000-0000-0000E1250000}"/>
    <cellStyle name="Normal 2 10 4 2 3" xfId="45974" xr:uid="{00000000-0005-0000-0000-0000E2250000}"/>
    <cellStyle name="Normal 2 10 4 3" xfId="22631" xr:uid="{00000000-0005-0000-0000-0000E3250000}"/>
    <cellStyle name="Normal 2 10 4 4" xfId="38228" xr:uid="{00000000-0005-0000-0000-0000E4250000}"/>
    <cellStyle name="Normal 2 10 5" xfId="6797" xr:uid="{00000000-0005-0000-0000-0000E5250000}"/>
    <cellStyle name="Normal 2 10 5 2" xfId="14709" xr:uid="{00000000-0005-0000-0000-0000E6250000}"/>
    <cellStyle name="Normal 2 10 5 2 2" xfId="30378" xr:uid="{00000000-0005-0000-0000-0000E7250000}"/>
    <cellStyle name="Normal 2 10 5 2 3" xfId="45975" xr:uid="{00000000-0005-0000-0000-0000E8250000}"/>
    <cellStyle name="Normal 2 10 5 3" xfId="22632" xr:uid="{00000000-0005-0000-0000-0000E9250000}"/>
    <cellStyle name="Normal 2 10 5 4" xfId="38229" xr:uid="{00000000-0005-0000-0000-0000EA250000}"/>
    <cellStyle name="Normal 2 10 6" xfId="13965" xr:uid="{00000000-0005-0000-0000-0000EB250000}"/>
    <cellStyle name="Normal 2 10 7" xfId="14698" xr:uid="{00000000-0005-0000-0000-0000EC250000}"/>
    <cellStyle name="Normal 2 10 7 2" xfId="30367" xr:uid="{00000000-0005-0000-0000-0000ED250000}"/>
    <cellStyle name="Normal 2 10 7 3" xfId="45964" xr:uid="{00000000-0005-0000-0000-0000EE250000}"/>
    <cellStyle name="Normal 2 10 8" xfId="6786" xr:uid="{00000000-0005-0000-0000-0000EF250000}"/>
    <cellStyle name="Normal 2 10 8 2" xfId="22621" xr:uid="{00000000-0005-0000-0000-0000F0250000}"/>
    <cellStyle name="Normal 2 10 9" xfId="38218" xr:uid="{00000000-0005-0000-0000-0000F1250000}"/>
    <cellStyle name="Normal 2 100" xfId="53217" xr:uid="{00000000-0005-0000-0000-0000F2250000}"/>
    <cellStyle name="Normal 2 11" xfId="94" xr:uid="{00000000-0005-0000-0000-0000F3250000}"/>
    <cellStyle name="Normal 2 11 2" xfId="6799" xr:uid="{00000000-0005-0000-0000-0000F4250000}"/>
    <cellStyle name="Normal 2 11 2 2" xfId="6800" xr:uid="{00000000-0005-0000-0000-0000F5250000}"/>
    <cellStyle name="Normal 2 11 2 2 2" xfId="14712" xr:uid="{00000000-0005-0000-0000-0000F6250000}"/>
    <cellStyle name="Normal 2 11 2 2 2 2" xfId="30381" xr:uid="{00000000-0005-0000-0000-0000F7250000}"/>
    <cellStyle name="Normal 2 11 2 2 2 3" xfId="45978" xr:uid="{00000000-0005-0000-0000-0000F8250000}"/>
    <cellStyle name="Normal 2 11 2 2 3" xfId="22635" xr:uid="{00000000-0005-0000-0000-0000F9250000}"/>
    <cellStyle name="Normal 2 11 2 2 4" xfId="38232" xr:uid="{00000000-0005-0000-0000-0000FA250000}"/>
    <cellStyle name="Normal 2 11 2 3" xfId="6801" xr:uid="{00000000-0005-0000-0000-0000FB250000}"/>
    <cellStyle name="Normal 2 11 2 3 2" xfId="14713" xr:uid="{00000000-0005-0000-0000-0000FC250000}"/>
    <cellStyle name="Normal 2 11 2 3 2 2" xfId="30382" xr:uid="{00000000-0005-0000-0000-0000FD250000}"/>
    <cellStyle name="Normal 2 11 2 3 2 3" xfId="45979" xr:uid="{00000000-0005-0000-0000-0000FE250000}"/>
    <cellStyle name="Normal 2 11 2 3 3" xfId="22636" xr:uid="{00000000-0005-0000-0000-0000FF250000}"/>
    <cellStyle name="Normal 2 11 2 3 4" xfId="38233" xr:uid="{00000000-0005-0000-0000-000000260000}"/>
    <cellStyle name="Normal 2 11 2 4" xfId="14711" xr:uid="{00000000-0005-0000-0000-000001260000}"/>
    <cellStyle name="Normal 2 11 2 4 2" xfId="30380" xr:uid="{00000000-0005-0000-0000-000002260000}"/>
    <cellStyle name="Normal 2 11 2 4 3" xfId="45977" xr:uid="{00000000-0005-0000-0000-000003260000}"/>
    <cellStyle name="Normal 2 11 2 5" xfId="22634" xr:uid="{00000000-0005-0000-0000-000004260000}"/>
    <cellStyle name="Normal 2 11 2 6" xfId="38231" xr:uid="{00000000-0005-0000-0000-000005260000}"/>
    <cellStyle name="Normal 2 11 3" xfId="6802" xr:uid="{00000000-0005-0000-0000-000006260000}"/>
    <cellStyle name="Normal 2 11 3 2" xfId="14714" xr:uid="{00000000-0005-0000-0000-000007260000}"/>
    <cellStyle name="Normal 2 11 3 2 2" xfId="30383" xr:uid="{00000000-0005-0000-0000-000008260000}"/>
    <cellStyle name="Normal 2 11 3 2 3" xfId="45980" xr:uid="{00000000-0005-0000-0000-000009260000}"/>
    <cellStyle name="Normal 2 11 3 3" xfId="22637" xr:uid="{00000000-0005-0000-0000-00000A260000}"/>
    <cellStyle name="Normal 2 11 3 4" xfId="38234" xr:uid="{00000000-0005-0000-0000-00000B260000}"/>
    <cellStyle name="Normal 2 11 4" xfId="6803" xr:uid="{00000000-0005-0000-0000-00000C260000}"/>
    <cellStyle name="Normal 2 11 4 2" xfId="14715" xr:uid="{00000000-0005-0000-0000-00000D260000}"/>
    <cellStyle name="Normal 2 11 4 2 2" xfId="30384" xr:uid="{00000000-0005-0000-0000-00000E260000}"/>
    <cellStyle name="Normal 2 11 4 2 3" xfId="45981" xr:uid="{00000000-0005-0000-0000-00000F260000}"/>
    <cellStyle name="Normal 2 11 4 3" xfId="22638" xr:uid="{00000000-0005-0000-0000-000010260000}"/>
    <cellStyle name="Normal 2 11 4 4" xfId="38235" xr:uid="{00000000-0005-0000-0000-000011260000}"/>
    <cellStyle name="Normal 2 11 5" xfId="6804" xr:uid="{00000000-0005-0000-0000-000012260000}"/>
    <cellStyle name="Normal 2 11 5 2" xfId="14716" xr:uid="{00000000-0005-0000-0000-000013260000}"/>
    <cellStyle name="Normal 2 11 5 2 2" xfId="30385" xr:uid="{00000000-0005-0000-0000-000014260000}"/>
    <cellStyle name="Normal 2 11 5 2 3" xfId="45982" xr:uid="{00000000-0005-0000-0000-000015260000}"/>
    <cellStyle name="Normal 2 11 5 3" xfId="22639" xr:uid="{00000000-0005-0000-0000-000016260000}"/>
    <cellStyle name="Normal 2 11 5 4" xfId="38236" xr:uid="{00000000-0005-0000-0000-000017260000}"/>
    <cellStyle name="Normal 2 11 6" xfId="13966" xr:uid="{00000000-0005-0000-0000-000018260000}"/>
    <cellStyle name="Normal 2 11 7" xfId="14710" xr:uid="{00000000-0005-0000-0000-000019260000}"/>
    <cellStyle name="Normal 2 11 7 2" xfId="30379" xr:uid="{00000000-0005-0000-0000-00001A260000}"/>
    <cellStyle name="Normal 2 11 7 3" xfId="45976" xr:uid="{00000000-0005-0000-0000-00001B260000}"/>
    <cellStyle name="Normal 2 11 8" xfId="6798" xr:uid="{00000000-0005-0000-0000-00001C260000}"/>
    <cellStyle name="Normal 2 11 8 2" xfId="22633" xr:uid="{00000000-0005-0000-0000-00001D260000}"/>
    <cellStyle name="Normal 2 11 9" xfId="38230" xr:uid="{00000000-0005-0000-0000-00001E260000}"/>
    <cellStyle name="Normal 2 12" xfId="95" xr:uid="{00000000-0005-0000-0000-00001F260000}"/>
    <cellStyle name="Normal 2 12 2" xfId="6806" xr:uid="{00000000-0005-0000-0000-000020260000}"/>
    <cellStyle name="Normal 2 12 2 2" xfId="6807" xr:uid="{00000000-0005-0000-0000-000021260000}"/>
    <cellStyle name="Normal 2 12 2 2 2" xfId="14719" xr:uid="{00000000-0005-0000-0000-000022260000}"/>
    <cellStyle name="Normal 2 12 2 2 2 2" xfId="30388" xr:uid="{00000000-0005-0000-0000-000023260000}"/>
    <cellStyle name="Normal 2 12 2 2 2 3" xfId="45985" xr:uid="{00000000-0005-0000-0000-000024260000}"/>
    <cellStyle name="Normal 2 12 2 2 3" xfId="22642" xr:uid="{00000000-0005-0000-0000-000025260000}"/>
    <cellStyle name="Normal 2 12 2 2 4" xfId="38239" xr:uid="{00000000-0005-0000-0000-000026260000}"/>
    <cellStyle name="Normal 2 12 2 3" xfId="6808" xr:uid="{00000000-0005-0000-0000-000027260000}"/>
    <cellStyle name="Normal 2 12 2 3 2" xfId="14720" xr:uid="{00000000-0005-0000-0000-000028260000}"/>
    <cellStyle name="Normal 2 12 2 3 2 2" xfId="30389" xr:uid="{00000000-0005-0000-0000-000029260000}"/>
    <cellStyle name="Normal 2 12 2 3 2 3" xfId="45986" xr:uid="{00000000-0005-0000-0000-00002A260000}"/>
    <cellStyle name="Normal 2 12 2 3 3" xfId="22643" xr:uid="{00000000-0005-0000-0000-00002B260000}"/>
    <cellStyle name="Normal 2 12 2 3 4" xfId="38240" xr:uid="{00000000-0005-0000-0000-00002C260000}"/>
    <cellStyle name="Normal 2 12 2 4" xfId="14718" xr:uid="{00000000-0005-0000-0000-00002D260000}"/>
    <cellStyle name="Normal 2 12 2 4 2" xfId="30387" xr:uid="{00000000-0005-0000-0000-00002E260000}"/>
    <cellStyle name="Normal 2 12 2 4 3" xfId="45984" xr:uid="{00000000-0005-0000-0000-00002F260000}"/>
    <cellStyle name="Normal 2 12 2 5" xfId="22641" xr:uid="{00000000-0005-0000-0000-000030260000}"/>
    <cellStyle name="Normal 2 12 2 6" xfId="38238" xr:uid="{00000000-0005-0000-0000-000031260000}"/>
    <cellStyle name="Normal 2 12 3" xfId="6809" xr:uid="{00000000-0005-0000-0000-000032260000}"/>
    <cellStyle name="Normal 2 12 3 2" xfId="14721" xr:uid="{00000000-0005-0000-0000-000033260000}"/>
    <cellStyle name="Normal 2 12 3 2 2" xfId="30390" xr:uid="{00000000-0005-0000-0000-000034260000}"/>
    <cellStyle name="Normal 2 12 3 2 3" xfId="45987" xr:uid="{00000000-0005-0000-0000-000035260000}"/>
    <cellStyle name="Normal 2 12 3 3" xfId="22644" xr:uid="{00000000-0005-0000-0000-000036260000}"/>
    <cellStyle name="Normal 2 12 3 4" xfId="38241" xr:uid="{00000000-0005-0000-0000-000037260000}"/>
    <cellStyle name="Normal 2 12 4" xfId="6810" xr:uid="{00000000-0005-0000-0000-000038260000}"/>
    <cellStyle name="Normal 2 12 4 2" xfId="14722" xr:uid="{00000000-0005-0000-0000-000039260000}"/>
    <cellStyle name="Normal 2 12 4 2 2" xfId="30391" xr:uid="{00000000-0005-0000-0000-00003A260000}"/>
    <cellStyle name="Normal 2 12 4 2 3" xfId="45988" xr:uid="{00000000-0005-0000-0000-00003B260000}"/>
    <cellStyle name="Normal 2 12 4 3" xfId="22645" xr:uid="{00000000-0005-0000-0000-00003C260000}"/>
    <cellStyle name="Normal 2 12 4 4" xfId="38242" xr:uid="{00000000-0005-0000-0000-00003D260000}"/>
    <cellStyle name="Normal 2 12 5" xfId="6811" xr:uid="{00000000-0005-0000-0000-00003E260000}"/>
    <cellStyle name="Normal 2 12 5 2" xfId="14723" xr:uid="{00000000-0005-0000-0000-00003F260000}"/>
    <cellStyle name="Normal 2 12 5 2 2" xfId="30392" xr:uid="{00000000-0005-0000-0000-000040260000}"/>
    <cellStyle name="Normal 2 12 5 2 3" xfId="45989" xr:uid="{00000000-0005-0000-0000-000041260000}"/>
    <cellStyle name="Normal 2 12 5 3" xfId="22646" xr:uid="{00000000-0005-0000-0000-000042260000}"/>
    <cellStyle name="Normal 2 12 5 4" xfId="38243" xr:uid="{00000000-0005-0000-0000-000043260000}"/>
    <cellStyle name="Normal 2 12 6" xfId="13967" xr:uid="{00000000-0005-0000-0000-000044260000}"/>
    <cellStyle name="Normal 2 12 7" xfId="14717" xr:uid="{00000000-0005-0000-0000-000045260000}"/>
    <cellStyle name="Normal 2 12 7 2" xfId="30386" xr:uid="{00000000-0005-0000-0000-000046260000}"/>
    <cellStyle name="Normal 2 12 7 3" xfId="45983" xr:uid="{00000000-0005-0000-0000-000047260000}"/>
    <cellStyle name="Normal 2 12 8" xfId="6805" xr:uid="{00000000-0005-0000-0000-000048260000}"/>
    <cellStyle name="Normal 2 12 8 2" xfId="22640" xr:uid="{00000000-0005-0000-0000-000049260000}"/>
    <cellStyle name="Normal 2 12 9" xfId="38237" xr:uid="{00000000-0005-0000-0000-00004A260000}"/>
    <cellStyle name="Normal 2 13" xfId="96" xr:uid="{00000000-0005-0000-0000-00004B260000}"/>
    <cellStyle name="Normal 2 13 2" xfId="6813" xr:uid="{00000000-0005-0000-0000-00004C260000}"/>
    <cellStyle name="Normal 2 13 2 2" xfId="6814" xr:uid="{00000000-0005-0000-0000-00004D260000}"/>
    <cellStyle name="Normal 2 13 2 2 2" xfId="6815" xr:uid="{00000000-0005-0000-0000-00004E260000}"/>
    <cellStyle name="Normal 2 13 2 2 2 2" xfId="14727" xr:uid="{00000000-0005-0000-0000-00004F260000}"/>
    <cellStyle name="Normal 2 13 2 2 2 2 2" xfId="30396" xr:uid="{00000000-0005-0000-0000-000050260000}"/>
    <cellStyle name="Normal 2 13 2 2 2 2 3" xfId="45993" xr:uid="{00000000-0005-0000-0000-000051260000}"/>
    <cellStyle name="Normal 2 13 2 2 2 3" xfId="22650" xr:uid="{00000000-0005-0000-0000-000052260000}"/>
    <cellStyle name="Normal 2 13 2 2 2 4" xfId="38247" xr:uid="{00000000-0005-0000-0000-000053260000}"/>
    <cellStyle name="Normal 2 13 2 2 3" xfId="6816" xr:uid="{00000000-0005-0000-0000-000054260000}"/>
    <cellStyle name="Normal 2 13 2 2 3 2" xfId="14728" xr:uid="{00000000-0005-0000-0000-000055260000}"/>
    <cellStyle name="Normal 2 13 2 2 3 2 2" xfId="30397" xr:uid="{00000000-0005-0000-0000-000056260000}"/>
    <cellStyle name="Normal 2 13 2 2 3 2 3" xfId="45994" xr:uid="{00000000-0005-0000-0000-000057260000}"/>
    <cellStyle name="Normal 2 13 2 2 3 3" xfId="22651" xr:uid="{00000000-0005-0000-0000-000058260000}"/>
    <cellStyle name="Normal 2 13 2 2 3 4" xfId="38248" xr:uid="{00000000-0005-0000-0000-000059260000}"/>
    <cellStyle name="Normal 2 13 2 2 4" xfId="14726" xr:uid="{00000000-0005-0000-0000-00005A260000}"/>
    <cellStyle name="Normal 2 13 2 2 4 2" xfId="30395" xr:uid="{00000000-0005-0000-0000-00005B260000}"/>
    <cellStyle name="Normal 2 13 2 2 4 3" xfId="45992" xr:uid="{00000000-0005-0000-0000-00005C260000}"/>
    <cellStyle name="Normal 2 13 2 2 5" xfId="22649" xr:uid="{00000000-0005-0000-0000-00005D260000}"/>
    <cellStyle name="Normal 2 13 2 2 6" xfId="38246" xr:uid="{00000000-0005-0000-0000-00005E260000}"/>
    <cellStyle name="Normal 2 13 2 3" xfId="14725" xr:uid="{00000000-0005-0000-0000-00005F260000}"/>
    <cellStyle name="Normal 2 13 2 3 2" xfId="30394" xr:uid="{00000000-0005-0000-0000-000060260000}"/>
    <cellStyle name="Normal 2 13 2 3 3" xfId="45991" xr:uid="{00000000-0005-0000-0000-000061260000}"/>
    <cellStyle name="Normal 2 13 2 4" xfId="22648" xr:uid="{00000000-0005-0000-0000-000062260000}"/>
    <cellStyle name="Normal 2 13 2 5" xfId="38245" xr:uid="{00000000-0005-0000-0000-000063260000}"/>
    <cellStyle name="Normal 2 13 3" xfId="6817" xr:uid="{00000000-0005-0000-0000-000064260000}"/>
    <cellStyle name="Normal 2 13 3 2" xfId="6818" xr:uid="{00000000-0005-0000-0000-000065260000}"/>
    <cellStyle name="Normal 2 13 3 2 2" xfId="14730" xr:uid="{00000000-0005-0000-0000-000066260000}"/>
    <cellStyle name="Normal 2 13 3 2 2 2" xfId="30399" xr:uid="{00000000-0005-0000-0000-000067260000}"/>
    <cellStyle name="Normal 2 13 3 2 2 3" xfId="45996" xr:uid="{00000000-0005-0000-0000-000068260000}"/>
    <cellStyle name="Normal 2 13 3 2 3" xfId="22653" xr:uid="{00000000-0005-0000-0000-000069260000}"/>
    <cellStyle name="Normal 2 13 3 2 4" xfId="38250" xr:uid="{00000000-0005-0000-0000-00006A260000}"/>
    <cellStyle name="Normal 2 13 3 3" xfId="6819" xr:uid="{00000000-0005-0000-0000-00006B260000}"/>
    <cellStyle name="Normal 2 13 3 3 2" xfId="14731" xr:uid="{00000000-0005-0000-0000-00006C260000}"/>
    <cellStyle name="Normal 2 13 3 3 2 2" xfId="30400" xr:uid="{00000000-0005-0000-0000-00006D260000}"/>
    <cellStyle name="Normal 2 13 3 3 2 3" xfId="45997" xr:uid="{00000000-0005-0000-0000-00006E260000}"/>
    <cellStyle name="Normal 2 13 3 3 3" xfId="22654" xr:uid="{00000000-0005-0000-0000-00006F260000}"/>
    <cellStyle name="Normal 2 13 3 3 4" xfId="38251" xr:uid="{00000000-0005-0000-0000-000070260000}"/>
    <cellStyle name="Normal 2 13 3 4" xfId="14729" xr:uid="{00000000-0005-0000-0000-000071260000}"/>
    <cellStyle name="Normal 2 13 3 4 2" xfId="30398" xr:uid="{00000000-0005-0000-0000-000072260000}"/>
    <cellStyle name="Normal 2 13 3 4 3" xfId="45995" xr:uid="{00000000-0005-0000-0000-000073260000}"/>
    <cellStyle name="Normal 2 13 3 5" xfId="22652" xr:uid="{00000000-0005-0000-0000-000074260000}"/>
    <cellStyle name="Normal 2 13 3 6" xfId="38249" xr:uid="{00000000-0005-0000-0000-000075260000}"/>
    <cellStyle name="Normal 2 13 4" xfId="6820" xr:uid="{00000000-0005-0000-0000-000076260000}"/>
    <cellStyle name="Normal 2 13 4 2" xfId="14732" xr:uid="{00000000-0005-0000-0000-000077260000}"/>
    <cellStyle name="Normal 2 13 4 2 2" xfId="30401" xr:uid="{00000000-0005-0000-0000-000078260000}"/>
    <cellStyle name="Normal 2 13 4 2 3" xfId="45998" xr:uid="{00000000-0005-0000-0000-000079260000}"/>
    <cellStyle name="Normal 2 13 4 3" xfId="22655" xr:uid="{00000000-0005-0000-0000-00007A260000}"/>
    <cellStyle name="Normal 2 13 4 4" xfId="38252" xr:uid="{00000000-0005-0000-0000-00007B260000}"/>
    <cellStyle name="Normal 2 13 5" xfId="6821" xr:uid="{00000000-0005-0000-0000-00007C260000}"/>
    <cellStyle name="Normal 2 13 5 2" xfId="14733" xr:uid="{00000000-0005-0000-0000-00007D260000}"/>
    <cellStyle name="Normal 2 13 5 2 2" xfId="30402" xr:uid="{00000000-0005-0000-0000-00007E260000}"/>
    <cellStyle name="Normal 2 13 5 2 3" xfId="45999" xr:uid="{00000000-0005-0000-0000-00007F260000}"/>
    <cellStyle name="Normal 2 13 5 3" xfId="22656" xr:uid="{00000000-0005-0000-0000-000080260000}"/>
    <cellStyle name="Normal 2 13 5 4" xfId="38253" xr:uid="{00000000-0005-0000-0000-000081260000}"/>
    <cellStyle name="Normal 2 13 6" xfId="13968" xr:uid="{00000000-0005-0000-0000-000082260000}"/>
    <cellStyle name="Normal 2 13 7" xfId="14724" xr:uid="{00000000-0005-0000-0000-000083260000}"/>
    <cellStyle name="Normal 2 13 7 2" xfId="30393" xr:uid="{00000000-0005-0000-0000-000084260000}"/>
    <cellStyle name="Normal 2 13 7 3" xfId="45990" xr:uid="{00000000-0005-0000-0000-000085260000}"/>
    <cellStyle name="Normal 2 13 8" xfId="6812" xr:uid="{00000000-0005-0000-0000-000086260000}"/>
    <cellStyle name="Normal 2 13 8 2" xfId="22647" xr:uid="{00000000-0005-0000-0000-000087260000}"/>
    <cellStyle name="Normal 2 13 9" xfId="38244" xr:uid="{00000000-0005-0000-0000-000088260000}"/>
    <cellStyle name="Normal 2 14" xfId="97" xr:uid="{00000000-0005-0000-0000-000089260000}"/>
    <cellStyle name="Normal 2 14 2" xfId="6823" xr:uid="{00000000-0005-0000-0000-00008A260000}"/>
    <cellStyle name="Normal 2 14 2 2" xfId="6824" xr:uid="{00000000-0005-0000-0000-00008B260000}"/>
    <cellStyle name="Normal 2 14 2 2 2" xfId="14736" xr:uid="{00000000-0005-0000-0000-00008C260000}"/>
    <cellStyle name="Normal 2 14 2 2 2 2" xfId="30405" xr:uid="{00000000-0005-0000-0000-00008D260000}"/>
    <cellStyle name="Normal 2 14 2 2 2 3" xfId="46002" xr:uid="{00000000-0005-0000-0000-00008E260000}"/>
    <cellStyle name="Normal 2 14 2 2 3" xfId="22659" xr:uid="{00000000-0005-0000-0000-00008F260000}"/>
    <cellStyle name="Normal 2 14 2 2 4" xfId="38256" xr:uid="{00000000-0005-0000-0000-000090260000}"/>
    <cellStyle name="Normal 2 14 2 3" xfId="6825" xr:uid="{00000000-0005-0000-0000-000091260000}"/>
    <cellStyle name="Normal 2 14 2 3 2" xfId="14737" xr:uid="{00000000-0005-0000-0000-000092260000}"/>
    <cellStyle name="Normal 2 14 2 3 2 2" xfId="30406" xr:uid="{00000000-0005-0000-0000-000093260000}"/>
    <cellStyle name="Normal 2 14 2 3 2 3" xfId="46003" xr:uid="{00000000-0005-0000-0000-000094260000}"/>
    <cellStyle name="Normal 2 14 2 3 3" xfId="22660" xr:uid="{00000000-0005-0000-0000-000095260000}"/>
    <cellStyle name="Normal 2 14 2 3 4" xfId="38257" xr:uid="{00000000-0005-0000-0000-000096260000}"/>
    <cellStyle name="Normal 2 14 2 4" xfId="6826" xr:uid="{00000000-0005-0000-0000-000097260000}"/>
    <cellStyle name="Normal 2 14 2 4 2" xfId="14738" xr:uid="{00000000-0005-0000-0000-000098260000}"/>
    <cellStyle name="Normal 2 14 2 4 2 2" xfId="30407" xr:uid="{00000000-0005-0000-0000-000099260000}"/>
    <cellStyle name="Normal 2 14 2 4 2 3" xfId="46004" xr:uid="{00000000-0005-0000-0000-00009A260000}"/>
    <cellStyle name="Normal 2 14 2 4 3" xfId="22661" xr:uid="{00000000-0005-0000-0000-00009B260000}"/>
    <cellStyle name="Normal 2 14 2 4 4" xfId="38258" xr:uid="{00000000-0005-0000-0000-00009C260000}"/>
    <cellStyle name="Normal 2 14 2 5" xfId="6827" xr:uid="{00000000-0005-0000-0000-00009D260000}"/>
    <cellStyle name="Normal 2 14 2 5 2" xfId="14739" xr:uid="{00000000-0005-0000-0000-00009E260000}"/>
    <cellStyle name="Normal 2 14 2 5 2 2" xfId="30408" xr:uid="{00000000-0005-0000-0000-00009F260000}"/>
    <cellStyle name="Normal 2 14 2 5 2 3" xfId="46005" xr:uid="{00000000-0005-0000-0000-0000A0260000}"/>
    <cellStyle name="Normal 2 14 2 5 3" xfId="22662" xr:uid="{00000000-0005-0000-0000-0000A1260000}"/>
    <cellStyle name="Normal 2 14 2 5 4" xfId="38259" xr:uid="{00000000-0005-0000-0000-0000A2260000}"/>
    <cellStyle name="Normal 2 14 2 6" xfId="6828" xr:uid="{00000000-0005-0000-0000-0000A3260000}"/>
    <cellStyle name="Normal 2 14 2 6 2" xfId="14740" xr:uid="{00000000-0005-0000-0000-0000A4260000}"/>
    <cellStyle name="Normal 2 14 2 6 2 2" xfId="30409" xr:uid="{00000000-0005-0000-0000-0000A5260000}"/>
    <cellStyle name="Normal 2 14 2 6 2 3" xfId="46006" xr:uid="{00000000-0005-0000-0000-0000A6260000}"/>
    <cellStyle name="Normal 2 14 2 6 3" xfId="22663" xr:uid="{00000000-0005-0000-0000-0000A7260000}"/>
    <cellStyle name="Normal 2 14 2 6 4" xfId="38260" xr:uid="{00000000-0005-0000-0000-0000A8260000}"/>
    <cellStyle name="Normal 2 14 2 7" xfId="14735" xr:uid="{00000000-0005-0000-0000-0000A9260000}"/>
    <cellStyle name="Normal 2 14 2 7 2" xfId="30404" xr:uid="{00000000-0005-0000-0000-0000AA260000}"/>
    <cellStyle name="Normal 2 14 2 7 3" xfId="46001" xr:uid="{00000000-0005-0000-0000-0000AB260000}"/>
    <cellStyle name="Normal 2 14 2 8" xfId="22658" xr:uid="{00000000-0005-0000-0000-0000AC260000}"/>
    <cellStyle name="Normal 2 14 2 9" xfId="38255" xr:uid="{00000000-0005-0000-0000-0000AD260000}"/>
    <cellStyle name="Normal 2 14 3" xfId="6829" xr:uid="{00000000-0005-0000-0000-0000AE260000}"/>
    <cellStyle name="Normal 2 14 3 2" xfId="6830" xr:uid="{00000000-0005-0000-0000-0000AF260000}"/>
    <cellStyle name="Normal 2 14 3 2 2" xfId="14742" xr:uid="{00000000-0005-0000-0000-0000B0260000}"/>
    <cellStyle name="Normal 2 14 3 2 2 2" xfId="30411" xr:uid="{00000000-0005-0000-0000-0000B1260000}"/>
    <cellStyle name="Normal 2 14 3 2 2 3" xfId="46008" xr:uid="{00000000-0005-0000-0000-0000B2260000}"/>
    <cellStyle name="Normal 2 14 3 2 3" xfId="22665" xr:uid="{00000000-0005-0000-0000-0000B3260000}"/>
    <cellStyle name="Normal 2 14 3 2 4" xfId="38262" xr:uid="{00000000-0005-0000-0000-0000B4260000}"/>
    <cellStyle name="Normal 2 14 3 3" xfId="6831" xr:uid="{00000000-0005-0000-0000-0000B5260000}"/>
    <cellStyle name="Normal 2 14 3 3 2" xfId="14743" xr:uid="{00000000-0005-0000-0000-0000B6260000}"/>
    <cellStyle name="Normal 2 14 3 3 2 2" xfId="30412" xr:uid="{00000000-0005-0000-0000-0000B7260000}"/>
    <cellStyle name="Normal 2 14 3 3 2 3" xfId="46009" xr:uid="{00000000-0005-0000-0000-0000B8260000}"/>
    <cellStyle name="Normal 2 14 3 3 3" xfId="22666" xr:uid="{00000000-0005-0000-0000-0000B9260000}"/>
    <cellStyle name="Normal 2 14 3 3 4" xfId="38263" xr:uid="{00000000-0005-0000-0000-0000BA260000}"/>
    <cellStyle name="Normal 2 14 3 4" xfId="14741" xr:uid="{00000000-0005-0000-0000-0000BB260000}"/>
    <cellStyle name="Normal 2 14 3 4 2" xfId="30410" xr:uid="{00000000-0005-0000-0000-0000BC260000}"/>
    <cellStyle name="Normal 2 14 3 4 3" xfId="46007" xr:uid="{00000000-0005-0000-0000-0000BD260000}"/>
    <cellStyle name="Normal 2 14 3 5" xfId="22664" xr:uid="{00000000-0005-0000-0000-0000BE260000}"/>
    <cellStyle name="Normal 2 14 3 6" xfId="38261" xr:uid="{00000000-0005-0000-0000-0000BF260000}"/>
    <cellStyle name="Normal 2 14 4" xfId="6832" xr:uid="{00000000-0005-0000-0000-0000C0260000}"/>
    <cellStyle name="Normal 2 14 4 2" xfId="6833" xr:uid="{00000000-0005-0000-0000-0000C1260000}"/>
    <cellStyle name="Normal 2 14 4 2 2" xfId="14745" xr:uid="{00000000-0005-0000-0000-0000C2260000}"/>
    <cellStyle name="Normal 2 14 4 2 2 2" xfId="30414" xr:uid="{00000000-0005-0000-0000-0000C3260000}"/>
    <cellStyle name="Normal 2 14 4 2 2 3" xfId="46011" xr:uid="{00000000-0005-0000-0000-0000C4260000}"/>
    <cellStyle name="Normal 2 14 4 2 3" xfId="22668" xr:uid="{00000000-0005-0000-0000-0000C5260000}"/>
    <cellStyle name="Normal 2 14 4 2 4" xfId="38265" xr:uid="{00000000-0005-0000-0000-0000C6260000}"/>
    <cellStyle name="Normal 2 14 4 3" xfId="6834" xr:uid="{00000000-0005-0000-0000-0000C7260000}"/>
    <cellStyle name="Normal 2 14 4 3 2" xfId="14746" xr:uid="{00000000-0005-0000-0000-0000C8260000}"/>
    <cellStyle name="Normal 2 14 4 3 2 2" xfId="30415" xr:uid="{00000000-0005-0000-0000-0000C9260000}"/>
    <cellStyle name="Normal 2 14 4 3 2 3" xfId="46012" xr:uid="{00000000-0005-0000-0000-0000CA260000}"/>
    <cellStyle name="Normal 2 14 4 3 3" xfId="22669" xr:uid="{00000000-0005-0000-0000-0000CB260000}"/>
    <cellStyle name="Normal 2 14 4 3 4" xfId="38266" xr:uid="{00000000-0005-0000-0000-0000CC260000}"/>
    <cellStyle name="Normal 2 14 4 4" xfId="14744" xr:uid="{00000000-0005-0000-0000-0000CD260000}"/>
    <cellStyle name="Normal 2 14 4 4 2" xfId="30413" xr:uid="{00000000-0005-0000-0000-0000CE260000}"/>
    <cellStyle name="Normal 2 14 4 4 3" xfId="46010" xr:uid="{00000000-0005-0000-0000-0000CF260000}"/>
    <cellStyle name="Normal 2 14 4 5" xfId="22667" xr:uid="{00000000-0005-0000-0000-0000D0260000}"/>
    <cellStyle name="Normal 2 14 4 6" xfId="38264" xr:uid="{00000000-0005-0000-0000-0000D1260000}"/>
    <cellStyle name="Normal 2 14 5" xfId="6835" xr:uid="{00000000-0005-0000-0000-0000D2260000}"/>
    <cellStyle name="Normal 2 14 5 2" xfId="6836" xr:uid="{00000000-0005-0000-0000-0000D3260000}"/>
    <cellStyle name="Normal 2 14 5 2 2" xfId="14748" xr:uid="{00000000-0005-0000-0000-0000D4260000}"/>
    <cellStyle name="Normal 2 14 5 2 2 2" xfId="30417" xr:uid="{00000000-0005-0000-0000-0000D5260000}"/>
    <cellStyle name="Normal 2 14 5 2 2 3" xfId="46014" xr:uid="{00000000-0005-0000-0000-0000D6260000}"/>
    <cellStyle name="Normal 2 14 5 2 3" xfId="22671" xr:uid="{00000000-0005-0000-0000-0000D7260000}"/>
    <cellStyle name="Normal 2 14 5 2 4" xfId="38268" xr:uid="{00000000-0005-0000-0000-0000D8260000}"/>
    <cellStyle name="Normal 2 14 5 3" xfId="6837" xr:uid="{00000000-0005-0000-0000-0000D9260000}"/>
    <cellStyle name="Normal 2 14 5 3 2" xfId="14749" xr:uid="{00000000-0005-0000-0000-0000DA260000}"/>
    <cellStyle name="Normal 2 14 5 3 2 2" xfId="30418" xr:uid="{00000000-0005-0000-0000-0000DB260000}"/>
    <cellStyle name="Normal 2 14 5 3 2 3" xfId="46015" xr:uid="{00000000-0005-0000-0000-0000DC260000}"/>
    <cellStyle name="Normal 2 14 5 3 3" xfId="22672" xr:uid="{00000000-0005-0000-0000-0000DD260000}"/>
    <cellStyle name="Normal 2 14 5 3 4" xfId="38269" xr:uid="{00000000-0005-0000-0000-0000DE260000}"/>
    <cellStyle name="Normal 2 14 5 4" xfId="14747" xr:uid="{00000000-0005-0000-0000-0000DF260000}"/>
    <cellStyle name="Normal 2 14 5 4 2" xfId="30416" xr:uid="{00000000-0005-0000-0000-0000E0260000}"/>
    <cellStyle name="Normal 2 14 5 4 3" xfId="46013" xr:uid="{00000000-0005-0000-0000-0000E1260000}"/>
    <cellStyle name="Normal 2 14 5 5" xfId="22670" xr:uid="{00000000-0005-0000-0000-0000E2260000}"/>
    <cellStyle name="Normal 2 14 5 6" xfId="38267" xr:uid="{00000000-0005-0000-0000-0000E3260000}"/>
    <cellStyle name="Normal 2 14 6" xfId="13969" xr:uid="{00000000-0005-0000-0000-0000E4260000}"/>
    <cellStyle name="Normal 2 14 7" xfId="14734" xr:uid="{00000000-0005-0000-0000-0000E5260000}"/>
    <cellStyle name="Normal 2 14 7 2" xfId="30403" xr:uid="{00000000-0005-0000-0000-0000E6260000}"/>
    <cellStyle name="Normal 2 14 7 3" xfId="46000" xr:uid="{00000000-0005-0000-0000-0000E7260000}"/>
    <cellStyle name="Normal 2 14 8" xfId="6822" xr:uid="{00000000-0005-0000-0000-0000E8260000}"/>
    <cellStyle name="Normal 2 14 8 2" xfId="22657" xr:uid="{00000000-0005-0000-0000-0000E9260000}"/>
    <cellStyle name="Normal 2 14 9" xfId="38254" xr:uid="{00000000-0005-0000-0000-0000EA260000}"/>
    <cellStyle name="Normal 2 15" xfId="98" xr:uid="{00000000-0005-0000-0000-0000EB260000}"/>
    <cellStyle name="Normal 2 15 2" xfId="6839" xr:uid="{00000000-0005-0000-0000-0000EC260000}"/>
    <cellStyle name="Normal 2 15 2 2" xfId="6840" xr:uid="{00000000-0005-0000-0000-0000ED260000}"/>
    <cellStyle name="Normal 2 15 2 2 2" xfId="14752" xr:uid="{00000000-0005-0000-0000-0000EE260000}"/>
    <cellStyle name="Normal 2 15 2 2 2 2" xfId="30421" xr:uid="{00000000-0005-0000-0000-0000EF260000}"/>
    <cellStyle name="Normal 2 15 2 2 2 3" xfId="46018" xr:uid="{00000000-0005-0000-0000-0000F0260000}"/>
    <cellStyle name="Normal 2 15 2 2 3" xfId="22675" xr:uid="{00000000-0005-0000-0000-0000F1260000}"/>
    <cellStyle name="Normal 2 15 2 2 4" xfId="38272" xr:uid="{00000000-0005-0000-0000-0000F2260000}"/>
    <cellStyle name="Normal 2 15 2 3" xfId="6841" xr:uid="{00000000-0005-0000-0000-0000F3260000}"/>
    <cellStyle name="Normal 2 15 2 3 2" xfId="14753" xr:uid="{00000000-0005-0000-0000-0000F4260000}"/>
    <cellStyle name="Normal 2 15 2 3 2 2" xfId="30422" xr:uid="{00000000-0005-0000-0000-0000F5260000}"/>
    <cellStyle name="Normal 2 15 2 3 2 3" xfId="46019" xr:uid="{00000000-0005-0000-0000-0000F6260000}"/>
    <cellStyle name="Normal 2 15 2 3 3" xfId="22676" xr:uid="{00000000-0005-0000-0000-0000F7260000}"/>
    <cellStyle name="Normal 2 15 2 3 4" xfId="38273" xr:uid="{00000000-0005-0000-0000-0000F8260000}"/>
    <cellStyle name="Normal 2 15 2 4" xfId="6842" xr:uid="{00000000-0005-0000-0000-0000F9260000}"/>
    <cellStyle name="Normal 2 15 2 4 2" xfId="14754" xr:uid="{00000000-0005-0000-0000-0000FA260000}"/>
    <cellStyle name="Normal 2 15 2 4 2 2" xfId="30423" xr:uid="{00000000-0005-0000-0000-0000FB260000}"/>
    <cellStyle name="Normal 2 15 2 4 2 3" xfId="46020" xr:uid="{00000000-0005-0000-0000-0000FC260000}"/>
    <cellStyle name="Normal 2 15 2 4 3" xfId="22677" xr:uid="{00000000-0005-0000-0000-0000FD260000}"/>
    <cellStyle name="Normal 2 15 2 4 4" xfId="38274" xr:uid="{00000000-0005-0000-0000-0000FE260000}"/>
    <cellStyle name="Normal 2 15 2 5" xfId="6843" xr:uid="{00000000-0005-0000-0000-0000FF260000}"/>
    <cellStyle name="Normal 2 15 2 5 2" xfId="14755" xr:uid="{00000000-0005-0000-0000-000000270000}"/>
    <cellStyle name="Normal 2 15 2 5 2 2" xfId="30424" xr:uid="{00000000-0005-0000-0000-000001270000}"/>
    <cellStyle name="Normal 2 15 2 5 2 3" xfId="46021" xr:uid="{00000000-0005-0000-0000-000002270000}"/>
    <cellStyle name="Normal 2 15 2 5 3" xfId="22678" xr:uid="{00000000-0005-0000-0000-000003270000}"/>
    <cellStyle name="Normal 2 15 2 5 4" xfId="38275" xr:uid="{00000000-0005-0000-0000-000004270000}"/>
    <cellStyle name="Normal 2 15 2 6" xfId="6844" xr:uid="{00000000-0005-0000-0000-000005270000}"/>
    <cellStyle name="Normal 2 15 2 6 2" xfId="14756" xr:uid="{00000000-0005-0000-0000-000006270000}"/>
    <cellStyle name="Normal 2 15 2 6 2 2" xfId="30425" xr:uid="{00000000-0005-0000-0000-000007270000}"/>
    <cellStyle name="Normal 2 15 2 6 2 3" xfId="46022" xr:uid="{00000000-0005-0000-0000-000008270000}"/>
    <cellStyle name="Normal 2 15 2 6 3" xfId="22679" xr:uid="{00000000-0005-0000-0000-000009270000}"/>
    <cellStyle name="Normal 2 15 2 6 4" xfId="38276" xr:uid="{00000000-0005-0000-0000-00000A270000}"/>
    <cellStyle name="Normal 2 15 2 7" xfId="14751" xr:uid="{00000000-0005-0000-0000-00000B270000}"/>
    <cellStyle name="Normal 2 15 2 7 2" xfId="30420" xr:uid="{00000000-0005-0000-0000-00000C270000}"/>
    <cellStyle name="Normal 2 15 2 7 3" xfId="46017" xr:uid="{00000000-0005-0000-0000-00000D270000}"/>
    <cellStyle name="Normal 2 15 2 8" xfId="22674" xr:uid="{00000000-0005-0000-0000-00000E270000}"/>
    <cellStyle name="Normal 2 15 2 9" xfId="38271" xr:uid="{00000000-0005-0000-0000-00000F270000}"/>
    <cellStyle name="Normal 2 15 3" xfId="6845" xr:uid="{00000000-0005-0000-0000-000010270000}"/>
    <cellStyle name="Normal 2 15 3 2" xfId="6846" xr:uid="{00000000-0005-0000-0000-000011270000}"/>
    <cellStyle name="Normal 2 15 3 2 2" xfId="14758" xr:uid="{00000000-0005-0000-0000-000012270000}"/>
    <cellStyle name="Normal 2 15 3 2 2 2" xfId="30427" xr:uid="{00000000-0005-0000-0000-000013270000}"/>
    <cellStyle name="Normal 2 15 3 2 2 3" xfId="46024" xr:uid="{00000000-0005-0000-0000-000014270000}"/>
    <cellStyle name="Normal 2 15 3 2 3" xfId="22681" xr:uid="{00000000-0005-0000-0000-000015270000}"/>
    <cellStyle name="Normal 2 15 3 2 4" xfId="38278" xr:uid="{00000000-0005-0000-0000-000016270000}"/>
    <cellStyle name="Normal 2 15 3 3" xfId="6847" xr:uid="{00000000-0005-0000-0000-000017270000}"/>
    <cellStyle name="Normal 2 15 3 3 2" xfId="14759" xr:uid="{00000000-0005-0000-0000-000018270000}"/>
    <cellStyle name="Normal 2 15 3 3 2 2" xfId="30428" xr:uid="{00000000-0005-0000-0000-000019270000}"/>
    <cellStyle name="Normal 2 15 3 3 2 3" xfId="46025" xr:uid="{00000000-0005-0000-0000-00001A270000}"/>
    <cellStyle name="Normal 2 15 3 3 3" xfId="22682" xr:uid="{00000000-0005-0000-0000-00001B270000}"/>
    <cellStyle name="Normal 2 15 3 3 4" xfId="38279" xr:uid="{00000000-0005-0000-0000-00001C270000}"/>
    <cellStyle name="Normal 2 15 3 4" xfId="14757" xr:uid="{00000000-0005-0000-0000-00001D270000}"/>
    <cellStyle name="Normal 2 15 3 4 2" xfId="30426" xr:uid="{00000000-0005-0000-0000-00001E270000}"/>
    <cellStyle name="Normal 2 15 3 4 3" xfId="46023" xr:uid="{00000000-0005-0000-0000-00001F270000}"/>
    <cellStyle name="Normal 2 15 3 5" xfId="22680" xr:uid="{00000000-0005-0000-0000-000020270000}"/>
    <cellStyle name="Normal 2 15 3 6" xfId="38277" xr:uid="{00000000-0005-0000-0000-000021270000}"/>
    <cellStyle name="Normal 2 15 4" xfId="6848" xr:uid="{00000000-0005-0000-0000-000022270000}"/>
    <cellStyle name="Normal 2 15 4 2" xfId="6849" xr:uid="{00000000-0005-0000-0000-000023270000}"/>
    <cellStyle name="Normal 2 15 4 2 2" xfId="14761" xr:uid="{00000000-0005-0000-0000-000024270000}"/>
    <cellStyle name="Normal 2 15 4 2 2 2" xfId="30430" xr:uid="{00000000-0005-0000-0000-000025270000}"/>
    <cellStyle name="Normal 2 15 4 2 2 3" xfId="46027" xr:uid="{00000000-0005-0000-0000-000026270000}"/>
    <cellStyle name="Normal 2 15 4 2 3" xfId="22684" xr:uid="{00000000-0005-0000-0000-000027270000}"/>
    <cellStyle name="Normal 2 15 4 2 4" xfId="38281" xr:uid="{00000000-0005-0000-0000-000028270000}"/>
    <cellStyle name="Normal 2 15 4 3" xfId="6850" xr:uid="{00000000-0005-0000-0000-000029270000}"/>
    <cellStyle name="Normal 2 15 4 3 2" xfId="14762" xr:uid="{00000000-0005-0000-0000-00002A270000}"/>
    <cellStyle name="Normal 2 15 4 3 2 2" xfId="30431" xr:uid="{00000000-0005-0000-0000-00002B270000}"/>
    <cellStyle name="Normal 2 15 4 3 2 3" xfId="46028" xr:uid="{00000000-0005-0000-0000-00002C270000}"/>
    <cellStyle name="Normal 2 15 4 3 3" xfId="22685" xr:uid="{00000000-0005-0000-0000-00002D270000}"/>
    <cellStyle name="Normal 2 15 4 3 4" xfId="38282" xr:uid="{00000000-0005-0000-0000-00002E270000}"/>
    <cellStyle name="Normal 2 15 4 4" xfId="14760" xr:uid="{00000000-0005-0000-0000-00002F270000}"/>
    <cellStyle name="Normal 2 15 4 4 2" xfId="30429" xr:uid="{00000000-0005-0000-0000-000030270000}"/>
    <cellStyle name="Normal 2 15 4 4 3" xfId="46026" xr:uid="{00000000-0005-0000-0000-000031270000}"/>
    <cellStyle name="Normal 2 15 4 5" xfId="22683" xr:uid="{00000000-0005-0000-0000-000032270000}"/>
    <cellStyle name="Normal 2 15 4 6" xfId="38280" xr:uid="{00000000-0005-0000-0000-000033270000}"/>
    <cellStyle name="Normal 2 15 5" xfId="6851" xr:uid="{00000000-0005-0000-0000-000034270000}"/>
    <cellStyle name="Normal 2 15 5 2" xfId="6852" xr:uid="{00000000-0005-0000-0000-000035270000}"/>
    <cellStyle name="Normal 2 15 5 2 2" xfId="14764" xr:uid="{00000000-0005-0000-0000-000036270000}"/>
    <cellStyle name="Normal 2 15 5 2 2 2" xfId="30433" xr:uid="{00000000-0005-0000-0000-000037270000}"/>
    <cellStyle name="Normal 2 15 5 2 2 3" xfId="46030" xr:uid="{00000000-0005-0000-0000-000038270000}"/>
    <cellStyle name="Normal 2 15 5 2 3" xfId="22687" xr:uid="{00000000-0005-0000-0000-000039270000}"/>
    <cellStyle name="Normal 2 15 5 2 4" xfId="38284" xr:uid="{00000000-0005-0000-0000-00003A270000}"/>
    <cellStyle name="Normal 2 15 5 3" xfId="6853" xr:uid="{00000000-0005-0000-0000-00003B270000}"/>
    <cellStyle name="Normal 2 15 5 3 2" xfId="14765" xr:uid="{00000000-0005-0000-0000-00003C270000}"/>
    <cellStyle name="Normal 2 15 5 3 2 2" xfId="30434" xr:uid="{00000000-0005-0000-0000-00003D270000}"/>
    <cellStyle name="Normal 2 15 5 3 2 3" xfId="46031" xr:uid="{00000000-0005-0000-0000-00003E270000}"/>
    <cellStyle name="Normal 2 15 5 3 3" xfId="22688" xr:uid="{00000000-0005-0000-0000-00003F270000}"/>
    <cellStyle name="Normal 2 15 5 3 4" xfId="38285" xr:uid="{00000000-0005-0000-0000-000040270000}"/>
    <cellStyle name="Normal 2 15 5 4" xfId="14763" xr:uid="{00000000-0005-0000-0000-000041270000}"/>
    <cellStyle name="Normal 2 15 5 4 2" xfId="30432" xr:uid="{00000000-0005-0000-0000-000042270000}"/>
    <cellStyle name="Normal 2 15 5 4 3" xfId="46029" xr:uid="{00000000-0005-0000-0000-000043270000}"/>
    <cellStyle name="Normal 2 15 5 5" xfId="22686" xr:uid="{00000000-0005-0000-0000-000044270000}"/>
    <cellStyle name="Normal 2 15 5 6" xfId="38283" xr:uid="{00000000-0005-0000-0000-000045270000}"/>
    <cellStyle name="Normal 2 15 6" xfId="13970" xr:uid="{00000000-0005-0000-0000-000046270000}"/>
    <cellStyle name="Normal 2 15 7" xfId="14750" xr:uid="{00000000-0005-0000-0000-000047270000}"/>
    <cellStyle name="Normal 2 15 7 2" xfId="30419" xr:uid="{00000000-0005-0000-0000-000048270000}"/>
    <cellStyle name="Normal 2 15 7 3" xfId="46016" xr:uid="{00000000-0005-0000-0000-000049270000}"/>
    <cellStyle name="Normal 2 15 8" xfId="6838" xr:uid="{00000000-0005-0000-0000-00004A270000}"/>
    <cellStyle name="Normal 2 15 8 2" xfId="22673" xr:uid="{00000000-0005-0000-0000-00004B270000}"/>
    <cellStyle name="Normal 2 15 9" xfId="38270" xr:uid="{00000000-0005-0000-0000-00004C270000}"/>
    <cellStyle name="Normal 2 16" xfId="99" xr:uid="{00000000-0005-0000-0000-00004D270000}"/>
    <cellStyle name="Normal 2 16 2" xfId="6855" xr:uid="{00000000-0005-0000-0000-00004E270000}"/>
    <cellStyle name="Normal 2 16 2 2" xfId="6856" xr:uid="{00000000-0005-0000-0000-00004F270000}"/>
    <cellStyle name="Normal 2 16 2 2 2" xfId="14768" xr:uid="{00000000-0005-0000-0000-000050270000}"/>
    <cellStyle name="Normal 2 16 2 2 2 2" xfId="30437" xr:uid="{00000000-0005-0000-0000-000051270000}"/>
    <cellStyle name="Normal 2 16 2 2 2 3" xfId="46034" xr:uid="{00000000-0005-0000-0000-000052270000}"/>
    <cellStyle name="Normal 2 16 2 2 3" xfId="22691" xr:uid="{00000000-0005-0000-0000-000053270000}"/>
    <cellStyle name="Normal 2 16 2 2 4" xfId="38288" xr:uid="{00000000-0005-0000-0000-000054270000}"/>
    <cellStyle name="Normal 2 16 2 3" xfId="6857" xr:uid="{00000000-0005-0000-0000-000055270000}"/>
    <cellStyle name="Normal 2 16 2 3 2" xfId="14769" xr:uid="{00000000-0005-0000-0000-000056270000}"/>
    <cellStyle name="Normal 2 16 2 3 2 2" xfId="30438" xr:uid="{00000000-0005-0000-0000-000057270000}"/>
    <cellStyle name="Normal 2 16 2 3 2 3" xfId="46035" xr:uid="{00000000-0005-0000-0000-000058270000}"/>
    <cellStyle name="Normal 2 16 2 3 3" xfId="22692" xr:uid="{00000000-0005-0000-0000-000059270000}"/>
    <cellStyle name="Normal 2 16 2 3 4" xfId="38289" xr:uid="{00000000-0005-0000-0000-00005A270000}"/>
    <cellStyle name="Normal 2 16 2 4" xfId="6858" xr:uid="{00000000-0005-0000-0000-00005B270000}"/>
    <cellStyle name="Normal 2 16 2 4 2" xfId="14770" xr:uid="{00000000-0005-0000-0000-00005C270000}"/>
    <cellStyle name="Normal 2 16 2 4 2 2" xfId="30439" xr:uid="{00000000-0005-0000-0000-00005D270000}"/>
    <cellStyle name="Normal 2 16 2 4 2 3" xfId="46036" xr:uid="{00000000-0005-0000-0000-00005E270000}"/>
    <cellStyle name="Normal 2 16 2 4 3" xfId="22693" xr:uid="{00000000-0005-0000-0000-00005F270000}"/>
    <cellStyle name="Normal 2 16 2 4 4" xfId="38290" xr:uid="{00000000-0005-0000-0000-000060270000}"/>
    <cellStyle name="Normal 2 16 2 5" xfId="6859" xr:uid="{00000000-0005-0000-0000-000061270000}"/>
    <cellStyle name="Normal 2 16 2 5 2" xfId="14771" xr:uid="{00000000-0005-0000-0000-000062270000}"/>
    <cellStyle name="Normal 2 16 2 5 2 2" xfId="30440" xr:uid="{00000000-0005-0000-0000-000063270000}"/>
    <cellStyle name="Normal 2 16 2 5 2 3" xfId="46037" xr:uid="{00000000-0005-0000-0000-000064270000}"/>
    <cellStyle name="Normal 2 16 2 5 3" xfId="22694" xr:uid="{00000000-0005-0000-0000-000065270000}"/>
    <cellStyle name="Normal 2 16 2 5 4" xfId="38291" xr:uid="{00000000-0005-0000-0000-000066270000}"/>
    <cellStyle name="Normal 2 16 2 6" xfId="6860" xr:uid="{00000000-0005-0000-0000-000067270000}"/>
    <cellStyle name="Normal 2 16 2 6 2" xfId="14772" xr:uid="{00000000-0005-0000-0000-000068270000}"/>
    <cellStyle name="Normal 2 16 2 6 2 2" xfId="30441" xr:uid="{00000000-0005-0000-0000-000069270000}"/>
    <cellStyle name="Normal 2 16 2 6 2 3" xfId="46038" xr:uid="{00000000-0005-0000-0000-00006A270000}"/>
    <cellStyle name="Normal 2 16 2 6 3" xfId="22695" xr:uid="{00000000-0005-0000-0000-00006B270000}"/>
    <cellStyle name="Normal 2 16 2 6 4" xfId="38292" xr:uid="{00000000-0005-0000-0000-00006C270000}"/>
    <cellStyle name="Normal 2 16 2 7" xfId="14767" xr:uid="{00000000-0005-0000-0000-00006D270000}"/>
    <cellStyle name="Normal 2 16 2 7 2" xfId="30436" xr:uid="{00000000-0005-0000-0000-00006E270000}"/>
    <cellStyle name="Normal 2 16 2 7 3" xfId="46033" xr:uid="{00000000-0005-0000-0000-00006F270000}"/>
    <cellStyle name="Normal 2 16 2 8" xfId="22690" xr:uid="{00000000-0005-0000-0000-000070270000}"/>
    <cellStyle name="Normal 2 16 2 9" xfId="38287" xr:uid="{00000000-0005-0000-0000-000071270000}"/>
    <cellStyle name="Normal 2 16 3" xfId="6861" xr:uid="{00000000-0005-0000-0000-000072270000}"/>
    <cellStyle name="Normal 2 16 3 2" xfId="6862" xr:uid="{00000000-0005-0000-0000-000073270000}"/>
    <cellStyle name="Normal 2 16 3 2 2" xfId="14774" xr:uid="{00000000-0005-0000-0000-000074270000}"/>
    <cellStyle name="Normal 2 16 3 2 2 2" xfId="30443" xr:uid="{00000000-0005-0000-0000-000075270000}"/>
    <cellStyle name="Normal 2 16 3 2 2 3" xfId="46040" xr:uid="{00000000-0005-0000-0000-000076270000}"/>
    <cellStyle name="Normal 2 16 3 2 3" xfId="22697" xr:uid="{00000000-0005-0000-0000-000077270000}"/>
    <cellStyle name="Normal 2 16 3 2 4" xfId="38294" xr:uid="{00000000-0005-0000-0000-000078270000}"/>
    <cellStyle name="Normal 2 16 3 3" xfId="6863" xr:uid="{00000000-0005-0000-0000-000079270000}"/>
    <cellStyle name="Normal 2 16 3 3 2" xfId="14775" xr:uid="{00000000-0005-0000-0000-00007A270000}"/>
    <cellStyle name="Normal 2 16 3 3 2 2" xfId="30444" xr:uid="{00000000-0005-0000-0000-00007B270000}"/>
    <cellStyle name="Normal 2 16 3 3 2 3" xfId="46041" xr:uid="{00000000-0005-0000-0000-00007C270000}"/>
    <cellStyle name="Normal 2 16 3 3 3" xfId="22698" xr:uid="{00000000-0005-0000-0000-00007D270000}"/>
    <cellStyle name="Normal 2 16 3 3 4" xfId="38295" xr:uid="{00000000-0005-0000-0000-00007E270000}"/>
    <cellStyle name="Normal 2 16 3 4" xfId="14773" xr:uid="{00000000-0005-0000-0000-00007F270000}"/>
    <cellStyle name="Normal 2 16 3 4 2" xfId="30442" xr:uid="{00000000-0005-0000-0000-000080270000}"/>
    <cellStyle name="Normal 2 16 3 4 3" xfId="46039" xr:uid="{00000000-0005-0000-0000-000081270000}"/>
    <cellStyle name="Normal 2 16 3 5" xfId="22696" xr:uid="{00000000-0005-0000-0000-000082270000}"/>
    <cellStyle name="Normal 2 16 3 6" xfId="38293" xr:uid="{00000000-0005-0000-0000-000083270000}"/>
    <cellStyle name="Normal 2 16 4" xfId="6864" xr:uid="{00000000-0005-0000-0000-000084270000}"/>
    <cellStyle name="Normal 2 16 4 2" xfId="6865" xr:uid="{00000000-0005-0000-0000-000085270000}"/>
    <cellStyle name="Normal 2 16 4 2 2" xfId="14777" xr:uid="{00000000-0005-0000-0000-000086270000}"/>
    <cellStyle name="Normal 2 16 4 2 2 2" xfId="30446" xr:uid="{00000000-0005-0000-0000-000087270000}"/>
    <cellStyle name="Normal 2 16 4 2 2 3" xfId="46043" xr:uid="{00000000-0005-0000-0000-000088270000}"/>
    <cellStyle name="Normal 2 16 4 2 3" xfId="22700" xr:uid="{00000000-0005-0000-0000-000089270000}"/>
    <cellStyle name="Normal 2 16 4 2 4" xfId="38297" xr:uid="{00000000-0005-0000-0000-00008A270000}"/>
    <cellStyle name="Normal 2 16 4 3" xfId="6866" xr:uid="{00000000-0005-0000-0000-00008B270000}"/>
    <cellStyle name="Normal 2 16 4 3 2" xfId="14778" xr:uid="{00000000-0005-0000-0000-00008C270000}"/>
    <cellStyle name="Normal 2 16 4 3 2 2" xfId="30447" xr:uid="{00000000-0005-0000-0000-00008D270000}"/>
    <cellStyle name="Normal 2 16 4 3 2 3" xfId="46044" xr:uid="{00000000-0005-0000-0000-00008E270000}"/>
    <cellStyle name="Normal 2 16 4 3 3" xfId="22701" xr:uid="{00000000-0005-0000-0000-00008F270000}"/>
    <cellStyle name="Normal 2 16 4 3 4" xfId="38298" xr:uid="{00000000-0005-0000-0000-000090270000}"/>
    <cellStyle name="Normal 2 16 4 4" xfId="14776" xr:uid="{00000000-0005-0000-0000-000091270000}"/>
    <cellStyle name="Normal 2 16 4 4 2" xfId="30445" xr:uid="{00000000-0005-0000-0000-000092270000}"/>
    <cellStyle name="Normal 2 16 4 4 3" xfId="46042" xr:uid="{00000000-0005-0000-0000-000093270000}"/>
    <cellStyle name="Normal 2 16 4 5" xfId="22699" xr:uid="{00000000-0005-0000-0000-000094270000}"/>
    <cellStyle name="Normal 2 16 4 6" xfId="38296" xr:uid="{00000000-0005-0000-0000-000095270000}"/>
    <cellStyle name="Normal 2 16 5" xfId="6867" xr:uid="{00000000-0005-0000-0000-000096270000}"/>
    <cellStyle name="Normal 2 16 5 2" xfId="14779" xr:uid="{00000000-0005-0000-0000-000097270000}"/>
    <cellStyle name="Normal 2 16 5 2 2" xfId="30448" xr:uid="{00000000-0005-0000-0000-000098270000}"/>
    <cellStyle name="Normal 2 16 5 2 3" xfId="46045" xr:uid="{00000000-0005-0000-0000-000099270000}"/>
    <cellStyle name="Normal 2 16 5 3" xfId="22702" xr:uid="{00000000-0005-0000-0000-00009A270000}"/>
    <cellStyle name="Normal 2 16 5 4" xfId="38299" xr:uid="{00000000-0005-0000-0000-00009B270000}"/>
    <cellStyle name="Normal 2 16 6" xfId="13971" xr:uid="{00000000-0005-0000-0000-00009C270000}"/>
    <cellStyle name="Normal 2 16 7" xfId="14766" xr:uid="{00000000-0005-0000-0000-00009D270000}"/>
    <cellStyle name="Normal 2 16 7 2" xfId="30435" xr:uid="{00000000-0005-0000-0000-00009E270000}"/>
    <cellStyle name="Normal 2 16 7 3" xfId="46032" xr:uid="{00000000-0005-0000-0000-00009F270000}"/>
    <cellStyle name="Normal 2 16 8" xfId="6854" xr:uid="{00000000-0005-0000-0000-0000A0270000}"/>
    <cellStyle name="Normal 2 16 8 2" xfId="22689" xr:uid="{00000000-0005-0000-0000-0000A1270000}"/>
    <cellStyle name="Normal 2 16 9" xfId="38286" xr:uid="{00000000-0005-0000-0000-0000A2270000}"/>
    <cellStyle name="Normal 2 17" xfId="100" xr:uid="{00000000-0005-0000-0000-0000A3270000}"/>
    <cellStyle name="Normal 2 17 2" xfId="6869" xr:uid="{00000000-0005-0000-0000-0000A4270000}"/>
    <cellStyle name="Normal 2 17 2 2" xfId="14781" xr:uid="{00000000-0005-0000-0000-0000A5270000}"/>
    <cellStyle name="Normal 2 17 2 2 2" xfId="30450" xr:uid="{00000000-0005-0000-0000-0000A6270000}"/>
    <cellStyle name="Normal 2 17 2 2 3" xfId="46047" xr:uid="{00000000-0005-0000-0000-0000A7270000}"/>
    <cellStyle name="Normal 2 17 2 3" xfId="22704" xr:uid="{00000000-0005-0000-0000-0000A8270000}"/>
    <cellStyle name="Normal 2 17 2 4" xfId="38301" xr:uid="{00000000-0005-0000-0000-0000A9270000}"/>
    <cellStyle name="Normal 2 17 3" xfId="6870" xr:uid="{00000000-0005-0000-0000-0000AA270000}"/>
    <cellStyle name="Normal 2 17 3 2" xfId="14782" xr:uid="{00000000-0005-0000-0000-0000AB270000}"/>
    <cellStyle name="Normal 2 17 3 2 2" xfId="30451" xr:uid="{00000000-0005-0000-0000-0000AC270000}"/>
    <cellStyle name="Normal 2 17 3 2 3" xfId="46048" xr:uid="{00000000-0005-0000-0000-0000AD270000}"/>
    <cellStyle name="Normal 2 17 3 3" xfId="22705" xr:uid="{00000000-0005-0000-0000-0000AE270000}"/>
    <cellStyle name="Normal 2 17 3 4" xfId="38302" xr:uid="{00000000-0005-0000-0000-0000AF270000}"/>
    <cellStyle name="Normal 2 17 4" xfId="6871" xr:uid="{00000000-0005-0000-0000-0000B0270000}"/>
    <cellStyle name="Normal 2 17 4 2" xfId="14783" xr:uid="{00000000-0005-0000-0000-0000B1270000}"/>
    <cellStyle name="Normal 2 17 4 2 2" xfId="30452" xr:uid="{00000000-0005-0000-0000-0000B2270000}"/>
    <cellStyle name="Normal 2 17 4 2 3" xfId="46049" xr:uid="{00000000-0005-0000-0000-0000B3270000}"/>
    <cellStyle name="Normal 2 17 4 3" xfId="22706" xr:uid="{00000000-0005-0000-0000-0000B4270000}"/>
    <cellStyle name="Normal 2 17 4 4" xfId="38303" xr:uid="{00000000-0005-0000-0000-0000B5270000}"/>
    <cellStyle name="Normal 2 17 5" xfId="6872" xr:uid="{00000000-0005-0000-0000-0000B6270000}"/>
    <cellStyle name="Normal 2 17 5 2" xfId="14784" xr:uid="{00000000-0005-0000-0000-0000B7270000}"/>
    <cellStyle name="Normal 2 17 5 2 2" xfId="30453" xr:uid="{00000000-0005-0000-0000-0000B8270000}"/>
    <cellStyle name="Normal 2 17 5 2 3" xfId="46050" xr:uid="{00000000-0005-0000-0000-0000B9270000}"/>
    <cellStyle name="Normal 2 17 5 3" xfId="22707" xr:uid="{00000000-0005-0000-0000-0000BA270000}"/>
    <cellStyle name="Normal 2 17 5 4" xfId="38304" xr:uid="{00000000-0005-0000-0000-0000BB270000}"/>
    <cellStyle name="Normal 2 17 6" xfId="13972" xr:uid="{00000000-0005-0000-0000-0000BC270000}"/>
    <cellStyle name="Normal 2 17 7" xfId="14780" xr:uid="{00000000-0005-0000-0000-0000BD270000}"/>
    <cellStyle name="Normal 2 17 7 2" xfId="30449" xr:uid="{00000000-0005-0000-0000-0000BE270000}"/>
    <cellStyle name="Normal 2 17 7 3" xfId="46046" xr:uid="{00000000-0005-0000-0000-0000BF270000}"/>
    <cellStyle name="Normal 2 17 8" xfId="6868" xr:uid="{00000000-0005-0000-0000-0000C0270000}"/>
    <cellStyle name="Normal 2 17 8 2" xfId="22703" xr:uid="{00000000-0005-0000-0000-0000C1270000}"/>
    <cellStyle name="Normal 2 17 9" xfId="38300" xr:uid="{00000000-0005-0000-0000-0000C2270000}"/>
    <cellStyle name="Normal 2 18" xfId="101" xr:uid="{00000000-0005-0000-0000-0000C3270000}"/>
    <cellStyle name="Normal 2 18 2" xfId="13973" xr:uid="{00000000-0005-0000-0000-0000C4270000}"/>
    <cellStyle name="Normal 2 18 3" xfId="14785" xr:uid="{00000000-0005-0000-0000-0000C5270000}"/>
    <cellStyle name="Normal 2 18 3 2" xfId="30454" xr:uid="{00000000-0005-0000-0000-0000C6270000}"/>
    <cellStyle name="Normal 2 18 3 3" xfId="46051" xr:uid="{00000000-0005-0000-0000-0000C7270000}"/>
    <cellStyle name="Normal 2 18 4" xfId="6873" xr:uid="{00000000-0005-0000-0000-0000C8270000}"/>
    <cellStyle name="Normal 2 18 4 2" xfId="22708" xr:uid="{00000000-0005-0000-0000-0000C9270000}"/>
    <cellStyle name="Normal 2 18 5" xfId="38305" xr:uid="{00000000-0005-0000-0000-0000CA270000}"/>
    <cellStyle name="Normal 2 19" xfId="102" xr:uid="{00000000-0005-0000-0000-0000CB270000}"/>
    <cellStyle name="Normal 2 19 2" xfId="13974" xr:uid="{00000000-0005-0000-0000-0000CC270000}"/>
    <cellStyle name="Normal 2 19 3" xfId="14786" xr:uid="{00000000-0005-0000-0000-0000CD270000}"/>
    <cellStyle name="Normal 2 19 3 2" xfId="30455" xr:uid="{00000000-0005-0000-0000-0000CE270000}"/>
    <cellStyle name="Normal 2 19 3 3" xfId="46052" xr:uid="{00000000-0005-0000-0000-0000CF270000}"/>
    <cellStyle name="Normal 2 19 4" xfId="6874" xr:uid="{00000000-0005-0000-0000-0000D0270000}"/>
    <cellStyle name="Normal 2 19 4 2" xfId="22709" xr:uid="{00000000-0005-0000-0000-0000D1270000}"/>
    <cellStyle name="Normal 2 19 5" xfId="38306" xr:uid="{00000000-0005-0000-0000-0000D2270000}"/>
    <cellStyle name="Normal 2 2" xfId="103" xr:uid="{00000000-0005-0000-0000-0000D3270000}"/>
    <cellStyle name="Normal 2 2 10" xfId="104" xr:uid="{00000000-0005-0000-0000-0000D4270000}"/>
    <cellStyle name="Normal 2 2 10 2" xfId="6877" xr:uid="{00000000-0005-0000-0000-0000D5270000}"/>
    <cellStyle name="Normal 2 2 10 2 2" xfId="14789" xr:uid="{00000000-0005-0000-0000-0000D6270000}"/>
    <cellStyle name="Normal 2 2 10 2 2 2" xfId="30458" xr:uid="{00000000-0005-0000-0000-0000D7270000}"/>
    <cellStyle name="Normal 2 2 10 2 2 3" xfId="46055" xr:uid="{00000000-0005-0000-0000-0000D8270000}"/>
    <cellStyle name="Normal 2 2 10 2 3" xfId="22712" xr:uid="{00000000-0005-0000-0000-0000D9270000}"/>
    <cellStyle name="Normal 2 2 10 2 4" xfId="38309" xr:uid="{00000000-0005-0000-0000-0000DA270000}"/>
    <cellStyle name="Normal 2 2 10 3" xfId="6878" xr:uid="{00000000-0005-0000-0000-0000DB270000}"/>
    <cellStyle name="Normal 2 2 10 3 2" xfId="14790" xr:uid="{00000000-0005-0000-0000-0000DC270000}"/>
    <cellStyle name="Normal 2 2 10 3 2 2" xfId="30459" xr:uid="{00000000-0005-0000-0000-0000DD270000}"/>
    <cellStyle name="Normal 2 2 10 3 2 3" xfId="46056" xr:uid="{00000000-0005-0000-0000-0000DE270000}"/>
    <cellStyle name="Normal 2 2 10 3 3" xfId="22713" xr:uid="{00000000-0005-0000-0000-0000DF270000}"/>
    <cellStyle name="Normal 2 2 10 3 4" xfId="38310" xr:uid="{00000000-0005-0000-0000-0000E0270000}"/>
    <cellStyle name="Normal 2 2 10 4" xfId="13975" xr:uid="{00000000-0005-0000-0000-0000E1270000}"/>
    <cellStyle name="Normal 2 2 10 5" xfId="14788" xr:uid="{00000000-0005-0000-0000-0000E2270000}"/>
    <cellStyle name="Normal 2 2 10 5 2" xfId="30457" xr:uid="{00000000-0005-0000-0000-0000E3270000}"/>
    <cellStyle name="Normal 2 2 10 5 3" xfId="46054" xr:uid="{00000000-0005-0000-0000-0000E4270000}"/>
    <cellStyle name="Normal 2 2 10 6" xfId="6876" xr:uid="{00000000-0005-0000-0000-0000E5270000}"/>
    <cellStyle name="Normal 2 2 10 6 2" xfId="22711" xr:uid="{00000000-0005-0000-0000-0000E6270000}"/>
    <cellStyle name="Normal 2 2 10 7" xfId="38308" xr:uid="{00000000-0005-0000-0000-0000E7270000}"/>
    <cellStyle name="Normal 2 2 11" xfId="105" xr:uid="{00000000-0005-0000-0000-0000E8270000}"/>
    <cellStyle name="Normal 2 2 11 2" xfId="6880" xr:uid="{00000000-0005-0000-0000-0000E9270000}"/>
    <cellStyle name="Normal 2 2 11 2 2" xfId="14792" xr:uid="{00000000-0005-0000-0000-0000EA270000}"/>
    <cellStyle name="Normal 2 2 11 2 2 2" xfId="30461" xr:uid="{00000000-0005-0000-0000-0000EB270000}"/>
    <cellStyle name="Normal 2 2 11 2 2 3" xfId="46058" xr:uid="{00000000-0005-0000-0000-0000EC270000}"/>
    <cellStyle name="Normal 2 2 11 2 3" xfId="22715" xr:uid="{00000000-0005-0000-0000-0000ED270000}"/>
    <cellStyle name="Normal 2 2 11 2 4" xfId="38312" xr:uid="{00000000-0005-0000-0000-0000EE270000}"/>
    <cellStyle name="Normal 2 2 11 3" xfId="6881" xr:uid="{00000000-0005-0000-0000-0000EF270000}"/>
    <cellStyle name="Normal 2 2 11 3 2" xfId="14793" xr:uid="{00000000-0005-0000-0000-0000F0270000}"/>
    <cellStyle name="Normal 2 2 11 3 2 2" xfId="30462" xr:uid="{00000000-0005-0000-0000-0000F1270000}"/>
    <cellStyle name="Normal 2 2 11 3 2 3" xfId="46059" xr:uid="{00000000-0005-0000-0000-0000F2270000}"/>
    <cellStyle name="Normal 2 2 11 3 3" xfId="22716" xr:uid="{00000000-0005-0000-0000-0000F3270000}"/>
    <cellStyle name="Normal 2 2 11 3 4" xfId="38313" xr:uid="{00000000-0005-0000-0000-0000F4270000}"/>
    <cellStyle name="Normal 2 2 11 4" xfId="13976" xr:uid="{00000000-0005-0000-0000-0000F5270000}"/>
    <cellStyle name="Normal 2 2 11 5" xfId="14791" xr:uid="{00000000-0005-0000-0000-0000F6270000}"/>
    <cellStyle name="Normal 2 2 11 5 2" xfId="30460" xr:uid="{00000000-0005-0000-0000-0000F7270000}"/>
    <cellStyle name="Normal 2 2 11 5 3" xfId="46057" xr:uid="{00000000-0005-0000-0000-0000F8270000}"/>
    <cellStyle name="Normal 2 2 11 6" xfId="6879" xr:uid="{00000000-0005-0000-0000-0000F9270000}"/>
    <cellStyle name="Normal 2 2 11 6 2" xfId="22714" xr:uid="{00000000-0005-0000-0000-0000FA270000}"/>
    <cellStyle name="Normal 2 2 11 7" xfId="38311" xr:uid="{00000000-0005-0000-0000-0000FB270000}"/>
    <cellStyle name="Normal 2 2 12" xfId="106" xr:uid="{00000000-0005-0000-0000-0000FC270000}"/>
    <cellStyle name="Normal 2 2 12 2" xfId="6883" xr:uid="{00000000-0005-0000-0000-0000FD270000}"/>
    <cellStyle name="Normal 2 2 12 2 2" xfId="14795" xr:uid="{00000000-0005-0000-0000-0000FE270000}"/>
    <cellStyle name="Normal 2 2 12 2 2 2" xfId="30464" xr:uid="{00000000-0005-0000-0000-0000FF270000}"/>
    <cellStyle name="Normal 2 2 12 2 2 3" xfId="46061" xr:uid="{00000000-0005-0000-0000-000000280000}"/>
    <cellStyle name="Normal 2 2 12 2 3" xfId="22718" xr:uid="{00000000-0005-0000-0000-000001280000}"/>
    <cellStyle name="Normal 2 2 12 2 4" xfId="38315" xr:uid="{00000000-0005-0000-0000-000002280000}"/>
    <cellStyle name="Normal 2 2 12 3" xfId="6884" xr:uid="{00000000-0005-0000-0000-000003280000}"/>
    <cellStyle name="Normal 2 2 12 3 2" xfId="14796" xr:uid="{00000000-0005-0000-0000-000004280000}"/>
    <cellStyle name="Normal 2 2 12 3 2 2" xfId="30465" xr:uid="{00000000-0005-0000-0000-000005280000}"/>
    <cellStyle name="Normal 2 2 12 3 2 3" xfId="46062" xr:uid="{00000000-0005-0000-0000-000006280000}"/>
    <cellStyle name="Normal 2 2 12 3 3" xfId="22719" xr:uid="{00000000-0005-0000-0000-000007280000}"/>
    <cellStyle name="Normal 2 2 12 3 4" xfId="38316" xr:uid="{00000000-0005-0000-0000-000008280000}"/>
    <cellStyle name="Normal 2 2 12 4" xfId="13977" xr:uid="{00000000-0005-0000-0000-000009280000}"/>
    <cellStyle name="Normal 2 2 12 5" xfId="14794" xr:uid="{00000000-0005-0000-0000-00000A280000}"/>
    <cellStyle name="Normal 2 2 12 5 2" xfId="30463" xr:uid="{00000000-0005-0000-0000-00000B280000}"/>
    <cellStyle name="Normal 2 2 12 5 3" xfId="46060" xr:uid="{00000000-0005-0000-0000-00000C280000}"/>
    <cellStyle name="Normal 2 2 12 6" xfId="6882" xr:uid="{00000000-0005-0000-0000-00000D280000}"/>
    <cellStyle name="Normal 2 2 12 6 2" xfId="22717" xr:uid="{00000000-0005-0000-0000-00000E280000}"/>
    <cellStyle name="Normal 2 2 12 7" xfId="38314" xr:uid="{00000000-0005-0000-0000-00000F280000}"/>
    <cellStyle name="Normal 2 2 13" xfId="107" xr:uid="{00000000-0005-0000-0000-000010280000}"/>
    <cellStyle name="Normal 2 2 13 2" xfId="6886" xr:uid="{00000000-0005-0000-0000-000011280000}"/>
    <cellStyle name="Normal 2 2 13 2 2" xfId="6887" xr:uid="{00000000-0005-0000-0000-000012280000}"/>
    <cellStyle name="Normal 2 2 13 2 2 2" xfId="14799" xr:uid="{00000000-0005-0000-0000-000013280000}"/>
    <cellStyle name="Normal 2 2 13 2 2 2 2" xfId="30468" xr:uid="{00000000-0005-0000-0000-000014280000}"/>
    <cellStyle name="Normal 2 2 13 2 2 2 3" xfId="46065" xr:uid="{00000000-0005-0000-0000-000015280000}"/>
    <cellStyle name="Normal 2 2 13 2 2 3" xfId="22722" xr:uid="{00000000-0005-0000-0000-000016280000}"/>
    <cellStyle name="Normal 2 2 13 2 2 4" xfId="38319" xr:uid="{00000000-0005-0000-0000-000017280000}"/>
    <cellStyle name="Normal 2 2 13 2 3" xfId="6888" xr:uid="{00000000-0005-0000-0000-000018280000}"/>
    <cellStyle name="Normal 2 2 13 2 3 2" xfId="14800" xr:uid="{00000000-0005-0000-0000-000019280000}"/>
    <cellStyle name="Normal 2 2 13 2 3 2 2" xfId="30469" xr:uid="{00000000-0005-0000-0000-00001A280000}"/>
    <cellStyle name="Normal 2 2 13 2 3 2 3" xfId="46066" xr:uid="{00000000-0005-0000-0000-00001B280000}"/>
    <cellStyle name="Normal 2 2 13 2 3 3" xfId="22723" xr:uid="{00000000-0005-0000-0000-00001C280000}"/>
    <cellStyle name="Normal 2 2 13 2 3 4" xfId="38320" xr:uid="{00000000-0005-0000-0000-00001D280000}"/>
    <cellStyle name="Normal 2 2 13 2 4" xfId="14798" xr:uid="{00000000-0005-0000-0000-00001E280000}"/>
    <cellStyle name="Normal 2 2 13 2 4 2" xfId="30467" xr:uid="{00000000-0005-0000-0000-00001F280000}"/>
    <cellStyle name="Normal 2 2 13 2 4 3" xfId="46064" xr:uid="{00000000-0005-0000-0000-000020280000}"/>
    <cellStyle name="Normal 2 2 13 2 5" xfId="22721" xr:uid="{00000000-0005-0000-0000-000021280000}"/>
    <cellStyle name="Normal 2 2 13 2 6" xfId="38318" xr:uid="{00000000-0005-0000-0000-000022280000}"/>
    <cellStyle name="Normal 2 2 13 3" xfId="6889" xr:uid="{00000000-0005-0000-0000-000023280000}"/>
    <cellStyle name="Normal 2 2 13 3 2" xfId="6890" xr:uid="{00000000-0005-0000-0000-000024280000}"/>
    <cellStyle name="Normal 2 2 13 3 2 2" xfId="14802" xr:uid="{00000000-0005-0000-0000-000025280000}"/>
    <cellStyle name="Normal 2 2 13 3 2 2 2" xfId="30471" xr:uid="{00000000-0005-0000-0000-000026280000}"/>
    <cellStyle name="Normal 2 2 13 3 2 2 3" xfId="46068" xr:uid="{00000000-0005-0000-0000-000027280000}"/>
    <cellStyle name="Normal 2 2 13 3 2 3" xfId="22725" xr:uid="{00000000-0005-0000-0000-000028280000}"/>
    <cellStyle name="Normal 2 2 13 3 2 4" xfId="38322" xr:uid="{00000000-0005-0000-0000-000029280000}"/>
    <cellStyle name="Normal 2 2 13 3 3" xfId="6891" xr:uid="{00000000-0005-0000-0000-00002A280000}"/>
    <cellStyle name="Normal 2 2 13 3 3 2" xfId="14803" xr:uid="{00000000-0005-0000-0000-00002B280000}"/>
    <cellStyle name="Normal 2 2 13 3 3 2 2" xfId="30472" xr:uid="{00000000-0005-0000-0000-00002C280000}"/>
    <cellStyle name="Normal 2 2 13 3 3 2 3" xfId="46069" xr:uid="{00000000-0005-0000-0000-00002D280000}"/>
    <cellStyle name="Normal 2 2 13 3 3 3" xfId="22726" xr:uid="{00000000-0005-0000-0000-00002E280000}"/>
    <cellStyle name="Normal 2 2 13 3 3 4" xfId="38323" xr:uid="{00000000-0005-0000-0000-00002F280000}"/>
    <cellStyle name="Normal 2 2 13 3 4" xfId="14801" xr:uid="{00000000-0005-0000-0000-000030280000}"/>
    <cellStyle name="Normal 2 2 13 3 4 2" xfId="30470" xr:uid="{00000000-0005-0000-0000-000031280000}"/>
    <cellStyle name="Normal 2 2 13 3 4 3" xfId="46067" xr:uid="{00000000-0005-0000-0000-000032280000}"/>
    <cellStyle name="Normal 2 2 13 3 5" xfId="22724" xr:uid="{00000000-0005-0000-0000-000033280000}"/>
    <cellStyle name="Normal 2 2 13 3 6" xfId="38321" xr:uid="{00000000-0005-0000-0000-000034280000}"/>
    <cellStyle name="Normal 2 2 13 4" xfId="6892" xr:uid="{00000000-0005-0000-0000-000035280000}"/>
    <cellStyle name="Normal 2 2 13 4 2" xfId="6893" xr:uid="{00000000-0005-0000-0000-000036280000}"/>
    <cellStyle name="Normal 2 2 13 4 2 2" xfId="14805" xr:uid="{00000000-0005-0000-0000-000037280000}"/>
    <cellStyle name="Normal 2 2 13 4 2 2 2" xfId="30474" xr:uid="{00000000-0005-0000-0000-000038280000}"/>
    <cellStyle name="Normal 2 2 13 4 2 2 3" xfId="46071" xr:uid="{00000000-0005-0000-0000-000039280000}"/>
    <cellStyle name="Normal 2 2 13 4 2 3" xfId="22728" xr:uid="{00000000-0005-0000-0000-00003A280000}"/>
    <cellStyle name="Normal 2 2 13 4 2 4" xfId="38325" xr:uid="{00000000-0005-0000-0000-00003B280000}"/>
    <cellStyle name="Normal 2 2 13 4 3" xfId="6894" xr:uid="{00000000-0005-0000-0000-00003C280000}"/>
    <cellStyle name="Normal 2 2 13 4 3 2" xfId="14806" xr:uid="{00000000-0005-0000-0000-00003D280000}"/>
    <cellStyle name="Normal 2 2 13 4 3 2 2" xfId="30475" xr:uid="{00000000-0005-0000-0000-00003E280000}"/>
    <cellStyle name="Normal 2 2 13 4 3 2 3" xfId="46072" xr:uid="{00000000-0005-0000-0000-00003F280000}"/>
    <cellStyle name="Normal 2 2 13 4 3 3" xfId="22729" xr:uid="{00000000-0005-0000-0000-000040280000}"/>
    <cellStyle name="Normal 2 2 13 4 3 4" xfId="38326" xr:uid="{00000000-0005-0000-0000-000041280000}"/>
    <cellStyle name="Normal 2 2 13 4 4" xfId="14804" xr:uid="{00000000-0005-0000-0000-000042280000}"/>
    <cellStyle name="Normal 2 2 13 4 4 2" xfId="30473" xr:uid="{00000000-0005-0000-0000-000043280000}"/>
    <cellStyle name="Normal 2 2 13 4 4 3" xfId="46070" xr:uid="{00000000-0005-0000-0000-000044280000}"/>
    <cellStyle name="Normal 2 2 13 4 5" xfId="22727" xr:uid="{00000000-0005-0000-0000-000045280000}"/>
    <cellStyle name="Normal 2 2 13 4 6" xfId="38324" xr:uid="{00000000-0005-0000-0000-000046280000}"/>
    <cellStyle name="Normal 2 2 13 5" xfId="13978" xr:uid="{00000000-0005-0000-0000-000047280000}"/>
    <cellStyle name="Normal 2 2 13 6" xfId="14797" xr:uid="{00000000-0005-0000-0000-000048280000}"/>
    <cellStyle name="Normal 2 2 13 6 2" xfId="30466" xr:uid="{00000000-0005-0000-0000-000049280000}"/>
    <cellStyle name="Normal 2 2 13 6 3" xfId="46063" xr:uid="{00000000-0005-0000-0000-00004A280000}"/>
    <cellStyle name="Normal 2 2 13 7" xfId="6885" xr:uid="{00000000-0005-0000-0000-00004B280000}"/>
    <cellStyle name="Normal 2 2 13 7 2" xfId="22720" xr:uid="{00000000-0005-0000-0000-00004C280000}"/>
    <cellStyle name="Normal 2 2 13 8" xfId="38317" xr:uid="{00000000-0005-0000-0000-00004D280000}"/>
    <cellStyle name="Normal 2 2 14" xfId="108" xr:uid="{00000000-0005-0000-0000-00004E280000}"/>
    <cellStyle name="Normal 2 2 14 2" xfId="6896" xr:uid="{00000000-0005-0000-0000-00004F280000}"/>
    <cellStyle name="Normal 2 2 14 2 2" xfId="14808" xr:uid="{00000000-0005-0000-0000-000050280000}"/>
    <cellStyle name="Normal 2 2 14 2 2 2" xfId="30477" xr:uid="{00000000-0005-0000-0000-000051280000}"/>
    <cellStyle name="Normal 2 2 14 2 2 3" xfId="46074" xr:uid="{00000000-0005-0000-0000-000052280000}"/>
    <cellStyle name="Normal 2 2 14 2 3" xfId="22731" xr:uid="{00000000-0005-0000-0000-000053280000}"/>
    <cellStyle name="Normal 2 2 14 2 4" xfId="38328" xr:uid="{00000000-0005-0000-0000-000054280000}"/>
    <cellStyle name="Normal 2 2 14 3" xfId="6897" xr:uid="{00000000-0005-0000-0000-000055280000}"/>
    <cellStyle name="Normal 2 2 14 3 2" xfId="14809" xr:uid="{00000000-0005-0000-0000-000056280000}"/>
    <cellStyle name="Normal 2 2 14 3 2 2" xfId="30478" xr:uid="{00000000-0005-0000-0000-000057280000}"/>
    <cellStyle name="Normal 2 2 14 3 2 3" xfId="46075" xr:uid="{00000000-0005-0000-0000-000058280000}"/>
    <cellStyle name="Normal 2 2 14 3 3" xfId="22732" xr:uid="{00000000-0005-0000-0000-000059280000}"/>
    <cellStyle name="Normal 2 2 14 3 4" xfId="38329" xr:uid="{00000000-0005-0000-0000-00005A280000}"/>
    <cellStyle name="Normal 2 2 14 4" xfId="13979" xr:uid="{00000000-0005-0000-0000-00005B280000}"/>
    <cellStyle name="Normal 2 2 14 5" xfId="14807" xr:uid="{00000000-0005-0000-0000-00005C280000}"/>
    <cellStyle name="Normal 2 2 14 5 2" xfId="30476" xr:uid="{00000000-0005-0000-0000-00005D280000}"/>
    <cellStyle name="Normal 2 2 14 5 3" xfId="46073" xr:uid="{00000000-0005-0000-0000-00005E280000}"/>
    <cellStyle name="Normal 2 2 14 6" xfId="6895" xr:uid="{00000000-0005-0000-0000-00005F280000}"/>
    <cellStyle name="Normal 2 2 14 6 2" xfId="22730" xr:uid="{00000000-0005-0000-0000-000060280000}"/>
    <cellStyle name="Normal 2 2 14 7" xfId="38327" xr:uid="{00000000-0005-0000-0000-000061280000}"/>
    <cellStyle name="Normal 2 2 15" xfId="109" xr:uid="{00000000-0005-0000-0000-000062280000}"/>
    <cellStyle name="Normal 2 2 15 2" xfId="6899" xr:uid="{00000000-0005-0000-0000-000063280000}"/>
    <cellStyle name="Normal 2 2 15 2 2" xfId="14811" xr:uid="{00000000-0005-0000-0000-000064280000}"/>
    <cellStyle name="Normal 2 2 15 2 2 2" xfId="30480" xr:uid="{00000000-0005-0000-0000-000065280000}"/>
    <cellStyle name="Normal 2 2 15 2 2 3" xfId="46077" xr:uid="{00000000-0005-0000-0000-000066280000}"/>
    <cellStyle name="Normal 2 2 15 2 3" xfId="22734" xr:uid="{00000000-0005-0000-0000-000067280000}"/>
    <cellStyle name="Normal 2 2 15 2 4" xfId="38331" xr:uid="{00000000-0005-0000-0000-000068280000}"/>
    <cellStyle name="Normal 2 2 15 3" xfId="6900" xr:uid="{00000000-0005-0000-0000-000069280000}"/>
    <cellStyle name="Normal 2 2 15 3 2" xfId="14812" xr:uid="{00000000-0005-0000-0000-00006A280000}"/>
    <cellStyle name="Normal 2 2 15 3 2 2" xfId="30481" xr:uid="{00000000-0005-0000-0000-00006B280000}"/>
    <cellStyle name="Normal 2 2 15 3 2 3" xfId="46078" xr:uid="{00000000-0005-0000-0000-00006C280000}"/>
    <cellStyle name="Normal 2 2 15 3 3" xfId="22735" xr:uid="{00000000-0005-0000-0000-00006D280000}"/>
    <cellStyle name="Normal 2 2 15 3 4" xfId="38332" xr:uid="{00000000-0005-0000-0000-00006E280000}"/>
    <cellStyle name="Normal 2 2 15 4" xfId="13980" xr:uid="{00000000-0005-0000-0000-00006F280000}"/>
    <cellStyle name="Normal 2 2 15 5" xfId="14810" xr:uid="{00000000-0005-0000-0000-000070280000}"/>
    <cellStyle name="Normal 2 2 15 5 2" xfId="30479" xr:uid="{00000000-0005-0000-0000-000071280000}"/>
    <cellStyle name="Normal 2 2 15 5 3" xfId="46076" xr:uid="{00000000-0005-0000-0000-000072280000}"/>
    <cellStyle name="Normal 2 2 15 6" xfId="6898" xr:uid="{00000000-0005-0000-0000-000073280000}"/>
    <cellStyle name="Normal 2 2 15 6 2" xfId="22733" xr:uid="{00000000-0005-0000-0000-000074280000}"/>
    <cellStyle name="Normal 2 2 15 7" xfId="38330" xr:uid="{00000000-0005-0000-0000-000075280000}"/>
    <cellStyle name="Normal 2 2 16" xfId="110" xr:uid="{00000000-0005-0000-0000-000076280000}"/>
    <cellStyle name="Normal 2 2 16 2" xfId="6902" xr:uid="{00000000-0005-0000-0000-000077280000}"/>
    <cellStyle name="Normal 2 2 16 2 2" xfId="14814" xr:uid="{00000000-0005-0000-0000-000078280000}"/>
    <cellStyle name="Normal 2 2 16 2 2 2" xfId="30483" xr:uid="{00000000-0005-0000-0000-000079280000}"/>
    <cellStyle name="Normal 2 2 16 2 2 3" xfId="46080" xr:uid="{00000000-0005-0000-0000-00007A280000}"/>
    <cellStyle name="Normal 2 2 16 2 3" xfId="22737" xr:uid="{00000000-0005-0000-0000-00007B280000}"/>
    <cellStyle name="Normal 2 2 16 2 4" xfId="38334" xr:uid="{00000000-0005-0000-0000-00007C280000}"/>
    <cellStyle name="Normal 2 2 16 3" xfId="6903" xr:uid="{00000000-0005-0000-0000-00007D280000}"/>
    <cellStyle name="Normal 2 2 16 3 2" xfId="14815" xr:uid="{00000000-0005-0000-0000-00007E280000}"/>
    <cellStyle name="Normal 2 2 16 3 2 2" xfId="30484" xr:uid="{00000000-0005-0000-0000-00007F280000}"/>
    <cellStyle name="Normal 2 2 16 3 2 3" xfId="46081" xr:uid="{00000000-0005-0000-0000-000080280000}"/>
    <cellStyle name="Normal 2 2 16 3 3" xfId="22738" xr:uid="{00000000-0005-0000-0000-000081280000}"/>
    <cellStyle name="Normal 2 2 16 3 4" xfId="38335" xr:uid="{00000000-0005-0000-0000-000082280000}"/>
    <cellStyle name="Normal 2 2 16 4" xfId="13981" xr:uid="{00000000-0005-0000-0000-000083280000}"/>
    <cellStyle name="Normal 2 2 16 5" xfId="14813" xr:uid="{00000000-0005-0000-0000-000084280000}"/>
    <cellStyle name="Normal 2 2 16 5 2" xfId="30482" xr:uid="{00000000-0005-0000-0000-000085280000}"/>
    <cellStyle name="Normal 2 2 16 5 3" xfId="46079" xr:uid="{00000000-0005-0000-0000-000086280000}"/>
    <cellStyle name="Normal 2 2 16 6" xfId="6901" xr:uid="{00000000-0005-0000-0000-000087280000}"/>
    <cellStyle name="Normal 2 2 16 6 2" xfId="22736" xr:uid="{00000000-0005-0000-0000-000088280000}"/>
    <cellStyle name="Normal 2 2 16 7" xfId="38333" xr:uid="{00000000-0005-0000-0000-000089280000}"/>
    <cellStyle name="Normal 2 2 17" xfId="111" xr:uid="{00000000-0005-0000-0000-00008A280000}"/>
    <cellStyle name="Normal 2 2 17 2" xfId="6905" xr:uid="{00000000-0005-0000-0000-00008B280000}"/>
    <cellStyle name="Normal 2 2 17 2 2" xfId="14817" xr:uid="{00000000-0005-0000-0000-00008C280000}"/>
    <cellStyle name="Normal 2 2 17 2 2 2" xfId="30486" xr:uid="{00000000-0005-0000-0000-00008D280000}"/>
    <cellStyle name="Normal 2 2 17 2 2 3" xfId="46083" xr:uid="{00000000-0005-0000-0000-00008E280000}"/>
    <cellStyle name="Normal 2 2 17 2 3" xfId="22740" xr:uid="{00000000-0005-0000-0000-00008F280000}"/>
    <cellStyle name="Normal 2 2 17 2 4" xfId="38337" xr:uid="{00000000-0005-0000-0000-000090280000}"/>
    <cellStyle name="Normal 2 2 17 3" xfId="6906" xr:uid="{00000000-0005-0000-0000-000091280000}"/>
    <cellStyle name="Normal 2 2 17 3 2" xfId="14818" xr:uid="{00000000-0005-0000-0000-000092280000}"/>
    <cellStyle name="Normal 2 2 17 3 2 2" xfId="30487" xr:uid="{00000000-0005-0000-0000-000093280000}"/>
    <cellStyle name="Normal 2 2 17 3 2 3" xfId="46084" xr:uid="{00000000-0005-0000-0000-000094280000}"/>
    <cellStyle name="Normal 2 2 17 3 3" xfId="22741" xr:uid="{00000000-0005-0000-0000-000095280000}"/>
    <cellStyle name="Normal 2 2 17 3 4" xfId="38338" xr:uid="{00000000-0005-0000-0000-000096280000}"/>
    <cellStyle name="Normal 2 2 17 4" xfId="13982" xr:uid="{00000000-0005-0000-0000-000097280000}"/>
    <cellStyle name="Normal 2 2 17 5" xfId="14816" xr:uid="{00000000-0005-0000-0000-000098280000}"/>
    <cellStyle name="Normal 2 2 17 5 2" xfId="30485" xr:uid="{00000000-0005-0000-0000-000099280000}"/>
    <cellStyle name="Normal 2 2 17 5 3" xfId="46082" xr:uid="{00000000-0005-0000-0000-00009A280000}"/>
    <cellStyle name="Normal 2 2 17 6" xfId="6904" xr:uid="{00000000-0005-0000-0000-00009B280000}"/>
    <cellStyle name="Normal 2 2 17 6 2" xfId="22739" xr:uid="{00000000-0005-0000-0000-00009C280000}"/>
    <cellStyle name="Normal 2 2 17 7" xfId="38336" xr:uid="{00000000-0005-0000-0000-00009D280000}"/>
    <cellStyle name="Normal 2 2 18" xfId="112" xr:uid="{00000000-0005-0000-0000-00009E280000}"/>
    <cellStyle name="Normal 2 2 18 2" xfId="6908" xr:uid="{00000000-0005-0000-0000-00009F280000}"/>
    <cellStyle name="Normal 2 2 18 2 2" xfId="14820" xr:uid="{00000000-0005-0000-0000-0000A0280000}"/>
    <cellStyle name="Normal 2 2 18 2 2 2" xfId="30489" xr:uid="{00000000-0005-0000-0000-0000A1280000}"/>
    <cellStyle name="Normal 2 2 18 2 2 3" xfId="46086" xr:uid="{00000000-0005-0000-0000-0000A2280000}"/>
    <cellStyle name="Normal 2 2 18 2 3" xfId="22743" xr:uid="{00000000-0005-0000-0000-0000A3280000}"/>
    <cellStyle name="Normal 2 2 18 2 4" xfId="38340" xr:uid="{00000000-0005-0000-0000-0000A4280000}"/>
    <cellStyle name="Normal 2 2 18 3" xfId="6909" xr:uid="{00000000-0005-0000-0000-0000A5280000}"/>
    <cellStyle name="Normal 2 2 18 3 2" xfId="14821" xr:uid="{00000000-0005-0000-0000-0000A6280000}"/>
    <cellStyle name="Normal 2 2 18 3 2 2" xfId="30490" xr:uid="{00000000-0005-0000-0000-0000A7280000}"/>
    <cellStyle name="Normal 2 2 18 3 2 3" xfId="46087" xr:uid="{00000000-0005-0000-0000-0000A8280000}"/>
    <cellStyle name="Normal 2 2 18 3 3" xfId="22744" xr:uid="{00000000-0005-0000-0000-0000A9280000}"/>
    <cellStyle name="Normal 2 2 18 3 4" xfId="38341" xr:uid="{00000000-0005-0000-0000-0000AA280000}"/>
    <cellStyle name="Normal 2 2 18 4" xfId="13983" xr:uid="{00000000-0005-0000-0000-0000AB280000}"/>
    <cellStyle name="Normal 2 2 18 5" xfId="14819" xr:uid="{00000000-0005-0000-0000-0000AC280000}"/>
    <cellStyle name="Normal 2 2 18 5 2" xfId="30488" xr:uid="{00000000-0005-0000-0000-0000AD280000}"/>
    <cellStyle name="Normal 2 2 18 5 3" xfId="46085" xr:uid="{00000000-0005-0000-0000-0000AE280000}"/>
    <cellStyle name="Normal 2 2 18 6" xfId="6907" xr:uid="{00000000-0005-0000-0000-0000AF280000}"/>
    <cellStyle name="Normal 2 2 18 6 2" xfId="22742" xr:uid="{00000000-0005-0000-0000-0000B0280000}"/>
    <cellStyle name="Normal 2 2 18 7" xfId="38339" xr:uid="{00000000-0005-0000-0000-0000B1280000}"/>
    <cellStyle name="Normal 2 2 19" xfId="113" xr:uid="{00000000-0005-0000-0000-0000B2280000}"/>
    <cellStyle name="Normal 2 2 19 2" xfId="6911" xr:uid="{00000000-0005-0000-0000-0000B3280000}"/>
    <cellStyle name="Normal 2 2 19 2 2" xfId="14823" xr:uid="{00000000-0005-0000-0000-0000B4280000}"/>
    <cellStyle name="Normal 2 2 19 2 2 2" xfId="30492" xr:uid="{00000000-0005-0000-0000-0000B5280000}"/>
    <cellStyle name="Normal 2 2 19 2 2 3" xfId="46089" xr:uid="{00000000-0005-0000-0000-0000B6280000}"/>
    <cellStyle name="Normal 2 2 19 2 3" xfId="22746" xr:uid="{00000000-0005-0000-0000-0000B7280000}"/>
    <cellStyle name="Normal 2 2 19 2 4" xfId="38343" xr:uid="{00000000-0005-0000-0000-0000B8280000}"/>
    <cellStyle name="Normal 2 2 19 3" xfId="6912" xr:uid="{00000000-0005-0000-0000-0000B9280000}"/>
    <cellStyle name="Normal 2 2 19 3 2" xfId="14824" xr:uid="{00000000-0005-0000-0000-0000BA280000}"/>
    <cellStyle name="Normal 2 2 19 3 2 2" xfId="30493" xr:uid="{00000000-0005-0000-0000-0000BB280000}"/>
    <cellStyle name="Normal 2 2 19 3 2 3" xfId="46090" xr:uid="{00000000-0005-0000-0000-0000BC280000}"/>
    <cellStyle name="Normal 2 2 19 3 3" xfId="22747" xr:uid="{00000000-0005-0000-0000-0000BD280000}"/>
    <cellStyle name="Normal 2 2 19 3 4" xfId="38344" xr:uid="{00000000-0005-0000-0000-0000BE280000}"/>
    <cellStyle name="Normal 2 2 19 4" xfId="13984" xr:uid="{00000000-0005-0000-0000-0000BF280000}"/>
    <cellStyle name="Normal 2 2 19 5" xfId="14822" xr:uid="{00000000-0005-0000-0000-0000C0280000}"/>
    <cellStyle name="Normal 2 2 19 5 2" xfId="30491" xr:uid="{00000000-0005-0000-0000-0000C1280000}"/>
    <cellStyle name="Normal 2 2 19 5 3" xfId="46088" xr:uid="{00000000-0005-0000-0000-0000C2280000}"/>
    <cellStyle name="Normal 2 2 19 6" xfId="6910" xr:uid="{00000000-0005-0000-0000-0000C3280000}"/>
    <cellStyle name="Normal 2 2 19 6 2" xfId="22745" xr:uid="{00000000-0005-0000-0000-0000C4280000}"/>
    <cellStyle name="Normal 2 2 19 7" xfId="38342" xr:uid="{00000000-0005-0000-0000-0000C5280000}"/>
    <cellStyle name="Normal 2 2 2" xfId="114" xr:uid="{00000000-0005-0000-0000-0000C6280000}"/>
    <cellStyle name="Normal 2 2 2 10" xfId="115" xr:uid="{00000000-0005-0000-0000-0000C7280000}"/>
    <cellStyle name="Normal 2 2 2 10 2" xfId="13986" xr:uid="{00000000-0005-0000-0000-0000C8280000}"/>
    <cellStyle name="Normal 2 2 2 10 3" xfId="14826" xr:uid="{00000000-0005-0000-0000-0000C9280000}"/>
    <cellStyle name="Normal 2 2 2 10 3 2" xfId="30495" xr:uid="{00000000-0005-0000-0000-0000CA280000}"/>
    <cellStyle name="Normal 2 2 2 10 3 3" xfId="46092" xr:uid="{00000000-0005-0000-0000-0000CB280000}"/>
    <cellStyle name="Normal 2 2 2 10 4" xfId="6914" xr:uid="{00000000-0005-0000-0000-0000CC280000}"/>
    <cellStyle name="Normal 2 2 2 10 4 2" xfId="22749" xr:uid="{00000000-0005-0000-0000-0000CD280000}"/>
    <cellStyle name="Normal 2 2 2 10 5" xfId="38346" xr:uid="{00000000-0005-0000-0000-0000CE280000}"/>
    <cellStyle name="Normal 2 2 2 11" xfId="116" xr:uid="{00000000-0005-0000-0000-0000CF280000}"/>
    <cellStyle name="Normal 2 2 2 11 2" xfId="13987" xr:uid="{00000000-0005-0000-0000-0000D0280000}"/>
    <cellStyle name="Normal 2 2 2 11 3" xfId="14827" xr:uid="{00000000-0005-0000-0000-0000D1280000}"/>
    <cellStyle name="Normal 2 2 2 11 3 2" xfId="30496" xr:uid="{00000000-0005-0000-0000-0000D2280000}"/>
    <cellStyle name="Normal 2 2 2 11 3 3" xfId="46093" xr:uid="{00000000-0005-0000-0000-0000D3280000}"/>
    <cellStyle name="Normal 2 2 2 11 4" xfId="6915" xr:uid="{00000000-0005-0000-0000-0000D4280000}"/>
    <cellStyle name="Normal 2 2 2 11 4 2" xfId="22750" xr:uid="{00000000-0005-0000-0000-0000D5280000}"/>
    <cellStyle name="Normal 2 2 2 11 5" xfId="38347" xr:uid="{00000000-0005-0000-0000-0000D6280000}"/>
    <cellStyle name="Normal 2 2 2 12" xfId="117" xr:uid="{00000000-0005-0000-0000-0000D7280000}"/>
    <cellStyle name="Normal 2 2 2 12 2" xfId="13988" xr:uid="{00000000-0005-0000-0000-0000D8280000}"/>
    <cellStyle name="Normal 2 2 2 12 3" xfId="14828" xr:uid="{00000000-0005-0000-0000-0000D9280000}"/>
    <cellStyle name="Normal 2 2 2 12 3 2" xfId="30497" xr:uid="{00000000-0005-0000-0000-0000DA280000}"/>
    <cellStyle name="Normal 2 2 2 12 3 3" xfId="46094" xr:uid="{00000000-0005-0000-0000-0000DB280000}"/>
    <cellStyle name="Normal 2 2 2 12 4" xfId="6916" xr:uid="{00000000-0005-0000-0000-0000DC280000}"/>
    <cellStyle name="Normal 2 2 2 12 4 2" xfId="22751" xr:uid="{00000000-0005-0000-0000-0000DD280000}"/>
    <cellStyle name="Normal 2 2 2 12 5" xfId="38348" xr:uid="{00000000-0005-0000-0000-0000DE280000}"/>
    <cellStyle name="Normal 2 2 2 13" xfId="118" xr:uid="{00000000-0005-0000-0000-0000DF280000}"/>
    <cellStyle name="Normal 2 2 2 13 2" xfId="13989" xr:uid="{00000000-0005-0000-0000-0000E0280000}"/>
    <cellStyle name="Normal 2 2 2 13 3" xfId="14829" xr:uid="{00000000-0005-0000-0000-0000E1280000}"/>
    <cellStyle name="Normal 2 2 2 13 3 2" xfId="30498" xr:uid="{00000000-0005-0000-0000-0000E2280000}"/>
    <cellStyle name="Normal 2 2 2 13 3 3" xfId="46095" xr:uid="{00000000-0005-0000-0000-0000E3280000}"/>
    <cellStyle name="Normal 2 2 2 13 4" xfId="6917" xr:uid="{00000000-0005-0000-0000-0000E4280000}"/>
    <cellStyle name="Normal 2 2 2 13 4 2" xfId="22752" xr:uid="{00000000-0005-0000-0000-0000E5280000}"/>
    <cellStyle name="Normal 2 2 2 13 5" xfId="38349" xr:uid="{00000000-0005-0000-0000-0000E6280000}"/>
    <cellStyle name="Normal 2 2 2 14" xfId="119" xr:uid="{00000000-0005-0000-0000-0000E7280000}"/>
    <cellStyle name="Normal 2 2 2 14 2" xfId="13990" xr:uid="{00000000-0005-0000-0000-0000E8280000}"/>
    <cellStyle name="Normal 2 2 2 14 3" xfId="14830" xr:uid="{00000000-0005-0000-0000-0000E9280000}"/>
    <cellStyle name="Normal 2 2 2 14 3 2" xfId="30499" xr:uid="{00000000-0005-0000-0000-0000EA280000}"/>
    <cellStyle name="Normal 2 2 2 14 3 3" xfId="46096" xr:uid="{00000000-0005-0000-0000-0000EB280000}"/>
    <cellStyle name="Normal 2 2 2 14 4" xfId="6918" xr:uid="{00000000-0005-0000-0000-0000EC280000}"/>
    <cellStyle name="Normal 2 2 2 14 4 2" xfId="22753" xr:uid="{00000000-0005-0000-0000-0000ED280000}"/>
    <cellStyle name="Normal 2 2 2 14 5" xfId="38350" xr:uid="{00000000-0005-0000-0000-0000EE280000}"/>
    <cellStyle name="Normal 2 2 2 15" xfId="120" xr:uid="{00000000-0005-0000-0000-0000EF280000}"/>
    <cellStyle name="Normal 2 2 2 15 2" xfId="13991" xr:uid="{00000000-0005-0000-0000-0000F0280000}"/>
    <cellStyle name="Normal 2 2 2 15 3" xfId="14831" xr:uid="{00000000-0005-0000-0000-0000F1280000}"/>
    <cellStyle name="Normal 2 2 2 15 3 2" xfId="30500" xr:uid="{00000000-0005-0000-0000-0000F2280000}"/>
    <cellStyle name="Normal 2 2 2 15 3 3" xfId="46097" xr:uid="{00000000-0005-0000-0000-0000F3280000}"/>
    <cellStyle name="Normal 2 2 2 15 4" xfId="6919" xr:uid="{00000000-0005-0000-0000-0000F4280000}"/>
    <cellStyle name="Normal 2 2 2 15 4 2" xfId="22754" xr:uid="{00000000-0005-0000-0000-0000F5280000}"/>
    <cellStyle name="Normal 2 2 2 15 5" xfId="38351" xr:uid="{00000000-0005-0000-0000-0000F6280000}"/>
    <cellStyle name="Normal 2 2 2 16" xfId="121" xr:uid="{00000000-0005-0000-0000-0000F7280000}"/>
    <cellStyle name="Normal 2 2 2 16 2" xfId="13992" xr:uid="{00000000-0005-0000-0000-0000F8280000}"/>
    <cellStyle name="Normal 2 2 2 16 3" xfId="14832" xr:uid="{00000000-0005-0000-0000-0000F9280000}"/>
    <cellStyle name="Normal 2 2 2 16 3 2" xfId="30501" xr:uid="{00000000-0005-0000-0000-0000FA280000}"/>
    <cellStyle name="Normal 2 2 2 16 3 3" xfId="46098" xr:uid="{00000000-0005-0000-0000-0000FB280000}"/>
    <cellStyle name="Normal 2 2 2 16 4" xfId="6920" xr:uid="{00000000-0005-0000-0000-0000FC280000}"/>
    <cellStyle name="Normal 2 2 2 16 4 2" xfId="22755" xr:uid="{00000000-0005-0000-0000-0000FD280000}"/>
    <cellStyle name="Normal 2 2 2 16 5" xfId="38352" xr:uid="{00000000-0005-0000-0000-0000FE280000}"/>
    <cellStyle name="Normal 2 2 2 17" xfId="122" xr:uid="{00000000-0005-0000-0000-0000FF280000}"/>
    <cellStyle name="Normal 2 2 2 17 2" xfId="13993" xr:uid="{00000000-0005-0000-0000-000000290000}"/>
    <cellStyle name="Normal 2 2 2 17 3" xfId="14833" xr:uid="{00000000-0005-0000-0000-000001290000}"/>
    <cellStyle name="Normal 2 2 2 17 3 2" xfId="30502" xr:uid="{00000000-0005-0000-0000-000002290000}"/>
    <cellStyle name="Normal 2 2 2 17 3 3" xfId="46099" xr:uid="{00000000-0005-0000-0000-000003290000}"/>
    <cellStyle name="Normal 2 2 2 17 4" xfId="6921" xr:uid="{00000000-0005-0000-0000-000004290000}"/>
    <cellStyle name="Normal 2 2 2 17 4 2" xfId="22756" xr:uid="{00000000-0005-0000-0000-000005290000}"/>
    <cellStyle name="Normal 2 2 2 17 5" xfId="38353" xr:uid="{00000000-0005-0000-0000-000006290000}"/>
    <cellStyle name="Normal 2 2 2 18" xfId="123" xr:uid="{00000000-0005-0000-0000-000007290000}"/>
    <cellStyle name="Normal 2 2 2 18 2" xfId="13994" xr:uid="{00000000-0005-0000-0000-000008290000}"/>
    <cellStyle name="Normal 2 2 2 18 3" xfId="14834" xr:uid="{00000000-0005-0000-0000-000009290000}"/>
    <cellStyle name="Normal 2 2 2 18 3 2" xfId="30503" xr:uid="{00000000-0005-0000-0000-00000A290000}"/>
    <cellStyle name="Normal 2 2 2 18 3 3" xfId="46100" xr:uid="{00000000-0005-0000-0000-00000B290000}"/>
    <cellStyle name="Normal 2 2 2 18 4" xfId="6922" xr:uid="{00000000-0005-0000-0000-00000C290000}"/>
    <cellStyle name="Normal 2 2 2 18 4 2" xfId="22757" xr:uid="{00000000-0005-0000-0000-00000D290000}"/>
    <cellStyle name="Normal 2 2 2 18 5" xfId="38354" xr:uid="{00000000-0005-0000-0000-00000E290000}"/>
    <cellStyle name="Normal 2 2 2 19" xfId="124" xr:uid="{00000000-0005-0000-0000-00000F290000}"/>
    <cellStyle name="Normal 2 2 2 19 2" xfId="13995" xr:uid="{00000000-0005-0000-0000-000010290000}"/>
    <cellStyle name="Normal 2 2 2 19 3" xfId="14835" xr:uid="{00000000-0005-0000-0000-000011290000}"/>
    <cellStyle name="Normal 2 2 2 19 3 2" xfId="30504" xr:uid="{00000000-0005-0000-0000-000012290000}"/>
    <cellStyle name="Normal 2 2 2 19 3 3" xfId="46101" xr:uid="{00000000-0005-0000-0000-000013290000}"/>
    <cellStyle name="Normal 2 2 2 19 4" xfId="6923" xr:uid="{00000000-0005-0000-0000-000014290000}"/>
    <cellStyle name="Normal 2 2 2 19 4 2" xfId="22758" xr:uid="{00000000-0005-0000-0000-000015290000}"/>
    <cellStyle name="Normal 2 2 2 19 5" xfId="38355" xr:uid="{00000000-0005-0000-0000-000016290000}"/>
    <cellStyle name="Normal 2 2 2 2" xfId="125" xr:uid="{00000000-0005-0000-0000-000017290000}"/>
    <cellStyle name="Normal 2 2 2 2 10" xfId="6925" xr:uid="{00000000-0005-0000-0000-000018290000}"/>
    <cellStyle name="Normal 2 2 2 2 10 2" xfId="6926" xr:uid="{00000000-0005-0000-0000-000019290000}"/>
    <cellStyle name="Normal 2 2 2 2 10 2 2" xfId="14838" xr:uid="{00000000-0005-0000-0000-00001A290000}"/>
    <cellStyle name="Normal 2 2 2 2 10 2 2 2" xfId="30507" xr:uid="{00000000-0005-0000-0000-00001B290000}"/>
    <cellStyle name="Normal 2 2 2 2 10 2 2 3" xfId="46104" xr:uid="{00000000-0005-0000-0000-00001C290000}"/>
    <cellStyle name="Normal 2 2 2 2 10 2 3" xfId="22761" xr:uid="{00000000-0005-0000-0000-00001D290000}"/>
    <cellStyle name="Normal 2 2 2 2 10 2 4" xfId="38358" xr:uid="{00000000-0005-0000-0000-00001E290000}"/>
    <cellStyle name="Normal 2 2 2 2 10 3" xfId="6927" xr:uid="{00000000-0005-0000-0000-00001F290000}"/>
    <cellStyle name="Normal 2 2 2 2 10 3 2" xfId="14839" xr:uid="{00000000-0005-0000-0000-000020290000}"/>
    <cellStyle name="Normal 2 2 2 2 10 3 2 2" xfId="30508" xr:uid="{00000000-0005-0000-0000-000021290000}"/>
    <cellStyle name="Normal 2 2 2 2 10 3 2 3" xfId="46105" xr:uid="{00000000-0005-0000-0000-000022290000}"/>
    <cellStyle name="Normal 2 2 2 2 10 3 3" xfId="22762" xr:uid="{00000000-0005-0000-0000-000023290000}"/>
    <cellStyle name="Normal 2 2 2 2 10 3 4" xfId="38359" xr:uid="{00000000-0005-0000-0000-000024290000}"/>
    <cellStyle name="Normal 2 2 2 2 10 4" xfId="14837" xr:uid="{00000000-0005-0000-0000-000025290000}"/>
    <cellStyle name="Normal 2 2 2 2 10 4 2" xfId="30506" xr:uid="{00000000-0005-0000-0000-000026290000}"/>
    <cellStyle name="Normal 2 2 2 2 10 4 3" xfId="46103" xr:uid="{00000000-0005-0000-0000-000027290000}"/>
    <cellStyle name="Normal 2 2 2 2 10 5" xfId="22760" xr:uid="{00000000-0005-0000-0000-000028290000}"/>
    <cellStyle name="Normal 2 2 2 2 10 6" xfId="38357" xr:uid="{00000000-0005-0000-0000-000029290000}"/>
    <cellStyle name="Normal 2 2 2 2 11" xfId="6928" xr:uid="{00000000-0005-0000-0000-00002A290000}"/>
    <cellStyle name="Normal 2 2 2 2 11 2" xfId="6929" xr:uid="{00000000-0005-0000-0000-00002B290000}"/>
    <cellStyle name="Normal 2 2 2 2 11 2 2" xfId="14841" xr:uid="{00000000-0005-0000-0000-00002C290000}"/>
    <cellStyle name="Normal 2 2 2 2 11 2 2 2" xfId="30510" xr:uid="{00000000-0005-0000-0000-00002D290000}"/>
    <cellStyle name="Normal 2 2 2 2 11 2 2 3" xfId="46107" xr:uid="{00000000-0005-0000-0000-00002E290000}"/>
    <cellStyle name="Normal 2 2 2 2 11 2 3" xfId="22764" xr:uid="{00000000-0005-0000-0000-00002F290000}"/>
    <cellStyle name="Normal 2 2 2 2 11 2 4" xfId="38361" xr:uid="{00000000-0005-0000-0000-000030290000}"/>
    <cellStyle name="Normal 2 2 2 2 11 3" xfId="6930" xr:uid="{00000000-0005-0000-0000-000031290000}"/>
    <cellStyle name="Normal 2 2 2 2 11 3 2" xfId="14842" xr:uid="{00000000-0005-0000-0000-000032290000}"/>
    <cellStyle name="Normal 2 2 2 2 11 3 2 2" xfId="30511" xr:uid="{00000000-0005-0000-0000-000033290000}"/>
    <cellStyle name="Normal 2 2 2 2 11 3 2 3" xfId="46108" xr:uid="{00000000-0005-0000-0000-000034290000}"/>
    <cellStyle name="Normal 2 2 2 2 11 3 3" xfId="22765" xr:uid="{00000000-0005-0000-0000-000035290000}"/>
    <cellStyle name="Normal 2 2 2 2 11 3 4" xfId="38362" xr:uid="{00000000-0005-0000-0000-000036290000}"/>
    <cellStyle name="Normal 2 2 2 2 11 4" xfId="14840" xr:uid="{00000000-0005-0000-0000-000037290000}"/>
    <cellStyle name="Normal 2 2 2 2 11 4 2" xfId="30509" xr:uid="{00000000-0005-0000-0000-000038290000}"/>
    <cellStyle name="Normal 2 2 2 2 11 4 3" xfId="46106" xr:uid="{00000000-0005-0000-0000-000039290000}"/>
    <cellStyle name="Normal 2 2 2 2 11 5" xfId="22763" xr:uid="{00000000-0005-0000-0000-00003A290000}"/>
    <cellStyle name="Normal 2 2 2 2 11 6" xfId="38360" xr:uid="{00000000-0005-0000-0000-00003B290000}"/>
    <cellStyle name="Normal 2 2 2 2 12" xfId="6931" xr:uid="{00000000-0005-0000-0000-00003C290000}"/>
    <cellStyle name="Normal 2 2 2 2 12 2" xfId="6932" xr:uid="{00000000-0005-0000-0000-00003D290000}"/>
    <cellStyle name="Normal 2 2 2 2 12 2 2" xfId="14844" xr:uid="{00000000-0005-0000-0000-00003E290000}"/>
    <cellStyle name="Normal 2 2 2 2 12 2 2 2" xfId="30513" xr:uid="{00000000-0005-0000-0000-00003F290000}"/>
    <cellStyle name="Normal 2 2 2 2 12 2 2 3" xfId="46110" xr:uid="{00000000-0005-0000-0000-000040290000}"/>
    <cellStyle name="Normal 2 2 2 2 12 2 3" xfId="22767" xr:uid="{00000000-0005-0000-0000-000041290000}"/>
    <cellStyle name="Normal 2 2 2 2 12 2 4" xfId="38364" xr:uid="{00000000-0005-0000-0000-000042290000}"/>
    <cellStyle name="Normal 2 2 2 2 12 3" xfId="6933" xr:uid="{00000000-0005-0000-0000-000043290000}"/>
    <cellStyle name="Normal 2 2 2 2 12 3 2" xfId="14845" xr:uid="{00000000-0005-0000-0000-000044290000}"/>
    <cellStyle name="Normal 2 2 2 2 12 3 2 2" xfId="30514" xr:uid="{00000000-0005-0000-0000-000045290000}"/>
    <cellStyle name="Normal 2 2 2 2 12 3 2 3" xfId="46111" xr:uid="{00000000-0005-0000-0000-000046290000}"/>
    <cellStyle name="Normal 2 2 2 2 12 3 3" xfId="22768" xr:uid="{00000000-0005-0000-0000-000047290000}"/>
    <cellStyle name="Normal 2 2 2 2 12 3 4" xfId="38365" xr:uid="{00000000-0005-0000-0000-000048290000}"/>
    <cellStyle name="Normal 2 2 2 2 12 4" xfId="14843" xr:uid="{00000000-0005-0000-0000-000049290000}"/>
    <cellStyle name="Normal 2 2 2 2 12 4 2" xfId="30512" xr:uid="{00000000-0005-0000-0000-00004A290000}"/>
    <cellStyle name="Normal 2 2 2 2 12 4 3" xfId="46109" xr:uid="{00000000-0005-0000-0000-00004B290000}"/>
    <cellStyle name="Normal 2 2 2 2 12 5" xfId="22766" xr:uid="{00000000-0005-0000-0000-00004C290000}"/>
    <cellStyle name="Normal 2 2 2 2 12 6" xfId="38363" xr:uid="{00000000-0005-0000-0000-00004D290000}"/>
    <cellStyle name="Normal 2 2 2 2 13" xfId="6934" xr:uid="{00000000-0005-0000-0000-00004E290000}"/>
    <cellStyle name="Normal 2 2 2 2 13 2" xfId="6935" xr:uid="{00000000-0005-0000-0000-00004F290000}"/>
    <cellStyle name="Normal 2 2 2 2 13 2 2" xfId="14847" xr:uid="{00000000-0005-0000-0000-000050290000}"/>
    <cellStyle name="Normal 2 2 2 2 13 2 2 2" xfId="30516" xr:uid="{00000000-0005-0000-0000-000051290000}"/>
    <cellStyle name="Normal 2 2 2 2 13 2 2 3" xfId="46113" xr:uid="{00000000-0005-0000-0000-000052290000}"/>
    <cellStyle name="Normal 2 2 2 2 13 2 3" xfId="22770" xr:uid="{00000000-0005-0000-0000-000053290000}"/>
    <cellStyle name="Normal 2 2 2 2 13 2 4" xfId="38367" xr:uid="{00000000-0005-0000-0000-000054290000}"/>
    <cellStyle name="Normal 2 2 2 2 13 3" xfId="6936" xr:uid="{00000000-0005-0000-0000-000055290000}"/>
    <cellStyle name="Normal 2 2 2 2 13 3 2" xfId="14848" xr:uid="{00000000-0005-0000-0000-000056290000}"/>
    <cellStyle name="Normal 2 2 2 2 13 3 2 2" xfId="30517" xr:uid="{00000000-0005-0000-0000-000057290000}"/>
    <cellStyle name="Normal 2 2 2 2 13 3 2 3" xfId="46114" xr:uid="{00000000-0005-0000-0000-000058290000}"/>
    <cellStyle name="Normal 2 2 2 2 13 3 3" xfId="22771" xr:uid="{00000000-0005-0000-0000-000059290000}"/>
    <cellStyle name="Normal 2 2 2 2 13 3 4" xfId="38368" xr:uid="{00000000-0005-0000-0000-00005A290000}"/>
    <cellStyle name="Normal 2 2 2 2 13 4" xfId="14846" xr:uid="{00000000-0005-0000-0000-00005B290000}"/>
    <cellStyle name="Normal 2 2 2 2 13 4 2" xfId="30515" xr:uid="{00000000-0005-0000-0000-00005C290000}"/>
    <cellStyle name="Normal 2 2 2 2 13 4 3" xfId="46112" xr:uid="{00000000-0005-0000-0000-00005D290000}"/>
    <cellStyle name="Normal 2 2 2 2 13 5" xfId="22769" xr:uid="{00000000-0005-0000-0000-00005E290000}"/>
    <cellStyle name="Normal 2 2 2 2 13 6" xfId="38366" xr:uid="{00000000-0005-0000-0000-00005F290000}"/>
    <cellStyle name="Normal 2 2 2 2 14" xfId="6937" xr:uid="{00000000-0005-0000-0000-000060290000}"/>
    <cellStyle name="Normal 2 2 2 2 14 2" xfId="6938" xr:uid="{00000000-0005-0000-0000-000061290000}"/>
    <cellStyle name="Normal 2 2 2 2 14 2 2" xfId="14850" xr:uid="{00000000-0005-0000-0000-000062290000}"/>
    <cellStyle name="Normal 2 2 2 2 14 2 2 2" xfId="30519" xr:uid="{00000000-0005-0000-0000-000063290000}"/>
    <cellStyle name="Normal 2 2 2 2 14 2 2 3" xfId="46116" xr:uid="{00000000-0005-0000-0000-000064290000}"/>
    <cellStyle name="Normal 2 2 2 2 14 2 3" xfId="22773" xr:uid="{00000000-0005-0000-0000-000065290000}"/>
    <cellStyle name="Normal 2 2 2 2 14 2 4" xfId="38370" xr:uid="{00000000-0005-0000-0000-000066290000}"/>
    <cellStyle name="Normal 2 2 2 2 14 3" xfId="6939" xr:uid="{00000000-0005-0000-0000-000067290000}"/>
    <cellStyle name="Normal 2 2 2 2 14 3 2" xfId="14851" xr:uid="{00000000-0005-0000-0000-000068290000}"/>
    <cellStyle name="Normal 2 2 2 2 14 3 2 2" xfId="30520" xr:uid="{00000000-0005-0000-0000-000069290000}"/>
    <cellStyle name="Normal 2 2 2 2 14 3 2 3" xfId="46117" xr:uid="{00000000-0005-0000-0000-00006A290000}"/>
    <cellStyle name="Normal 2 2 2 2 14 3 3" xfId="22774" xr:uid="{00000000-0005-0000-0000-00006B290000}"/>
    <cellStyle name="Normal 2 2 2 2 14 3 4" xfId="38371" xr:uid="{00000000-0005-0000-0000-00006C290000}"/>
    <cellStyle name="Normal 2 2 2 2 14 4" xfId="14849" xr:uid="{00000000-0005-0000-0000-00006D290000}"/>
    <cellStyle name="Normal 2 2 2 2 14 4 2" xfId="30518" xr:uid="{00000000-0005-0000-0000-00006E290000}"/>
    <cellStyle name="Normal 2 2 2 2 14 4 3" xfId="46115" xr:uid="{00000000-0005-0000-0000-00006F290000}"/>
    <cellStyle name="Normal 2 2 2 2 14 5" xfId="22772" xr:uid="{00000000-0005-0000-0000-000070290000}"/>
    <cellStyle name="Normal 2 2 2 2 14 6" xfId="38369" xr:uid="{00000000-0005-0000-0000-000071290000}"/>
    <cellStyle name="Normal 2 2 2 2 15" xfId="6940" xr:uid="{00000000-0005-0000-0000-000072290000}"/>
    <cellStyle name="Normal 2 2 2 2 15 2" xfId="6941" xr:uid="{00000000-0005-0000-0000-000073290000}"/>
    <cellStyle name="Normal 2 2 2 2 15 2 2" xfId="14853" xr:uid="{00000000-0005-0000-0000-000074290000}"/>
    <cellStyle name="Normal 2 2 2 2 15 2 2 2" xfId="30522" xr:uid="{00000000-0005-0000-0000-000075290000}"/>
    <cellStyle name="Normal 2 2 2 2 15 2 2 3" xfId="46119" xr:uid="{00000000-0005-0000-0000-000076290000}"/>
    <cellStyle name="Normal 2 2 2 2 15 2 3" xfId="22776" xr:uid="{00000000-0005-0000-0000-000077290000}"/>
    <cellStyle name="Normal 2 2 2 2 15 2 4" xfId="38373" xr:uid="{00000000-0005-0000-0000-000078290000}"/>
    <cellStyle name="Normal 2 2 2 2 15 3" xfId="6942" xr:uid="{00000000-0005-0000-0000-000079290000}"/>
    <cellStyle name="Normal 2 2 2 2 15 3 2" xfId="14854" xr:uid="{00000000-0005-0000-0000-00007A290000}"/>
    <cellStyle name="Normal 2 2 2 2 15 3 2 2" xfId="30523" xr:uid="{00000000-0005-0000-0000-00007B290000}"/>
    <cellStyle name="Normal 2 2 2 2 15 3 2 3" xfId="46120" xr:uid="{00000000-0005-0000-0000-00007C290000}"/>
    <cellStyle name="Normal 2 2 2 2 15 3 3" xfId="22777" xr:uid="{00000000-0005-0000-0000-00007D290000}"/>
    <cellStyle name="Normal 2 2 2 2 15 3 4" xfId="38374" xr:uid="{00000000-0005-0000-0000-00007E290000}"/>
    <cellStyle name="Normal 2 2 2 2 15 4" xfId="14852" xr:uid="{00000000-0005-0000-0000-00007F290000}"/>
    <cellStyle name="Normal 2 2 2 2 15 4 2" xfId="30521" xr:uid="{00000000-0005-0000-0000-000080290000}"/>
    <cellStyle name="Normal 2 2 2 2 15 4 3" xfId="46118" xr:uid="{00000000-0005-0000-0000-000081290000}"/>
    <cellStyle name="Normal 2 2 2 2 15 5" xfId="22775" xr:uid="{00000000-0005-0000-0000-000082290000}"/>
    <cellStyle name="Normal 2 2 2 2 15 6" xfId="38372" xr:uid="{00000000-0005-0000-0000-000083290000}"/>
    <cellStyle name="Normal 2 2 2 2 16" xfId="6943" xr:uid="{00000000-0005-0000-0000-000084290000}"/>
    <cellStyle name="Normal 2 2 2 2 16 2" xfId="6944" xr:uid="{00000000-0005-0000-0000-000085290000}"/>
    <cellStyle name="Normal 2 2 2 2 16 2 2" xfId="14856" xr:uid="{00000000-0005-0000-0000-000086290000}"/>
    <cellStyle name="Normal 2 2 2 2 16 2 2 2" xfId="30525" xr:uid="{00000000-0005-0000-0000-000087290000}"/>
    <cellStyle name="Normal 2 2 2 2 16 2 2 3" xfId="46122" xr:uid="{00000000-0005-0000-0000-000088290000}"/>
    <cellStyle name="Normal 2 2 2 2 16 2 3" xfId="22779" xr:uid="{00000000-0005-0000-0000-000089290000}"/>
    <cellStyle name="Normal 2 2 2 2 16 2 4" xfId="38376" xr:uid="{00000000-0005-0000-0000-00008A290000}"/>
    <cellStyle name="Normal 2 2 2 2 16 3" xfId="6945" xr:uid="{00000000-0005-0000-0000-00008B290000}"/>
    <cellStyle name="Normal 2 2 2 2 16 3 2" xfId="14857" xr:uid="{00000000-0005-0000-0000-00008C290000}"/>
    <cellStyle name="Normal 2 2 2 2 16 3 2 2" xfId="30526" xr:uid="{00000000-0005-0000-0000-00008D290000}"/>
    <cellStyle name="Normal 2 2 2 2 16 3 2 3" xfId="46123" xr:uid="{00000000-0005-0000-0000-00008E290000}"/>
    <cellStyle name="Normal 2 2 2 2 16 3 3" xfId="22780" xr:uid="{00000000-0005-0000-0000-00008F290000}"/>
    <cellStyle name="Normal 2 2 2 2 16 3 4" xfId="38377" xr:uid="{00000000-0005-0000-0000-000090290000}"/>
    <cellStyle name="Normal 2 2 2 2 16 4" xfId="14855" xr:uid="{00000000-0005-0000-0000-000091290000}"/>
    <cellStyle name="Normal 2 2 2 2 16 4 2" xfId="30524" xr:uid="{00000000-0005-0000-0000-000092290000}"/>
    <cellStyle name="Normal 2 2 2 2 16 4 3" xfId="46121" xr:uid="{00000000-0005-0000-0000-000093290000}"/>
    <cellStyle name="Normal 2 2 2 2 16 5" xfId="22778" xr:uid="{00000000-0005-0000-0000-000094290000}"/>
    <cellStyle name="Normal 2 2 2 2 16 6" xfId="38375" xr:uid="{00000000-0005-0000-0000-000095290000}"/>
    <cellStyle name="Normal 2 2 2 2 17" xfId="6946" xr:uid="{00000000-0005-0000-0000-000096290000}"/>
    <cellStyle name="Normal 2 2 2 2 17 2" xfId="6947" xr:uid="{00000000-0005-0000-0000-000097290000}"/>
    <cellStyle name="Normal 2 2 2 2 17 2 2" xfId="14859" xr:uid="{00000000-0005-0000-0000-000098290000}"/>
    <cellStyle name="Normal 2 2 2 2 17 2 2 2" xfId="30528" xr:uid="{00000000-0005-0000-0000-000099290000}"/>
    <cellStyle name="Normal 2 2 2 2 17 2 2 3" xfId="46125" xr:uid="{00000000-0005-0000-0000-00009A290000}"/>
    <cellStyle name="Normal 2 2 2 2 17 2 3" xfId="22782" xr:uid="{00000000-0005-0000-0000-00009B290000}"/>
    <cellStyle name="Normal 2 2 2 2 17 2 4" xfId="38379" xr:uid="{00000000-0005-0000-0000-00009C290000}"/>
    <cellStyle name="Normal 2 2 2 2 17 3" xfId="6948" xr:uid="{00000000-0005-0000-0000-00009D290000}"/>
    <cellStyle name="Normal 2 2 2 2 17 3 2" xfId="14860" xr:uid="{00000000-0005-0000-0000-00009E290000}"/>
    <cellStyle name="Normal 2 2 2 2 17 3 2 2" xfId="30529" xr:uid="{00000000-0005-0000-0000-00009F290000}"/>
    <cellStyle name="Normal 2 2 2 2 17 3 2 3" xfId="46126" xr:uid="{00000000-0005-0000-0000-0000A0290000}"/>
    <cellStyle name="Normal 2 2 2 2 17 3 3" xfId="22783" xr:uid="{00000000-0005-0000-0000-0000A1290000}"/>
    <cellStyle name="Normal 2 2 2 2 17 3 4" xfId="38380" xr:uid="{00000000-0005-0000-0000-0000A2290000}"/>
    <cellStyle name="Normal 2 2 2 2 17 4" xfId="14858" xr:uid="{00000000-0005-0000-0000-0000A3290000}"/>
    <cellStyle name="Normal 2 2 2 2 17 4 2" xfId="30527" xr:uid="{00000000-0005-0000-0000-0000A4290000}"/>
    <cellStyle name="Normal 2 2 2 2 17 4 3" xfId="46124" xr:uid="{00000000-0005-0000-0000-0000A5290000}"/>
    <cellStyle name="Normal 2 2 2 2 17 5" xfId="22781" xr:uid="{00000000-0005-0000-0000-0000A6290000}"/>
    <cellStyle name="Normal 2 2 2 2 17 6" xfId="38378" xr:uid="{00000000-0005-0000-0000-0000A7290000}"/>
    <cellStyle name="Normal 2 2 2 2 18" xfId="6949" xr:uid="{00000000-0005-0000-0000-0000A8290000}"/>
    <cellStyle name="Normal 2 2 2 2 18 2" xfId="6950" xr:uid="{00000000-0005-0000-0000-0000A9290000}"/>
    <cellStyle name="Normal 2 2 2 2 18 2 2" xfId="14862" xr:uid="{00000000-0005-0000-0000-0000AA290000}"/>
    <cellStyle name="Normal 2 2 2 2 18 2 2 2" xfId="30531" xr:uid="{00000000-0005-0000-0000-0000AB290000}"/>
    <cellStyle name="Normal 2 2 2 2 18 2 2 3" xfId="46128" xr:uid="{00000000-0005-0000-0000-0000AC290000}"/>
    <cellStyle name="Normal 2 2 2 2 18 2 3" xfId="22785" xr:uid="{00000000-0005-0000-0000-0000AD290000}"/>
    <cellStyle name="Normal 2 2 2 2 18 2 4" xfId="38382" xr:uid="{00000000-0005-0000-0000-0000AE290000}"/>
    <cellStyle name="Normal 2 2 2 2 18 3" xfId="6951" xr:uid="{00000000-0005-0000-0000-0000AF290000}"/>
    <cellStyle name="Normal 2 2 2 2 18 3 2" xfId="14863" xr:uid="{00000000-0005-0000-0000-0000B0290000}"/>
    <cellStyle name="Normal 2 2 2 2 18 3 2 2" xfId="30532" xr:uid="{00000000-0005-0000-0000-0000B1290000}"/>
    <cellStyle name="Normal 2 2 2 2 18 3 2 3" xfId="46129" xr:uid="{00000000-0005-0000-0000-0000B2290000}"/>
    <cellStyle name="Normal 2 2 2 2 18 3 3" xfId="22786" xr:uid="{00000000-0005-0000-0000-0000B3290000}"/>
    <cellStyle name="Normal 2 2 2 2 18 3 4" xfId="38383" xr:uid="{00000000-0005-0000-0000-0000B4290000}"/>
    <cellStyle name="Normal 2 2 2 2 18 4" xfId="14861" xr:uid="{00000000-0005-0000-0000-0000B5290000}"/>
    <cellStyle name="Normal 2 2 2 2 18 4 2" xfId="30530" xr:uid="{00000000-0005-0000-0000-0000B6290000}"/>
    <cellStyle name="Normal 2 2 2 2 18 4 3" xfId="46127" xr:uid="{00000000-0005-0000-0000-0000B7290000}"/>
    <cellStyle name="Normal 2 2 2 2 18 5" xfId="22784" xr:uid="{00000000-0005-0000-0000-0000B8290000}"/>
    <cellStyle name="Normal 2 2 2 2 18 6" xfId="38381" xr:uid="{00000000-0005-0000-0000-0000B9290000}"/>
    <cellStyle name="Normal 2 2 2 2 19" xfId="6952" xr:uid="{00000000-0005-0000-0000-0000BA290000}"/>
    <cellStyle name="Normal 2 2 2 2 19 2" xfId="6953" xr:uid="{00000000-0005-0000-0000-0000BB290000}"/>
    <cellStyle name="Normal 2 2 2 2 19 2 2" xfId="14865" xr:uid="{00000000-0005-0000-0000-0000BC290000}"/>
    <cellStyle name="Normal 2 2 2 2 19 2 2 2" xfId="30534" xr:uid="{00000000-0005-0000-0000-0000BD290000}"/>
    <cellStyle name="Normal 2 2 2 2 19 2 2 3" xfId="46131" xr:uid="{00000000-0005-0000-0000-0000BE290000}"/>
    <cellStyle name="Normal 2 2 2 2 19 2 3" xfId="22788" xr:uid="{00000000-0005-0000-0000-0000BF290000}"/>
    <cellStyle name="Normal 2 2 2 2 19 2 4" xfId="38385" xr:uid="{00000000-0005-0000-0000-0000C0290000}"/>
    <cellStyle name="Normal 2 2 2 2 19 3" xfId="6954" xr:uid="{00000000-0005-0000-0000-0000C1290000}"/>
    <cellStyle name="Normal 2 2 2 2 19 3 2" xfId="14866" xr:uid="{00000000-0005-0000-0000-0000C2290000}"/>
    <cellStyle name="Normal 2 2 2 2 19 3 2 2" xfId="30535" xr:uid="{00000000-0005-0000-0000-0000C3290000}"/>
    <cellStyle name="Normal 2 2 2 2 19 3 2 3" xfId="46132" xr:uid="{00000000-0005-0000-0000-0000C4290000}"/>
    <cellStyle name="Normal 2 2 2 2 19 3 3" xfId="22789" xr:uid="{00000000-0005-0000-0000-0000C5290000}"/>
    <cellStyle name="Normal 2 2 2 2 19 3 4" xfId="38386" xr:uid="{00000000-0005-0000-0000-0000C6290000}"/>
    <cellStyle name="Normal 2 2 2 2 19 4" xfId="14864" xr:uid="{00000000-0005-0000-0000-0000C7290000}"/>
    <cellStyle name="Normal 2 2 2 2 19 4 2" xfId="30533" xr:uid="{00000000-0005-0000-0000-0000C8290000}"/>
    <cellStyle name="Normal 2 2 2 2 19 4 3" xfId="46130" xr:uid="{00000000-0005-0000-0000-0000C9290000}"/>
    <cellStyle name="Normal 2 2 2 2 19 5" xfId="22787" xr:uid="{00000000-0005-0000-0000-0000CA290000}"/>
    <cellStyle name="Normal 2 2 2 2 19 6" xfId="38384" xr:uid="{00000000-0005-0000-0000-0000CB290000}"/>
    <cellStyle name="Normal 2 2 2 2 2" xfId="6955" xr:uid="{00000000-0005-0000-0000-0000CC290000}"/>
    <cellStyle name="Normal 2 2 2 2 2 10" xfId="6956" xr:uid="{00000000-0005-0000-0000-0000CD290000}"/>
    <cellStyle name="Normal 2 2 2 2 2 10 2" xfId="6957" xr:uid="{00000000-0005-0000-0000-0000CE290000}"/>
    <cellStyle name="Normal 2 2 2 2 2 10 2 2" xfId="14869" xr:uid="{00000000-0005-0000-0000-0000CF290000}"/>
    <cellStyle name="Normal 2 2 2 2 2 10 2 2 2" xfId="30538" xr:uid="{00000000-0005-0000-0000-0000D0290000}"/>
    <cellStyle name="Normal 2 2 2 2 2 10 2 2 3" xfId="46135" xr:uid="{00000000-0005-0000-0000-0000D1290000}"/>
    <cellStyle name="Normal 2 2 2 2 2 10 2 3" xfId="22792" xr:uid="{00000000-0005-0000-0000-0000D2290000}"/>
    <cellStyle name="Normal 2 2 2 2 2 10 2 4" xfId="38389" xr:uid="{00000000-0005-0000-0000-0000D3290000}"/>
    <cellStyle name="Normal 2 2 2 2 2 10 3" xfId="6958" xr:uid="{00000000-0005-0000-0000-0000D4290000}"/>
    <cellStyle name="Normal 2 2 2 2 2 10 3 2" xfId="14870" xr:uid="{00000000-0005-0000-0000-0000D5290000}"/>
    <cellStyle name="Normal 2 2 2 2 2 10 3 2 2" xfId="30539" xr:uid="{00000000-0005-0000-0000-0000D6290000}"/>
    <cellStyle name="Normal 2 2 2 2 2 10 3 2 3" xfId="46136" xr:uid="{00000000-0005-0000-0000-0000D7290000}"/>
    <cellStyle name="Normal 2 2 2 2 2 10 3 3" xfId="22793" xr:uid="{00000000-0005-0000-0000-0000D8290000}"/>
    <cellStyle name="Normal 2 2 2 2 2 10 3 4" xfId="38390" xr:uid="{00000000-0005-0000-0000-0000D9290000}"/>
    <cellStyle name="Normal 2 2 2 2 2 10 4" xfId="14868" xr:uid="{00000000-0005-0000-0000-0000DA290000}"/>
    <cellStyle name="Normal 2 2 2 2 2 10 4 2" xfId="30537" xr:uid="{00000000-0005-0000-0000-0000DB290000}"/>
    <cellStyle name="Normal 2 2 2 2 2 10 4 3" xfId="46134" xr:uid="{00000000-0005-0000-0000-0000DC290000}"/>
    <cellStyle name="Normal 2 2 2 2 2 10 5" xfId="22791" xr:uid="{00000000-0005-0000-0000-0000DD290000}"/>
    <cellStyle name="Normal 2 2 2 2 2 10 6" xfId="38388" xr:uid="{00000000-0005-0000-0000-0000DE290000}"/>
    <cellStyle name="Normal 2 2 2 2 2 11" xfId="6959" xr:uid="{00000000-0005-0000-0000-0000DF290000}"/>
    <cellStyle name="Normal 2 2 2 2 2 11 2" xfId="6960" xr:uid="{00000000-0005-0000-0000-0000E0290000}"/>
    <cellStyle name="Normal 2 2 2 2 2 11 2 2" xfId="14872" xr:uid="{00000000-0005-0000-0000-0000E1290000}"/>
    <cellStyle name="Normal 2 2 2 2 2 11 2 2 2" xfId="30541" xr:uid="{00000000-0005-0000-0000-0000E2290000}"/>
    <cellStyle name="Normal 2 2 2 2 2 11 2 2 3" xfId="46138" xr:uid="{00000000-0005-0000-0000-0000E3290000}"/>
    <cellStyle name="Normal 2 2 2 2 2 11 2 3" xfId="22795" xr:uid="{00000000-0005-0000-0000-0000E4290000}"/>
    <cellStyle name="Normal 2 2 2 2 2 11 2 4" xfId="38392" xr:uid="{00000000-0005-0000-0000-0000E5290000}"/>
    <cellStyle name="Normal 2 2 2 2 2 11 3" xfId="6961" xr:uid="{00000000-0005-0000-0000-0000E6290000}"/>
    <cellStyle name="Normal 2 2 2 2 2 11 3 2" xfId="14873" xr:uid="{00000000-0005-0000-0000-0000E7290000}"/>
    <cellStyle name="Normal 2 2 2 2 2 11 3 2 2" xfId="30542" xr:uid="{00000000-0005-0000-0000-0000E8290000}"/>
    <cellStyle name="Normal 2 2 2 2 2 11 3 2 3" xfId="46139" xr:uid="{00000000-0005-0000-0000-0000E9290000}"/>
    <cellStyle name="Normal 2 2 2 2 2 11 3 3" xfId="22796" xr:uid="{00000000-0005-0000-0000-0000EA290000}"/>
    <cellStyle name="Normal 2 2 2 2 2 11 3 4" xfId="38393" xr:uid="{00000000-0005-0000-0000-0000EB290000}"/>
    <cellStyle name="Normal 2 2 2 2 2 11 4" xfId="14871" xr:uid="{00000000-0005-0000-0000-0000EC290000}"/>
    <cellStyle name="Normal 2 2 2 2 2 11 4 2" xfId="30540" xr:uid="{00000000-0005-0000-0000-0000ED290000}"/>
    <cellStyle name="Normal 2 2 2 2 2 11 4 3" xfId="46137" xr:uid="{00000000-0005-0000-0000-0000EE290000}"/>
    <cellStyle name="Normal 2 2 2 2 2 11 5" xfId="22794" xr:uid="{00000000-0005-0000-0000-0000EF290000}"/>
    <cellStyle name="Normal 2 2 2 2 2 11 6" xfId="38391" xr:uid="{00000000-0005-0000-0000-0000F0290000}"/>
    <cellStyle name="Normal 2 2 2 2 2 12" xfId="6962" xr:uid="{00000000-0005-0000-0000-0000F1290000}"/>
    <cellStyle name="Normal 2 2 2 2 2 12 2" xfId="6963" xr:uid="{00000000-0005-0000-0000-0000F2290000}"/>
    <cellStyle name="Normal 2 2 2 2 2 12 2 2" xfId="14875" xr:uid="{00000000-0005-0000-0000-0000F3290000}"/>
    <cellStyle name="Normal 2 2 2 2 2 12 2 2 2" xfId="30544" xr:uid="{00000000-0005-0000-0000-0000F4290000}"/>
    <cellStyle name="Normal 2 2 2 2 2 12 2 2 3" xfId="46141" xr:uid="{00000000-0005-0000-0000-0000F5290000}"/>
    <cellStyle name="Normal 2 2 2 2 2 12 2 3" xfId="22798" xr:uid="{00000000-0005-0000-0000-0000F6290000}"/>
    <cellStyle name="Normal 2 2 2 2 2 12 2 4" xfId="38395" xr:uid="{00000000-0005-0000-0000-0000F7290000}"/>
    <cellStyle name="Normal 2 2 2 2 2 12 3" xfId="6964" xr:uid="{00000000-0005-0000-0000-0000F8290000}"/>
    <cellStyle name="Normal 2 2 2 2 2 12 3 2" xfId="14876" xr:uid="{00000000-0005-0000-0000-0000F9290000}"/>
    <cellStyle name="Normal 2 2 2 2 2 12 3 2 2" xfId="30545" xr:uid="{00000000-0005-0000-0000-0000FA290000}"/>
    <cellStyle name="Normal 2 2 2 2 2 12 3 2 3" xfId="46142" xr:uid="{00000000-0005-0000-0000-0000FB290000}"/>
    <cellStyle name="Normal 2 2 2 2 2 12 3 3" xfId="22799" xr:uid="{00000000-0005-0000-0000-0000FC290000}"/>
    <cellStyle name="Normal 2 2 2 2 2 12 3 4" xfId="38396" xr:uid="{00000000-0005-0000-0000-0000FD290000}"/>
    <cellStyle name="Normal 2 2 2 2 2 12 4" xfId="14874" xr:uid="{00000000-0005-0000-0000-0000FE290000}"/>
    <cellStyle name="Normal 2 2 2 2 2 12 4 2" xfId="30543" xr:uid="{00000000-0005-0000-0000-0000FF290000}"/>
    <cellStyle name="Normal 2 2 2 2 2 12 4 3" xfId="46140" xr:uid="{00000000-0005-0000-0000-0000002A0000}"/>
    <cellStyle name="Normal 2 2 2 2 2 12 5" xfId="22797" xr:uid="{00000000-0005-0000-0000-0000012A0000}"/>
    <cellStyle name="Normal 2 2 2 2 2 12 6" xfId="38394" xr:uid="{00000000-0005-0000-0000-0000022A0000}"/>
    <cellStyle name="Normal 2 2 2 2 2 13" xfId="6965" xr:uid="{00000000-0005-0000-0000-0000032A0000}"/>
    <cellStyle name="Normal 2 2 2 2 2 13 2" xfId="6966" xr:uid="{00000000-0005-0000-0000-0000042A0000}"/>
    <cellStyle name="Normal 2 2 2 2 2 13 2 2" xfId="14878" xr:uid="{00000000-0005-0000-0000-0000052A0000}"/>
    <cellStyle name="Normal 2 2 2 2 2 13 2 2 2" xfId="30547" xr:uid="{00000000-0005-0000-0000-0000062A0000}"/>
    <cellStyle name="Normal 2 2 2 2 2 13 2 2 3" xfId="46144" xr:uid="{00000000-0005-0000-0000-0000072A0000}"/>
    <cellStyle name="Normal 2 2 2 2 2 13 2 3" xfId="22801" xr:uid="{00000000-0005-0000-0000-0000082A0000}"/>
    <cellStyle name="Normal 2 2 2 2 2 13 2 4" xfId="38398" xr:uid="{00000000-0005-0000-0000-0000092A0000}"/>
    <cellStyle name="Normal 2 2 2 2 2 13 3" xfId="6967" xr:uid="{00000000-0005-0000-0000-00000A2A0000}"/>
    <cellStyle name="Normal 2 2 2 2 2 13 3 2" xfId="14879" xr:uid="{00000000-0005-0000-0000-00000B2A0000}"/>
    <cellStyle name="Normal 2 2 2 2 2 13 3 2 2" xfId="30548" xr:uid="{00000000-0005-0000-0000-00000C2A0000}"/>
    <cellStyle name="Normal 2 2 2 2 2 13 3 2 3" xfId="46145" xr:uid="{00000000-0005-0000-0000-00000D2A0000}"/>
    <cellStyle name="Normal 2 2 2 2 2 13 3 3" xfId="22802" xr:uid="{00000000-0005-0000-0000-00000E2A0000}"/>
    <cellStyle name="Normal 2 2 2 2 2 13 3 4" xfId="38399" xr:uid="{00000000-0005-0000-0000-00000F2A0000}"/>
    <cellStyle name="Normal 2 2 2 2 2 13 4" xfId="14877" xr:uid="{00000000-0005-0000-0000-0000102A0000}"/>
    <cellStyle name="Normal 2 2 2 2 2 13 4 2" xfId="30546" xr:uid="{00000000-0005-0000-0000-0000112A0000}"/>
    <cellStyle name="Normal 2 2 2 2 2 13 4 3" xfId="46143" xr:uid="{00000000-0005-0000-0000-0000122A0000}"/>
    <cellStyle name="Normal 2 2 2 2 2 13 5" xfId="22800" xr:uid="{00000000-0005-0000-0000-0000132A0000}"/>
    <cellStyle name="Normal 2 2 2 2 2 13 6" xfId="38397" xr:uid="{00000000-0005-0000-0000-0000142A0000}"/>
    <cellStyle name="Normal 2 2 2 2 2 14" xfId="6968" xr:uid="{00000000-0005-0000-0000-0000152A0000}"/>
    <cellStyle name="Normal 2 2 2 2 2 14 2" xfId="6969" xr:uid="{00000000-0005-0000-0000-0000162A0000}"/>
    <cellStyle name="Normal 2 2 2 2 2 14 2 2" xfId="14881" xr:uid="{00000000-0005-0000-0000-0000172A0000}"/>
    <cellStyle name="Normal 2 2 2 2 2 14 2 2 2" xfId="30550" xr:uid="{00000000-0005-0000-0000-0000182A0000}"/>
    <cellStyle name="Normal 2 2 2 2 2 14 2 2 3" xfId="46147" xr:uid="{00000000-0005-0000-0000-0000192A0000}"/>
    <cellStyle name="Normal 2 2 2 2 2 14 2 3" xfId="22804" xr:uid="{00000000-0005-0000-0000-00001A2A0000}"/>
    <cellStyle name="Normal 2 2 2 2 2 14 2 4" xfId="38401" xr:uid="{00000000-0005-0000-0000-00001B2A0000}"/>
    <cellStyle name="Normal 2 2 2 2 2 14 3" xfId="6970" xr:uid="{00000000-0005-0000-0000-00001C2A0000}"/>
    <cellStyle name="Normal 2 2 2 2 2 14 3 2" xfId="14882" xr:uid="{00000000-0005-0000-0000-00001D2A0000}"/>
    <cellStyle name="Normal 2 2 2 2 2 14 3 2 2" xfId="30551" xr:uid="{00000000-0005-0000-0000-00001E2A0000}"/>
    <cellStyle name="Normal 2 2 2 2 2 14 3 2 3" xfId="46148" xr:uid="{00000000-0005-0000-0000-00001F2A0000}"/>
    <cellStyle name="Normal 2 2 2 2 2 14 3 3" xfId="22805" xr:uid="{00000000-0005-0000-0000-0000202A0000}"/>
    <cellStyle name="Normal 2 2 2 2 2 14 3 4" xfId="38402" xr:uid="{00000000-0005-0000-0000-0000212A0000}"/>
    <cellStyle name="Normal 2 2 2 2 2 14 4" xfId="14880" xr:uid="{00000000-0005-0000-0000-0000222A0000}"/>
    <cellStyle name="Normal 2 2 2 2 2 14 4 2" xfId="30549" xr:uid="{00000000-0005-0000-0000-0000232A0000}"/>
    <cellStyle name="Normal 2 2 2 2 2 14 4 3" xfId="46146" xr:uid="{00000000-0005-0000-0000-0000242A0000}"/>
    <cellStyle name="Normal 2 2 2 2 2 14 5" xfId="22803" xr:uid="{00000000-0005-0000-0000-0000252A0000}"/>
    <cellStyle name="Normal 2 2 2 2 2 14 6" xfId="38400" xr:uid="{00000000-0005-0000-0000-0000262A0000}"/>
    <cellStyle name="Normal 2 2 2 2 2 15" xfId="6971" xr:uid="{00000000-0005-0000-0000-0000272A0000}"/>
    <cellStyle name="Normal 2 2 2 2 2 15 2" xfId="6972" xr:uid="{00000000-0005-0000-0000-0000282A0000}"/>
    <cellStyle name="Normal 2 2 2 2 2 15 2 2" xfId="14884" xr:uid="{00000000-0005-0000-0000-0000292A0000}"/>
    <cellStyle name="Normal 2 2 2 2 2 15 2 2 2" xfId="30553" xr:uid="{00000000-0005-0000-0000-00002A2A0000}"/>
    <cellStyle name="Normal 2 2 2 2 2 15 2 2 3" xfId="46150" xr:uid="{00000000-0005-0000-0000-00002B2A0000}"/>
    <cellStyle name="Normal 2 2 2 2 2 15 2 3" xfId="22807" xr:uid="{00000000-0005-0000-0000-00002C2A0000}"/>
    <cellStyle name="Normal 2 2 2 2 2 15 2 4" xfId="38404" xr:uid="{00000000-0005-0000-0000-00002D2A0000}"/>
    <cellStyle name="Normal 2 2 2 2 2 15 3" xfId="6973" xr:uid="{00000000-0005-0000-0000-00002E2A0000}"/>
    <cellStyle name="Normal 2 2 2 2 2 15 3 2" xfId="14885" xr:uid="{00000000-0005-0000-0000-00002F2A0000}"/>
    <cellStyle name="Normal 2 2 2 2 2 15 3 2 2" xfId="30554" xr:uid="{00000000-0005-0000-0000-0000302A0000}"/>
    <cellStyle name="Normal 2 2 2 2 2 15 3 2 3" xfId="46151" xr:uid="{00000000-0005-0000-0000-0000312A0000}"/>
    <cellStyle name="Normal 2 2 2 2 2 15 3 3" xfId="22808" xr:uid="{00000000-0005-0000-0000-0000322A0000}"/>
    <cellStyle name="Normal 2 2 2 2 2 15 3 4" xfId="38405" xr:uid="{00000000-0005-0000-0000-0000332A0000}"/>
    <cellStyle name="Normal 2 2 2 2 2 15 4" xfId="14883" xr:uid="{00000000-0005-0000-0000-0000342A0000}"/>
    <cellStyle name="Normal 2 2 2 2 2 15 4 2" xfId="30552" xr:uid="{00000000-0005-0000-0000-0000352A0000}"/>
    <cellStyle name="Normal 2 2 2 2 2 15 4 3" xfId="46149" xr:uid="{00000000-0005-0000-0000-0000362A0000}"/>
    <cellStyle name="Normal 2 2 2 2 2 15 5" xfId="22806" xr:uid="{00000000-0005-0000-0000-0000372A0000}"/>
    <cellStyle name="Normal 2 2 2 2 2 15 6" xfId="38403" xr:uid="{00000000-0005-0000-0000-0000382A0000}"/>
    <cellStyle name="Normal 2 2 2 2 2 16" xfId="6974" xr:uid="{00000000-0005-0000-0000-0000392A0000}"/>
    <cellStyle name="Normal 2 2 2 2 2 16 2" xfId="6975" xr:uid="{00000000-0005-0000-0000-00003A2A0000}"/>
    <cellStyle name="Normal 2 2 2 2 2 16 2 2" xfId="14887" xr:uid="{00000000-0005-0000-0000-00003B2A0000}"/>
    <cellStyle name="Normal 2 2 2 2 2 16 2 2 2" xfId="30556" xr:uid="{00000000-0005-0000-0000-00003C2A0000}"/>
    <cellStyle name="Normal 2 2 2 2 2 16 2 2 3" xfId="46153" xr:uid="{00000000-0005-0000-0000-00003D2A0000}"/>
    <cellStyle name="Normal 2 2 2 2 2 16 2 3" xfId="22810" xr:uid="{00000000-0005-0000-0000-00003E2A0000}"/>
    <cellStyle name="Normal 2 2 2 2 2 16 2 4" xfId="38407" xr:uid="{00000000-0005-0000-0000-00003F2A0000}"/>
    <cellStyle name="Normal 2 2 2 2 2 16 3" xfId="6976" xr:uid="{00000000-0005-0000-0000-0000402A0000}"/>
    <cellStyle name="Normal 2 2 2 2 2 16 3 2" xfId="14888" xr:uid="{00000000-0005-0000-0000-0000412A0000}"/>
    <cellStyle name="Normal 2 2 2 2 2 16 3 2 2" xfId="30557" xr:uid="{00000000-0005-0000-0000-0000422A0000}"/>
    <cellStyle name="Normal 2 2 2 2 2 16 3 2 3" xfId="46154" xr:uid="{00000000-0005-0000-0000-0000432A0000}"/>
    <cellStyle name="Normal 2 2 2 2 2 16 3 3" xfId="22811" xr:uid="{00000000-0005-0000-0000-0000442A0000}"/>
    <cellStyle name="Normal 2 2 2 2 2 16 3 4" xfId="38408" xr:uid="{00000000-0005-0000-0000-0000452A0000}"/>
    <cellStyle name="Normal 2 2 2 2 2 16 4" xfId="14886" xr:uid="{00000000-0005-0000-0000-0000462A0000}"/>
    <cellStyle name="Normal 2 2 2 2 2 16 4 2" xfId="30555" xr:uid="{00000000-0005-0000-0000-0000472A0000}"/>
    <cellStyle name="Normal 2 2 2 2 2 16 4 3" xfId="46152" xr:uid="{00000000-0005-0000-0000-0000482A0000}"/>
    <cellStyle name="Normal 2 2 2 2 2 16 5" xfId="22809" xr:uid="{00000000-0005-0000-0000-0000492A0000}"/>
    <cellStyle name="Normal 2 2 2 2 2 16 6" xfId="38406" xr:uid="{00000000-0005-0000-0000-00004A2A0000}"/>
    <cellStyle name="Normal 2 2 2 2 2 17" xfId="6977" xr:uid="{00000000-0005-0000-0000-00004B2A0000}"/>
    <cellStyle name="Normal 2 2 2 2 2 17 2" xfId="14889" xr:uid="{00000000-0005-0000-0000-00004C2A0000}"/>
    <cellStyle name="Normal 2 2 2 2 2 17 2 2" xfId="30558" xr:uid="{00000000-0005-0000-0000-00004D2A0000}"/>
    <cellStyle name="Normal 2 2 2 2 2 17 2 3" xfId="46155" xr:uid="{00000000-0005-0000-0000-00004E2A0000}"/>
    <cellStyle name="Normal 2 2 2 2 2 17 3" xfId="22812" xr:uid="{00000000-0005-0000-0000-00004F2A0000}"/>
    <cellStyle name="Normal 2 2 2 2 2 17 4" xfId="38409" xr:uid="{00000000-0005-0000-0000-0000502A0000}"/>
    <cellStyle name="Normal 2 2 2 2 2 18" xfId="6978" xr:uid="{00000000-0005-0000-0000-0000512A0000}"/>
    <cellStyle name="Normal 2 2 2 2 2 18 2" xfId="14890" xr:uid="{00000000-0005-0000-0000-0000522A0000}"/>
    <cellStyle name="Normal 2 2 2 2 2 18 2 2" xfId="30559" xr:uid="{00000000-0005-0000-0000-0000532A0000}"/>
    <cellStyle name="Normal 2 2 2 2 2 18 2 3" xfId="46156" xr:uid="{00000000-0005-0000-0000-0000542A0000}"/>
    <cellStyle name="Normal 2 2 2 2 2 18 3" xfId="22813" xr:uid="{00000000-0005-0000-0000-0000552A0000}"/>
    <cellStyle name="Normal 2 2 2 2 2 18 4" xfId="38410" xr:uid="{00000000-0005-0000-0000-0000562A0000}"/>
    <cellStyle name="Normal 2 2 2 2 2 19" xfId="14867" xr:uid="{00000000-0005-0000-0000-0000572A0000}"/>
    <cellStyle name="Normal 2 2 2 2 2 19 2" xfId="30536" xr:uid="{00000000-0005-0000-0000-0000582A0000}"/>
    <cellStyle name="Normal 2 2 2 2 2 19 3" xfId="46133" xr:uid="{00000000-0005-0000-0000-0000592A0000}"/>
    <cellStyle name="Normal 2 2 2 2 2 2" xfId="6979" xr:uid="{00000000-0005-0000-0000-00005A2A0000}"/>
    <cellStyle name="Normal 2 2 2 2 2 2 2" xfId="6980" xr:uid="{00000000-0005-0000-0000-00005B2A0000}"/>
    <cellStyle name="Normal 2 2 2 2 2 2 2 2" xfId="6981" xr:uid="{00000000-0005-0000-0000-00005C2A0000}"/>
    <cellStyle name="Normal 2 2 2 2 2 2 2 2 2" xfId="6982" xr:uid="{00000000-0005-0000-0000-00005D2A0000}"/>
    <cellStyle name="Normal 2 2 2 2 2 2 2 2 2 2" xfId="14894" xr:uid="{00000000-0005-0000-0000-00005E2A0000}"/>
    <cellStyle name="Normal 2 2 2 2 2 2 2 2 2 2 2" xfId="30563" xr:uid="{00000000-0005-0000-0000-00005F2A0000}"/>
    <cellStyle name="Normal 2 2 2 2 2 2 2 2 2 2 3" xfId="46160" xr:uid="{00000000-0005-0000-0000-0000602A0000}"/>
    <cellStyle name="Normal 2 2 2 2 2 2 2 2 2 3" xfId="22817" xr:uid="{00000000-0005-0000-0000-0000612A0000}"/>
    <cellStyle name="Normal 2 2 2 2 2 2 2 2 2 4" xfId="38414" xr:uid="{00000000-0005-0000-0000-0000622A0000}"/>
    <cellStyle name="Normal 2 2 2 2 2 2 2 2 3" xfId="6983" xr:uid="{00000000-0005-0000-0000-0000632A0000}"/>
    <cellStyle name="Normal 2 2 2 2 2 2 2 2 3 2" xfId="14895" xr:uid="{00000000-0005-0000-0000-0000642A0000}"/>
    <cellStyle name="Normal 2 2 2 2 2 2 2 2 3 2 2" xfId="30564" xr:uid="{00000000-0005-0000-0000-0000652A0000}"/>
    <cellStyle name="Normal 2 2 2 2 2 2 2 2 3 2 3" xfId="46161" xr:uid="{00000000-0005-0000-0000-0000662A0000}"/>
    <cellStyle name="Normal 2 2 2 2 2 2 2 2 3 3" xfId="22818" xr:uid="{00000000-0005-0000-0000-0000672A0000}"/>
    <cellStyle name="Normal 2 2 2 2 2 2 2 2 3 4" xfId="38415" xr:uid="{00000000-0005-0000-0000-0000682A0000}"/>
    <cellStyle name="Normal 2 2 2 2 2 2 2 2 4" xfId="14893" xr:uid="{00000000-0005-0000-0000-0000692A0000}"/>
    <cellStyle name="Normal 2 2 2 2 2 2 2 2 4 2" xfId="30562" xr:uid="{00000000-0005-0000-0000-00006A2A0000}"/>
    <cellStyle name="Normal 2 2 2 2 2 2 2 2 4 3" xfId="46159" xr:uid="{00000000-0005-0000-0000-00006B2A0000}"/>
    <cellStyle name="Normal 2 2 2 2 2 2 2 2 5" xfId="22816" xr:uid="{00000000-0005-0000-0000-00006C2A0000}"/>
    <cellStyle name="Normal 2 2 2 2 2 2 2 2 6" xfId="38413" xr:uid="{00000000-0005-0000-0000-00006D2A0000}"/>
    <cellStyle name="Normal 2 2 2 2 2 2 2 3" xfId="6984" xr:uid="{00000000-0005-0000-0000-00006E2A0000}"/>
    <cellStyle name="Normal 2 2 2 2 2 2 2 3 2" xfId="14896" xr:uid="{00000000-0005-0000-0000-00006F2A0000}"/>
    <cellStyle name="Normal 2 2 2 2 2 2 2 3 2 2" xfId="30565" xr:uid="{00000000-0005-0000-0000-0000702A0000}"/>
    <cellStyle name="Normal 2 2 2 2 2 2 2 3 2 3" xfId="46162" xr:uid="{00000000-0005-0000-0000-0000712A0000}"/>
    <cellStyle name="Normal 2 2 2 2 2 2 2 3 3" xfId="22819" xr:uid="{00000000-0005-0000-0000-0000722A0000}"/>
    <cellStyle name="Normal 2 2 2 2 2 2 2 3 4" xfId="38416" xr:uid="{00000000-0005-0000-0000-0000732A0000}"/>
    <cellStyle name="Normal 2 2 2 2 2 2 2 4" xfId="6985" xr:uid="{00000000-0005-0000-0000-0000742A0000}"/>
    <cellStyle name="Normal 2 2 2 2 2 2 2 4 2" xfId="14897" xr:uid="{00000000-0005-0000-0000-0000752A0000}"/>
    <cellStyle name="Normal 2 2 2 2 2 2 2 4 2 2" xfId="30566" xr:uid="{00000000-0005-0000-0000-0000762A0000}"/>
    <cellStyle name="Normal 2 2 2 2 2 2 2 4 2 3" xfId="46163" xr:uid="{00000000-0005-0000-0000-0000772A0000}"/>
    <cellStyle name="Normal 2 2 2 2 2 2 2 4 3" xfId="22820" xr:uid="{00000000-0005-0000-0000-0000782A0000}"/>
    <cellStyle name="Normal 2 2 2 2 2 2 2 4 4" xfId="38417" xr:uid="{00000000-0005-0000-0000-0000792A0000}"/>
    <cellStyle name="Normal 2 2 2 2 2 2 2 5" xfId="14892" xr:uid="{00000000-0005-0000-0000-00007A2A0000}"/>
    <cellStyle name="Normal 2 2 2 2 2 2 2 5 2" xfId="30561" xr:uid="{00000000-0005-0000-0000-00007B2A0000}"/>
    <cellStyle name="Normal 2 2 2 2 2 2 2 5 3" xfId="46158" xr:uid="{00000000-0005-0000-0000-00007C2A0000}"/>
    <cellStyle name="Normal 2 2 2 2 2 2 2 6" xfId="22815" xr:uid="{00000000-0005-0000-0000-00007D2A0000}"/>
    <cellStyle name="Normal 2 2 2 2 2 2 2 7" xfId="38412" xr:uid="{00000000-0005-0000-0000-00007E2A0000}"/>
    <cellStyle name="Normal 2 2 2 2 2 2 3" xfId="6986" xr:uid="{00000000-0005-0000-0000-00007F2A0000}"/>
    <cellStyle name="Normal 2 2 2 2 2 2 3 2" xfId="6987" xr:uid="{00000000-0005-0000-0000-0000802A0000}"/>
    <cellStyle name="Normal 2 2 2 2 2 2 3 2 2" xfId="14899" xr:uid="{00000000-0005-0000-0000-0000812A0000}"/>
    <cellStyle name="Normal 2 2 2 2 2 2 3 2 2 2" xfId="30568" xr:uid="{00000000-0005-0000-0000-0000822A0000}"/>
    <cellStyle name="Normal 2 2 2 2 2 2 3 2 2 3" xfId="46165" xr:uid="{00000000-0005-0000-0000-0000832A0000}"/>
    <cellStyle name="Normal 2 2 2 2 2 2 3 2 3" xfId="22822" xr:uid="{00000000-0005-0000-0000-0000842A0000}"/>
    <cellStyle name="Normal 2 2 2 2 2 2 3 2 4" xfId="38419" xr:uid="{00000000-0005-0000-0000-0000852A0000}"/>
    <cellStyle name="Normal 2 2 2 2 2 2 3 3" xfId="6988" xr:uid="{00000000-0005-0000-0000-0000862A0000}"/>
    <cellStyle name="Normal 2 2 2 2 2 2 3 3 2" xfId="14900" xr:uid="{00000000-0005-0000-0000-0000872A0000}"/>
    <cellStyle name="Normal 2 2 2 2 2 2 3 3 2 2" xfId="30569" xr:uid="{00000000-0005-0000-0000-0000882A0000}"/>
    <cellStyle name="Normal 2 2 2 2 2 2 3 3 2 3" xfId="46166" xr:uid="{00000000-0005-0000-0000-0000892A0000}"/>
    <cellStyle name="Normal 2 2 2 2 2 2 3 3 3" xfId="22823" xr:uid="{00000000-0005-0000-0000-00008A2A0000}"/>
    <cellStyle name="Normal 2 2 2 2 2 2 3 3 4" xfId="38420" xr:uid="{00000000-0005-0000-0000-00008B2A0000}"/>
    <cellStyle name="Normal 2 2 2 2 2 2 3 4" xfId="14898" xr:uid="{00000000-0005-0000-0000-00008C2A0000}"/>
    <cellStyle name="Normal 2 2 2 2 2 2 3 4 2" xfId="30567" xr:uid="{00000000-0005-0000-0000-00008D2A0000}"/>
    <cellStyle name="Normal 2 2 2 2 2 2 3 4 3" xfId="46164" xr:uid="{00000000-0005-0000-0000-00008E2A0000}"/>
    <cellStyle name="Normal 2 2 2 2 2 2 3 5" xfId="22821" xr:uid="{00000000-0005-0000-0000-00008F2A0000}"/>
    <cellStyle name="Normal 2 2 2 2 2 2 3 6" xfId="38418" xr:uid="{00000000-0005-0000-0000-0000902A0000}"/>
    <cellStyle name="Normal 2 2 2 2 2 2 4" xfId="6989" xr:uid="{00000000-0005-0000-0000-0000912A0000}"/>
    <cellStyle name="Normal 2 2 2 2 2 2 4 2" xfId="14901" xr:uid="{00000000-0005-0000-0000-0000922A0000}"/>
    <cellStyle name="Normal 2 2 2 2 2 2 4 2 2" xfId="30570" xr:uid="{00000000-0005-0000-0000-0000932A0000}"/>
    <cellStyle name="Normal 2 2 2 2 2 2 4 2 3" xfId="46167" xr:uid="{00000000-0005-0000-0000-0000942A0000}"/>
    <cellStyle name="Normal 2 2 2 2 2 2 4 3" xfId="22824" xr:uid="{00000000-0005-0000-0000-0000952A0000}"/>
    <cellStyle name="Normal 2 2 2 2 2 2 4 4" xfId="38421" xr:uid="{00000000-0005-0000-0000-0000962A0000}"/>
    <cellStyle name="Normal 2 2 2 2 2 2 5" xfId="6990" xr:uid="{00000000-0005-0000-0000-0000972A0000}"/>
    <cellStyle name="Normal 2 2 2 2 2 2 5 2" xfId="14902" xr:uid="{00000000-0005-0000-0000-0000982A0000}"/>
    <cellStyle name="Normal 2 2 2 2 2 2 5 2 2" xfId="30571" xr:uid="{00000000-0005-0000-0000-0000992A0000}"/>
    <cellStyle name="Normal 2 2 2 2 2 2 5 2 3" xfId="46168" xr:uid="{00000000-0005-0000-0000-00009A2A0000}"/>
    <cellStyle name="Normal 2 2 2 2 2 2 5 3" xfId="22825" xr:uid="{00000000-0005-0000-0000-00009B2A0000}"/>
    <cellStyle name="Normal 2 2 2 2 2 2 5 4" xfId="38422" xr:uid="{00000000-0005-0000-0000-00009C2A0000}"/>
    <cellStyle name="Normal 2 2 2 2 2 2 6" xfId="14891" xr:uid="{00000000-0005-0000-0000-00009D2A0000}"/>
    <cellStyle name="Normal 2 2 2 2 2 2 6 2" xfId="30560" xr:uid="{00000000-0005-0000-0000-00009E2A0000}"/>
    <cellStyle name="Normal 2 2 2 2 2 2 6 3" xfId="46157" xr:uid="{00000000-0005-0000-0000-00009F2A0000}"/>
    <cellStyle name="Normal 2 2 2 2 2 2 7" xfId="22814" xr:uid="{00000000-0005-0000-0000-0000A02A0000}"/>
    <cellStyle name="Normal 2 2 2 2 2 2 8" xfId="38411" xr:uid="{00000000-0005-0000-0000-0000A12A0000}"/>
    <cellStyle name="Normal 2 2 2 2 2 20" xfId="22790" xr:uid="{00000000-0005-0000-0000-0000A22A0000}"/>
    <cellStyle name="Normal 2 2 2 2 2 21" xfId="38387" xr:uid="{00000000-0005-0000-0000-0000A32A0000}"/>
    <cellStyle name="Normal 2 2 2 2 2 3" xfId="6991" xr:uid="{00000000-0005-0000-0000-0000A42A0000}"/>
    <cellStyle name="Normal 2 2 2 2 2 3 2" xfId="6992" xr:uid="{00000000-0005-0000-0000-0000A52A0000}"/>
    <cellStyle name="Normal 2 2 2 2 2 3 2 2" xfId="6993" xr:uid="{00000000-0005-0000-0000-0000A62A0000}"/>
    <cellStyle name="Normal 2 2 2 2 2 3 2 2 2" xfId="6994" xr:uid="{00000000-0005-0000-0000-0000A72A0000}"/>
    <cellStyle name="Normal 2 2 2 2 2 3 2 2 2 2" xfId="14906" xr:uid="{00000000-0005-0000-0000-0000A82A0000}"/>
    <cellStyle name="Normal 2 2 2 2 2 3 2 2 2 2 2" xfId="30575" xr:uid="{00000000-0005-0000-0000-0000A92A0000}"/>
    <cellStyle name="Normal 2 2 2 2 2 3 2 2 2 2 3" xfId="46172" xr:uid="{00000000-0005-0000-0000-0000AA2A0000}"/>
    <cellStyle name="Normal 2 2 2 2 2 3 2 2 2 3" xfId="22829" xr:uid="{00000000-0005-0000-0000-0000AB2A0000}"/>
    <cellStyle name="Normal 2 2 2 2 2 3 2 2 2 4" xfId="38426" xr:uid="{00000000-0005-0000-0000-0000AC2A0000}"/>
    <cellStyle name="Normal 2 2 2 2 2 3 2 2 3" xfId="6995" xr:uid="{00000000-0005-0000-0000-0000AD2A0000}"/>
    <cellStyle name="Normal 2 2 2 2 2 3 2 2 3 2" xfId="14907" xr:uid="{00000000-0005-0000-0000-0000AE2A0000}"/>
    <cellStyle name="Normal 2 2 2 2 2 3 2 2 3 2 2" xfId="30576" xr:uid="{00000000-0005-0000-0000-0000AF2A0000}"/>
    <cellStyle name="Normal 2 2 2 2 2 3 2 2 3 2 3" xfId="46173" xr:uid="{00000000-0005-0000-0000-0000B02A0000}"/>
    <cellStyle name="Normal 2 2 2 2 2 3 2 2 3 3" xfId="22830" xr:uid="{00000000-0005-0000-0000-0000B12A0000}"/>
    <cellStyle name="Normal 2 2 2 2 2 3 2 2 3 4" xfId="38427" xr:uid="{00000000-0005-0000-0000-0000B22A0000}"/>
    <cellStyle name="Normal 2 2 2 2 2 3 2 2 4" xfId="14905" xr:uid="{00000000-0005-0000-0000-0000B32A0000}"/>
    <cellStyle name="Normal 2 2 2 2 2 3 2 2 4 2" xfId="30574" xr:uid="{00000000-0005-0000-0000-0000B42A0000}"/>
    <cellStyle name="Normal 2 2 2 2 2 3 2 2 4 3" xfId="46171" xr:uid="{00000000-0005-0000-0000-0000B52A0000}"/>
    <cellStyle name="Normal 2 2 2 2 2 3 2 2 5" xfId="22828" xr:uid="{00000000-0005-0000-0000-0000B62A0000}"/>
    <cellStyle name="Normal 2 2 2 2 2 3 2 2 6" xfId="38425" xr:uid="{00000000-0005-0000-0000-0000B72A0000}"/>
    <cellStyle name="Normal 2 2 2 2 2 3 2 3" xfId="6996" xr:uid="{00000000-0005-0000-0000-0000B82A0000}"/>
    <cellStyle name="Normal 2 2 2 2 2 3 2 3 2" xfId="14908" xr:uid="{00000000-0005-0000-0000-0000B92A0000}"/>
    <cellStyle name="Normal 2 2 2 2 2 3 2 3 2 2" xfId="30577" xr:uid="{00000000-0005-0000-0000-0000BA2A0000}"/>
    <cellStyle name="Normal 2 2 2 2 2 3 2 3 2 3" xfId="46174" xr:uid="{00000000-0005-0000-0000-0000BB2A0000}"/>
    <cellStyle name="Normal 2 2 2 2 2 3 2 3 3" xfId="22831" xr:uid="{00000000-0005-0000-0000-0000BC2A0000}"/>
    <cellStyle name="Normal 2 2 2 2 2 3 2 3 4" xfId="38428" xr:uid="{00000000-0005-0000-0000-0000BD2A0000}"/>
    <cellStyle name="Normal 2 2 2 2 2 3 2 4" xfId="6997" xr:uid="{00000000-0005-0000-0000-0000BE2A0000}"/>
    <cellStyle name="Normal 2 2 2 2 2 3 2 4 2" xfId="14909" xr:uid="{00000000-0005-0000-0000-0000BF2A0000}"/>
    <cellStyle name="Normal 2 2 2 2 2 3 2 4 2 2" xfId="30578" xr:uid="{00000000-0005-0000-0000-0000C02A0000}"/>
    <cellStyle name="Normal 2 2 2 2 2 3 2 4 2 3" xfId="46175" xr:uid="{00000000-0005-0000-0000-0000C12A0000}"/>
    <cellStyle name="Normal 2 2 2 2 2 3 2 4 3" xfId="22832" xr:uid="{00000000-0005-0000-0000-0000C22A0000}"/>
    <cellStyle name="Normal 2 2 2 2 2 3 2 4 4" xfId="38429" xr:uid="{00000000-0005-0000-0000-0000C32A0000}"/>
    <cellStyle name="Normal 2 2 2 2 2 3 2 5" xfId="14904" xr:uid="{00000000-0005-0000-0000-0000C42A0000}"/>
    <cellStyle name="Normal 2 2 2 2 2 3 2 5 2" xfId="30573" xr:uid="{00000000-0005-0000-0000-0000C52A0000}"/>
    <cellStyle name="Normal 2 2 2 2 2 3 2 5 3" xfId="46170" xr:uid="{00000000-0005-0000-0000-0000C62A0000}"/>
    <cellStyle name="Normal 2 2 2 2 2 3 2 6" xfId="22827" xr:uid="{00000000-0005-0000-0000-0000C72A0000}"/>
    <cellStyle name="Normal 2 2 2 2 2 3 2 7" xfId="38424" xr:uid="{00000000-0005-0000-0000-0000C82A0000}"/>
    <cellStyle name="Normal 2 2 2 2 2 3 3" xfId="6998" xr:uid="{00000000-0005-0000-0000-0000C92A0000}"/>
    <cellStyle name="Normal 2 2 2 2 2 3 3 2" xfId="6999" xr:uid="{00000000-0005-0000-0000-0000CA2A0000}"/>
    <cellStyle name="Normal 2 2 2 2 2 3 3 2 2" xfId="14911" xr:uid="{00000000-0005-0000-0000-0000CB2A0000}"/>
    <cellStyle name="Normal 2 2 2 2 2 3 3 2 2 2" xfId="30580" xr:uid="{00000000-0005-0000-0000-0000CC2A0000}"/>
    <cellStyle name="Normal 2 2 2 2 2 3 3 2 2 3" xfId="46177" xr:uid="{00000000-0005-0000-0000-0000CD2A0000}"/>
    <cellStyle name="Normal 2 2 2 2 2 3 3 2 3" xfId="22834" xr:uid="{00000000-0005-0000-0000-0000CE2A0000}"/>
    <cellStyle name="Normal 2 2 2 2 2 3 3 2 4" xfId="38431" xr:uid="{00000000-0005-0000-0000-0000CF2A0000}"/>
    <cellStyle name="Normal 2 2 2 2 2 3 3 3" xfId="7000" xr:uid="{00000000-0005-0000-0000-0000D02A0000}"/>
    <cellStyle name="Normal 2 2 2 2 2 3 3 3 2" xfId="14912" xr:uid="{00000000-0005-0000-0000-0000D12A0000}"/>
    <cellStyle name="Normal 2 2 2 2 2 3 3 3 2 2" xfId="30581" xr:uid="{00000000-0005-0000-0000-0000D22A0000}"/>
    <cellStyle name="Normal 2 2 2 2 2 3 3 3 2 3" xfId="46178" xr:uid="{00000000-0005-0000-0000-0000D32A0000}"/>
    <cellStyle name="Normal 2 2 2 2 2 3 3 3 3" xfId="22835" xr:uid="{00000000-0005-0000-0000-0000D42A0000}"/>
    <cellStyle name="Normal 2 2 2 2 2 3 3 3 4" xfId="38432" xr:uid="{00000000-0005-0000-0000-0000D52A0000}"/>
    <cellStyle name="Normal 2 2 2 2 2 3 3 4" xfId="14910" xr:uid="{00000000-0005-0000-0000-0000D62A0000}"/>
    <cellStyle name="Normal 2 2 2 2 2 3 3 4 2" xfId="30579" xr:uid="{00000000-0005-0000-0000-0000D72A0000}"/>
    <cellStyle name="Normal 2 2 2 2 2 3 3 4 3" xfId="46176" xr:uid="{00000000-0005-0000-0000-0000D82A0000}"/>
    <cellStyle name="Normal 2 2 2 2 2 3 3 5" xfId="22833" xr:uid="{00000000-0005-0000-0000-0000D92A0000}"/>
    <cellStyle name="Normal 2 2 2 2 2 3 3 6" xfId="38430" xr:uid="{00000000-0005-0000-0000-0000DA2A0000}"/>
    <cellStyle name="Normal 2 2 2 2 2 3 4" xfId="7001" xr:uid="{00000000-0005-0000-0000-0000DB2A0000}"/>
    <cellStyle name="Normal 2 2 2 2 2 3 4 2" xfId="14913" xr:uid="{00000000-0005-0000-0000-0000DC2A0000}"/>
    <cellStyle name="Normal 2 2 2 2 2 3 4 2 2" xfId="30582" xr:uid="{00000000-0005-0000-0000-0000DD2A0000}"/>
    <cellStyle name="Normal 2 2 2 2 2 3 4 2 3" xfId="46179" xr:uid="{00000000-0005-0000-0000-0000DE2A0000}"/>
    <cellStyle name="Normal 2 2 2 2 2 3 4 3" xfId="22836" xr:uid="{00000000-0005-0000-0000-0000DF2A0000}"/>
    <cellStyle name="Normal 2 2 2 2 2 3 4 4" xfId="38433" xr:uid="{00000000-0005-0000-0000-0000E02A0000}"/>
    <cellStyle name="Normal 2 2 2 2 2 3 5" xfId="7002" xr:uid="{00000000-0005-0000-0000-0000E12A0000}"/>
    <cellStyle name="Normal 2 2 2 2 2 3 5 2" xfId="14914" xr:uid="{00000000-0005-0000-0000-0000E22A0000}"/>
    <cellStyle name="Normal 2 2 2 2 2 3 5 2 2" xfId="30583" xr:uid="{00000000-0005-0000-0000-0000E32A0000}"/>
    <cellStyle name="Normal 2 2 2 2 2 3 5 2 3" xfId="46180" xr:uid="{00000000-0005-0000-0000-0000E42A0000}"/>
    <cellStyle name="Normal 2 2 2 2 2 3 5 3" xfId="22837" xr:uid="{00000000-0005-0000-0000-0000E52A0000}"/>
    <cellStyle name="Normal 2 2 2 2 2 3 5 4" xfId="38434" xr:uid="{00000000-0005-0000-0000-0000E62A0000}"/>
    <cellStyle name="Normal 2 2 2 2 2 3 6" xfId="14903" xr:uid="{00000000-0005-0000-0000-0000E72A0000}"/>
    <cellStyle name="Normal 2 2 2 2 2 3 6 2" xfId="30572" xr:uid="{00000000-0005-0000-0000-0000E82A0000}"/>
    <cellStyle name="Normal 2 2 2 2 2 3 6 3" xfId="46169" xr:uid="{00000000-0005-0000-0000-0000E92A0000}"/>
    <cellStyle name="Normal 2 2 2 2 2 3 7" xfId="22826" xr:uid="{00000000-0005-0000-0000-0000EA2A0000}"/>
    <cellStyle name="Normal 2 2 2 2 2 3 8" xfId="38423" xr:uid="{00000000-0005-0000-0000-0000EB2A0000}"/>
    <cellStyle name="Normal 2 2 2 2 2 4" xfId="7003" xr:uid="{00000000-0005-0000-0000-0000EC2A0000}"/>
    <cellStyle name="Normal 2 2 2 2 2 4 2" xfId="7004" xr:uid="{00000000-0005-0000-0000-0000ED2A0000}"/>
    <cellStyle name="Normal 2 2 2 2 2 4 2 2" xfId="7005" xr:uid="{00000000-0005-0000-0000-0000EE2A0000}"/>
    <cellStyle name="Normal 2 2 2 2 2 4 2 2 2" xfId="14917" xr:uid="{00000000-0005-0000-0000-0000EF2A0000}"/>
    <cellStyle name="Normal 2 2 2 2 2 4 2 2 2 2" xfId="30586" xr:uid="{00000000-0005-0000-0000-0000F02A0000}"/>
    <cellStyle name="Normal 2 2 2 2 2 4 2 2 2 3" xfId="46183" xr:uid="{00000000-0005-0000-0000-0000F12A0000}"/>
    <cellStyle name="Normal 2 2 2 2 2 4 2 2 3" xfId="22840" xr:uid="{00000000-0005-0000-0000-0000F22A0000}"/>
    <cellStyle name="Normal 2 2 2 2 2 4 2 2 4" xfId="38437" xr:uid="{00000000-0005-0000-0000-0000F32A0000}"/>
    <cellStyle name="Normal 2 2 2 2 2 4 2 3" xfId="7006" xr:uid="{00000000-0005-0000-0000-0000F42A0000}"/>
    <cellStyle name="Normal 2 2 2 2 2 4 2 3 2" xfId="14918" xr:uid="{00000000-0005-0000-0000-0000F52A0000}"/>
    <cellStyle name="Normal 2 2 2 2 2 4 2 3 2 2" xfId="30587" xr:uid="{00000000-0005-0000-0000-0000F62A0000}"/>
    <cellStyle name="Normal 2 2 2 2 2 4 2 3 2 3" xfId="46184" xr:uid="{00000000-0005-0000-0000-0000F72A0000}"/>
    <cellStyle name="Normal 2 2 2 2 2 4 2 3 3" xfId="22841" xr:uid="{00000000-0005-0000-0000-0000F82A0000}"/>
    <cellStyle name="Normal 2 2 2 2 2 4 2 3 4" xfId="38438" xr:uid="{00000000-0005-0000-0000-0000F92A0000}"/>
    <cellStyle name="Normal 2 2 2 2 2 4 2 4" xfId="14916" xr:uid="{00000000-0005-0000-0000-0000FA2A0000}"/>
    <cellStyle name="Normal 2 2 2 2 2 4 2 4 2" xfId="30585" xr:uid="{00000000-0005-0000-0000-0000FB2A0000}"/>
    <cellStyle name="Normal 2 2 2 2 2 4 2 4 3" xfId="46182" xr:uid="{00000000-0005-0000-0000-0000FC2A0000}"/>
    <cellStyle name="Normal 2 2 2 2 2 4 2 5" xfId="22839" xr:uid="{00000000-0005-0000-0000-0000FD2A0000}"/>
    <cellStyle name="Normal 2 2 2 2 2 4 2 6" xfId="38436" xr:uid="{00000000-0005-0000-0000-0000FE2A0000}"/>
    <cellStyle name="Normal 2 2 2 2 2 4 3" xfId="7007" xr:uid="{00000000-0005-0000-0000-0000FF2A0000}"/>
    <cellStyle name="Normal 2 2 2 2 2 4 3 2" xfId="14919" xr:uid="{00000000-0005-0000-0000-0000002B0000}"/>
    <cellStyle name="Normal 2 2 2 2 2 4 3 2 2" xfId="30588" xr:uid="{00000000-0005-0000-0000-0000012B0000}"/>
    <cellStyle name="Normal 2 2 2 2 2 4 3 2 3" xfId="46185" xr:uid="{00000000-0005-0000-0000-0000022B0000}"/>
    <cellStyle name="Normal 2 2 2 2 2 4 3 3" xfId="22842" xr:uid="{00000000-0005-0000-0000-0000032B0000}"/>
    <cellStyle name="Normal 2 2 2 2 2 4 3 4" xfId="38439" xr:uid="{00000000-0005-0000-0000-0000042B0000}"/>
    <cellStyle name="Normal 2 2 2 2 2 4 4" xfId="7008" xr:uid="{00000000-0005-0000-0000-0000052B0000}"/>
    <cellStyle name="Normal 2 2 2 2 2 4 4 2" xfId="14920" xr:uid="{00000000-0005-0000-0000-0000062B0000}"/>
    <cellStyle name="Normal 2 2 2 2 2 4 4 2 2" xfId="30589" xr:uid="{00000000-0005-0000-0000-0000072B0000}"/>
    <cellStyle name="Normal 2 2 2 2 2 4 4 2 3" xfId="46186" xr:uid="{00000000-0005-0000-0000-0000082B0000}"/>
    <cellStyle name="Normal 2 2 2 2 2 4 4 3" xfId="22843" xr:uid="{00000000-0005-0000-0000-0000092B0000}"/>
    <cellStyle name="Normal 2 2 2 2 2 4 4 4" xfId="38440" xr:uid="{00000000-0005-0000-0000-00000A2B0000}"/>
    <cellStyle name="Normal 2 2 2 2 2 4 5" xfId="14915" xr:uid="{00000000-0005-0000-0000-00000B2B0000}"/>
    <cellStyle name="Normal 2 2 2 2 2 4 5 2" xfId="30584" xr:uid="{00000000-0005-0000-0000-00000C2B0000}"/>
    <cellStyle name="Normal 2 2 2 2 2 4 5 3" xfId="46181" xr:uid="{00000000-0005-0000-0000-00000D2B0000}"/>
    <cellStyle name="Normal 2 2 2 2 2 4 6" xfId="22838" xr:uid="{00000000-0005-0000-0000-00000E2B0000}"/>
    <cellStyle name="Normal 2 2 2 2 2 4 7" xfId="38435" xr:uid="{00000000-0005-0000-0000-00000F2B0000}"/>
    <cellStyle name="Normal 2 2 2 2 2 5" xfId="7009" xr:uid="{00000000-0005-0000-0000-0000102B0000}"/>
    <cellStyle name="Normal 2 2 2 2 2 5 2" xfId="7010" xr:uid="{00000000-0005-0000-0000-0000112B0000}"/>
    <cellStyle name="Normal 2 2 2 2 2 5 2 2" xfId="14922" xr:uid="{00000000-0005-0000-0000-0000122B0000}"/>
    <cellStyle name="Normal 2 2 2 2 2 5 2 2 2" xfId="30591" xr:uid="{00000000-0005-0000-0000-0000132B0000}"/>
    <cellStyle name="Normal 2 2 2 2 2 5 2 2 3" xfId="46188" xr:uid="{00000000-0005-0000-0000-0000142B0000}"/>
    <cellStyle name="Normal 2 2 2 2 2 5 2 3" xfId="22845" xr:uid="{00000000-0005-0000-0000-0000152B0000}"/>
    <cellStyle name="Normal 2 2 2 2 2 5 2 4" xfId="38442" xr:uid="{00000000-0005-0000-0000-0000162B0000}"/>
    <cellStyle name="Normal 2 2 2 2 2 5 3" xfId="7011" xr:uid="{00000000-0005-0000-0000-0000172B0000}"/>
    <cellStyle name="Normal 2 2 2 2 2 5 3 2" xfId="14923" xr:uid="{00000000-0005-0000-0000-0000182B0000}"/>
    <cellStyle name="Normal 2 2 2 2 2 5 3 2 2" xfId="30592" xr:uid="{00000000-0005-0000-0000-0000192B0000}"/>
    <cellStyle name="Normal 2 2 2 2 2 5 3 2 3" xfId="46189" xr:uid="{00000000-0005-0000-0000-00001A2B0000}"/>
    <cellStyle name="Normal 2 2 2 2 2 5 3 3" xfId="22846" xr:uid="{00000000-0005-0000-0000-00001B2B0000}"/>
    <cellStyle name="Normal 2 2 2 2 2 5 3 4" xfId="38443" xr:uid="{00000000-0005-0000-0000-00001C2B0000}"/>
    <cellStyle name="Normal 2 2 2 2 2 5 4" xfId="14921" xr:uid="{00000000-0005-0000-0000-00001D2B0000}"/>
    <cellStyle name="Normal 2 2 2 2 2 5 4 2" xfId="30590" xr:uid="{00000000-0005-0000-0000-00001E2B0000}"/>
    <cellStyle name="Normal 2 2 2 2 2 5 4 3" xfId="46187" xr:uid="{00000000-0005-0000-0000-00001F2B0000}"/>
    <cellStyle name="Normal 2 2 2 2 2 5 5" xfId="22844" xr:uid="{00000000-0005-0000-0000-0000202B0000}"/>
    <cellStyle name="Normal 2 2 2 2 2 5 6" xfId="38441" xr:uid="{00000000-0005-0000-0000-0000212B0000}"/>
    <cellStyle name="Normal 2 2 2 2 2 6" xfId="7012" xr:uid="{00000000-0005-0000-0000-0000222B0000}"/>
    <cellStyle name="Normal 2 2 2 2 2 6 2" xfId="7013" xr:uid="{00000000-0005-0000-0000-0000232B0000}"/>
    <cellStyle name="Normal 2 2 2 2 2 6 2 2" xfId="14925" xr:uid="{00000000-0005-0000-0000-0000242B0000}"/>
    <cellStyle name="Normal 2 2 2 2 2 6 2 2 2" xfId="30594" xr:uid="{00000000-0005-0000-0000-0000252B0000}"/>
    <cellStyle name="Normal 2 2 2 2 2 6 2 2 3" xfId="46191" xr:uid="{00000000-0005-0000-0000-0000262B0000}"/>
    <cellStyle name="Normal 2 2 2 2 2 6 2 3" xfId="22848" xr:uid="{00000000-0005-0000-0000-0000272B0000}"/>
    <cellStyle name="Normal 2 2 2 2 2 6 2 4" xfId="38445" xr:uid="{00000000-0005-0000-0000-0000282B0000}"/>
    <cellStyle name="Normal 2 2 2 2 2 6 3" xfId="7014" xr:uid="{00000000-0005-0000-0000-0000292B0000}"/>
    <cellStyle name="Normal 2 2 2 2 2 6 3 2" xfId="14926" xr:uid="{00000000-0005-0000-0000-00002A2B0000}"/>
    <cellStyle name="Normal 2 2 2 2 2 6 3 2 2" xfId="30595" xr:uid="{00000000-0005-0000-0000-00002B2B0000}"/>
    <cellStyle name="Normal 2 2 2 2 2 6 3 2 3" xfId="46192" xr:uid="{00000000-0005-0000-0000-00002C2B0000}"/>
    <cellStyle name="Normal 2 2 2 2 2 6 3 3" xfId="22849" xr:uid="{00000000-0005-0000-0000-00002D2B0000}"/>
    <cellStyle name="Normal 2 2 2 2 2 6 3 4" xfId="38446" xr:uid="{00000000-0005-0000-0000-00002E2B0000}"/>
    <cellStyle name="Normal 2 2 2 2 2 6 4" xfId="14924" xr:uid="{00000000-0005-0000-0000-00002F2B0000}"/>
    <cellStyle name="Normal 2 2 2 2 2 6 4 2" xfId="30593" xr:uid="{00000000-0005-0000-0000-0000302B0000}"/>
    <cellStyle name="Normal 2 2 2 2 2 6 4 3" xfId="46190" xr:uid="{00000000-0005-0000-0000-0000312B0000}"/>
    <cellStyle name="Normal 2 2 2 2 2 6 5" xfId="22847" xr:uid="{00000000-0005-0000-0000-0000322B0000}"/>
    <cellStyle name="Normal 2 2 2 2 2 6 6" xfId="38444" xr:uid="{00000000-0005-0000-0000-0000332B0000}"/>
    <cellStyle name="Normal 2 2 2 2 2 7" xfId="7015" xr:uid="{00000000-0005-0000-0000-0000342B0000}"/>
    <cellStyle name="Normal 2 2 2 2 2 7 2" xfId="7016" xr:uid="{00000000-0005-0000-0000-0000352B0000}"/>
    <cellStyle name="Normal 2 2 2 2 2 7 2 2" xfId="14928" xr:uid="{00000000-0005-0000-0000-0000362B0000}"/>
    <cellStyle name="Normal 2 2 2 2 2 7 2 2 2" xfId="30597" xr:uid="{00000000-0005-0000-0000-0000372B0000}"/>
    <cellStyle name="Normal 2 2 2 2 2 7 2 2 3" xfId="46194" xr:uid="{00000000-0005-0000-0000-0000382B0000}"/>
    <cellStyle name="Normal 2 2 2 2 2 7 2 3" xfId="22851" xr:uid="{00000000-0005-0000-0000-0000392B0000}"/>
    <cellStyle name="Normal 2 2 2 2 2 7 2 4" xfId="38448" xr:uid="{00000000-0005-0000-0000-00003A2B0000}"/>
    <cellStyle name="Normal 2 2 2 2 2 7 3" xfId="7017" xr:uid="{00000000-0005-0000-0000-00003B2B0000}"/>
    <cellStyle name="Normal 2 2 2 2 2 7 3 2" xfId="14929" xr:uid="{00000000-0005-0000-0000-00003C2B0000}"/>
    <cellStyle name="Normal 2 2 2 2 2 7 3 2 2" xfId="30598" xr:uid="{00000000-0005-0000-0000-00003D2B0000}"/>
    <cellStyle name="Normal 2 2 2 2 2 7 3 2 3" xfId="46195" xr:uid="{00000000-0005-0000-0000-00003E2B0000}"/>
    <cellStyle name="Normal 2 2 2 2 2 7 3 3" xfId="22852" xr:uid="{00000000-0005-0000-0000-00003F2B0000}"/>
    <cellStyle name="Normal 2 2 2 2 2 7 3 4" xfId="38449" xr:uid="{00000000-0005-0000-0000-0000402B0000}"/>
    <cellStyle name="Normal 2 2 2 2 2 7 4" xfId="14927" xr:uid="{00000000-0005-0000-0000-0000412B0000}"/>
    <cellStyle name="Normal 2 2 2 2 2 7 4 2" xfId="30596" xr:uid="{00000000-0005-0000-0000-0000422B0000}"/>
    <cellStyle name="Normal 2 2 2 2 2 7 4 3" xfId="46193" xr:uid="{00000000-0005-0000-0000-0000432B0000}"/>
    <cellStyle name="Normal 2 2 2 2 2 7 5" xfId="22850" xr:uid="{00000000-0005-0000-0000-0000442B0000}"/>
    <cellStyle name="Normal 2 2 2 2 2 7 6" xfId="38447" xr:uid="{00000000-0005-0000-0000-0000452B0000}"/>
    <cellStyle name="Normal 2 2 2 2 2 8" xfId="7018" xr:uid="{00000000-0005-0000-0000-0000462B0000}"/>
    <cellStyle name="Normal 2 2 2 2 2 8 2" xfId="7019" xr:uid="{00000000-0005-0000-0000-0000472B0000}"/>
    <cellStyle name="Normal 2 2 2 2 2 8 2 2" xfId="14931" xr:uid="{00000000-0005-0000-0000-0000482B0000}"/>
    <cellStyle name="Normal 2 2 2 2 2 8 2 2 2" xfId="30600" xr:uid="{00000000-0005-0000-0000-0000492B0000}"/>
    <cellStyle name="Normal 2 2 2 2 2 8 2 2 3" xfId="46197" xr:uid="{00000000-0005-0000-0000-00004A2B0000}"/>
    <cellStyle name="Normal 2 2 2 2 2 8 2 3" xfId="22854" xr:uid="{00000000-0005-0000-0000-00004B2B0000}"/>
    <cellStyle name="Normal 2 2 2 2 2 8 2 4" xfId="38451" xr:uid="{00000000-0005-0000-0000-00004C2B0000}"/>
    <cellStyle name="Normal 2 2 2 2 2 8 3" xfId="7020" xr:uid="{00000000-0005-0000-0000-00004D2B0000}"/>
    <cellStyle name="Normal 2 2 2 2 2 8 3 2" xfId="14932" xr:uid="{00000000-0005-0000-0000-00004E2B0000}"/>
    <cellStyle name="Normal 2 2 2 2 2 8 3 2 2" xfId="30601" xr:uid="{00000000-0005-0000-0000-00004F2B0000}"/>
    <cellStyle name="Normal 2 2 2 2 2 8 3 2 3" xfId="46198" xr:uid="{00000000-0005-0000-0000-0000502B0000}"/>
    <cellStyle name="Normal 2 2 2 2 2 8 3 3" xfId="22855" xr:uid="{00000000-0005-0000-0000-0000512B0000}"/>
    <cellStyle name="Normal 2 2 2 2 2 8 3 4" xfId="38452" xr:uid="{00000000-0005-0000-0000-0000522B0000}"/>
    <cellStyle name="Normal 2 2 2 2 2 8 4" xfId="14930" xr:uid="{00000000-0005-0000-0000-0000532B0000}"/>
    <cellStyle name="Normal 2 2 2 2 2 8 4 2" xfId="30599" xr:uid="{00000000-0005-0000-0000-0000542B0000}"/>
    <cellStyle name="Normal 2 2 2 2 2 8 4 3" xfId="46196" xr:uid="{00000000-0005-0000-0000-0000552B0000}"/>
    <cellStyle name="Normal 2 2 2 2 2 8 5" xfId="22853" xr:uid="{00000000-0005-0000-0000-0000562B0000}"/>
    <cellStyle name="Normal 2 2 2 2 2 8 6" xfId="38450" xr:uid="{00000000-0005-0000-0000-0000572B0000}"/>
    <cellStyle name="Normal 2 2 2 2 2 9" xfId="7021" xr:uid="{00000000-0005-0000-0000-0000582B0000}"/>
    <cellStyle name="Normal 2 2 2 2 2 9 2" xfId="7022" xr:uid="{00000000-0005-0000-0000-0000592B0000}"/>
    <cellStyle name="Normal 2 2 2 2 2 9 2 2" xfId="14934" xr:uid="{00000000-0005-0000-0000-00005A2B0000}"/>
    <cellStyle name="Normal 2 2 2 2 2 9 2 2 2" xfId="30603" xr:uid="{00000000-0005-0000-0000-00005B2B0000}"/>
    <cellStyle name="Normal 2 2 2 2 2 9 2 2 3" xfId="46200" xr:uid="{00000000-0005-0000-0000-00005C2B0000}"/>
    <cellStyle name="Normal 2 2 2 2 2 9 2 3" xfId="22857" xr:uid="{00000000-0005-0000-0000-00005D2B0000}"/>
    <cellStyle name="Normal 2 2 2 2 2 9 2 4" xfId="38454" xr:uid="{00000000-0005-0000-0000-00005E2B0000}"/>
    <cellStyle name="Normal 2 2 2 2 2 9 3" xfId="7023" xr:uid="{00000000-0005-0000-0000-00005F2B0000}"/>
    <cellStyle name="Normal 2 2 2 2 2 9 3 2" xfId="14935" xr:uid="{00000000-0005-0000-0000-0000602B0000}"/>
    <cellStyle name="Normal 2 2 2 2 2 9 3 2 2" xfId="30604" xr:uid="{00000000-0005-0000-0000-0000612B0000}"/>
    <cellStyle name="Normal 2 2 2 2 2 9 3 2 3" xfId="46201" xr:uid="{00000000-0005-0000-0000-0000622B0000}"/>
    <cellStyle name="Normal 2 2 2 2 2 9 3 3" xfId="22858" xr:uid="{00000000-0005-0000-0000-0000632B0000}"/>
    <cellStyle name="Normal 2 2 2 2 2 9 3 4" xfId="38455" xr:uid="{00000000-0005-0000-0000-0000642B0000}"/>
    <cellStyle name="Normal 2 2 2 2 2 9 4" xfId="14933" xr:uid="{00000000-0005-0000-0000-0000652B0000}"/>
    <cellStyle name="Normal 2 2 2 2 2 9 4 2" xfId="30602" xr:uid="{00000000-0005-0000-0000-0000662B0000}"/>
    <cellStyle name="Normal 2 2 2 2 2 9 4 3" xfId="46199" xr:uid="{00000000-0005-0000-0000-0000672B0000}"/>
    <cellStyle name="Normal 2 2 2 2 2 9 5" xfId="22856" xr:uid="{00000000-0005-0000-0000-0000682B0000}"/>
    <cellStyle name="Normal 2 2 2 2 2 9 6" xfId="38453" xr:uid="{00000000-0005-0000-0000-0000692B0000}"/>
    <cellStyle name="Normal 2 2 2 2 20" xfId="7024" xr:uid="{00000000-0005-0000-0000-00006A2B0000}"/>
    <cellStyle name="Normal 2 2 2 2 20 2" xfId="7025" xr:uid="{00000000-0005-0000-0000-00006B2B0000}"/>
    <cellStyle name="Normal 2 2 2 2 20 2 2" xfId="14937" xr:uid="{00000000-0005-0000-0000-00006C2B0000}"/>
    <cellStyle name="Normal 2 2 2 2 20 2 2 2" xfId="30606" xr:uid="{00000000-0005-0000-0000-00006D2B0000}"/>
    <cellStyle name="Normal 2 2 2 2 20 2 2 3" xfId="46203" xr:uid="{00000000-0005-0000-0000-00006E2B0000}"/>
    <cellStyle name="Normal 2 2 2 2 20 2 3" xfId="22860" xr:uid="{00000000-0005-0000-0000-00006F2B0000}"/>
    <cellStyle name="Normal 2 2 2 2 20 2 4" xfId="38457" xr:uid="{00000000-0005-0000-0000-0000702B0000}"/>
    <cellStyle name="Normal 2 2 2 2 20 3" xfId="7026" xr:uid="{00000000-0005-0000-0000-0000712B0000}"/>
    <cellStyle name="Normal 2 2 2 2 20 3 2" xfId="14938" xr:uid="{00000000-0005-0000-0000-0000722B0000}"/>
    <cellStyle name="Normal 2 2 2 2 20 3 2 2" xfId="30607" xr:uid="{00000000-0005-0000-0000-0000732B0000}"/>
    <cellStyle name="Normal 2 2 2 2 20 3 2 3" xfId="46204" xr:uid="{00000000-0005-0000-0000-0000742B0000}"/>
    <cellStyle name="Normal 2 2 2 2 20 3 3" xfId="22861" xr:uid="{00000000-0005-0000-0000-0000752B0000}"/>
    <cellStyle name="Normal 2 2 2 2 20 3 4" xfId="38458" xr:uid="{00000000-0005-0000-0000-0000762B0000}"/>
    <cellStyle name="Normal 2 2 2 2 20 4" xfId="14936" xr:uid="{00000000-0005-0000-0000-0000772B0000}"/>
    <cellStyle name="Normal 2 2 2 2 20 4 2" xfId="30605" xr:uid="{00000000-0005-0000-0000-0000782B0000}"/>
    <cellStyle name="Normal 2 2 2 2 20 4 3" xfId="46202" xr:uid="{00000000-0005-0000-0000-0000792B0000}"/>
    <cellStyle name="Normal 2 2 2 2 20 5" xfId="22859" xr:uid="{00000000-0005-0000-0000-00007A2B0000}"/>
    <cellStyle name="Normal 2 2 2 2 20 6" xfId="38456" xr:uid="{00000000-0005-0000-0000-00007B2B0000}"/>
    <cellStyle name="Normal 2 2 2 2 21" xfId="7027" xr:uid="{00000000-0005-0000-0000-00007C2B0000}"/>
    <cellStyle name="Normal 2 2 2 2 21 2" xfId="7028" xr:uid="{00000000-0005-0000-0000-00007D2B0000}"/>
    <cellStyle name="Normal 2 2 2 2 21 2 2" xfId="14940" xr:uid="{00000000-0005-0000-0000-00007E2B0000}"/>
    <cellStyle name="Normal 2 2 2 2 21 2 2 2" xfId="30609" xr:uid="{00000000-0005-0000-0000-00007F2B0000}"/>
    <cellStyle name="Normal 2 2 2 2 21 2 2 3" xfId="46206" xr:uid="{00000000-0005-0000-0000-0000802B0000}"/>
    <cellStyle name="Normal 2 2 2 2 21 2 3" xfId="22863" xr:uid="{00000000-0005-0000-0000-0000812B0000}"/>
    <cellStyle name="Normal 2 2 2 2 21 2 4" xfId="38460" xr:uid="{00000000-0005-0000-0000-0000822B0000}"/>
    <cellStyle name="Normal 2 2 2 2 21 3" xfId="7029" xr:uid="{00000000-0005-0000-0000-0000832B0000}"/>
    <cellStyle name="Normal 2 2 2 2 21 3 2" xfId="14941" xr:uid="{00000000-0005-0000-0000-0000842B0000}"/>
    <cellStyle name="Normal 2 2 2 2 21 3 2 2" xfId="30610" xr:uid="{00000000-0005-0000-0000-0000852B0000}"/>
    <cellStyle name="Normal 2 2 2 2 21 3 2 3" xfId="46207" xr:uid="{00000000-0005-0000-0000-0000862B0000}"/>
    <cellStyle name="Normal 2 2 2 2 21 3 3" xfId="22864" xr:uid="{00000000-0005-0000-0000-0000872B0000}"/>
    <cellStyle name="Normal 2 2 2 2 21 3 4" xfId="38461" xr:uid="{00000000-0005-0000-0000-0000882B0000}"/>
    <cellStyle name="Normal 2 2 2 2 21 4" xfId="14939" xr:uid="{00000000-0005-0000-0000-0000892B0000}"/>
    <cellStyle name="Normal 2 2 2 2 21 4 2" xfId="30608" xr:uid="{00000000-0005-0000-0000-00008A2B0000}"/>
    <cellStyle name="Normal 2 2 2 2 21 4 3" xfId="46205" xr:uid="{00000000-0005-0000-0000-00008B2B0000}"/>
    <cellStyle name="Normal 2 2 2 2 21 5" xfId="22862" xr:uid="{00000000-0005-0000-0000-00008C2B0000}"/>
    <cellStyle name="Normal 2 2 2 2 21 6" xfId="38459" xr:uid="{00000000-0005-0000-0000-00008D2B0000}"/>
    <cellStyle name="Normal 2 2 2 2 22" xfId="7030" xr:uid="{00000000-0005-0000-0000-00008E2B0000}"/>
    <cellStyle name="Normal 2 2 2 2 22 2" xfId="7031" xr:uid="{00000000-0005-0000-0000-00008F2B0000}"/>
    <cellStyle name="Normal 2 2 2 2 22 2 2" xfId="14943" xr:uid="{00000000-0005-0000-0000-0000902B0000}"/>
    <cellStyle name="Normal 2 2 2 2 22 2 2 2" xfId="30612" xr:uid="{00000000-0005-0000-0000-0000912B0000}"/>
    <cellStyle name="Normal 2 2 2 2 22 2 2 3" xfId="46209" xr:uid="{00000000-0005-0000-0000-0000922B0000}"/>
    <cellStyle name="Normal 2 2 2 2 22 2 3" xfId="22866" xr:uid="{00000000-0005-0000-0000-0000932B0000}"/>
    <cellStyle name="Normal 2 2 2 2 22 2 4" xfId="38463" xr:uid="{00000000-0005-0000-0000-0000942B0000}"/>
    <cellStyle name="Normal 2 2 2 2 22 3" xfId="7032" xr:uid="{00000000-0005-0000-0000-0000952B0000}"/>
    <cellStyle name="Normal 2 2 2 2 22 3 2" xfId="14944" xr:uid="{00000000-0005-0000-0000-0000962B0000}"/>
    <cellStyle name="Normal 2 2 2 2 22 3 2 2" xfId="30613" xr:uid="{00000000-0005-0000-0000-0000972B0000}"/>
    <cellStyle name="Normal 2 2 2 2 22 3 2 3" xfId="46210" xr:uid="{00000000-0005-0000-0000-0000982B0000}"/>
    <cellStyle name="Normal 2 2 2 2 22 3 3" xfId="22867" xr:uid="{00000000-0005-0000-0000-0000992B0000}"/>
    <cellStyle name="Normal 2 2 2 2 22 3 4" xfId="38464" xr:uid="{00000000-0005-0000-0000-00009A2B0000}"/>
    <cellStyle name="Normal 2 2 2 2 22 4" xfId="14942" xr:uid="{00000000-0005-0000-0000-00009B2B0000}"/>
    <cellStyle name="Normal 2 2 2 2 22 4 2" xfId="30611" xr:uid="{00000000-0005-0000-0000-00009C2B0000}"/>
    <cellStyle name="Normal 2 2 2 2 22 4 3" xfId="46208" xr:uid="{00000000-0005-0000-0000-00009D2B0000}"/>
    <cellStyle name="Normal 2 2 2 2 22 5" xfId="22865" xr:uid="{00000000-0005-0000-0000-00009E2B0000}"/>
    <cellStyle name="Normal 2 2 2 2 22 6" xfId="38462" xr:uid="{00000000-0005-0000-0000-00009F2B0000}"/>
    <cellStyle name="Normal 2 2 2 2 23" xfId="7033" xr:uid="{00000000-0005-0000-0000-0000A02B0000}"/>
    <cellStyle name="Normal 2 2 2 2 23 2" xfId="7034" xr:uid="{00000000-0005-0000-0000-0000A12B0000}"/>
    <cellStyle name="Normal 2 2 2 2 23 2 2" xfId="14946" xr:uid="{00000000-0005-0000-0000-0000A22B0000}"/>
    <cellStyle name="Normal 2 2 2 2 23 2 2 2" xfId="30615" xr:uid="{00000000-0005-0000-0000-0000A32B0000}"/>
    <cellStyle name="Normal 2 2 2 2 23 2 2 3" xfId="46212" xr:uid="{00000000-0005-0000-0000-0000A42B0000}"/>
    <cellStyle name="Normal 2 2 2 2 23 2 3" xfId="22869" xr:uid="{00000000-0005-0000-0000-0000A52B0000}"/>
    <cellStyle name="Normal 2 2 2 2 23 2 4" xfId="38466" xr:uid="{00000000-0005-0000-0000-0000A62B0000}"/>
    <cellStyle name="Normal 2 2 2 2 23 3" xfId="7035" xr:uid="{00000000-0005-0000-0000-0000A72B0000}"/>
    <cellStyle name="Normal 2 2 2 2 23 3 2" xfId="14947" xr:uid="{00000000-0005-0000-0000-0000A82B0000}"/>
    <cellStyle name="Normal 2 2 2 2 23 3 2 2" xfId="30616" xr:uid="{00000000-0005-0000-0000-0000A92B0000}"/>
    <cellStyle name="Normal 2 2 2 2 23 3 2 3" xfId="46213" xr:uid="{00000000-0005-0000-0000-0000AA2B0000}"/>
    <cellStyle name="Normal 2 2 2 2 23 3 3" xfId="22870" xr:uid="{00000000-0005-0000-0000-0000AB2B0000}"/>
    <cellStyle name="Normal 2 2 2 2 23 3 4" xfId="38467" xr:uid="{00000000-0005-0000-0000-0000AC2B0000}"/>
    <cellStyle name="Normal 2 2 2 2 23 4" xfId="14945" xr:uid="{00000000-0005-0000-0000-0000AD2B0000}"/>
    <cellStyle name="Normal 2 2 2 2 23 4 2" xfId="30614" xr:uid="{00000000-0005-0000-0000-0000AE2B0000}"/>
    <cellStyle name="Normal 2 2 2 2 23 4 3" xfId="46211" xr:uid="{00000000-0005-0000-0000-0000AF2B0000}"/>
    <cellStyle name="Normal 2 2 2 2 23 5" xfId="22868" xr:uid="{00000000-0005-0000-0000-0000B02B0000}"/>
    <cellStyle name="Normal 2 2 2 2 23 6" xfId="38465" xr:uid="{00000000-0005-0000-0000-0000B12B0000}"/>
    <cellStyle name="Normal 2 2 2 2 24" xfId="7036" xr:uid="{00000000-0005-0000-0000-0000B22B0000}"/>
    <cellStyle name="Normal 2 2 2 2 24 2" xfId="7037" xr:uid="{00000000-0005-0000-0000-0000B32B0000}"/>
    <cellStyle name="Normal 2 2 2 2 24 2 2" xfId="14949" xr:uid="{00000000-0005-0000-0000-0000B42B0000}"/>
    <cellStyle name="Normal 2 2 2 2 24 2 2 2" xfId="30618" xr:uid="{00000000-0005-0000-0000-0000B52B0000}"/>
    <cellStyle name="Normal 2 2 2 2 24 2 2 3" xfId="46215" xr:uid="{00000000-0005-0000-0000-0000B62B0000}"/>
    <cellStyle name="Normal 2 2 2 2 24 2 3" xfId="22872" xr:uid="{00000000-0005-0000-0000-0000B72B0000}"/>
    <cellStyle name="Normal 2 2 2 2 24 2 4" xfId="38469" xr:uid="{00000000-0005-0000-0000-0000B82B0000}"/>
    <cellStyle name="Normal 2 2 2 2 24 3" xfId="7038" xr:uid="{00000000-0005-0000-0000-0000B92B0000}"/>
    <cellStyle name="Normal 2 2 2 2 24 3 2" xfId="14950" xr:uid="{00000000-0005-0000-0000-0000BA2B0000}"/>
    <cellStyle name="Normal 2 2 2 2 24 3 2 2" xfId="30619" xr:uid="{00000000-0005-0000-0000-0000BB2B0000}"/>
    <cellStyle name="Normal 2 2 2 2 24 3 2 3" xfId="46216" xr:uid="{00000000-0005-0000-0000-0000BC2B0000}"/>
    <cellStyle name="Normal 2 2 2 2 24 3 3" xfId="22873" xr:uid="{00000000-0005-0000-0000-0000BD2B0000}"/>
    <cellStyle name="Normal 2 2 2 2 24 3 4" xfId="38470" xr:uid="{00000000-0005-0000-0000-0000BE2B0000}"/>
    <cellStyle name="Normal 2 2 2 2 24 4" xfId="14948" xr:uid="{00000000-0005-0000-0000-0000BF2B0000}"/>
    <cellStyle name="Normal 2 2 2 2 24 4 2" xfId="30617" xr:uid="{00000000-0005-0000-0000-0000C02B0000}"/>
    <cellStyle name="Normal 2 2 2 2 24 4 3" xfId="46214" xr:uid="{00000000-0005-0000-0000-0000C12B0000}"/>
    <cellStyle name="Normal 2 2 2 2 24 5" xfId="22871" xr:uid="{00000000-0005-0000-0000-0000C22B0000}"/>
    <cellStyle name="Normal 2 2 2 2 24 6" xfId="38468" xr:uid="{00000000-0005-0000-0000-0000C32B0000}"/>
    <cellStyle name="Normal 2 2 2 2 25" xfId="7039" xr:uid="{00000000-0005-0000-0000-0000C42B0000}"/>
    <cellStyle name="Normal 2 2 2 2 25 2" xfId="7040" xr:uid="{00000000-0005-0000-0000-0000C52B0000}"/>
    <cellStyle name="Normal 2 2 2 2 25 2 2" xfId="14952" xr:uid="{00000000-0005-0000-0000-0000C62B0000}"/>
    <cellStyle name="Normal 2 2 2 2 25 2 2 2" xfId="30621" xr:uid="{00000000-0005-0000-0000-0000C72B0000}"/>
    <cellStyle name="Normal 2 2 2 2 25 2 2 3" xfId="46218" xr:uid="{00000000-0005-0000-0000-0000C82B0000}"/>
    <cellStyle name="Normal 2 2 2 2 25 2 3" xfId="22875" xr:uid="{00000000-0005-0000-0000-0000C92B0000}"/>
    <cellStyle name="Normal 2 2 2 2 25 2 4" xfId="38472" xr:uid="{00000000-0005-0000-0000-0000CA2B0000}"/>
    <cellStyle name="Normal 2 2 2 2 25 3" xfId="7041" xr:uid="{00000000-0005-0000-0000-0000CB2B0000}"/>
    <cellStyle name="Normal 2 2 2 2 25 3 2" xfId="14953" xr:uid="{00000000-0005-0000-0000-0000CC2B0000}"/>
    <cellStyle name="Normal 2 2 2 2 25 3 2 2" xfId="30622" xr:uid="{00000000-0005-0000-0000-0000CD2B0000}"/>
    <cellStyle name="Normal 2 2 2 2 25 3 2 3" xfId="46219" xr:uid="{00000000-0005-0000-0000-0000CE2B0000}"/>
    <cellStyle name="Normal 2 2 2 2 25 3 3" xfId="22876" xr:uid="{00000000-0005-0000-0000-0000CF2B0000}"/>
    <cellStyle name="Normal 2 2 2 2 25 3 4" xfId="38473" xr:uid="{00000000-0005-0000-0000-0000D02B0000}"/>
    <cellStyle name="Normal 2 2 2 2 25 4" xfId="14951" xr:uid="{00000000-0005-0000-0000-0000D12B0000}"/>
    <cellStyle name="Normal 2 2 2 2 25 4 2" xfId="30620" xr:uid="{00000000-0005-0000-0000-0000D22B0000}"/>
    <cellStyle name="Normal 2 2 2 2 25 4 3" xfId="46217" xr:uid="{00000000-0005-0000-0000-0000D32B0000}"/>
    <cellStyle name="Normal 2 2 2 2 25 5" xfId="22874" xr:uid="{00000000-0005-0000-0000-0000D42B0000}"/>
    <cellStyle name="Normal 2 2 2 2 25 6" xfId="38471" xr:uid="{00000000-0005-0000-0000-0000D52B0000}"/>
    <cellStyle name="Normal 2 2 2 2 26" xfId="7042" xr:uid="{00000000-0005-0000-0000-0000D62B0000}"/>
    <cellStyle name="Normal 2 2 2 2 26 2" xfId="7043" xr:uid="{00000000-0005-0000-0000-0000D72B0000}"/>
    <cellStyle name="Normal 2 2 2 2 26 2 2" xfId="14955" xr:uid="{00000000-0005-0000-0000-0000D82B0000}"/>
    <cellStyle name="Normal 2 2 2 2 26 2 2 2" xfId="30624" xr:uid="{00000000-0005-0000-0000-0000D92B0000}"/>
    <cellStyle name="Normal 2 2 2 2 26 2 2 3" xfId="46221" xr:uid="{00000000-0005-0000-0000-0000DA2B0000}"/>
    <cellStyle name="Normal 2 2 2 2 26 2 3" xfId="22878" xr:uid="{00000000-0005-0000-0000-0000DB2B0000}"/>
    <cellStyle name="Normal 2 2 2 2 26 2 4" xfId="38475" xr:uid="{00000000-0005-0000-0000-0000DC2B0000}"/>
    <cellStyle name="Normal 2 2 2 2 26 3" xfId="7044" xr:uid="{00000000-0005-0000-0000-0000DD2B0000}"/>
    <cellStyle name="Normal 2 2 2 2 26 3 2" xfId="14956" xr:uid="{00000000-0005-0000-0000-0000DE2B0000}"/>
    <cellStyle name="Normal 2 2 2 2 26 3 2 2" xfId="30625" xr:uid="{00000000-0005-0000-0000-0000DF2B0000}"/>
    <cellStyle name="Normal 2 2 2 2 26 3 2 3" xfId="46222" xr:uid="{00000000-0005-0000-0000-0000E02B0000}"/>
    <cellStyle name="Normal 2 2 2 2 26 3 3" xfId="22879" xr:uid="{00000000-0005-0000-0000-0000E12B0000}"/>
    <cellStyle name="Normal 2 2 2 2 26 3 4" xfId="38476" xr:uid="{00000000-0005-0000-0000-0000E22B0000}"/>
    <cellStyle name="Normal 2 2 2 2 26 4" xfId="14954" xr:uid="{00000000-0005-0000-0000-0000E32B0000}"/>
    <cellStyle name="Normal 2 2 2 2 26 4 2" xfId="30623" xr:uid="{00000000-0005-0000-0000-0000E42B0000}"/>
    <cellStyle name="Normal 2 2 2 2 26 4 3" xfId="46220" xr:uid="{00000000-0005-0000-0000-0000E52B0000}"/>
    <cellStyle name="Normal 2 2 2 2 26 5" xfId="22877" xr:uid="{00000000-0005-0000-0000-0000E62B0000}"/>
    <cellStyle name="Normal 2 2 2 2 26 6" xfId="38474" xr:uid="{00000000-0005-0000-0000-0000E72B0000}"/>
    <cellStyle name="Normal 2 2 2 2 27" xfId="13996" xr:uid="{00000000-0005-0000-0000-0000E82B0000}"/>
    <cellStyle name="Normal 2 2 2 2 28" xfId="14836" xr:uid="{00000000-0005-0000-0000-0000E92B0000}"/>
    <cellStyle name="Normal 2 2 2 2 28 2" xfId="30505" xr:uid="{00000000-0005-0000-0000-0000EA2B0000}"/>
    <cellStyle name="Normal 2 2 2 2 28 3" xfId="46102" xr:uid="{00000000-0005-0000-0000-0000EB2B0000}"/>
    <cellStyle name="Normal 2 2 2 2 29" xfId="6924" xr:uid="{00000000-0005-0000-0000-0000EC2B0000}"/>
    <cellStyle name="Normal 2 2 2 2 29 2" xfId="22759" xr:uid="{00000000-0005-0000-0000-0000ED2B0000}"/>
    <cellStyle name="Normal 2 2 2 2 29 3" xfId="38356" xr:uid="{00000000-0005-0000-0000-0000EE2B0000}"/>
    <cellStyle name="Normal 2 2 2 2 3" xfId="7045" xr:uid="{00000000-0005-0000-0000-0000EF2B0000}"/>
    <cellStyle name="Normal 2 2 2 2 3 10" xfId="7046" xr:uid="{00000000-0005-0000-0000-0000F02B0000}"/>
    <cellStyle name="Normal 2 2 2 2 3 10 2" xfId="7047" xr:uid="{00000000-0005-0000-0000-0000F12B0000}"/>
    <cellStyle name="Normal 2 2 2 2 3 10 2 2" xfId="14959" xr:uid="{00000000-0005-0000-0000-0000F22B0000}"/>
    <cellStyle name="Normal 2 2 2 2 3 10 2 2 2" xfId="30628" xr:uid="{00000000-0005-0000-0000-0000F32B0000}"/>
    <cellStyle name="Normal 2 2 2 2 3 10 2 2 3" xfId="46225" xr:uid="{00000000-0005-0000-0000-0000F42B0000}"/>
    <cellStyle name="Normal 2 2 2 2 3 10 2 3" xfId="22882" xr:uid="{00000000-0005-0000-0000-0000F52B0000}"/>
    <cellStyle name="Normal 2 2 2 2 3 10 2 4" xfId="38479" xr:uid="{00000000-0005-0000-0000-0000F62B0000}"/>
    <cellStyle name="Normal 2 2 2 2 3 10 3" xfId="7048" xr:uid="{00000000-0005-0000-0000-0000F72B0000}"/>
    <cellStyle name="Normal 2 2 2 2 3 10 3 2" xfId="14960" xr:uid="{00000000-0005-0000-0000-0000F82B0000}"/>
    <cellStyle name="Normal 2 2 2 2 3 10 3 2 2" xfId="30629" xr:uid="{00000000-0005-0000-0000-0000F92B0000}"/>
    <cellStyle name="Normal 2 2 2 2 3 10 3 2 3" xfId="46226" xr:uid="{00000000-0005-0000-0000-0000FA2B0000}"/>
    <cellStyle name="Normal 2 2 2 2 3 10 3 3" xfId="22883" xr:uid="{00000000-0005-0000-0000-0000FB2B0000}"/>
    <cellStyle name="Normal 2 2 2 2 3 10 3 4" xfId="38480" xr:uid="{00000000-0005-0000-0000-0000FC2B0000}"/>
    <cellStyle name="Normal 2 2 2 2 3 10 4" xfId="14958" xr:uid="{00000000-0005-0000-0000-0000FD2B0000}"/>
    <cellStyle name="Normal 2 2 2 2 3 10 4 2" xfId="30627" xr:uid="{00000000-0005-0000-0000-0000FE2B0000}"/>
    <cellStyle name="Normal 2 2 2 2 3 10 4 3" xfId="46224" xr:uid="{00000000-0005-0000-0000-0000FF2B0000}"/>
    <cellStyle name="Normal 2 2 2 2 3 10 5" xfId="22881" xr:uid="{00000000-0005-0000-0000-0000002C0000}"/>
    <cellStyle name="Normal 2 2 2 2 3 10 6" xfId="38478" xr:uid="{00000000-0005-0000-0000-0000012C0000}"/>
    <cellStyle name="Normal 2 2 2 2 3 11" xfId="7049" xr:uid="{00000000-0005-0000-0000-0000022C0000}"/>
    <cellStyle name="Normal 2 2 2 2 3 11 2" xfId="7050" xr:uid="{00000000-0005-0000-0000-0000032C0000}"/>
    <cellStyle name="Normal 2 2 2 2 3 11 2 2" xfId="14962" xr:uid="{00000000-0005-0000-0000-0000042C0000}"/>
    <cellStyle name="Normal 2 2 2 2 3 11 2 2 2" xfId="30631" xr:uid="{00000000-0005-0000-0000-0000052C0000}"/>
    <cellStyle name="Normal 2 2 2 2 3 11 2 2 3" xfId="46228" xr:uid="{00000000-0005-0000-0000-0000062C0000}"/>
    <cellStyle name="Normal 2 2 2 2 3 11 2 3" xfId="22885" xr:uid="{00000000-0005-0000-0000-0000072C0000}"/>
    <cellStyle name="Normal 2 2 2 2 3 11 2 4" xfId="38482" xr:uid="{00000000-0005-0000-0000-0000082C0000}"/>
    <cellStyle name="Normal 2 2 2 2 3 11 3" xfId="7051" xr:uid="{00000000-0005-0000-0000-0000092C0000}"/>
    <cellStyle name="Normal 2 2 2 2 3 11 3 2" xfId="14963" xr:uid="{00000000-0005-0000-0000-00000A2C0000}"/>
    <cellStyle name="Normal 2 2 2 2 3 11 3 2 2" xfId="30632" xr:uid="{00000000-0005-0000-0000-00000B2C0000}"/>
    <cellStyle name="Normal 2 2 2 2 3 11 3 2 3" xfId="46229" xr:uid="{00000000-0005-0000-0000-00000C2C0000}"/>
    <cellStyle name="Normal 2 2 2 2 3 11 3 3" xfId="22886" xr:uid="{00000000-0005-0000-0000-00000D2C0000}"/>
    <cellStyle name="Normal 2 2 2 2 3 11 3 4" xfId="38483" xr:uid="{00000000-0005-0000-0000-00000E2C0000}"/>
    <cellStyle name="Normal 2 2 2 2 3 11 4" xfId="14961" xr:uid="{00000000-0005-0000-0000-00000F2C0000}"/>
    <cellStyle name="Normal 2 2 2 2 3 11 4 2" xfId="30630" xr:uid="{00000000-0005-0000-0000-0000102C0000}"/>
    <cellStyle name="Normal 2 2 2 2 3 11 4 3" xfId="46227" xr:uid="{00000000-0005-0000-0000-0000112C0000}"/>
    <cellStyle name="Normal 2 2 2 2 3 11 5" xfId="22884" xr:uid="{00000000-0005-0000-0000-0000122C0000}"/>
    <cellStyle name="Normal 2 2 2 2 3 11 6" xfId="38481" xr:uid="{00000000-0005-0000-0000-0000132C0000}"/>
    <cellStyle name="Normal 2 2 2 2 3 12" xfId="7052" xr:uid="{00000000-0005-0000-0000-0000142C0000}"/>
    <cellStyle name="Normal 2 2 2 2 3 12 2" xfId="7053" xr:uid="{00000000-0005-0000-0000-0000152C0000}"/>
    <cellStyle name="Normal 2 2 2 2 3 12 2 2" xfId="14965" xr:uid="{00000000-0005-0000-0000-0000162C0000}"/>
    <cellStyle name="Normal 2 2 2 2 3 12 2 2 2" xfId="30634" xr:uid="{00000000-0005-0000-0000-0000172C0000}"/>
    <cellStyle name="Normal 2 2 2 2 3 12 2 2 3" xfId="46231" xr:uid="{00000000-0005-0000-0000-0000182C0000}"/>
    <cellStyle name="Normal 2 2 2 2 3 12 2 3" xfId="22888" xr:uid="{00000000-0005-0000-0000-0000192C0000}"/>
    <cellStyle name="Normal 2 2 2 2 3 12 2 4" xfId="38485" xr:uid="{00000000-0005-0000-0000-00001A2C0000}"/>
    <cellStyle name="Normal 2 2 2 2 3 12 3" xfId="7054" xr:uid="{00000000-0005-0000-0000-00001B2C0000}"/>
    <cellStyle name="Normal 2 2 2 2 3 12 3 2" xfId="14966" xr:uid="{00000000-0005-0000-0000-00001C2C0000}"/>
    <cellStyle name="Normal 2 2 2 2 3 12 3 2 2" xfId="30635" xr:uid="{00000000-0005-0000-0000-00001D2C0000}"/>
    <cellStyle name="Normal 2 2 2 2 3 12 3 2 3" xfId="46232" xr:uid="{00000000-0005-0000-0000-00001E2C0000}"/>
    <cellStyle name="Normal 2 2 2 2 3 12 3 3" xfId="22889" xr:uid="{00000000-0005-0000-0000-00001F2C0000}"/>
    <cellStyle name="Normal 2 2 2 2 3 12 3 4" xfId="38486" xr:uid="{00000000-0005-0000-0000-0000202C0000}"/>
    <cellStyle name="Normal 2 2 2 2 3 12 4" xfId="14964" xr:uid="{00000000-0005-0000-0000-0000212C0000}"/>
    <cellStyle name="Normal 2 2 2 2 3 12 4 2" xfId="30633" xr:uid="{00000000-0005-0000-0000-0000222C0000}"/>
    <cellStyle name="Normal 2 2 2 2 3 12 4 3" xfId="46230" xr:uid="{00000000-0005-0000-0000-0000232C0000}"/>
    <cellStyle name="Normal 2 2 2 2 3 12 5" xfId="22887" xr:uid="{00000000-0005-0000-0000-0000242C0000}"/>
    <cellStyle name="Normal 2 2 2 2 3 12 6" xfId="38484" xr:uid="{00000000-0005-0000-0000-0000252C0000}"/>
    <cellStyle name="Normal 2 2 2 2 3 13" xfId="7055" xr:uid="{00000000-0005-0000-0000-0000262C0000}"/>
    <cellStyle name="Normal 2 2 2 2 3 13 2" xfId="7056" xr:uid="{00000000-0005-0000-0000-0000272C0000}"/>
    <cellStyle name="Normal 2 2 2 2 3 13 2 2" xfId="14968" xr:uid="{00000000-0005-0000-0000-0000282C0000}"/>
    <cellStyle name="Normal 2 2 2 2 3 13 2 2 2" xfId="30637" xr:uid="{00000000-0005-0000-0000-0000292C0000}"/>
    <cellStyle name="Normal 2 2 2 2 3 13 2 2 3" xfId="46234" xr:uid="{00000000-0005-0000-0000-00002A2C0000}"/>
    <cellStyle name="Normal 2 2 2 2 3 13 2 3" xfId="22891" xr:uid="{00000000-0005-0000-0000-00002B2C0000}"/>
    <cellStyle name="Normal 2 2 2 2 3 13 2 4" xfId="38488" xr:uid="{00000000-0005-0000-0000-00002C2C0000}"/>
    <cellStyle name="Normal 2 2 2 2 3 13 3" xfId="7057" xr:uid="{00000000-0005-0000-0000-00002D2C0000}"/>
    <cellStyle name="Normal 2 2 2 2 3 13 3 2" xfId="14969" xr:uid="{00000000-0005-0000-0000-00002E2C0000}"/>
    <cellStyle name="Normal 2 2 2 2 3 13 3 2 2" xfId="30638" xr:uid="{00000000-0005-0000-0000-00002F2C0000}"/>
    <cellStyle name="Normal 2 2 2 2 3 13 3 2 3" xfId="46235" xr:uid="{00000000-0005-0000-0000-0000302C0000}"/>
    <cellStyle name="Normal 2 2 2 2 3 13 3 3" xfId="22892" xr:uid="{00000000-0005-0000-0000-0000312C0000}"/>
    <cellStyle name="Normal 2 2 2 2 3 13 3 4" xfId="38489" xr:uid="{00000000-0005-0000-0000-0000322C0000}"/>
    <cellStyle name="Normal 2 2 2 2 3 13 4" xfId="14967" xr:uid="{00000000-0005-0000-0000-0000332C0000}"/>
    <cellStyle name="Normal 2 2 2 2 3 13 4 2" xfId="30636" xr:uid="{00000000-0005-0000-0000-0000342C0000}"/>
    <cellStyle name="Normal 2 2 2 2 3 13 4 3" xfId="46233" xr:uid="{00000000-0005-0000-0000-0000352C0000}"/>
    <cellStyle name="Normal 2 2 2 2 3 13 5" xfId="22890" xr:uid="{00000000-0005-0000-0000-0000362C0000}"/>
    <cellStyle name="Normal 2 2 2 2 3 13 6" xfId="38487" xr:uid="{00000000-0005-0000-0000-0000372C0000}"/>
    <cellStyle name="Normal 2 2 2 2 3 14" xfId="7058" xr:uid="{00000000-0005-0000-0000-0000382C0000}"/>
    <cellStyle name="Normal 2 2 2 2 3 14 2" xfId="7059" xr:uid="{00000000-0005-0000-0000-0000392C0000}"/>
    <cellStyle name="Normal 2 2 2 2 3 14 2 2" xfId="14971" xr:uid="{00000000-0005-0000-0000-00003A2C0000}"/>
    <cellStyle name="Normal 2 2 2 2 3 14 2 2 2" xfId="30640" xr:uid="{00000000-0005-0000-0000-00003B2C0000}"/>
    <cellStyle name="Normal 2 2 2 2 3 14 2 2 3" xfId="46237" xr:uid="{00000000-0005-0000-0000-00003C2C0000}"/>
    <cellStyle name="Normal 2 2 2 2 3 14 2 3" xfId="22894" xr:uid="{00000000-0005-0000-0000-00003D2C0000}"/>
    <cellStyle name="Normal 2 2 2 2 3 14 2 4" xfId="38491" xr:uid="{00000000-0005-0000-0000-00003E2C0000}"/>
    <cellStyle name="Normal 2 2 2 2 3 14 3" xfId="7060" xr:uid="{00000000-0005-0000-0000-00003F2C0000}"/>
    <cellStyle name="Normal 2 2 2 2 3 14 3 2" xfId="14972" xr:uid="{00000000-0005-0000-0000-0000402C0000}"/>
    <cellStyle name="Normal 2 2 2 2 3 14 3 2 2" xfId="30641" xr:uid="{00000000-0005-0000-0000-0000412C0000}"/>
    <cellStyle name="Normal 2 2 2 2 3 14 3 2 3" xfId="46238" xr:uid="{00000000-0005-0000-0000-0000422C0000}"/>
    <cellStyle name="Normal 2 2 2 2 3 14 3 3" xfId="22895" xr:uid="{00000000-0005-0000-0000-0000432C0000}"/>
    <cellStyle name="Normal 2 2 2 2 3 14 3 4" xfId="38492" xr:uid="{00000000-0005-0000-0000-0000442C0000}"/>
    <cellStyle name="Normal 2 2 2 2 3 14 4" xfId="14970" xr:uid="{00000000-0005-0000-0000-0000452C0000}"/>
    <cellStyle name="Normal 2 2 2 2 3 14 4 2" xfId="30639" xr:uid="{00000000-0005-0000-0000-0000462C0000}"/>
    <cellStyle name="Normal 2 2 2 2 3 14 4 3" xfId="46236" xr:uid="{00000000-0005-0000-0000-0000472C0000}"/>
    <cellStyle name="Normal 2 2 2 2 3 14 5" xfId="22893" xr:uid="{00000000-0005-0000-0000-0000482C0000}"/>
    <cellStyle name="Normal 2 2 2 2 3 14 6" xfId="38490" xr:uid="{00000000-0005-0000-0000-0000492C0000}"/>
    <cellStyle name="Normal 2 2 2 2 3 15" xfId="7061" xr:uid="{00000000-0005-0000-0000-00004A2C0000}"/>
    <cellStyle name="Normal 2 2 2 2 3 15 2" xfId="7062" xr:uid="{00000000-0005-0000-0000-00004B2C0000}"/>
    <cellStyle name="Normal 2 2 2 2 3 15 2 2" xfId="14974" xr:uid="{00000000-0005-0000-0000-00004C2C0000}"/>
    <cellStyle name="Normal 2 2 2 2 3 15 2 2 2" xfId="30643" xr:uid="{00000000-0005-0000-0000-00004D2C0000}"/>
    <cellStyle name="Normal 2 2 2 2 3 15 2 2 3" xfId="46240" xr:uid="{00000000-0005-0000-0000-00004E2C0000}"/>
    <cellStyle name="Normal 2 2 2 2 3 15 2 3" xfId="22897" xr:uid="{00000000-0005-0000-0000-00004F2C0000}"/>
    <cellStyle name="Normal 2 2 2 2 3 15 2 4" xfId="38494" xr:uid="{00000000-0005-0000-0000-0000502C0000}"/>
    <cellStyle name="Normal 2 2 2 2 3 15 3" xfId="7063" xr:uid="{00000000-0005-0000-0000-0000512C0000}"/>
    <cellStyle name="Normal 2 2 2 2 3 15 3 2" xfId="14975" xr:uid="{00000000-0005-0000-0000-0000522C0000}"/>
    <cellStyle name="Normal 2 2 2 2 3 15 3 2 2" xfId="30644" xr:uid="{00000000-0005-0000-0000-0000532C0000}"/>
    <cellStyle name="Normal 2 2 2 2 3 15 3 2 3" xfId="46241" xr:uid="{00000000-0005-0000-0000-0000542C0000}"/>
    <cellStyle name="Normal 2 2 2 2 3 15 3 3" xfId="22898" xr:uid="{00000000-0005-0000-0000-0000552C0000}"/>
    <cellStyle name="Normal 2 2 2 2 3 15 3 4" xfId="38495" xr:uid="{00000000-0005-0000-0000-0000562C0000}"/>
    <cellStyle name="Normal 2 2 2 2 3 15 4" xfId="14973" xr:uid="{00000000-0005-0000-0000-0000572C0000}"/>
    <cellStyle name="Normal 2 2 2 2 3 15 4 2" xfId="30642" xr:uid="{00000000-0005-0000-0000-0000582C0000}"/>
    <cellStyle name="Normal 2 2 2 2 3 15 4 3" xfId="46239" xr:uid="{00000000-0005-0000-0000-0000592C0000}"/>
    <cellStyle name="Normal 2 2 2 2 3 15 5" xfId="22896" xr:uid="{00000000-0005-0000-0000-00005A2C0000}"/>
    <cellStyle name="Normal 2 2 2 2 3 15 6" xfId="38493" xr:uid="{00000000-0005-0000-0000-00005B2C0000}"/>
    <cellStyle name="Normal 2 2 2 2 3 16" xfId="7064" xr:uid="{00000000-0005-0000-0000-00005C2C0000}"/>
    <cellStyle name="Normal 2 2 2 2 3 16 2" xfId="7065" xr:uid="{00000000-0005-0000-0000-00005D2C0000}"/>
    <cellStyle name="Normal 2 2 2 2 3 16 2 2" xfId="14977" xr:uid="{00000000-0005-0000-0000-00005E2C0000}"/>
    <cellStyle name="Normal 2 2 2 2 3 16 2 2 2" xfId="30646" xr:uid="{00000000-0005-0000-0000-00005F2C0000}"/>
    <cellStyle name="Normal 2 2 2 2 3 16 2 2 3" xfId="46243" xr:uid="{00000000-0005-0000-0000-0000602C0000}"/>
    <cellStyle name="Normal 2 2 2 2 3 16 2 3" xfId="22900" xr:uid="{00000000-0005-0000-0000-0000612C0000}"/>
    <cellStyle name="Normal 2 2 2 2 3 16 2 4" xfId="38497" xr:uid="{00000000-0005-0000-0000-0000622C0000}"/>
    <cellStyle name="Normal 2 2 2 2 3 16 3" xfId="7066" xr:uid="{00000000-0005-0000-0000-0000632C0000}"/>
    <cellStyle name="Normal 2 2 2 2 3 16 3 2" xfId="14978" xr:uid="{00000000-0005-0000-0000-0000642C0000}"/>
    <cellStyle name="Normal 2 2 2 2 3 16 3 2 2" xfId="30647" xr:uid="{00000000-0005-0000-0000-0000652C0000}"/>
    <cellStyle name="Normal 2 2 2 2 3 16 3 2 3" xfId="46244" xr:uid="{00000000-0005-0000-0000-0000662C0000}"/>
    <cellStyle name="Normal 2 2 2 2 3 16 3 3" xfId="22901" xr:uid="{00000000-0005-0000-0000-0000672C0000}"/>
    <cellStyle name="Normal 2 2 2 2 3 16 3 4" xfId="38498" xr:uid="{00000000-0005-0000-0000-0000682C0000}"/>
    <cellStyle name="Normal 2 2 2 2 3 16 4" xfId="14976" xr:uid="{00000000-0005-0000-0000-0000692C0000}"/>
    <cellStyle name="Normal 2 2 2 2 3 16 4 2" xfId="30645" xr:uid="{00000000-0005-0000-0000-00006A2C0000}"/>
    <cellStyle name="Normal 2 2 2 2 3 16 4 3" xfId="46242" xr:uid="{00000000-0005-0000-0000-00006B2C0000}"/>
    <cellStyle name="Normal 2 2 2 2 3 16 5" xfId="22899" xr:uid="{00000000-0005-0000-0000-00006C2C0000}"/>
    <cellStyle name="Normal 2 2 2 2 3 16 6" xfId="38496" xr:uid="{00000000-0005-0000-0000-00006D2C0000}"/>
    <cellStyle name="Normal 2 2 2 2 3 17" xfId="7067" xr:uid="{00000000-0005-0000-0000-00006E2C0000}"/>
    <cellStyle name="Normal 2 2 2 2 3 17 2" xfId="14979" xr:uid="{00000000-0005-0000-0000-00006F2C0000}"/>
    <cellStyle name="Normal 2 2 2 2 3 17 2 2" xfId="30648" xr:uid="{00000000-0005-0000-0000-0000702C0000}"/>
    <cellStyle name="Normal 2 2 2 2 3 17 2 3" xfId="46245" xr:uid="{00000000-0005-0000-0000-0000712C0000}"/>
    <cellStyle name="Normal 2 2 2 2 3 17 3" xfId="22902" xr:uid="{00000000-0005-0000-0000-0000722C0000}"/>
    <cellStyle name="Normal 2 2 2 2 3 17 4" xfId="38499" xr:uid="{00000000-0005-0000-0000-0000732C0000}"/>
    <cellStyle name="Normal 2 2 2 2 3 18" xfId="7068" xr:uid="{00000000-0005-0000-0000-0000742C0000}"/>
    <cellStyle name="Normal 2 2 2 2 3 18 2" xfId="14980" xr:uid="{00000000-0005-0000-0000-0000752C0000}"/>
    <cellStyle name="Normal 2 2 2 2 3 18 2 2" xfId="30649" xr:uid="{00000000-0005-0000-0000-0000762C0000}"/>
    <cellStyle name="Normal 2 2 2 2 3 18 2 3" xfId="46246" xr:uid="{00000000-0005-0000-0000-0000772C0000}"/>
    <cellStyle name="Normal 2 2 2 2 3 18 3" xfId="22903" xr:uid="{00000000-0005-0000-0000-0000782C0000}"/>
    <cellStyle name="Normal 2 2 2 2 3 18 4" xfId="38500" xr:uid="{00000000-0005-0000-0000-0000792C0000}"/>
    <cellStyle name="Normal 2 2 2 2 3 19" xfId="14957" xr:uid="{00000000-0005-0000-0000-00007A2C0000}"/>
    <cellStyle name="Normal 2 2 2 2 3 19 2" xfId="30626" xr:uid="{00000000-0005-0000-0000-00007B2C0000}"/>
    <cellStyle name="Normal 2 2 2 2 3 19 3" xfId="46223" xr:uid="{00000000-0005-0000-0000-00007C2C0000}"/>
    <cellStyle name="Normal 2 2 2 2 3 2" xfId="7069" xr:uid="{00000000-0005-0000-0000-00007D2C0000}"/>
    <cellStyle name="Normal 2 2 2 2 3 2 2" xfId="7070" xr:uid="{00000000-0005-0000-0000-00007E2C0000}"/>
    <cellStyle name="Normal 2 2 2 2 3 2 2 2" xfId="7071" xr:uid="{00000000-0005-0000-0000-00007F2C0000}"/>
    <cellStyle name="Normal 2 2 2 2 3 2 2 2 2" xfId="7072" xr:uid="{00000000-0005-0000-0000-0000802C0000}"/>
    <cellStyle name="Normal 2 2 2 2 3 2 2 2 2 2" xfId="14984" xr:uid="{00000000-0005-0000-0000-0000812C0000}"/>
    <cellStyle name="Normal 2 2 2 2 3 2 2 2 2 2 2" xfId="30653" xr:uid="{00000000-0005-0000-0000-0000822C0000}"/>
    <cellStyle name="Normal 2 2 2 2 3 2 2 2 2 2 3" xfId="46250" xr:uid="{00000000-0005-0000-0000-0000832C0000}"/>
    <cellStyle name="Normal 2 2 2 2 3 2 2 2 2 3" xfId="22907" xr:uid="{00000000-0005-0000-0000-0000842C0000}"/>
    <cellStyle name="Normal 2 2 2 2 3 2 2 2 2 4" xfId="38504" xr:uid="{00000000-0005-0000-0000-0000852C0000}"/>
    <cellStyle name="Normal 2 2 2 2 3 2 2 2 3" xfId="7073" xr:uid="{00000000-0005-0000-0000-0000862C0000}"/>
    <cellStyle name="Normal 2 2 2 2 3 2 2 2 3 2" xfId="14985" xr:uid="{00000000-0005-0000-0000-0000872C0000}"/>
    <cellStyle name="Normal 2 2 2 2 3 2 2 2 3 2 2" xfId="30654" xr:uid="{00000000-0005-0000-0000-0000882C0000}"/>
    <cellStyle name="Normal 2 2 2 2 3 2 2 2 3 2 3" xfId="46251" xr:uid="{00000000-0005-0000-0000-0000892C0000}"/>
    <cellStyle name="Normal 2 2 2 2 3 2 2 2 3 3" xfId="22908" xr:uid="{00000000-0005-0000-0000-00008A2C0000}"/>
    <cellStyle name="Normal 2 2 2 2 3 2 2 2 3 4" xfId="38505" xr:uid="{00000000-0005-0000-0000-00008B2C0000}"/>
    <cellStyle name="Normal 2 2 2 2 3 2 2 2 4" xfId="14983" xr:uid="{00000000-0005-0000-0000-00008C2C0000}"/>
    <cellStyle name="Normal 2 2 2 2 3 2 2 2 4 2" xfId="30652" xr:uid="{00000000-0005-0000-0000-00008D2C0000}"/>
    <cellStyle name="Normal 2 2 2 2 3 2 2 2 4 3" xfId="46249" xr:uid="{00000000-0005-0000-0000-00008E2C0000}"/>
    <cellStyle name="Normal 2 2 2 2 3 2 2 2 5" xfId="22906" xr:uid="{00000000-0005-0000-0000-00008F2C0000}"/>
    <cellStyle name="Normal 2 2 2 2 3 2 2 2 6" xfId="38503" xr:uid="{00000000-0005-0000-0000-0000902C0000}"/>
    <cellStyle name="Normal 2 2 2 2 3 2 2 3" xfId="7074" xr:uid="{00000000-0005-0000-0000-0000912C0000}"/>
    <cellStyle name="Normal 2 2 2 2 3 2 2 3 2" xfId="14986" xr:uid="{00000000-0005-0000-0000-0000922C0000}"/>
    <cellStyle name="Normal 2 2 2 2 3 2 2 3 2 2" xfId="30655" xr:uid="{00000000-0005-0000-0000-0000932C0000}"/>
    <cellStyle name="Normal 2 2 2 2 3 2 2 3 2 3" xfId="46252" xr:uid="{00000000-0005-0000-0000-0000942C0000}"/>
    <cellStyle name="Normal 2 2 2 2 3 2 2 3 3" xfId="22909" xr:uid="{00000000-0005-0000-0000-0000952C0000}"/>
    <cellStyle name="Normal 2 2 2 2 3 2 2 3 4" xfId="38506" xr:uid="{00000000-0005-0000-0000-0000962C0000}"/>
    <cellStyle name="Normal 2 2 2 2 3 2 2 4" xfId="7075" xr:uid="{00000000-0005-0000-0000-0000972C0000}"/>
    <cellStyle name="Normal 2 2 2 2 3 2 2 4 2" xfId="14987" xr:uid="{00000000-0005-0000-0000-0000982C0000}"/>
    <cellStyle name="Normal 2 2 2 2 3 2 2 4 2 2" xfId="30656" xr:uid="{00000000-0005-0000-0000-0000992C0000}"/>
    <cellStyle name="Normal 2 2 2 2 3 2 2 4 2 3" xfId="46253" xr:uid="{00000000-0005-0000-0000-00009A2C0000}"/>
    <cellStyle name="Normal 2 2 2 2 3 2 2 4 3" xfId="22910" xr:uid="{00000000-0005-0000-0000-00009B2C0000}"/>
    <cellStyle name="Normal 2 2 2 2 3 2 2 4 4" xfId="38507" xr:uid="{00000000-0005-0000-0000-00009C2C0000}"/>
    <cellStyle name="Normal 2 2 2 2 3 2 2 5" xfId="14982" xr:uid="{00000000-0005-0000-0000-00009D2C0000}"/>
    <cellStyle name="Normal 2 2 2 2 3 2 2 5 2" xfId="30651" xr:uid="{00000000-0005-0000-0000-00009E2C0000}"/>
    <cellStyle name="Normal 2 2 2 2 3 2 2 5 3" xfId="46248" xr:uid="{00000000-0005-0000-0000-00009F2C0000}"/>
    <cellStyle name="Normal 2 2 2 2 3 2 2 6" xfId="22905" xr:uid="{00000000-0005-0000-0000-0000A02C0000}"/>
    <cellStyle name="Normal 2 2 2 2 3 2 2 7" xfId="38502" xr:uid="{00000000-0005-0000-0000-0000A12C0000}"/>
    <cellStyle name="Normal 2 2 2 2 3 2 3" xfId="7076" xr:uid="{00000000-0005-0000-0000-0000A22C0000}"/>
    <cellStyle name="Normal 2 2 2 2 3 2 3 2" xfId="7077" xr:uid="{00000000-0005-0000-0000-0000A32C0000}"/>
    <cellStyle name="Normal 2 2 2 2 3 2 3 2 2" xfId="14989" xr:uid="{00000000-0005-0000-0000-0000A42C0000}"/>
    <cellStyle name="Normal 2 2 2 2 3 2 3 2 2 2" xfId="30658" xr:uid="{00000000-0005-0000-0000-0000A52C0000}"/>
    <cellStyle name="Normal 2 2 2 2 3 2 3 2 2 3" xfId="46255" xr:uid="{00000000-0005-0000-0000-0000A62C0000}"/>
    <cellStyle name="Normal 2 2 2 2 3 2 3 2 3" xfId="22912" xr:uid="{00000000-0005-0000-0000-0000A72C0000}"/>
    <cellStyle name="Normal 2 2 2 2 3 2 3 2 4" xfId="38509" xr:uid="{00000000-0005-0000-0000-0000A82C0000}"/>
    <cellStyle name="Normal 2 2 2 2 3 2 3 3" xfId="7078" xr:uid="{00000000-0005-0000-0000-0000A92C0000}"/>
    <cellStyle name="Normal 2 2 2 2 3 2 3 3 2" xfId="14990" xr:uid="{00000000-0005-0000-0000-0000AA2C0000}"/>
    <cellStyle name="Normal 2 2 2 2 3 2 3 3 2 2" xfId="30659" xr:uid="{00000000-0005-0000-0000-0000AB2C0000}"/>
    <cellStyle name="Normal 2 2 2 2 3 2 3 3 2 3" xfId="46256" xr:uid="{00000000-0005-0000-0000-0000AC2C0000}"/>
    <cellStyle name="Normal 2 2 2 2 3 2 3 3 3" xfId="22913" xr:uid="{00000000-0005-0000-0000-0000AD2C0000}"/>
    <cellStyle name="Normal 2 2 2 2 3 2 3 3 4" xfId="38510" xr:uid="{00000000-0005-0000-0000-0000AE2C0000}"/>
    <cellStyle name="Normal 2 2 2 2 3 2 3 4" xfId="14988" xr:uid="{00000000-0005-0000-0000-0000AF2C0000}"/>
    <cellStyle name="Normal 2 2 2 2 3 2 3 4 2" xfId="30657" xr:uid="{00000000-0005-0000-0000-0000B02C0000}"/>
    <cellStyle name="Normal 2 2 2 2 3 2 3 4 3" xfId="46254" xr:uid="{00000000-0005-0000-0000-0000B12C0000}"/>
    <cellStyle name="Normal 2 2 2 2 3 2 3 5" xfId="22911" xr:uid="{00000000-0005-0000-0000-0000B22C0000}"/>
    <cellStyle name="Normal 2 2 2 2 3 2 3 6" xfId="38508" xr:uid="{00000000-0005-0000-0000-0000B32C0000}"/>
    <cellStyle name="Normal 2 2 2 2 3 2 4" xfId="7079" xr:uid="{00000000-0005-0000-0000-0000B42C0000}"/>
    <cellStyle name="Normal 2 2 2 2 3 2 4 2" xfId="14991" xr:uid="{00000000-0005-0000-0000-0000B52C0000}"/>
    <cellStyle name="Normal 2 2 2 2 3 2 4 2 2" xfId="30660" xr:uid="{00000000-0005-0000-0000-0000B62C0000}"/>
    <cellStyle name="Normal 2 2 2 2 3 2 4 2 3" xfId="46257" xr:uid="{00000000-0005-0000-0000-0000B72C0000}"/>
    <cellStyle name="Normal 2 2 2 2 3 2 4 3" xfId="22914" xr:uid="{00000000-0005-0000-0000-0000B82C0000}"/>
    <cellStyle name="Normal 2 2 2 2 3 2 4 4" xfId="38511" xr:uid="{00000000-0005-0000-0000-0000B92C0000}"/>
    <cellStyle name="Normal 2 2 2 2 3 2 5" xfId="7080" xr:uid="{00000000-0005-0000-0000-0000BA2C0000}"/>
    <cellStyle name="Normal 2 2 2 2 3 2 5 2" xfId="14992" xr:uid="{00000000-0005-0000-0000-0000BB2C0000}"/>
    <cellStyle name="Normal 2 2 2 2 3 2 5 2 2" xfId="30661" xr:uid="{00000000-0005-0000-0000-0000BC2C0000}"/>
    <cellStyle name="Normal 2 2 2 2 3 2 5 2 3" xfId="46258" xr:uid="{00000000-0005-0000-0000-0000BD2C0000}"/>
    <cellStyle name="Normal 2 2 2 2 3 2 5 3" xfId="22915" xr:uid="{00000000-0005-0000-0000-0000BE2C0000}"/>
    <cellStyle name="Normal 2 2 2 2 3 2 5 4" xfId="38512" xr:uid="{00000000-0005-0000-0000-0000BF2C0000}"/>
    <cellStyle name="Normal 2 2 2 2 3 2 6" xfId="14981" xr:uid="{00000000-0005-0000-0000-0000C02C0000}"/>
    <cellStyle name="Normal 2 2 2 2 3 2 6 2" xfId="30650" xr:uid="{00000000-0005-0000-0000-0000C12C0000}"/>
    <cellStyle name="Normal 2 2 2 2 3 2 6 3" xfId="46247" xr:uid="{00000000-0005-0000-0000-0000C22C0000}"/>
    <cellStyle name="Normal 2 2 2 2 3 2 7" xfId="22904" xr:uid="{00000000-0005-0000-0000-0000C32C0000}"/>
    <cellStyle name="Normal 2 2 2 2 3 2 8" xfId="38501" xr:uid="{00000000-0005-0000-0000-0000C42C0000}"/>
    <cellStyle name="Normal 2 2 2 2 3 20" xfId="22880" xr:uid="{00000000-0005-0000-0000-0000C52C0000}"/>
    <cellStyle name="Normal 2 2 2 2 3 21" xfId="38477" xr:uid="{00000000-0005-0000-0000-0000C62C0000}"/>
    <cellStyle name="Normal 2 2 2 2 3 3" xfId="7081" xr:uid="{00000000-0005-0000-0000-0000C72C0000}"/>
    <cellStyle name="Normal 2 2 2 2 3 3 2" xfId="7082" xr:uid="{00000000-0005-0000-0000-0000C82C0000}"/>
    <cellStyle name="Normal 2 2 2 2 3 3 2 2" xfId="7083" xr:uid="{00000000-0005-0000-0000-0000C92C0000}"/>
    <cellStyle name="Normal 2 2 2 2 3 3 2 2 2" xfId="7084" xr:uid="{00000000-0005-0000-0000-0000CA2C0000}"/>
    <cellStyle name="Normal 2 2 2 2 3 3 2 2 2 2" xfId="14996" xr:uid="{00000000-0005-0000-0000-0000CB2C0000}"/>
    <cellStyle name="Normal 2 2 2 2 3 3 2 2 2 2 2" xfId="30665" xr:uid="{00000000-0005-0000-0000-0000CC2C0000}"/>
    <cellStyle name="Normal 2 2 2 2 3 3 2 2 2 2 3" xfId="46262" xr:uid="{00000000-0005-0000-0000-0000CD2C0000}"/>
    <cellStyle name="Normal 2 2 2 2 3 3 2 2 2 3" xfId="22919" xr:uid="{00000000-0005-0000-0000-0000CE2C0000}"/>
    <cellStyle name="Normal 2 2 2 2 3 3 2 2 2 4" xfId="38516" xr:uid="{00000000-0005-0000-0000-0000CF2C0000}"/>
    <cellStyle name="Normal 2 2 2 2 3 3 2 2 3" xfId="7085" xr:uid="{00000000-0005-0000-0000-0000D02C0000}"/>
    <cellStyle name="Normal 2 2 2 2 3 3 2 2 3 2" xfId="14997" xr:uid="{00000000-0005-0000-0000-0000D12C0000}"/>
    <cellStyle name="Normal 2 2 2 2 3 3 2 2 3 2 2" xfId="30666" xr:uid="{00000000-0005-0000-0000-0000D22C0000}"/>
    <cellStyle name="Normal 2 2 2 2 3 3 2 2 3 2 3" xfId="46263" xr:uid="{00000000-0005-0000-0000-0000D32C0000}"/>
    <cellStyle name="Normal 2 2 2 2 3 3 2 2 3 3" xfId="22920" xr:uid="{00000000-0005-0000-0000-0000D42C0000}"/>
    <cellStyle name="Normal 2 2 2 2 3 3 2 2 3 4" xfId="38517" xr:uid="{00000000-0005-0000-0000-0000D52C0000}"/>
    <cellStyle name="Normal 2 2 2 2 3 3 2 2 4" xfId="14995" xr:uid="{00000000-0005-0000-0000-0000D62C0000}"/>
    <cellStyle name="Normal 2 2 2 2 3 3 2 2 4 2" xfId="30664" xr:uid="{00000000-0005-0000-0000-0000D72C0000}"/>
    <cellStyle name="Normal 2 2 2 2 3 3 2 2 4 3" xfId="46261" xr:uid="{00000000-0005-0000-0000-0000D82C0000}"/>
    <cellStyle name="Normal 2 2 2 2 3 3 2 2 5" xfId="22918" xr:uid="{00000000-0005-0000-0000-0000D92C0000}"/>
    <cellStyle name="Normal 2 2 2 2 3 3 2 2 6" xfId="38515" xr:uid="{00000000-0005-0000-0000-0000DA2C0000}"/>
    <cellStyle name="Normal 2 2 2 2 3 3 2 3" xfId="7086" xr:uid="{00000000-0005-0000-0000-0000DB2C0000}"/>
    <cellStyle name="Normal 2 2 2 2 3 3 2 3 2" xfId="14998" xr:uid="{00000000-0005-0000-0000-0000DC2C0000}"/>
    <cellStyle name="Normal 2 2 2 2 3 3 2 3 2 2" xfId="30667" xr:uid="{00000000-0005-0000-0000-0000DD2C0000}"/>
    <cellStyle name="Normal 2 2 2 2 3 3 2 3 2 3" xfId="46264" xr:uid="{00000000-0005-0000-0000-0000DE2C0000}"/>
    <cellStyle name="Normal 2 2 2 2 3 3 2 3 3" xfId="22921" xr:uid="{00000000-0005-0000-0000-0000DF2C0000}"/>
    <cellStyle name="Normal 2 2 2 2 3 3 2 3 4" xfId="38518" xr:uid="{00000000-0005-0000-0000-0000E02C0000}"/>
    <cellStyle name="Normal 2 2 2 2 3 3 2 4" xfId="7087" xr:uid="{00000000-0005-0000-0000-0000E12C0000}"/>
    <cellStyle name="Normal 2 2 2 2 3 3 2 4 2" xfId="14999" xr:uid="{00000000-0005-0000-0000-0000E22C0000}"/>
    <cellStyle name="Normal 2 2 2 2 3 3 2 4 2 2" xfId="30668" xr:uid="{00000000-0005-0000-0000-0000E32C0000}"/>
    <cellStyle name="Normal 2 2 2 2 3 3 2 4 2 3" xfId="46265" xr:uid="{00000000-0005-0000-0000-0000E42C0000}"/>
    <cellStyle name="Normal 2 2 2 2 3 3 2 4 3" xfId="22922" xr:uid="{00000000-0005-0000-0000-0000E52C0000}"/>
    <cellStyle name="Normal 2 2 2 2 3 3 2 4 4" xfId="38519" xr:uid="{00000000-0005-0000-0000-0000E62C0000}"/>
    <cellStyle name="Normal 2 2 2 2 3 3 2 5" xfId="14994" xr:uid="{00000000-0005-0000-0000-0000E72C0000}"/>
    <cellStyle name="Normal 2 2 2 2 3 3 2 5 2" xfId="30663" xr:uid="{00000000-0005-0000-0000-0000E82C0000}"/>
    <cellStyle name="Normal 2 2 2 2 3 3 2 5 3" xfId="46260" xr:uid="{00000000-0005-0000-0000-0000E92C0000}"/>
    <cellStyle name="Normal 2 2 2 2 3 3 2 6" xfId="22917" xr:uid="{00000000-0005-0000-0000-0000EA2C0000}"/>
    <cellStyle name="Normal 2 2 2 2 3 3 2 7" xfId="38514" xr:uid="{00000000-0005-0000-0000-0000EB2C0000}"/>
    <cellStyle name="Normal 2 2 2 2 3 3 3" xfId="7088" xr:uid="{00000000-0005-0000-0000-0000EC2C0000}"/>
    <cellStyle name="Normal 2 2 2 2 3 3 3 2" xfId="7089" xr:uid="{00000000-0005-0000-0000-0000ED2C0000}"/>
    <cellStyle name="Normal 2 2 2 2 3 3 3 2 2" xfId="15001" xr:uid="{00000000-0005-0000-0000-0000EE2C0000}"/>
    <cellStyle name="Normal 2 2 2 2 3 3 3 2 2 2" xfId="30670" xr:uid="{00000000-0005-0000-0000-0000EF2C0000}"/>
    <cellStyle name="Normal 2 2 2 2 3 3 3 2 2 3" xfId="46267" xr:uid="{00000000-0005-0000-0000-0000F02C0000}"/>
    <cellStyle name="Normal 2 2 2 2 3 3 3 2 3" xfId="22924" xr:uid="{00000000-0005-0000-0000-0000F12C0000}"/>
    <cellStyle name="Normal 2 2 2 2 3 3 3 2 4" xfId="38521" xr:uid="{00000000-0005-0000-0000-0000F22C0000}"/>
    <cellStyle name="Normal 2 2 2 2 3 3 3 3" xfId="7090" xr:uid="{00000000-0005-0000-0000-0000F32C0000}"/>
    <cellStyle name="Normal 2 2 2 2 3 3 3 3 2" xfId="15002" xr:uid="{00000000-0005-0000-0000-0000F42C0000}"/>
    <cellStyle name="Normal 2 2 2 2 3 3 3 3 2 2" xfId="30671" xr:uid="{00000000-0005-0000-0000-0000F52C0000}"/>
    <cellStyle name="Normal 2 2 2 2 3 3 3 3 2 3" xfId="46268" xr:uid="{00000000-0005-0000-0000-0000F62C0000}"/>
    <cellStyle name="Normal 2 2 2 2 3 3 3 3 3" xfId="22925" xr:uid="{00000000-0005-0000-0000-0000F72C0000}"/>
    <cellStyle name="Normal 2 2 2 2 3 3 3 3 4" xfId="38522" xr:uid="{00000000-0005-0000-0000-0000F82C0000}"/>
    <cellStyle name="Normal 2 2 2 2 3 3 3 4" xfId="15000" xr:uid="{00000000-0005-0000-0000-0000F92C0000}"/>
    <cellStyle name="Normal 2 2 2 2 3 3 3 4 2" xfId="30669" xr:uid="{00000000-0005-0000-0000-0000FA2C0000}"/>
    <cellStyle name="Normal 2 2 2 2 3 3 3 4 3" xfId="46266" xr:uid="{00000000-0005-0000-0000-0000FB2C0000}"/>
    <cellStyle name="Normal 2 2 2 2 3 3 3 5" xfId="22923" xr:uid="{00000000-0005-0000-0000-0000FC2C0000}"/>
    <cellStyle name="Normal 2 2 2 2 3 3 3 6" xfId="38520" xr:uid="{00000000-0005-0000-0000-0000FD2C0000}"/>
    <cellStyle name="Normal 2 2 2 2 3 3 4" xfId="7091" xr:uid="{00000000-0005-0000-0000-0000FE2C0000}"/>
    <cellStyle name="Normal 2 2 2 2 3 3 4 2" xfId="15003" xr:uid="{00000000-0005-0000-0000-0000FF2C0000}"/>
    <cellStyle name="Normal 2 2 2 2 3 3 4 2 2" xfId="30672" xr:uid="{00000000-0005-0000-0000-0000002D0000}"/>
    <cellStyle name="Normal 2 2 2 2 3 3 4 2 3" xfId="46269" xr:uid="{00000000-0005-0000-0000-0000012D0000}"/>
    <cellStyle name="Normal 2 2 2 2 3 3 4 3" xfId="22926" xr:uid="{00000000-0005-0000-0000-0000022D0000}"/>
    <cellStyle name="Normal 2 2 2 2 3 3 4 4" xfId="38523" xr:uid="{00000000-0005-0000-0000-0000032D0000}"/>
    <cellStyle name="Normal 2 2 2 2 3 3 5" xfId="7092" xr:uid="{00000000-0005-0000-0000-0000042D0000}"/>
    <cellStyle name="Normal 2 2 2 2 3 3 5 2" xfId="15004" xr:uid="{00000000-0005-0000-0000-0000052D0000}"/>
    <cellStyle name="Normal 2 2 2 2 3 3 5 2 2" xfId="30673" xr:uid="{00000000-0005-0000-0000-0000062D0000}"/>
    <cellStyle name="Normal 2 2 2 2 3 3 5 2 3" xfId="46270" xr:uid="{00000000-0005-0000-0000-0000072D0000}"/>
    <cellStyle name="Normal 2 2 2 2 3 3 5 3" xfId="22927" xr:uid="{00000000-0005-0000-0000-0000082D0000}"/>
    <cellStyle name="Normal 2 2 2 2 3 3 5 4" xfId="38524" xr:uid="{00000000-0005-0000-0000-0000092D0000}"/>
    <cellStyle name="Normal 2 2 2 2 3 3 6" xfId="14993" xr:uid="{00000000-0005-0000-0000-00000A2D0000}"/>
    <cellStyle name="Normal 2 2 2 2 3 3 6 2" xfId="30662" xr:uid="{00000000-0005-0000-0000-00000B2D0000}"/>
    <cellStyle name="Normal 2 2 2 2 3 3 6 3" xfId="46259" xr:uid="{00000000-0005-0000-0000-00000C2D0000}"/>
    <cellStyle name="Normal 2 2 2 2 3 3 7" xfId="22916" xr:uid="{00000000-0005-0000-0000-00000D2D0000}"/>
    <cellStyle name="Normal 2 2 2 2 3 3 8" xfId="38513" xr:uid="{00000000-0005-0000-0000-00000E2D0000}"/>
    <cellStyle name="Normal 2 2 2 2 3 4" xfId="7093" xr:uid="{00000000-0005-0000-0000-00000F2D0000}"/>
    <cellStyle name="Normal 2 2 2 2 3 4 2" xfId="7094" xr:uid="{00000000-0005-0000-0000-0000102D0000}"/>
    <cellStyle name="Normal 2 2 2 2 3 4 2 2" xfId="7095" xr:uid="{00000000-0005-0000-0000-0000112D0000}"/>
    <cellStyle name="Normal 2 2 2 2 3 4 2 2 2" xfId="15007" xr:uid="{00000000-0005-0000-0000-0000122D0000}"/>
    <cellStyle name="Normal 2 2 2 2 3 4 2 2 2 2" xfId="30676" xr:uid="{00000000-0005-0000-0000-0000132D0000}"/>
    <cellStyle name="Normal 2 2 2 2 3 4 2 2 2 3" xfId="46273" xr:uid="{00000000-0005-0000-0000-0000142D0000}"/>
    <cellStyle name="Normal 2 2 2 2 3 4 2 2 3" xfId="22930" xr:uid="{00000000-0005-0000-0000-0000152D0000}"/>
    <cellStyle name="Normal 2 2 2 2 3 4 2 2 4" xfId="38527" xr:uid="{00000000-0005-0000-0000-0000162D0000}"/>
    <cellStyle name="Normal 2 2 2 2 3 4 2 3" xfId="7096" xr:uid="{00000000-0005-0000-0000-0000172D0000}"/>
    <cellStyle name="Normal 2 2 2 2 3 4 2 3 2" xfId="15008" xr:uid="{00000000-0005-0000-0000-0000182D0000}"/>
    <cellStyle name="Normal 2 2 2 2 3 4 2 3 2 2" xfId="30677" xr:uid="{00000000-0005-0000-0000-0000192D0000}"/>
    <cellStyle name="Normal 2 2 2 2 3 4 2 3 2 3" xfId="46274" xr:uid="{00000000-0005-0000-0000-00001A2D0000}"/>
    <cellStyle name="Normal 2 2 2 2 3 4 2 3 3" xfId="22931" xr:uid="{00000000-0005-0000-0000-00001B2D0000}"/>
    <cellStyle name="Normal 2 2 2 2 3 4 2 3 4" xfId="38528" xr:uid="{00000000-0005-0000-0000-00001C2D0000}"/>
    <cellStyle name="Normal 2 2 2 2 3 4 2 4" xfId="15006" xr:uid="{00000000-0005-0000-0000-00001D2D0000}"/>
    <cellStyle name="Normal 2 2 2 2 3 4 2 4 2" xfId="30675" xr:uid="{00000000-0005-0000-0000-00001E2D0000}"/>
    <cellStyle name="Normal 2 2 2 2 3 4 2 4 3" xfId="46272" xr:uid="{00000000-0005-0000-0000-00001F2D0000}"/>
    <cellStyle name="Normal 2 2 2 2 3 4 2 5" xfId="22929" xr:uid="{00000000-0005-0000-0000-0000202D0000}"/>
    <cellStyle name="Normal 2 2 2 2 3 4 2 6" xfId="38526" xr:uid="{00000000-0005-0000-0000-0000212D0000}"/>
    <cellStyle name="Normal 2 2 2 2 3 4 3" xfId="7097" xr:uid="{00000000-0005-0000-0000-0000222D0000}"/>
    <cellStyle name="Normal 2 2 2 2 3 4 3 2" xfId="15009" xr:uid="{00000000-0005-0000-0000-0000232D0000}"/>
    <cellStyle name="Normal 2 2 2 2 3 4 3 2 2" xfId="30678" xr:uid="{00000000-0005-0000-0000-0000242D0000}"/>
    <cellStyle name="Normal 2 2 2 2 3 4 3 2 3" xfId="46275" xr:uid="{00000000-0005-0000-0000-0000252D0000}"/>
    <cellStyle name="Normal 2 2 2 2 3 4 3 3" xfId="22932" xr:uid="{00000000-0005-0000-0000-0000262D0000}"/>
    <cellStyle name="Normal 2 2 2 2 3 4 3 4" xfId="38529" xr:uid="{00000000-0005-0000-0000-0000272D0000}"/>
    <cellStyle name="Normal 2 2 2 2 3 4 4" xfId="7098" xr:uid="{00000000-0005-0000-0000-0000282D0000}"/>
    <cellStyle name="Normal 2 2 2 2 3 4 4 2" xfId="15010" xr:uid="{00000000-0005-0000-0000-0000292D0000}"/>
    <cellStyle name="Normal 2 2 2 2 3 4 4 2 2" xfId="30679" xr:uid="{00000000-0005-0000-0000-00002A2D0000}"/>
    <cellStyle name="Normal 2 2 2 2 3 4 4 2 3" xfId="46276" xr:uid="{00000000-0005-0000-0000-00002B2D0000}"/>
    <cellStyle name="Normal 2 2 2 2 3 4 4 3" xfId="22933" xr:uid="{00000000-0005-0000-0000-00002C2D0000}"/>
    <cellStyle name="Normal 2 2 2 2 3 4 4 4" xfId="38530" xr:uid="{00000000-0005-0000-0000-00002D2D0000}"/>
    <cellStyle name="Normal 2 2 2 2 3 4 5" xfId="15005" xr:uid="{00000000-0005-0000-0000-00002E2D0000}"/>
    <cellStyle name="Normal 2 2 2 2 3 4 5 2" xfId="30674" xr:uid="{00000000-0005-0000-0000-00002F2D0000}"/>
    <cellStyle name="Normal 2 2 2 2 3 4 5 3" xfId="46271" xr:uid="{00000000-0005-0000-0000-0000302D0000}"/>
    <cellStyle name="Normal 2 2 2 2 3 4 6" xfId="22928" xr:uid="{00000000-0005-0000-0000-0000312D0000}"/>
    <cellStyle name="Normal 2 2 2 2 3 4 7" xfId="38525" xr:uid="{00000000-0005-0000-0000-0000322D0000}"/>
    <cellStyle name="Normal 2 2 2 2 3 5" xfId="7099" xr:uid="{00000000-0005-0000-0000-0000332D0000}"/>
    <cellStyle name="Normal 2 2 2 2 3 5 2" xfId="7100" xr:uid="{00000000-0005-0000-0000-0000342D0000}"/>
    <cellStyle name="Normal 2 2 2 2 3 5 2 2" xfId="15012" xr:uid="{00000000-0005-0000-0000-0000352D0000}"/>
    <cellStyle name="Normal 2 2 2 2 3 5 2 2 2" xfId="30681" xr:uid="{00000000-0005-0000-0000-0000362D0000}"/>
    <cellStyle name="Normal 2 2 2 2 3 5 2 2 3" xfId="46278" xr:uid="{00000000-0005-0000-0000-0000372D0000}"/>
    <cellStyle name="Normal 2 2 2 2 3 5 2 3" xfId="22935" xr:uid="{00000000-0005-0000-0000-0000382D0000}"/>
    <cellStyle name="Normal 2 2 2 2 3 5 2 4" xfId="38532" xr:uid="{00000000-0005-0000-0000-0000392D0000}"/>
    <cellStyle name="Normal 2 2 2 2 3 5 3" xfId="7101" xr:uid="{00000000-0005-0000-0000-00003A2D0000}"/>
    <cellStyle name="Normal 2 2 2 2 3 5 3 2" xfId="15013" xr:uid="{00000000-0005-0000-0000-00003B2D0000}"/>
    <cellStyle name="Normal 2 2 2 2 3 5 3 2 2" xfId="30682" xr:uid="{00000000-0005-0000-0000-00003C2D0000}"/>
    <cellStyle name="Normal 2 2 2 2 3 5 3 2 3" xfId="46279" xr:uid="{00000000-0005-0000-0000-00003D2D0000}"/>
    <cellStyle name="Normal 2 2 2 2 3 5 3 3" xfId="22936" xr:uid="{00000000-0005-0000-0000-00003E2D0000}"/>
    <cellStyle name="Normal 2 2 2 2 3 5 3 4" xfId="38533" xr:uid="{00000000-0005-0000-0000-00003F2D0000}"/>
    <cellStyle name="Normal 2 2 2 2 3 5 4" xfId="15011" xr:uid="{00000000-0005-0000-0000-0000402D0000}"/>
    <cellStyle name="Normal 2 2 2 2 3 5 4 2" xfId="30680" xr:uid="{00000000-0005-0000-0000-0000412D0000}"/>
    <cellStyle name="Normal 2 2 2 2 3 5 4 3" xfId="46277" xr:uid="{00000000-0005-0000-0000-0000422D0000}"/>
    <cellStyle name="Normal 2 2 2 2 3 5 5" xfId="22934" xr:uid="{00000000-0005-0000-0000-0000432D0000}"/>
    <cellStyle name="Normal 2 2 2 2 3 5 6" xfId="38531" xr:uid="{00000000-0005-0000-0000-0000442D0000}"/>
    <cellStyle name="Normal 2 2 2 2 3 6" xfId="7102" xr:uid="{00000000-0005-0000-0000-0000452D0000}"/>
    <cellStyle name="Normal 2 2 2 2 3 6 2" xfId="7103" xr:uid="{00000000-0005-0000-0000-0000462D0000}"/>
    <cellStyle name="Normal 2 2 2 2 3 6 2 2" xfId="15015" xr:uid="{00000000-0005-0000-0000-0000472D0000}"/>
    <cellStyle name="Normal 2 2 2 2 3 6 2 2 2" xfId="30684" xr:uid="{00000000-0005-0000-0000-0000482D0000}"/>
    <cellStyle name="Normal 2 2 2 2 3 6 2 2 3" xfId="46281" xr:uid="{00000000-0005-0000-0000-0000492D0000}"/>
    <cellStyle name="Normal 2 2 2 2 3 6 2 3" xfId="22938" xr:uid="{00000000-0005-0000-0000-00004A2D0000}"/>
    <cellStyle name="Normal 2 2 2 2 3 6 2 4" xfId="38535" xr:uid="{00000000-0005-0000-0000-00004B2D0000}"/>
    <cellStyle name="Normal 2 2 2 2 3 6 3" xfId="7104" xr:uid="{00000000-0005-0000-0000-00004C2D0000}"/>
    <cellStyle name="Normal 2 2 2 2 3 6 3 2" xfId="15016" xr:uid="{00000000-0005-0000-0000-00004D2D0000}"/>
    <cellStyle name="Normal 2 2 2 2 3 6 3 2 2" xfId="30685" xr:uid="{00000000-0005-0000-0000-00004E2D0000}"/>
    <cellStyle name="Normal 2 2 2 2 3 6 3 2 3" xfId="46282" xr:uid="{00000000-0005-0000-0000-00004F2D0000}"/>
    <cellStyle name="Normal 2 2 2 2 3 6 3 3" xfId="22939" xr:uid="{00000000-0005-0000-0000-0000502D0000}"/>
    <cellStyle name="Normal 2 2 2 2 3 6 3 4" xfId="38536" xr:uid="{00000000-0005-0000-0000-0000512D0000}"/>
    <cellStyle name="Normal 2 2 2 2 3 6 4" xfId="15014" xr:uid="{00000000-0005-0000-0000-0000522D0000}"/>
    <cellStyle name="Normal 2 2 2 2 3 6 4 2" xfId="30683" xr:uid="{00000000-0005-0000-0000-0000532D0000}"/>
    <cellStyle name="Normal 2 2 2 2 3 6 4 3" xfId="46280" xr:uid="{00000000-0005-0000-0000-0000542D0000}"/>
    <cellStyle name="Normal 2 2 2 2 3 6 5" xfId="22937" xr:uid="{00000000-0005-0000-0000-0000552D0000}"/>
    <cellStyle name="Normal 2 2 2 2 3 6 6" xfId="38534" xr:uid="{00000000-0005-0000-0000-0000562D0000}"/>
    <cellStyle name="Normal 2 2 2 2 3 7" xfId="7105" xr:uid="{00000000-0005-0000-0000-0000572D0000}"/>
    <cellStyle name="Normal 2 2 2 2 3 7 2" xfId="7106" xr:uid="{00000000-0005-0000-0000-0000582D0000}"/>
    <cellStyle name="Normal 2 2 2 2 3 7 2 2" xfId="15018" xr:uid="{00000000-0005-0000-0000-0000592D0000}"/>
    <cellStyle name="Normal 2 2 2 2 3 7 2 2 2" xfId="30687" xr:uid="{00000000-0005-0000-0000-00005A2D0000}"/>
    <cellStyle name="Normal 2 2 2 2 3 7 2 2 3" xfId="46284" xr:uid="{00000000-0005-0000-0000-00005B2D0000}"/>
    <cellStyle name="Normal 2 2 2 2 3 7 2 3" xfId="22941" xr:uid="{00000000-0005-0000-0000-00005C2D0000}"/>
    <cellStyle name="Normal 2 2 2 2 3 7 2 4" xfId="38538" xr:uid="{00000000-0005-0000-0000-00005D2D0000}"/>
    <cellStyle name="Normal 2 2 2 2 3 7 3" xfId="7107" xr:uid="{00000000-0005-0000-0000-00005E2D0000}"/>
    <cellStyle name="Normal 2 2 2 2 3 7 3 2" xfId="15019" xr:uid="{00000000-0005-0000-0000-00005F2D0000}"/>
    <cellStyle name="Normal 2 2 2 2 3 7 3 2 2" xfId="30688" xr:uid="{00000000-0005-0000-0000-0000602D0000}"/>
    <cellStyle name="Normal 2 2 2 2 3 7 3 2 3" xfId="46285" xr:uid="{00000000-0005-0000-0000-0000612D0000}"/>
    <cellStyle name="Normal 2 2 2 2 3 7 3 3" xfId="22942" xr:uid="{00000000-0005-0000-0000-0000622D0000}"/>
    <cellStyle name="Normal 2 2 2 2 3 7 3 4" xfId="38539" xr:uid="{00000000-0005-0000-0000-0000632D0000}"/>
    <cellStyle name="Normal 2 2 2 2 3 7 4" xfId="15017" xr:uid="{00000000-0005-0000-0000-0000642D0000}"/>
    <cellStyle name="Normal 2 2 2 2 3 7 4 2" xfId="30686" xr:uid="{00000000-0005-0000-0000-0000652D0000}"/>
    <cellStyle name="Normal 2 2 2 2 3 7 4 3" xfId="46283" xr:uid="{00000000-0005-0000-0000-0000662D0000}"/>
    <cellStyle name="Normal 2 2 2 2 3 7 5" xfId="22940" xr:uid="{00000000-0005-0000-0000-0000672D0000}"/>
    <cellStyle name="Normal 2 2 2 2 3 7 6" xfId="38537" xr:uid="{00000000-0005-0000-0000-0000682D0000}"/>
    <cellStyle name="Normal 2 2 2 2 3 8" xfId="7108" xr:uid="{00000000-0005-0000-0000-0000692D0000}"/>
    <cellStyle name="Normal 2 2 2 2 3 8 2" xfId="7109" xr:uid="{00000000-0005-0000-0000-00006A2D0000}"/>
    <cellStyle name="Normal 2 2 2 2 3 8 2 2" xfId="15021" xr:uid="{00000000-0005-0000-0000-00006B2D0000}"/>
    <cellStyle name="Normal 2 2 2 2 3 8 2 2 2" xfId="30690" xr:uid="{00000000-0005-0000-0000-00006C2D0000}"/>
    <cellStyle name="Normal 2 2 2 2 3 8 2 2 3" xfId="46287" xr:uid="{00000000-0005-0000-0000-00006D2D0000}"/>
    <cellStyle name="Normal 2 2 2 2 3 8 2 3" xfId="22944" xr:uid="{00000000-0005-0000-0000-00006E2D0000}"/>
    <cellStyle name="Normal 2 2 2 2 3 8 2 4" xfId="38541" xr:uid="{00000000-0005-0000-0000-00006F2D0000}"/>
    <cellStyle name="Normal 2 2 2 2 3 8 3" xfId="7110" xr:uid="{00000000-0005-0000-0000-0000702D0000}"/>
    <cellStyle name="Normal 2 2 2 2 3 8 3 2" xfId="15022" xr:uid="{00000000-0005-0000-0000-0000712D0000}"/>
    <cellStyle name="Normal 2 2 2 2 3 8 3 2 2" xfId="30691" xr:uid="{00000000-0005-0000-0000-0000722D0000}"/>
    <cellStyle name="Normal 2 2 2 2 3 8 3 2 3" xfId="46288" xr:uid="{00000000-0005-0000-0000-0000732D0000}"/>
    <cellStyle name="Normal 2 2 2 2 3 8 3 3" xfId="22945" xr:uid="{00000000-0005-0000-0000-0000742D0000}"/>
    <cellStyle name="Normal 2 2 2 2 3 8 3 4" xfId="38542" xr:uid="{00000000-0005-0000-0000-0000752D0000}"/>
    <cellStyle name="Normal 2 2 2 2 3 8 4" xfId="15020" xr:uid="{00000000-0005-0000-0000-0000762D0000}"/>
    <cellStyle name="Normal 2 2 2 2 3 8 4 2" xfId="30689" xr:uid="{00000000-0005-0000-0000-0000772D0000}"/>
    <cellStyle name="Normal 2 2 2 2 3 8 4 3" xfId="46286" xr:uid="{00000000-0005-0000-0000-0000782D0000}"/>
    <cellStyle name="Normal 2 2 2 2 3 8 5" xfId="22943" xr:uid="{00000000-0005-0000-0000-0000792D0000}"/>
    <cellStyle name="Normal 2 2 2 2 3 8 6" xfId="38540" xr:uid="{00000000-0005-0000-0000-00007A2D0000}"/>
    <cellStyle name="Normal 2 2 2 2 3 9" xfId="7111" xr:uid="{00000000-0005-0000-0000-00007B2D0000}"/>
    <cellStyle name="Normal 2 2 2 2 3 9 2" xfId="7112" xr:uid="{00000000-0005-0000-0000-00007C2D0000}"/>
    <cellStyle name="Normal 2 2 2 2 3 9 2 2" xfId="15024" xr:uid="{00000000-0005-0000-0000-00007D2D0000}"/>
    <cellStyle name="Normal 2 2 2 2 3 9 2 2 2" xfId="30693" xr:uid="{00000000-0005-0000-0000-00007E2D0000}"/>
    <cellStyle name="Normal 2 2 2 2 3 9 2 2 3" xfId="46290" xr:uid="{00000000-0005-0000-0000-00007F2D0000}"/>
    <cellStyle name="Normal 2 2 2 2 3 9 2 3" xfId="22947" xr:uid="{00000000-0005-0000-0000-0000802D0000}"/>
    <cellStyle name="Normal 2 2 2 2 3 9 2 4" xfId="38544" xr:uid="{00000000-0005-0000-0000-0000812D0000}"/>
    <cellStyle name="Normal 2 2 2 2 3 9 3" xfId="7113" xr:uid="{00000000-0005-0000-0000-0000822D0000}"/>
    <cellStyle name="Normal 2 2 2 2 3 9 3 2" xfId="15025" xr:uid="{00000000-0005-0000-0000-0000832D0000}"/>
    <cellStyle name="Normal 2 2 2 2 3 9 3 2 2" xfId="30694" xr:uid="{00000000-0005-0000-0000-0000842D0000}"/>
    <cellStyle name="Normal 2 2 2 2 3 9 3 2 3" xfId="46291" xr:uid="{00000000-0005-0000-0000-0000852D0000}"/>
    <cellStyle name="Normal 2 2 2 2 3 9 3 3" xfId="22948" xr:uid="{00000000-0005-0000-0000-0000862D0000}"/>
    <cellStyle name="Normal 2 2 2 2 3 9 3 4" xfId="38545" xr:uid="{00000000-0005-0000-0000-0000872D0000}"/>
    <cellStyle name="Normal 2 2 2 2 3 9 4" xfId="15023" xr:uid="{00000000-0005-0000-0000-0000882D0000}"/>
    <cellStyle name="Normal 2 2 2 2 3 9 4 2" xfId="30692" xr:uid="{00000000-0005-0000-0000-0000892D0000}"/>
    <cellStyle name="Normal 2 2 2 2 3 9 4 3" xfId="46289" xr:uid="{00000000-0005-0000-0000-00008A2D0000}"/>
    <cellStyle name="Normal 2 2 2 2 3 9 5" xfId="22946" xr:uid="{00000000-0005-0000-0000-00008B2D0000}"/>
    <cellStyle name="Normal 2 2 2 2 3 9 6" xfId="38543" xr:uid="{00000000-0005-0000-0000-00008C2D0000}"/>
    <cellStyle name="Normal 2 2 2 2 4" xfId="7114" xr:uid="{00000000-0005-0000-0000-00008D2D0000}"/>
    <cellStyle name="Normal 2 2 2 2 4 10" xfId="7115" xr:uid="{00000000-0005-0000-0000-00008E2D0000}"/>
    <cellStyle name="Normal 2 2 2 2 4 10 2" xfId="15027" xr:uid="{00000000-0005-0000-0000-00008F2D0000}"/>
    <cellStyle name="Normal 2 2 2 2 4 10 2 2" xfId="30696" xr:uid="{00000000-0005-0000-0000-0000902D0000}"/>
    <cellStyle name="Normal 2 2 2 2 4 10 2 3" xfId="46293" xr:uid="{00000000-0005-0000-0000-0000912D0000}"/>
    <cellStyle name="Normal 2 2 2 2 4 10 3" xfId="22950" xr:uid="{00000000-0005-0000-0000-0000922D0000}"/>
    <cellStyle name="Normal 2 2 2 2 4 10 4" xfId="38547" xr:uid="{00000000-0005-0000-0000-0000932D0000}"/>
    <cellStyle name="Normal 2 2 2 2 4 11" xfId="7116" xr:uid="{00000000-0005-0000-0000-0000942D0000}"/>
    <cellStyle name="Normal 2 2 2 2 4 11 2" xfId="15028" xr:uid="{00000000-0005-0000-0000-0000952D0000}"/>
    <cellStyle name="Normal 2 2 2 2 4 11 2 2" xfId="30697" xr:uid="{00000000-0005-0000-0000-0000962D0000}"/>
    <cellStyle name="Normal 2 2 2 2 4 11 2 3" xfId="46294" xr:uid="{00000000-0005-0000-0000-0000972D0000}"/>
    <cellStyle name="Normal 2 2 2 2 4 11 3" xfId="22951" xr:uid="{00000000-0005-0000-0000-0000982D0000}"/>
    <cellStyle name="Normal 2 2 2 2 4 11 4" xfId="38548" xr:uid="{00000000-0005-0000-0000-0000992D0000}"/>
    <cellStyle name="Normal 2 2 2 2 4 12" xfId="7117" xr:uid="{00000000-0005-0000-0000-00009A2D0000}"/>
    <cellStyle name="Normal 2 2 2 2 4 12 2" xfId="15029" xr:uid="{00000000-0005-0000-0000-00009B2D0000}"/>
    <cellStyle name="Normal 2 2 2 2 4 12 2 2" xfId="30698" xr:uid="{00000000-0005-0000-0000-00009C2D0000}"/>
    <cellStyle name="Normal 2 2 2 2 4 12 2 3" xfId="46295" xr:uid="{00000000-0005-0000-0000-00009D2D0000}"/>
    <cellStyle name="Normal 2 2 2 2 4 12 3" xfId="22952" xr:uid="{00000000-0005-0000-0000-00009E2D0000}"/>
    <cellStyle name="Normal 2 2 2 2 4 12 4" xfId="38549" xr:uid="{00000000-0005-0000-0000-00009F2D0000}"/>
    <cellStyle name="Normal 2 2 2 2 4 13" xfId="7118" xr:uid="{00000000-0005-0000-0000-0000A02D0000}"/>
    <cellStyle name="Normal 2 2 2 2 4 13 2" xfId="15030" xr:uid="{00000000-0005-0000-0000-0000A12D0000}"/>
    <cellStyle name="Normal 2 2 2 2 4 13 2 2" xfId="30699" xr:uid="{00000000-0005-0000-0000-0000A22D0000}"/>
    <cellStyle name="Normal 2 2 2 2 4 13 2 3" xfId="46296" xr:uid="{00000000-0005-0000-0000-0000A32D0000}"/>
    <cellStyle name="Normal 2 2 2 2 4 13 3" xfId="22953" xr:uid="{00000000-0005-0000-0000-0000A42D0000}"/>
    <cellStyle name="Normal 2 2 2 2 4 13 4" xfId="38550" xr:uid="{00000000-0005-0000-0000-0000A52D0000}"/>
    <cellStyle name="Normal 2 2 2 2 4 14" xfId="7119" xr:uid="{00000000-0005-0000-0000-0000A62D0000}"/>
    <cellStyle name="Normal 2 2 2 2 4 14 2" xfId="15031" xr:uid="{00000000-0005-0000-0000-0000A72D0000}"/>
    <cellStyle name="Normal 2 2 2 2 4 14 2 2" xfId="30700" xr:uid="{00000000-0005-0000-0000-0000A82D0000}"/>
    <cellStyle name="Normal 2 2 2 2 4 14 2 3" xfId="46297" xr:uid="{00000000-0005-0000-0000-0000A92D0000}"/>
    <cellStyle name="Normal 2 2 2 2 4 14 3" xfId="22954" xr:uid="{00000000-0005-0000-0000-0000AA2D0000}"/>
    <cellStyle name="Normal 2 2 2 2 4 14 4" xfId="38551" xr:uid="{00000000-0005-0000-0000-0000AB2D0000}"/>
    <cellStyle name="Normal 2 2 2 2 4 15" xfId="7120" xr:uid="{00000000-0005-0000-0000-0000AC2D0000}"/>
    <cellStyle name="Normal 2 2 2 2 4 15 2" xfId="15032" xr:uid="{00000000-0005-0000-0000-0000AD2D0000}"/>
    <cellStyle name="Normal 2 2 2 2 4 15 2 2" xfId="30701" xr:uid="{00000000-0005-0000-0000-0000AE2D0000}"/>
    <cellStyle name="Normal 2 2 2 2 4 15 2 3" xfId="46298" xr:uid="{00000000-0005-0000-0000-0000AF2D0000}"/>
    <cellStyle name="Normal 2 2 2 2 4 15 3" xfId="22955" xr:uid="{00000000-0005-0000-0000-0000B02D0000}"/>
    <cellStyle name="Normal 2 2 2 2 4 15 4" xfId="38552" xr:uid="{00000000-0005-0000-0000-0000B12D0000}"/>
    <cellStyle name="Normal 2 2 2 2 4 16" xfId="7121" xr:uid="{00000000-0005-0000-0000-0000B22D0000}"/>
    <cellStyle name="Normal 2 2 2 2 4 16 2" xfId="15033" xr:uid="{00000000-0005-0000-0000-0000B32D0000}"/>
    <cellStyle name="Normal 2 2 2 2 4 16 2 2" xfId="30702" xr:uid="{00000000-0005-0000-0000-0000B42D0000}"/>
    <cellStyle name="Normal 2 2 2 2 4 16 2 3" xfId="46299" xr:uid="{00000000-0005-0000-0000-0000B52D0000}"/>
    <cellStyle name="Normal 2 2 2 2 4 16 3" xfId="22956" xr:uid="{00000000-0005-0000-0000-0000B62D0000}"/>
    <cellStyle name="Normal 2 2 2 2 4 16 4" xfId="38553" xr:uid="{00000000-0005-0000-0000-0000B72D0000}"/>
    <cellStyle name="Normal 2 2 2 2 4 17" xfId="7122" xr:uid="{00000000-0005-0000-0000-0000B82D0000}"/>
    <cellStyle name="Normal 2 2 2 2 4 17 2" xfId="7123" xr:uid="{00000000-0005-0000-0000-0000B92D0000}"/>
    <cellStyle name="Normal 2 2 2 2 4 17 2 2" xfId="15035" xr:uid="{00000000-0005-0000-0000-0000BA2D0000}"/>
    <cellStyle name="Normal 2 2 2 2 4 17 2 2 2" xfId="30704" xr:uid="{00000000-0005-0000-0000-0000BB2D0000}"/>
    <cellStyle name="Normal 2 2 2 2 4 17 2 2 3" xfId="46301" xr:uid="{00000000-0005-0000-0000-0000BC2D0000}"/>
    <cellStyle name="Normal 2 2 2 2 4 17 2 3" xfId="22958" xr:uid="{00000000-0005-0000-0000-0000BD2D0000}"/>
    <cellStyle name="Normal 2 2 2 2 4 17 2 4" xfId="38555" xr:uid="{00000000-0005-0000-0000-0000BE2D0000}"/>
    <cellStyle name="Normal 2 2 2 2 4 17 3" xfId="7124" xr:uid="{00000000-0005-0000-0000-0000BF2D0000}"/>
    <cellStyle name="Normal 2 2 2 2 4 17 3 2" xfId="15036" xr:uid="{00000000-0005-0000-0000-0000C02D0000}"/>
    <cellStyle name="Normal 2 2 2 2 4 17 3 2 2" xfId="30705" xr:uid="{00000000-0005-0000-0000-0000C12D0000}"/>
    <cellStyle name="Normal 2 2 2 2 4 17 3 2 3" xfId="46302" xr:uid="{00000000-0005-0000-0000-0000C22D0000}"/>
    <cellStyle name="Normal 2 2 2 2 4 17 3 3" xfId="22959" xr:uid="{00000000-0005-0000-0000-0000C32D0000}"/>
    <cellStyle name="Normal 2 2 2 2 4 17 3 4" xfId="38556" xr:uid="{00000000-0005-0000-0000-0000C42D0000}"/>
    <cellStyle name="Normal 2 2 2 2 4 17 4" xfId="15034" xr:uid="{00000000-0005-0000-0000-0000C52D0000}"/>
    <cellStyle name="Normal 2 2 2 2 4 17 4 2" xfId="30703" xr:uid="{00000000-0005-0000-0000-0000C62D0000}"/>
    <cellStyle name="Normal 2 2 2 2 4 17 4 3" xfId="46300" xr:uid="{00000000-0005-0000-0000-0000C72D0000}"/>
    <cellStyle name="Normal 2 2 2 2 4 17 5" xfId="22957" xr:uid="{00000000-0005-0000-0000-0000C82D0000}"/>
    <cellStyle name="Normal 2 2 2 2 4 17 6" xfId="38554" xr:uid="{00000000-0005-0000-0000-0000C92D0000}"/>
    <cellStyle name="Normal 2 2 2 2 4 18" xfId="7125" xr:uid="{00000000-0005-0000-0000-0000CA2D0000}"/>
    <cellStyle name="Normal 2 2 2 2 4 18 2" xfId="7126" xr:uid="{00000000-0005-0000-0000-0000CB2D0000}"/>
    <cellStyle name="Normal 2 2 2 2 4 18 2 2" xfId="15038" xr:uid="{00000000-0005-0000-0000-0000CC2D0000}"/>
    <cellStyle name="Normal 2 2 2 2 4 18 2 2 2" xfId="30707" xr:uid="{00000000-0005-0000-0000-0000CD2D0000}"/>
    <cellStyle name="Normal 2 2 2 2 4 18 2 2 3" xfId="46304" xr:uid="{00000000-0005-0000-0000-0000CE2D0000}"/>
    <cellStyle name="Normal 2 2 2 2 4 18 2 3" xfId="22961" xr:uid="{00000000-0005-0000-0000-0000CF2D0000}"/>
    <cellStyle name="Normal 2 2 2 2 4 18 2 4" xfId="38558" xr:uid="{00000000-0005-0000-0000-0000D02D0000}"/>
    <cellStyle name="Normal 2 2 2 2 4 18 3" xfId="7127" xr:uid="{00000000-0005-0000-0000-0000D12D0000}"/>
    <cellStyle name="Normal 2 2 2 2 4 18 3 2" xfId="15039" xr:uid="{00000000-0005-0000-0000-0000D22D0000}"/>
    <cellStyle name="Normal 2 2 2 2 4 18 3 2 2" xfId="30708" xr:uid="{00000000-0005-0000-0000-0000D32D0000}"/>
    <cellStyle name="Normal 2 2 2 2 4 18 3 2 3" xfId="46305" xr:uid="{00000000-0005-0000-0000-0000D42D0000}"/>
    <cellStyle name="Normal 2 2 2 2 4 18 3 3" xfId="22962" xr:uid="{00000000-0005-0000-0000-0000D52D0000}"/>
    <cellStyle name="Normal 2 2 2 2 4 18 3 4" xfId="38559" xr:uid="{00000000-0005-0000-0000-0000D62D0000}"/>
    <cellStyle name="Normal 2 2 2 2 4 18 4" xfId="15037" xr:uid="{00000000-0005-0000-0000-0000D72D0000}"/>
    <cellStyle name="Normal 2 2 2 2 4 18 4 2" xfId="30706" xr:uid="{00000000-0005-0000-0000-0000D82D0000}"/>
    <cellStyle name="Normal 2 2 2 2 4 18 4 3" xfId="46303" xr:uid="{00000000-0005-0000-0000-0000D92D0000}"/>
    <cellStyle name="Normal 2 2 2 2 4 18 5" xfId="22960" xr:uid="{00000000-0005-0000-0000-0000DA2D0000}"/>
    <cellStyle name="Normal 2 2 2 2 4 18 6" xfId="38557" xr:uid="{00000000-0005-0000-0000-0000DB2D0000}"/>
    <cellStyle name="Normal 2 2 2 2 4 19" xfId="7128" xr:uid="{00000000-0005-0000-0000-0000DC2D0000}"/>
    <cellStyle name="Normal 2 2 2 2 4 19 2" xfId="7129" xr:uid="{00000000-0005-0000-0000-0000DD2D0000}"/>
    <cellStyle name="Normal 2 2 2 2 4 19 2 2" xfId="15041" xr:uid="{00000000-0005-0000-0000-0000DE2D0000}"/>
    <cellStyle name="Normal 2 2 2 2 4 19 2 2 2" xfId="30710" xr:uid="{00000000-0005-0000-0000-0000DF2D0000}"/>
    <cellStyle name="Normal 2 2 2 2 4 19 2 2 3" xfId="46307" xr:uid="{00000000-0005-0000-0000-0000E02D0000}"/>
    <cellStyle name="Normal 2 2 2 2 4 19 2 3" xfId="22964" xr:uid="{00000000-0005-0000-0000-0000E12D0000}"/>
    <cellStyle name="Normal 2 2 2 2 4 19 2 4" xfId="38561" xr:uid="{00000000-0005-0000-0000-0000E22D0000}"/>
    <cellStyle name="Normal 2 2 2 2 4 19 3" xfId="7130" xr:uid="{00000000-0005-0000-0000-0000E32D0000}"/>
    <cellStyle name="Normal 2 2 2 2 4 19 3 2" xfId="15042" xr:uid="{00000000-0005-0000-0000-0000E42D0000}"/>
    <cellStyle name="Normal 2 2 2 2 4 19 3 2 2" xfId="30711" xr:uid="{00000000-0005-0000-0000-0000E52D0000}"/>
    <cellStyle name="Normal 2 2 2 2 4 19 3 2 3" xfId="46308" xr:uid="{00000000-0005-0000-0000-0000E62D0000}"/>
    <cellStyle name="Normal 2 2 2 2 4 19 3 3" xfId="22965" xr:uid="{00000000-0005-0000-0000-0000E72D0000}"/>
    <cellStyle name="Normal 2 2 2 2 4 19 3 4" xfId="38562" xr:uid="{00000000-0005-0000-0000-0000E82D0000}"/>
    <cellStyle name="Normal 2 2 2 2 4 19 4" xfId="15040" xr:uid="{00000000-0005-0000-0000-0000E92D0000}"/>
    <cellStyle name="Normal 2 2 2 2 4 19 4 2" xfId="30709" xr:uid="{00000000-0005-0000-0000-0000EA2D0000}"/>
    <cellStyle name="Normal 2 2 2 2 4 19 4 3" xfId="46306" xr:uid="{00000000-0005-0000-0000-0000EB2D0000}"/>
    <cellStyle name="Normal 2 2 2 2 4 19 5" xfId="22963" xr:uid="{00000000-0005-0000-0000-0000EC2D0000}"/>
    <cellStyle name="Normal 2 2 2 2 4 19 6" xfId="38560" xr:uid="{00000000-0005-0000-0000-0000ED2D0000}"/>
    <cellStyle name="Normal 2 2 2 2 4 2" xfId="7131" xr:uid="{00000000-0005-0000-0000-0000EE2D0000}"/>
    <cellStyle name="Normal 2 2 2 2 4 2 10" xfId="7132" xr:uid="{00000000-0005-0000-0000-0000EF2D0000}"/>
    <cellStyle name="Normal 2 2 2 2 4 2 10 2" xfId="7133" xr:uid="{00000000-0005-0000-0000-0000F02D0000}"/>
    <cellStyle name="Normal 2 2 2 2 4 2 10 2 2" xfId="15045" xr:uid="{00000000-0005-0000-0000-0000F12D0000}"/>
    <cellStyle name="Normal 2 2 2 2 4 2 10 2 2 2" xfId="30714" xr:uid="{00000000-0005-0000-0000-0000F22D0000}"/>
    <cellStyle name="Normal 2 2 2 2 4 2 10 2 2 3" xfId="46311" xr:uid="{00000000-0005-0000-0000-0000F32D0000}"/>
    <cellStyle name="Normal 2 2 2 2 4 2 10 2 3" xfId="22968" xr:uid="{00000000-0005-0000-0000-0000F42D0000}"/>
    <cellStyle name="Normal 2 2 2 2 4 2 10 2 4" xfId="38565" xr:uid="{00000000-0005-0000-0000-0000F52D0000}"/>
    <cellStyle name="Normal 2 2 2 2 4 2 10 3" xfId="7134" xr:uid="{00000000-0005-0000-0000-0000F62D0000}"/>
    <cellStyle name="Normal 2 2 2 2 4 2 10 3 2" xfId="15046" xr:uid="{00000000-0005-0000-0000-0000F72D0000}"/>
    <cellStyle name="Normal 2 2 2 2 4 2 10 3 2 2" xfId="30715" xr:uid="{00000000-0005-0000-0000-0000F82D0000}"/>
    <cellStyle name="Normal 2 2 2 2 4 2 10 3 2 3" xfId="46312" xr:uid="{00000000-0005-0000-0000-0000F92D0000}"/>
    <cellStyle name="Normal 2 2 2 2 4 2 10 3 3" xfId="22969" xr:uid="{00000000-0005-0000-0000-0000FA2D0000}"/>
    <cellStyle name="Normal 2 2 2 2 4 2 10 3 4" xfId="38566" xr:uid="{00000000-0005-0000-0000-0000FB2D0000}"/>
    <cellStyle name="Normal 2 2 2 2 4 2 10 4" xfId="15044" xr:uid="{00000000-0005-0000-0000-0000FC2D0000}"/>
    <cellStyle name="Normal 2 2 2 2 4 2 10 4 2" xfId="30713" xr:uid="{00000000-0005-0000-0000-0000FD2D0000}"/>
    <cellStyle name="Normal 2 2 2 2 4 2 10 4 3" xfId="46310" xr:uid="{00000000-0005-0000-0000-0000FE2D0000}"/>
    <cellStyle name="Normal 2 2 2 2 4 2 10 5" xfId="22967" xr:uid="{00000000-0005-0000-0000-0000FF2D0000}"/>
    <cellStyle name="Normal 2 2 2 2 4 2 10 6" xfId="38564" xr:uid="{00000000-0005-0000-0000-0000002E0000}"/>
    <cellStyle name="Normal 2 2 2 2 4 2 11" xfId="7135" xr:uid="{00000000-0005-0000-0000-0000012E0000}"/>
    <cellStyle name="Normal 2 2 2 2 4 2 11 2" xfId="7136" xr:uid="{00000000-0005-0000-0000-0000022E0000}"/>
    <cellStyle name="Normal 2 2 2 2 4 2 11 2 2" xfId="15048" xr:uid="{00000000-0005-0000-0000-0000032E0000}"/>
    <cellStyle name="Normal 2 2 2 2 4 2 11 2 2 2" xfId="30717" xr:uid="{00000000-0005-0000-0000-0000042E0000}"/>
    <cellStyle name="Normal 2 2 2 2 4 2 11 2 2 3" xfId="46314" xr:uid="{00000000-0005-0000-0000-0000052E0000}"/>
    <cellStyle name="Normal 2 2 2 2 4 2 11 2 3" xfId="22971" xr:uid="{00000000-0005-0000-0000-0000062E0000}"/>
    <cellStyle name="Normal 2 2 2 2 4 2 11 2 4" xfId="38568" xr:uid="{00000000-0005-0000-0000-0000072E0000}"/>
    <cellStyle name="Normal 2 2 2 2 4 2 11 3" xfId="7137" xr:uid="{00000000-0005-0000-0000-0000082E0000}"/>
    <cellStyle name="Normal 2 2 2 2 4 2 11 3 2" xfId="15049" xr:uid="{00000000-0005-0000-0000-0000092E0000}"/>
    <cellStyle name="Normal 2 2 2 2 4 2 11 3 2 2" xfId="30718" xr:uid="{00000000-0005-0000-0000-00000A2E0000}"/>
    <cellStyle name="Normal 2 2 2 2 4 2 11 3 2 3" xfId="46315" xr:uid="{00000000-0005-0000-0000-00000B2E0000}"/>
    <cellStyle name="Normal 2 2 2 2 4 2 11 3 3" xfId="22972" xr:uid="{00000000-0005-0000-0000-00000C2E0000}"/>
    <cellStyle name="Normal 2 2 2 2 4 2 11 3 4" xfId="38569" xr:uid="{00000000-0005-0000-0000-00000D2E0000}"/>
    <cellStyle name="Normal 2 2 2 2 4 2 11 4" xfId="15047" xr:uid="{00000000-0005-0000-0000-00000E2E0000}"/>
    <cellStyle name="Normal 2 2 2 2 4 2 11 4 2" xfId="30716" xr:uid="{00000000-0005-0000-0000-00000F2E0000}"/>
    <cellStyle name="Normal 2 2 2 2 4 2 11 4 3" xfId="46313" xr:uid="{00000000-0005-0000-0000-0000102E0000}"/>
    <cellStyle name="Normal 2 2 2 2 4 2 11 5" xfId="22970" xr:uid="{00000000-0005-0000-0000-0000112E0000}"/>
    <cellStyle name="Normal 2 2 2 2 4 2 11 6" xfId="38567" xr:uid="{00000000-0005-0000-0000-0000122E0000}"/>
    <cellStyle name="Normal 2 2 2 2 4 2 12" xfId="7138" xr:uid="{00000000-0005-0000-0000-0000132E0000}"/>
    <cellStyle name="Normal 2 2 2 2 4 2 12 2" xfId="7139" xr:uid="{00000000-0005-0000-0000-0000142E0000}"/>
    <cellStyle name="Normal 2 2 2 2 4 2 12 2 2" xfId="15051" xr:uid="{00000000-0005-0000-0000-0000152E0000}"/>
    <cellStyle name="Normal 2 2 2 2 4 2 12 2 2 2" xfId="30720" xr:uid="{00000000-0005-0000-0000-0000162E0000}"/>
    <cellStyle name="Normal 2 2 2 2 4 2 12 2 2 3" xfId="46317" xr:uid="{00000000-0005-0000-0000-0000172E0000}"/>
    <cellStyle name="Normal 2 2 2 2 4 2 12 2 3" xfId="22974" xr:uid="{00000000-0005-0000-0000-0000182E0000}"/>
    <cellStyle name="Normal 2 2 2 2 4 2 12 2 4" xfId="38571" xr:uid="{00000000-0005-0000-0000-0000192E0000}"/>
    <cellStyle name="Normal 2 2 2 2 4 2 12 3" xfId="7140" xr:uid="{00000000-0005-0000-0000-00001A2E0000}"/>
    <cellStyle name="Normal 2 2 2 2 4 2 12 3 2" xfId="15052" xr:uid="{00000000-0005-0000-0000-00001B2E0000}"/>
    <cellStyle name="Normal 2 2 2 2 4 2 12 3 2 2" xfId="30721" xr:uid="{00000000-0005-0000-0000-00001C2E0000}"/>
    <cellStyle name="Normal 2 2 2 2 4 2 12 3 2 3" xfId="46318" xr:uid="{00000000-0005-0000-0000-00001D2E0000}"/>
    <cellStyle name="Normal 2 2 2 2 4 2 12 3 3" xfId="22975" xr:uid="{00000000-0005-0000-0000-00001E2E0000}"/>
    <cellStyle name="Normal 2 2 2 2 4 2 12 3 4" xfId="38572" xr:uid="{00000000-0005-0000-0000-00001F2E0000}"/>
    <cellStyle name="Normal 2 2 2 2 4 2 12 4" xfId="15050" xr:uid="{00000000-0005-0000-0000-0000202E0000}"/>
    <cellStyle name="Normal 2 2 2 2 4 2 12 4 2" xfId="30719" xr:uid="{00000000-0005-0000-0000-0000212E0000}"/>
    <cellStyle name="Normal 2 2 2 2 4 2 12 4 3" xfId="46316" xr:uid="{00000000-0005-0000-0000-0000222E0000}"/>
    <cellStyle name="Normal 2 2 2 2 4 2 12 5" xfId="22973" xr:uid="{00000000-0005-0000-0000-0000232E0000}"/>
    <cellStyle name="Normal 2 2 2 2 4 2 12 6" xfId="38570" xr:uid="{00000000-0005-0000-0000-0000242E0000}"/>
    <cellStyle name="Normal 2 2 2 2 4 2 13" xfId="7141" xr:uid="{00000000-0005-0000-0000-0000252E0000}"/>
    <cellStyle name="Normal 2 2 2 2 4 2 13 2" xfId="7142" xr:uid="{00000000-0005-0000-0000-0000262E0000}"/>
    <cellStyle name="Normal 2 2 2 2 4 2 13 2 2" xfId="15054" xr:uid="{00000000-0005-0000-0000-0000272E0000}"/>
    <cellStyle name="Normal 2 2 2 2 4 2 13 2 2 2" xfId="30723" xr:uid="{00000000-0005-0000-0000-0000282E0000}"/>
    <cellStyle name="Normal 2 2 2 2 4 2 13 2 2 3" xfId="46320" xr:uid="{00000000-0005-0000-0000-0000292E0000}"/>
    <cellStyle name="Normal 2 2 2 2 4 2 13 2 3" xfId="22977" xr:uid="{00000000-0005-0000-0000-00002A2E0000}"/>
    <cellStyle name="Normal 2 2 2 2 4 2 13 2 4" xfId="38574" xr:uid="{00000000-0005-0000-0000-00002B2E0000}"/>
    <cellStyle name="Normal 2 2 2 2 4 2 13 3" xfId="7143" xr:uid="{00000000-0005-0000-0000-00002C2E0000}"/>
    <cellStyle name="Normal 2 2 2 2 4 2 13 3 2" xfId="15055" xr:uid="{00000000-0005-0000-0000-00002D2E0000}"/>
    <cellStyle name="Normal 2 2 2 2 4 2 13 3 2 2" xfId="30724" xr:uid="{00000000-0005-0000-0000-00002E2E0000}"/>
    <cellStyle name="Normal 2 2 2 2 4 2 13 3 2 3" xfId="46321" xr:uid="{00000000-0005-0000-0000-00002F2E0000}"/>
    <cellStyle name="Normal 2 2 2 2 4 2 13 3 3" xfId="22978" xr:uid="{00000000-0005-0000-0000-0000302E0000}"/>
    <cellStyle name="Normal 2 2 2 2 4 2 13 3 4" xfId="38575" xr:uid="{00000000-0005-0000-0000-0000312E0000}"/>
    <cellStyle name="Normal 2 2 2 2 4 2 13 4" xfId="15053" xr:uid="{00000000-0005-0000-0000-0000322E0000}"/>
    <cellStyle name="Normal 2 2 2 2 4 2 13 4 2" xfId="30722" xr:uid="{00000000-0005-0000-0000-0000332E0000}"/>
    <cellStyle name="Normal 2 2 2 2 4 2 13 4 3" xfId="46319" xr:uid="{00000000-0005-0000-0000-0000342E0000}"/>
    <cellStyle name="Normal 2 2 2 2 4 2 13 5" xfId="22976" xr:uid="{00000000-0005-0000-0000-0000352E0000}"/>
    <cellStyle name="Normal 2 2 2 2 4 2 13 6" xfId="38573" xr:uid="{00000000-0005-0000-0000-0000362E0000}"/>
    <cellStyle name="Normal 2 2 2 2 4 2 14" xfId="7144" xr:uid="{00000000-0005-0000-0000-0000372E0000}"/>
    <cellStyle name="Normal 2 2 2 2 4 2 14 2" xfId="7145" xr:uid="{00000000-0005-0000-0000-0000382E0000}"/>
    <cellStyle name="Normal 2 2 2 2 4 2 14 2 2" xfId="15057" xr:uid="{00000000-0005-0000-0000-0000392E0000}"/>
    <cellStyle name="Normal 2 2 2 2 4 2 14 2 2 2" xfId="30726" xr:uid="{00000000-0005-0000-0000-00003A2E0000}"/>
    <cellStyle name="Normal 2 2 2 2 4 2 14 2 2 3" xfId="46323" xr:uid="{00000000-0005-0000-0000-00003B2E0000}"/>
    <cellStyle name="Normal 2 2 2 2 4 2 14 2 3" xfId="22980" xr:uid="{00000000-0005-0000-0000-00003C2E0000}"/>
    <cellStyle name="Normal 2 2 2 2 4 2 14 2 4" xfId="38577" xr:uid="{00000000-0005-0000-0000-00003D2E0000}"/>
    <cellStyle name="Normal 2 2 2 2 4 2 14 3" xfId="7146" xr:uid="{00000000-0005-0000-0000-00003E2E0000}"/>
    <cellStyle name="Normal 2 2 2 2 4 2 14 3 2" xfId="15058" xr:uid="{00000000-0005-0000-0000-00003F2E0000}"/>
    <cellStyle name="Normal 2 2 2 2 4 2 14 3 2 2" xfId="30727" xr:uid="{00000000-0005-0000-0000-0000402E0000}"/>
    <cellStyle name="Normal 2 2 2 2 4 2 14 3 2 3" xfId="46324" xr:uid="{00000000-0005-0000-0000-0000412E0000}"/>
    <cellStyle name="Normal 2 2 2 2 4 2 14 3 3" xfId="22981" xr:uid="{00000000-0005-0000-0000-0000422E0000}"/>
    <cellStyle name="Normal 2 2 2 2 4 2 14 3 4" xfId="38578" xr:uid="{00000000-0005-0000-0000-0000432E0000}"/>
    <cellStyle name="Normal 2 2 2 2 4 2 14 4" xfId="15056" xr:uid="{00000000-0005-0000-0000-0000442E0000}"/>
    <cellStyle name="Normal 2 2 2 2 4 2 14 4 2" xfId="30725" xr:uid="{00000000-0005-0000-0000-0000452E0000}"/>
    <cellStyle name="Normal 2 2 2 2 4 2 14 4 3" xfId="46322" xr:uid="{00000000-0005-0000-0000-0000462E0000}"/>
    <cellStyle name="Normal 2 2 2 2 4 2 14 5" xfId="22979" xr:uid="{00000000-0005-0000-0000-0000472E0000}"/>
    <cellStyle name="Normal 2 2 2 2 4 2 14 6" xfId="38576" xr:uid="{00000000-0005-0000-0000-0000482E0000}"/>
    <cellStyle name="Normal 2 2 2 2 4 2 15" xfId="7147" xr:uid="{00000000-0005-0000-0000-0000492E0000}"/>
    <cellStyle name="Normal 2 2 2 2 4 2 15 2" xfId="7148" xr:uid="{00000000-0005-0000-0000-00004A2E0000}"/>
    <cellStyle name="Normal 2 2 2 2 4 2 15 2 2" xfId="15060" xr:uid="{00000000-0005-0000-0000-00004B2E0000}"/>
    <cellStyle name="Normal 2 2 2 2 4 2 15 2 2 2" xfId="30729" xr:uid="{00000000-0005-0000-0000-00004C2E0000}"/>
    <cellStyle name="Normal 2 2 2 2 4 2 15 2 2 3" xfId="46326" xr:uid="{00000000-0005-0000-0000-00004D2E0000}"/>
    <cellStyle name="Normal 2 2 2 2 4 2 15 2 3" xfId="22983" xr:uid="{00000000-0005-0000-0000-00004E2E0000}"/>
    <cellStyle name="Normal 2 2 2 2 4 2 15 2 4" xfId="38580" xr:uid="{00000000-0005-0000-0000-00004F2E0000}"/>
    <cellStyle name="Normal 2 2 2 2 4 2 15 3" xfId="7149" xr:uid="{00000000-0005-0000-0000-0000502E0000}"/>
    <cellStyle name="Normal 2 2 2 2 4 2 15 3 2" xfId="15061" xr:uid="{00000000-0005-0000-0000-0000512E0000}"/>
    <cellStyle name="Normal 2 2 2 2 4 2 15 3 2 2" xfId="30730" xr:uid="{00000000-0005-0000-0000-0000522E0000}"/>
    <cellStyle name="Normal 2 2 2 2 4 2 15 3 2 3" xfId="46327" xr:uid="{00000000-0005-0000-0000-0000532E0000}"/>
    <cellStyle name="Normal 2 2 2 2 4 2 15 3 3" xfId="22984" xr:uid="{00000000-0005-0000-0000-0000542E0000}"/>
    <cellStyle name="Normal 2 2 2 2 4 2 15 3 4" xfId="38581" xr:uid="{00000000-0005-0000-0000-0000552E0000}"/>
    <cellStyle name="Normal 2 2 2 2 4 2 15 4" xfId="15059" xr:uid="{00000000-0005-0000-0000-0000562E0000}"/>
    <cellStyle name="Normal 2 2 2 2 4 2 15 4 2" xfId="30728" xr:uid="{00000000-0005-0000-0000-0000572E0000}"/>
    <cellStyle name="Normal 2 2 2 2 4 2 15 4 3" xfId="46325" xr:uid="{00000000-0005-0000-0000-0000582E0000}"/>
    <cellStyle name="Normal 2 2 2 2 4 2 15 5" xfId="22982" xr:uid="{00000000-0005-0000-0000-0000592E0000}"/>
    <cellStyle name="Normal 2 2 2 2 4 2 15 6" xfId="38579" xr:uid="{00000000-0005-0000-0000-00005A2E0000}"/>
    <cellStyle name="Normal 2 2 2 2 4 2 16" xfId="7150" xr:uid="{00000000-0005-0000-0000-00005B2E0000}"/>
    <cellStyle name="Normal 2 2 2 2 4 2 16 2" xfId="7151" xr:uid="{00000000-0005-0000-0000-00005C2E0000}"/>
    <cellStyle name="Normal 2 2 2 2 4 2 16 2 2" xfId="15063" xr:uid="{00000000-0005-0000-0000-00005D2E0000}"/>
    <cellStyle name="Normal 2 2 2 2 4 2 16 2 2 2" xfId="30732" xr:uid="{00000000-0005-0000-0000-00005E2E0000}"/>
    <cellStyle name="Normal 2 2 2 2 4 2 16 2 2 3" xfId="46329" xr:uid="{00000000-0005-0000-0000-00005F2E0000}"/>
    <cellStyle name="Normal 2 2 2 2 4 2 16 2 3" xfId="22986" xr:uid="{00000000-0005-0000-0000-0000602E0000}"/>
    <cellStyle name="Normal 2 2 2 2 4 2 16 2 4" xfId="38583" xr:uid="{00000000-0005-0000-0000-0000612E0000}"/>
    <cellStyle name="Normal 2 2 2 2 4 2 16 3" xfId="7152" xr:uid="{00000000-0005-0000-0000-0000622E0000}"/>
    <cellStyle name="Normal 2 2 2 2 4 2 16 3 2" xfId="15064" xr:uid="{00000000-0005-0000-0000-0000632E0000}"/>
    <cellStyle name="Normal 2 2 2 2 4 2 16 3 2 2" xfId="30733" xr:uid="{00000000-0005-0000-0000-0000642E0000}"/>
    <cellStyle name="Normal 2 2 2 2 4 2 16 3 2 3" xfId="46330" xr:uid="{00000000-0005-0000-0000-0000652E0000}"/>
    <cellStyle name="Normal 2 2 2 2 4 2 16 3 3" xfId="22987" xr:uid="{00000000-0005-0000-0000-0000662E0000}"/>
    <cellStyle name="Normal 2 2 2 2 4 2 16 3 4" xfId="38584" xr:uid="{00000000-0005-0000-0000-0000672E0000}"/>
    <cellStyle name="Normal 2 2 2 2 4 2 16 4" xfId="15062" xr:uid="{00000000-0005-0000-0000-0000682E0000}"/>
    <cellStyle name="Normal 2 2 2 2 4 2 16 4 2" xfId="30731" xr:uid="{00000000-0005-0000-0000-0000692E0000}"/>
    <cellStyle name="Normal 2 2 2 2 4 2 16 4 3" xfId="46328" xr:uid="{00000000-0005-0000-0000-00006A2E0000}"/>
    <cellStyle name="Normal 2 2 2 2 4 2 16 5" xfId="22985" xr:uid="{00000000-0005-0000-0000-00006B2E0000}"/>
    <cellStyle name="Normal 2 2 2 2 4 2 16 6" xfId="38582" xr:uid="{00000000-0005-0000-0000-00006C2E0000}"/>
    <cellStyle name="Normal 2 2 2 2 4 2 17" xfId="7153" xr:uid="{00000000-0005-0000-0000-00006D2E0000}"/>
    <cellStyle name="Normal 2 2 2 2 4 2 17 2" xfId="15065" xr:uid="{00000000-0005-0000-0000-00006E2E0000}"/>
    <cellStyle name="Normal 2 2 2 2 4 2 17 2 2" xfId="30734" xr:uid="{00000000-0005-0000-0000-00006F2E0000}"/>
    <cellStyle name="Normal 2 2 2 2 4 2 17 2 3" xfId="46331" xr:uid="{00000000-0005-0000-0000-0000702E0000}"/>
    <cellStyle name="Normal 2 2 2 2 4 2 17 3" xfId="22988" xr:uid="{00000000-0005-0000-0000-0000712E0000}"/>
    <cellStyle name="Normal 2 2 2 2 4 2 17 4" xfId="38585" xr:uid="{00000000-0005-0000-0000-0000722E0000}"/>
    <cellStyle name="Normal 2 2 2 2 4 2 18" xfId="7154" xr:uid="{00000000-0005-0000-0000-0000732E0000}"/>
    <cellStyle name="Normal 2 2 2 2 4 2 18 2" xfId="15066" xr:uid="{00000000-0005-0000-0000-0000742E0000}"/>
    <cellStyle name="Normal 2 2 2 2 4 2 18 2 2" xfId="30735" xr:uid="{00000000-0005-0000-0000-0000752E0000}"/>
    <cellStyle name="Normal 2 2 2 2 4 2 18 2 3" xfId="46332" xr:uid="{00000000-0005-0000-0000-0000762E0000}"/>
    <cellStyle name="Normal 2 2 2 2 4 2 18 3" xfId="22989" xr:uid="{00000000-0005-0000-0000-0000772E0000}"/>
    <cellStyle name="Normal 2 2 2 2 4 2 18 4" xfId="38586" xr:uid="{00000000-0005-0000-0000-0000782E0000}"/>
    <cellStyle name="Normal 2 2 2 2 4 2 19" xfId="7155" xr:uid="{00000000-0005-0000-0000-0000792E0000}"/>
    <cellStyle name="Normal 2 2 2 2 4 2 19 2" xfId="15067" xr:uid="{00000000-0005-0000-0000-00007A2E0000}"/>
    <cellStyle name="Normal 2 2 2 2 4 2 19 2 2" xfId="30736" xr:uid="{00000000-0005-0000-0000-00007B2E0000}"/>
    <cellStyle name="Normal 2 2 2 2 4 2 19 2 3" xfId="46333" xr:uid="{00000000-0005-0000-0000-00007C2E0000}"/>
    <cellStyle name="Normal 2 2 2 2 4 2 19 3" xfId="22990" xr:uid="{00000000-0005-0000-0000-00007D2E0000}"/>
    <cellStyle name="Normal 2 2 2 2 4 2 19 4" xfId="38587" xr:uid="{00000000-0005-0000-0000-00007E2E0000}"/>
    <cellStyle name="Normal 2 2 2 2 4 2 2" xfId="7156" xr:uid="{00000000-0005-0000-0000-00007F2E0000}"/>
    <cellStyle name="Normal 2 2 2 2 4 2 2 2" xfId="7157" xr:uid="{00000000-0005-0000-0000-0000802E0000}"/>
    <cellStyle name="Normal 2 2 2 2 4 2 2 2 2" xfId="7158" xr:uid="{00000000-0005-0000-0000-0000812E0000}"/>
    <cellStyle name="Normal 2 2 2 2 4 2 2 2 2 2" xfId="15070" xr:uid="{00000000-0005-0000-0000-0000822E0000}"/>
    <cellStyle name="Normal 2 2 2 2 4 2 2 2 2 2 2" xfId="30739" xr:uid="{00000000-0005-0000-0000-0000832E0000}"/>
    <cellStyle name="Normal 2 2 2 2 4 2 2 2 2 2 3" xfId="46336" xr:uid="{00000000-0005-0000-0000-0000842E0000}"/>
    <cellStyle name="Normal 2 2 2 2 4 2 2 2 2 3" xfId="22993" xr:uid="{00000000-0005-0000-0000-0000852E0000}"/>
    <cellStyle name="Normal 2 2 2 2 4 2 2 2 2 4" xfId="38590" xr:uid="{00000000-0005-0000-0000-0000862E0000}"/>
    <cellStyle name="Normal 2 2 2 2 4 2 2 2 3" xfId="7159" xr:uid="{00000000-0005-0000-0000-0000872E0000}"/>
    <cellStyle name="Normal 2 2 2 2 4 2 2 2 3 2" xfId="15071" xr:uid="{00000000-0005-0000-0000-0000882E0000}"/>
    <cellStyle name="Normal 2 2 2 2 4 2 2 2 3 2 2" xfId="30740" xr:uid="{00000000-0005-0000-0000-0000892E0000}"/>
    <cellStyle name="Normal 2 2 2 2 4 2 2 2 3 2 3" xfId="46337" xr:uid="{00000000-0005-0000-0000-00008A2E0000}"/>
    <cellStyle name="Normal 2 2 2 2 4 2 2 2 3 3" xfId="22994" xr:uid="{00000000-0005-0000-0000-00008B2E0000}"/>
    <cellStyle name="Normal 2 2 2 2 4 2 2 2 3 4" xfId="38591" xr:uid="{00000000-0005-0000-0000-00008C2E0000}"/>
    <cellStyle name="Normal 2 2 2 2 4 2 2 2 4" xfId="15069" xr:uid="{00000000-0005-0000-0000-00008D2E0000}"/>
    <cellStyle name="Normal 2 2 2 2 4 2 2 2 4 2" xfId="30738" xr:uid="{00000000-0005-0000-0000-00008E2E0000}"/>
    <cellStyle name="Normal 2 2 2 2 4 2 2 2 4 3" xfId="46335" xr:uid="{00000000-0005-0000-0000-00008F2E0000}"/>
    <cellStyle name="Normal 2 2 2 2 4 2 2 2 5" xfId="22992" xr:uid="{00000000-0005-0000-0000-0000902E0000}"/>
    <cellStyle name="Normal 2 2 2 2 4 2 2 2 6" xfId="38589" xr:uid="{00000000-0005-0000-0000-0000912E0000}"/>
    <cellStyle name="Normal 2 2 2 2 4 2 2 3" xfId="7160" xr:uid="{00000000-0005-0000-0000-0000922E0000}"/>
    <cellStyle name="Normal 2 2 2 2 4 2 2 3 2" xfId="7161" xr:uid="{00000000-0005-0000-0000-0000932E0000}"/>
    <cellStyle name="Normal 2 2 2 2 4 2 2 3 2 2" xfId="15073" xr:uid="{00000000-0005-0000-0000-0000942E0000}"/>
    <cellStyle name="Normal 2 2 2 2 4 2 2 3 2 2 2" xfId="30742" xr:uid="{00000000-0005-0000-0000-0000952E0000}"/>
    <cellStyle name="Normal 2 2 2 2 4 2 2 3 2 2 3" xfId="46339" xr:uid="{00000000-0005-0000-0000-0000962E0000}"/>
    <cellStyle name="Normal 2 2 2 2 4 2 2 3 2 3" xfId="22996" xr:uid="{00000000-0005-0000-0000-0000972E0000}"/>
    <cellStyle name="Normal 2 2 2 2 4 2 2 3 2 4" xfId="38593" xr:uid="{00000000-0005-0000-0000-0000982E0000}"/>
    <cellStyle name="Normal 2 2 2 2 4 2 2 3 3" xfId="7162" xr:uid="{00000000-0005-0000-0000-0000992E0000}"/>
    <cellStyle name="Normal 2 2 2 2 4 2 2 3 3 2" xfId="15074" xr:uid="{00000000-0005-0000-0000-00009A2E0000}"/>
    <cellStyle name="Normal 2 2 2 2 4 2 2 3 3 2 2" xfId="30743" xr:uid="{00000000-0005-0000-0000-00009B2E0000}"/>
    <cellStyle name="Normal 2 2 2 2 4 2 2 3 3 2 3" xfId="46340" xr:uid="{00000000-0005-0000-0000-00009C2E0000}"/>
    <cellStyle name="Normal 2 2 2 2 4 2 2 3 3 3" xfId="22997" xr:uid="{00000000-0005-0000-0000-00009D2E0000}"/>
    <cellStyle name="Normal 2 2 2 2 4 2 2 3 3 4" xfId="38594" xr:uid="{00000000-0005-0000-0000-00009E2E0000}"/>
    <cellStyle name="Normal 2 2 2 2 4 2 2 3 4" xfId="15072" xr:uid="{00000000-0005-0000-0000-00009F2E0000}"/>
    <cellStyle name="Normal 2 2 2 2 4 2 2 3 4 2" xfId="30741" xr:uid="{00000000-0005-0000-0000-0000A02E0000}"/>
    <cellStyle name="Normal 2 2 2 2 4 2 2 3 4 3" xfId="46338" xr:uid="{00000000-0005-0000-0000-0000A12E0000}"/>
    <cellStyle name="Normal 2 2 2 2 4 2 2 3 5" xfId="22995" xr:uid="{00000000-0005-0000-0000-0000A22E0000}"/>
    <cellStyle name="Normal 2 2 2 2 4 2 2 3 6" xfId="38592" xr:uid="{00000000-0005-0000-0000-0000A32E0000}"/>
    <cellStyle name="Normal 2 2 2 2 4 2 2 4" xfId="7163" xr:uid="{00000000-0005-0000-0000-0000A42E0000}"/>
    <cellStyle name="Normal 2 2 2 2 4 2 2 4 2" xfId="7164" xr:uid="{00000000-0005-0000-0000-0000A52E0000}"/>
    <cellStyle name="Normal 2 2 2 2 4 2 2 4 2 2" xfId="15076" xr:uid="{00000000-0005-0000-0000-0000A62E0000}"/>
    <cellStyle name="Normal 2 2 2 2 4 2 2 4 2 2 2" xfId="30745" xr:uid="{00000000-0005-0000-0000-0000A72E0000}"/>
    <cellStyle name="Normal 2 2 2 2 4 2 2 4 2 2 3" xfId="46342" xr:uid="{00000000-0005-0000-0000-0000A82E0000}"/>
    <cellStyle name="Normal 2 2 2 2 4 2 2 4 2 3" xfId="22999" xr:uid="{00000000-0005-0000-0000-0000A92E0000}"/>
    <cellStyle name="Normal 2 2 2 2 4 2 2 4 2 4" xfId="38596" xr:uid="{00000000-0005-0000-0000-0000AA2E0000}"/>
    <cellStyle name="Normal 2 2 2 2 4 2 2 4 3" xfId="7165" xr:uid="{00000000-0005-0000-0000-0000AB2E0000}"/>
    <cellStyle name="Normal 2 2 2 2 4 2 2 4 3 2" xfId="15077" xr:uid="{00000000-0005-0000-0000-0000AC2E0000}"/>
    <cellStyle name="Normal 2 2 2 2 4 2 2 4 3 2 2" xfId="30746" xr:uid="{00000000-0005-0000-0000-0000AD2E0000}"/>
    <cellStyle name="Normal 2 2 2 2 4 2 2 4 3 2 3" xfId="46343" xr:uid="{00000000-0005-0000-0000-0000AE2E0000}"/>
    <cellStyle name="Normal 2 2 2 2 4 2 2 4 3 3" xfId="23000" xr:uid="{00000000-0005-0000-0000-0000AF2E0000}"/>
    <cellStyle name="Normal 2 2 2 2 4 2 2 4 3 4" xfId="38597" xr:uid="{00000000-0005-0000-0000-0000B02E0000}"/>
    <cellStyle name="Normal 2 2 2 2 4 2 2 4 4" xfId="15075" xr:uid="{00000000-0005-0000-0000-0000B12E0000}"/>
    <cellStyle name="Normal 2 2 2 2 4 2 2 4 4 2" xfId="30744" xr:uid="{00000000-0005-0000-0000-0000B22E0000}"/>
    <cellStyle name="Normal 2 2 2 2 4 2 2 4 4 3" xfId="46341" xr:uid="{00000000-0005-0000-0000-0000B32E0000}"/>
    <cellStyle name="Normal 2 2 2 2 4 2 2 4 5" xfId="22998" xr:uid="{00000000-0005-0000-0000-0000B42E0000}"/>
    <cellStyle name="Normal 2 2 2 2 4 2 2 4 6" xfId="38595" xr:uid="{00000000-0005-0000-0000-0000B52E0000}"/>
    <cellStyle name="Normal 2 2 2 2 4 2 2 5" xfId="7166" xr:uid="{00000000-0005-0000-0000-0000B62E0000}"/>
    <cellStyle name="Normal 2 2 2 2 4 2 2 5 2" xfId="7167" xr:uid="{00000000-0005-0000-0000-0000B72E0000}"/>
    <cellStyle name="Normal 2 2 2 2 4 2 2 5 2 2" xfId="15079" xr:uid="{00000000-0005-0000-0000-0000B82E0000}"/>
    <cellStyle name="Normal 2 2 2 2 4 2 2 5 2 2 2" xfId="30748" xr:uid="{00000000-0005-0000-0000-0000B92E0000}"/>
    <cellStyle name="Normal 2 2 2 2 4 2 2 5 2 2 3" xfId="46345" xr:uid="{00000000-0005-0000-0000-0000BA2E0000}"/>
    <cellStyle name="Normal 2 2 2 2 4 2 2 5 2 3" xfId="23002" xr:uid="{00000000-0005-0000-0000-0000BB2E0000}"/>
    <cellStyle name="Normal 2 2 2 2 4 2 2 5 2 4" xfId="38599" xr:uid="{00000000-0005-0000-0000-0000BC2E0000}"/>
    <cellStyle name="Normal 2 2 2 2 4 2 2 5 3" xfId="7168" xr:uid="{00000000-0005-0000-0000-0000BD2E0000}"/>
    <cellStyle name="Normal 2 2 2 2 4 2 2 5 3 2" xfId="15080" xr:uid="{00000000-0005-0000-0000-0000BE2E0000}"/>
    <cellStyle name="Normal 2 2 2 2 4 2 2 5 3 2 2" xfId="30749" xr:uid="{00000000-0005-0000-0000-0000BF2E0000}"/>
    <cellStyle name="Normal 2 2 2 2 4 2 2 5 3 2 3" xfId="46346" xr:uid="{00000000-0005-0000-0000-0000C02E0000}"/>
    <cellStyle name="Normal 2 2 2 2 4 2 2 5 3 3" xfId="23003" xr:uid="{00000000-0005-0000-0000-0000C12E0000}"/>
    <cellStyle name="Normal 2 2 2 2 4 2 2 5 3 4" xfId="38600" xr:uid="{00000000-0005-0000-0000-0000C22E0000}"/>
    <cellStyle name="Normal 2 2 2 2 4 2 2 5 4" xfId="15078" xr:uid="{00000000-0005-0000-0000-0000C32E0000}"/>
    <cellStyle name="Normal 2 2 2 2 4 2 2 5 4 2" xfId="30747" xr:uid="{00000000-0005-0000-0000-0000C42E0000}"/>
    <cellStyle name="Normal 2 2 2 2 4 2 2 5 4 3" xfId="46344" xr:uid="{00000000-0005-0000-0000-0000C52E0000}"/>
    <cellStyle name="Normal 2 2 2 2 4 2 2 5 5" xfId="23001" xr:uid="{00000000-0005-0000-0000-0000C62E0000}"/>
    <cellStyle name="Normal 2 2 2 2 4 2 2 5 6" xfId="38598" xr:uid="{00000000-0005-0000-0000-0000C72E0000}"/>
    <cellStyle name="Normal 2 2 2 2 4 2 2 6" xfId="15068" xr:uid="{00000000-0005-0000-0000-0000C82E0000}"/>
    <cellStyle name="Normal 2 2 2 2 4 2 2 6 2" xfId="30737" xr:uid="{00000000-0005-0000-0000-0000C92E0000}"/>
    <cellStyle name="Normal 2 2 2 2 4 2 2 6 3" xfId="46334" xr:uid="{00000000-0005-0000-0000-0000CA2E0000}"/>
    <cellStyle name="Normal 2 2 2 2 4 2 2 7" xfId="22991" xr:uid="{00000000-0005-0000-0000-0000CB2E0000}"/>
    <cellStyle name="Normal 2 2 2 2 4 2 2 8" xfId="38588" xr:uid="{00000000-0005-0000-0000-0000CC2E0000}"/>
    <cellStyle name="Normal 2 2 2 2 4 2 20" xfId="7169" xr:uid="{00000000-0005-0000-0000-0000CD2E0000}"/>
    <cellStyle name="Normal 2 2 2 2 4 2 20 2" xfId="15081" xr:uid="{00000000-0005-0000-0000-0000CE2E0000}"/>
    <cellStyle name="Normal 2 2 2 2 4 2 20 2 2" xfId="30750" xr:uid="{00000000-0005-0000-0000-0000CF2E0000}"/>
    <cellStyle name="Normal 2 2 2 2 4 2 20 2 3" xfId="46347" xr:uid="{00000000-0005-0000-0000-0000D02E0000}"/>
    <cellStyle name="Normal 2 2 2 2 4 2 20 3" xfId="23004" xr:uid="{00000000-0005-0000-0000-0000D12E0000}"/>
    <cellStyle name="Normal 2 2 2 2 4 2 20 4" xfId="38601" xr:uid="{00000000-0005-0000-0000-0000D22E0000}"/>
    <cellStyle name="Normal 2 2 2 2 4 2 21" xfId="15043" xr:uid="{00000000-0005-0000-0000-0000D32E0000}"/>
    <cellStyle name="Normal 2 2 2 2 4 2 21 2" xfId="30712" xr:uid="{00000000-0005-0000-0000-0000D42E0000}"/>
    <cellStyle name="Normal 2 2 2 2 4 2 21 3" xfId="46309" xr:uid="{00000000-0005-0000-0000-0000D52E0000}"/>
    <cellStyle name="Normal 2 2 2 2 4 2 22" xfId="22966" xr:uid="{00000000-0005-0000-0000-0000D62E0000}"/>
    <cellStyle name="Normal 2 2 2 2 4 2 23" xfId="38563" xr:uid="{00000000-0005-0000-0000-0000D72E0000}"/>
    <cellStyle name="Normal 2 2 2 2 4 2 3" xfId="7170" xr:uid="{00000000-0005-0000-0000-0000D82E0000}"/>
    <cellStyle name="Normal 2 2 2 2 4 2 3 2" xfId="7171" xr:uid="{00000000-0005-0000-0000-0000D92E0000}"/>
    <cellStyle name="Normal 2 2 2 2 4 2 3 2 2" xfId="15083" xr:uid="{00000000-0005-0000-0000-0000DA2E0000}"/>
    <cellStyle name="Normal 2 2 2 2 4 2 3 2 2 2" xfId="30752" xr:uid="{00000000-0005-0000-0000-0000DB2E0000}"/>
    <cellStyle name="Normal 2 2 2 2 4 2 3 2 2 3" xfId="46349" xr:uid="{00000000-0005-0000-0000-0000DC2E0000}"/>
    <cellStyle name="Normal 2 2 2 2 4 2 3 2 3" xfId="23006" xr:uid="{00000000-0005-0000-0000-0000DD2E0000}"/>
    <cellStyle name="Normal 2 2 2 2 4 2 3 2 4" xfId="38603" xr:uid="{00000000-0005-0000-0000-0000DE2E0000}"/>
    <cellStyle name="Normal 2 2 2 2 4 2 3 3" xfId="7172" xr:uid="{00000000-0005-0000-0000-0000DF2E0000}"/>
    <cellStyle name="Normal 2 2 2 2 4 2 3 3 2" xfId="15084" xr:uid="{00000000-0005-0000-0000-0000E02E0000}"/>
    <cellStyle name="Normal 2 2 2 2 4 2 3 3 2 2" xfId="30753" xr:uid="{00000000-0005-0000-0000-0000E12E0000}"/>
    <cellStyle name="Normal 2 2 2 2 4 2 3 3 2 3" xfId="46350" xr:uid="{00000000-0005-0000-0000-0000E22E0000}"/>
    <cellStyle name="Normal 2 2 2 2 4 2 3 3 3" xfId="23007" xr:uid="{00000000-0005-0000-0000-0000E32E0000}"/>
    <cellStyle name="Normal 2 2 2 2 4 2 3 3 4" xfId="38604" xr:uid="{00000000-0005-0000-0000-0000E42E0000}"/>
    <cellStyle name="Normal 2 2 2 2 4 2 3 4" xfId="15082" xr:uid="{00000000-0005-0000-0000-0000E52E0000}"/>
    <cellStyle name="Normal 2 2 2 2 4 2 3 4 2" xfId="30751" xr:uid="{00000000-0005-0000-0000-0000E62E0000}"/>
    <cellStyle name="Normal 2 2 2 2 4 2 3 4 3" xfId="46348" xr:uid="{00000000-0005-0000-0000-0000E72E0000}"/>
    <cellStyle name="Normal 2 2 2 2 4 2 3 5" xfId="23005" xr:uid="{00000000-0005-0000-0000-0000E82E0000}"/>
    <cellStyle name="Normal 2 2 2 2 4 2 3 6" xfId="38602" xr:uid="{00000000-0005-0000-0000-0000E92E0000}"/>
    <cellStyle name="Normal 2 2 2 2 4 2 4" xfId="7173" xr:uid="{00000000-0005-0000-0000-0000EA2E0000}"/>
    <cellStyle name="Normal 2 2 2 2 4 2 4 2" xfId="7174" xr:uid="{00000000-0005-0000-0000-0000EB2E0000}"/>
    <cellStyle name="Normal 2 2 2 2 4 2 4 2 2" xfId="15086" xr:uid="{00000000-0005-0000-0000-0000EC2E0000}"/>
    <cellStyle name="Normal 2 2 2 2 4 2 4 2 2 2" xfId="30755" xr:uid="{00000000-0005-0000-0000-0000ED2E0000}"/>
    <cellStyle name="Normal 2 2 2 2 4 2 4 2 2 3" xfId="46352" xr:uid="{00000000-0005-0000-0000-0000EE2E0000}"/>
    <cellStyle name="Normal 2 2 2 2 4 2 4 2 3" xfId="23009" xr:uid="{00000000-0005-0000-0000-0000EF2E0000}"/>
    <cellStyle name="Normal 2 2 2 2 4 2 4 2 4" xfId="38606" xr:uid="{00000000-0005-0000-0000-0000F02E0000}"/>
    <cellStyle name="Normal 2 2 2 2 4 2 4 3" xfId="7175" xr:uid="{00000000-0005-0000-0000-0000F12E0000}"/>
    <cellStyle name="Normal 2 2 2 2 4 2 4 3 2" xfId="15087" xr:uid="{00000000-0005-0000-0000-0000F22E0000}"/>
    <cellStyle name="Normal 2 2 2 2 4 2 4 3 2 2" xfId="30756" xr:uid="{00000000-0005-0000-0000-0000F32E0000}"/>
    <cellStyle name="Normal 2 2 2 2 4 2 4 3 2 3" xfId="46353" xr:uid="{00000000-0005-0000-0000-0000F42E0000}"/>
    <cellStyle name="Normal 2 2 2 2 4 2 4 3 3" xfId="23010" xr:uid="{00000000-0005-0000-0000-0000F52E0000}"/>
    <cellStyle name="Normal 2 2 2 2 4 2 4 3 4" xfId="38607" xr:uid="{00000000-0005-0000-0000-0000F62E0000}"/>
    <cellStyle name="Normal 2 2 2 2 4 2 4 4" xfId="15085" xr:uid="{00000000-0005-0000-0000-0000F72E0000}"/>
    <cellStyle name="Normal 2 2 2 2 4 2 4 4 2" xfId="30754" xr:uid="{00000000-0005-0000-0000-0000F82E0000}"/>
    <cellStyle name="Normal 2 2 2 2 4 2 4 4 3" xfId="46351" xr:uid="{00000000-0005-0000-0000-0000F92E0000}"/>
    <cellStyle name="Normal 2 2 2 2 4 2 4 5" xfId="23008" xr:uid="{00000000-0005-0000-0000-0000FA2E0000}"/>
    <cellStyle name="Normal 2 2 2 2 4 2 4 6" xfId="38605" xr:uid="{00000000-0005-0000-0000-0000FB2E0000}"/>
    <cellStyle name="Normal 2 2 2 2 4 2 5" xfId="7176" xr:uid="{00000000-0005-0000-0000-0000FC2E0000}"/>
    <cellStyle name="Normal 2 2 2 2 4 2 5 2" xfId="7177" xr:uid="{00000000-0005-0000-0000-0000FD2E0000}"/>
    <cellStyle name="Normal 2 2 2 2 4 2 5 2 2" xfId="15089" xr:uid="{00000000-0005-0000-0000-0000FE2E0000}"/>
    <cellStyle name="Normal 2 2 2 2 4 2 5 2 2 2" xfId="30758" xr:uid="{00000000-0005-0000-0000-0000FF2E0000}"/>
    <cellStyle name="Normal 2 2 2 2 4 2 5 2 2 3" xfId="46355" xr:uid="{00000000-0005-0000-0000-0000002F0000}"/>
    <cellStyle name="Normal 2 2 2 2 4 2 5 2 3" xfId="23012" xr:uid="{00000000-0005-0000-0000-0000012F0000}"/>
    <cellStyle name="Normal 2 2 2 2 4 2 5 2 4" xfId="38609" xr:uid="{00000000-0005-0000-0000-0000022F0000}"/>
    <cellStyle name="Normal 2 2 2 2 4 2 5 3" xfId="7178" xr:uid="{00000000-0005-0000-0000-0000032F0000}"/>
    <cellStyle name="Normal 2 2 2 2 4 2 5 3 2" xfId="15090" xr:uid="{00000000-0005-0000-0000-0000042F0000}"/>
    <cellStyle name="Normal 2 2 2 2 4 2 5 3 2 2" xfId="30759" xr:uid="{00000000-0005-0000-0000-0000052F0000}"/>
    <cellStyle name="Normal 2 2 2 2 4 2 5 3 2 3" xfId="46356" xr:uid="{00000000-0005-0000-0000-0000062F0000}"/>
    <cellStyle name="Normal 2 2 2 2 4 2 5 3 3" xfId="23013" xr:uid="{00000000-0005-0000-0000-0000072F0000}"/>
    <cellStyle name="Normal 2 2 2 2 4 2 5 3 4" xfId="38610" xr:uid="{00000000-0005-0000-0000-0000082F0000}"/>
    <cellStyle name="Normal 2 2 2 2 4 2 5 4" xfId="15088" xr:uid="{00000000-0005-0000-0000-0000092F0000}"/>
    <cellStyle name="Normal 2 2 2 2 4 2 5 4 2" xfId="30757" xr:uid="{00000000-0005-0000-0000-00000A2F0000}"/>
    <cellStyle name="Normal 2 2 2 2 4 2 5 4 3" xfId="46354" xr:uid="{00000000-0005-0000-0000-00000B2F0000}"/>
    <cellStyle name="Normal 2 2 2 2 4 2 5 5" xfId="23011" xr:uid="{00000000-0005-0000-0000-00000C2F0000}"/>
    <cellStyle name="Normal 2 2 2 2 4 2 5 6" xfId="38608" xr:uid="{00000000-0005-0000-0000-00000D2F0000}"/>
    <cellStyle name="Normal 2 2 2 2 4 2 6" xfId="7179" xr:uid="{00000000-0005-0000-0000-00000E2F0000}"/>
    <cellStyle name="Normal 2 2 2 2 4 2 6 2" xfId="7180" xr:uid="{00000000-0005-0000-0000-00000F2F0000}"/>
    <cellStyle name="Normal 2 2 2 2 4 2 6 2 2" xfId="15092" xr:uid="{00000000-0005-0000-0000-0000102F0000}"/>
    <cellStyle name="Normal 2 2 2 2 4 2 6 2 2 2" xfId="30761" xr:uid="{00000000-0005-0000-0000-0000112F0000}"/>
    <cellStyle name="Normal 2 2 2 2 4 2 6 2 2 3" xfId="46358" xr:uid="{00000000-0005-0000-0000-0000122F0000}"/>
    <cellStyle name="Normal 2 2 2 2 4 2 6 2 3" xfId="23015" xr:uid="{00000000-0005-0000-0000-0000132F0000}"/>
    <cellStyle name="Normal 2 2 2 2 4 2 6 2 4" xfId="38612" xr:uid="{00000000-0005-0000-0000-0000142F0000}"/>
    <cellStyle name="Normal 2 2 2 2 4 2 6 3" xfId="7181" xr:uid="{00000000-0005-0000-0000-0000152F0000}"/>
    <cellStyle name="Normal 2 2 2 2 4 2 6 3 2" xfId="15093" xr:uid="{00000000-0005-0000-0000-0000162F0000}"/>
    <cellStyle name="Normal 2 2 2 2 4 2 6 3 2 2" xfId="30762" xr:uid="{00000000-0005-0000-0000-0000172F0000}"/>
    <cellStyle name="Normal 2 2 2 2 4 2 6 3 2 3" xfId="46359" xr:uid="{00000000-0005-0000-0000-0000182F0000}"/>
    <cellStyle name="Normal 2 2 2 2 4 2 6 3 3" xfId="23016" xr:uid="{00000000-0005-0000-0000-0000192F0000}"/>
    <cellStyle name="Normal 2 2 2 2 4 2 6 3 4" xfId="38613" xr:uid="{00000000-0005-0000-0000-00001A2F0000}"/>
    <cellStyle name="Normal 2 2 2 2 4 2 6 4" xfId="15091" xr:uid="{00000000-0005-0000-0000-00001B2F0000}"/>
    <cellStyle name="Normal 2 2 2 2 4 2 6 4 2" xfId="30760" xr:uid="{00000000-0005-0000-0000-00001C2F0000}"/>
    <cellStyle name="Normal 2 2 2 2 4 2 6 4 3" xfId="46357" xr:uid="{00000000-0005-0000-0000-00001D2F0000}"/>
    <cellStyle name="Normal 2 2 2 2 4 2 6 5" xfId="23014" xr:uid="{00000000-0005-0000-0000-00001E2F0000}"/>
    <cellStyle name="Normal 2 2 2 2 4 2 6 6" xfId="38611" xr:uid="{00000000-0005-0000-0000-00001F2F0000}"/>
    <cellStyle name="Normal 2 2 2 2 4 2 7" xfId="7182" xr:uid="{00000000-0005-0000-0000-0000202F0000}"/>
    <cellStyle name="Normal 2 2 2 2 4 2 7 2" xfId="7183" xr:uid="{00000000-0005-0000-0000-0000212F0000}"/>
    <cellStyle name="Normal 2 2 2 2 4 2 7 2 2" xfId="15095" xr:uid="{00000000-0005-0000-0000-0000222F0000}"/>
    <cellStyle name="Normal 2 2 2 2 4 2 7 2 2 2" xfId="30764" xr:uid="{00000000-0005-0000-0000-0000232F0000}"/>
    <cellStyle name="Normal 2 2 2 2 4 2 7 2 2 3" xfId="46361" xr:uid="{00000000-0005-0000-0000-0000242F0000}"/>
    <cellStyle name="Normal 2 2 2 2 4 2 7 2 3" xfId="23018" xr:uid="{00000000-0005-0000-0000-0000252F0000}"/>
    <cellStyle name="Normal 2 2 2 2 4 2 7 2 4" xfId="38615" xr:uid="{00000000-0005-0000-0000-0000262F0000}"/>
    <cellStyle name="Normal 2 2 2 2 4 2 7 3" xfId="7184" xr:uid="{00000000-0005-0000-0000-0000272F0000}"/>
    <cellStyle name="Normal 2 2 2 2 4 2 7 3 2" xfId="15096" xr:uid="{00000000-0005-0000-0000-0000282F0000}"/>
    <cellStyle name="Normal 2 2 2 2 4 2 7 3 2 2" xfId="30765" xr:uid="{00000000-0005-0000-0000-0000292F0000}"/>
    <cellStyle name="Normal 2 2 2 2 4 2 7 3 2 3" xfId="46362" xr:uid="{00000000-0005-0000-0000-00002A2F0000}"/>
    <cellStyle name="Normal 2 2 2 2 4 2 7 3 3" xfId="23019" xr:uid="{00000000-0005-0000-0000-00002B2F0000}"/>
    <cellStyle name="Normal 2 2 2 2 4 2 7 3 4" xfId="38616" xr:uid="{00000000-0005-0000-0000-00002C2F0000}"/>
    <cellStyle name="Normal 2 2 2 2 4 2 7 4" xfId="15094" xr:uid="{00000000-0005-0000-0000-00002D2F0000}"/>
    <cellStyle name="Normal 2 2 2 2 4 2 7 4 2" xfId="30763" xr:uid="{00000000-0005-0000-0000-00002E2F0000}"/>
    <cellStyle name="Normal 2 2 2 2 4 2 7 4 3" xfId="46360" xr:uid="{00000000-0005-0000-0000-00002F2F0000}"/>
    <cellStyle name="Normal 2 2 2 2 4 2 7 5" xfId="23017" xr:uid="{00000000-0005-0000-0000-0000302F0000}"/>
    <cellStyle name="Normal 2 2 2 2 4 2 7 6" xfId="38614" xr:uid="{00000000-0005-0000-0000-0000312F0000}"/>
    <cellStyle name="Normal 2 2 2 2 4 2 8" xfId="7185" xr:uid="{00000000-0005-0000-0000-0000322F0000}"/>
    <cellStyle name="Normal 2 2 2 2 4 2 8 2" xfId="7186" xr:uid="{00000000-0005-0000-0000-0000332F0000}"/>
    <cellStyle name="Normal 2 2 2 2 4 2 8 2 2" xfId="15098" xr:uid="{00000000-0005-0000-0000-0000342F0000}"/>
    <cellStyle name="Normal 2 2 2 2 4 2 8 2 2 2" xfId="30767" xr:uid="{00000000-0005-0000-0000-0000352F0000}"/>
    <cellStyle name="Normal 2 2 2 2 4 2 8 2 2 3" xfId="46364" xr:uid="{00000000-0005-0000-0000-0000362F0000}"/>
    <cellStyle name="Normal 2 2 2 2 4 2 8 2 3" xfId="23021" xr:uid="{00000000-0005-0000-0000-0000372F0000}"/>
    <cellStyle name="Normal 2 2 2 2 4 2 8 2 4" xfId="38618" xr:uid="{00000000-0005-0000-0000-0000382F0000}"/>
    <cellStyle name="Normal 2 2 2 2 4 2 8 3" xfId="7187" xr:uid="{00000000-0005-0000-0000-0000392F0000}"/>
    <cellStyle name="Normal 2 2 2 2 4 2 8 3 2" xfId="15099" xr:uid="{00000000-0005-0000-0000-00003A2F0000}"/>
    <cellStyle name="Normal 2 2 2 2 4 2 8 3 2 2" xfId="30768" xr:uid="{00000000-0005-0000-0000-00003B2F0000}"/>
    <cellStyle name="Normal 2 2 2 2 4 2 8 3 2 3" xfId="46365" xr:uid="{00000000-0005-0000-0000-00003C2F0000}"/>
    <cellStyle name="Normal 2 2 2 2 4 2 8 3 3" xfId="23022" xr:uid="{00000000-0005-0000-0000-00003D2F0000}"/>
    <cellStyle name="Normal 2 2 2 2 4 2 8 3 4" xfId="38619" xr:uid="{00000000-0005-0000-0000-00003E2F0000}"/>
    <cellStyle name="Normal 2 2 2 2 4 2 8 4" xfId="15097" xr:uid="{00000000-0005-0000-0000-00003F2F0000}"/>
    <cellStyle name="Normal 2 2 2 2 4 2 8 4 2" xfId="30766" xr:uid="{00000000-0005-0000-0000-0000402F0000}"/>
    <cellStyle name="Normal 2 2 2 2 4 2 8 4 3" xfId="46363" xr:uid="{00000000-0005-0000-0000-0000412F0000}"/>
    <cellStyle name="Normal 2 2 2 2 4 2 8 5" xfId="23020" xr:uid="{00000000-0005-0000-0000-0000422F0000}"/>
    <cellStyle name="Normal 2 2 2 2 4 2 8 6" xfId="38617" xr:uid="{00000000-0005-0000-0000-0000432F0000}"/>
    <cellStyle name="Normal 2 2 2 2 4 2 9" xfId="7188" xr:uid="{00000000-0005-0000-0000-0000442F0000}"/>
    <cellStyle name="Normal 2 2 2 2 4 2 9 2" xfId="7189" xr:uid="{00000000-0005-0000-0000-0000452F0000}"/>
    <cellStyle name="Normal 2 2 2 2 4 2 9 2 2" xfId="15101" xr:uid="{00000000-0005-0000-0000-0000462F0000}"/>
    <cellStyle name="Normal 2 2 2 2 4 2 9 2 2 2" xfId="30770" xr:uid="{00000000-0005-0000-0000-0000472F0000}"/>
    <cellStyle name="Normal 2 2 2 2 4 2 9 2 2 3" xfId="46367" xr:uid="{00000000-0005-0000-0000-0000482F0000}"/>
    <cellStyle name="Normal 2 2 2 2 4 2 9 2 3" xfId="23024" xr:uid="{00000000-0005-0000-0000-0000492F0000}"/>
    <cellStyle name="Normal 2 2 2 2 4 2 9 2 4" xfId="38621" xr:uid="{00000000-0005-0000-0000-00004A2F0000}"/>
    <cellStyle name="Normal 2 2 2 2 4 2 9 3" xfId="7190" xr:uid="{00000000-0005-0000-0000-00004B2F0000}"/>
    <cellStyle name="Normal 2 2 2 2 4 2 9 3 2" xfId="15102" xr:uid="{00000000-0005-0000-0000-00004C2F0000}"/>
    <cellStyle name="Normal 2 2 2 2 4 2 9 3 2 2" xfId="30771" xr:uid="{00000000-0005-0000-0000-00004D2F0000}"/>
    <cellStyle name="Normal 2 2 2 2 4 2 9 3 2 3" xfId="46368" xr:uid="{00000000-0005-0000-0000-00004E2F0000}"/>
    <cellStyle name="Normal 2 2 2 2 4 2 9 3 3" xfId="23025" xr:uid="{00000000-0005-0000-0000-00004F2F0000}"/>
    <cellStyle name="Normal 2 2 2 2 4 2 9 3 4" xfId="38622" xr:uid="{00000000-0005-0000-0000-0000502F0000}"/>
    <cellStyle name="Normal 2 2 2 2 4 2 9 4" xfId="15100" xr:uid="{00000000-0005-0000-0000-0000512F0000}"/>
    <cellStyle name="Normal 2 2 2 2 4 2 9 4 2" xfId="30769" xr:uid="{00000000-0005-0000-0000-0000522F0000}"/>
    <cellStyle name="Normal 2 2 2 2 4 2 9 4 3" xfId="46366" xr:uid="{00000000-0005-0000-0000-0000532F0000}"/>
    <cellStyle name="Normal 2 2 2 2 4 2 9 5" xfId="23023" xr:uid="{00000000-0005-0000-0000-0000542F0000}"/>
    <cellStyle name="Normal 2 2 2 2 4 2 9 6" xfId="38620" xr:uid="{00000000-0005-0000-0000-0000552F0000}"/>
    <cellStyle name="Normal 2 2 2 2 4 20" xfId="15026" xr:uid="{00000000-0005-0000-0000-0000562F0000}"/>
    <cellStyle name="Normal 2 2 2 2 4 20 2" xfId="30695" xr:uid="{00000000-0005-0000-0000-0000572F0000}"/>
    <cellStyle name="Normal 2 2 2 2 4 20 3" xfId="46292" xr:uid="{00000000-0005-0000-0000-0000582F0000}"/>
    <cellStyle name="Normal 2 2 2 2 4 21" xfId="22949" xr:uid="{00000000-0005-0000-0000-0000592F0000}"/>
    <cellStyle name="Normal 2 2 2 2 4 22" xfId="38546" xr:uid="{00000000-0005-0000-0000-00005A2F0000}"/>
    <cellStyle name="Normal 2 2 2 2 4 3" xfId="7191" xr:uid="{00000000-0005-0000-0000-00005B2F0000}"/>
    <cellStyle name="Normal 2 2 2 2 4 3 2" xfId="7192" xr:uid="{00000000-0005-0000-0000-00005C2F0000}"/>
    <cellStyle name="Normal 2 2 2 2 4 3 2 2" xfId="15104" xr:uid="{00000000-0005-0000-0000-00005D2F0000}"/>
    <cellStyle name="Normal 2 2 2 2 4 3 2 2 2" xfId="30773" xr:uid="{00000000-0005-0000-0000-00005E2F0000}"/>
    <cellStyle name="Normal 2 2 2 2 4 3 2 2 3" xfId="46370" xr:uid="{00000000-0005-0000-0000-00005F2F0000}"/>
    <cellStyle name="Normal 2 2 2 2 4 3 2 3" xfId="23027" xr:uid="{00000000-0005-0000-0000-0000602F0000}"/>
    <cellStyle name="Normal 2 2 2 2 4 3 2 4" xfId="38624" xr:uid="{00000000-0005-0000-0000-0000612F0000}"/>
    <cellStyle name="Normal 2 2 2 2 4 3 3" xfId="7193" xr:uid="{00000000-0005-0000-0000-0000622F0000}"/>
    <cellStyle name="Normal 2 2 2 2 4 3 3 2" xfId="15105" xr:uid="{00000000-0005-0000-0000-0000632F0000}"/>
    <cellStyle name="Normal 2 2 2 2 4 3 3 2 2" xfId="30774" xr:uid="{00000000-0005-0000-0000-0000642F0000}"/>
    <cellStyle name="Normal 2 2 2 2 4 3 3 2 3" xfId="46371" xr:uid="{00000000-0005-0000-0000-0000652F0000}"/>
    <cellStyle name="Normal 2 2 2 2 4 3 3 3" xfId="23028" xr:uid="{00000000-0005-0000-0000-0000662F0000}"/>
    <cellStyle name="Normal 2 2 2 2 4 3 3 4" xfId="38625" xr:uid="{00000000-0005-0000-0000-0000672F0000}"/>
    <cellStyle name="Normal 2 2 2 2 4 3 4" xfId="7194" xr:uid="{00000000-0005-0000-0000-0000682F0000}"/>
    <cellStyle name="Normal 2 2 2 2 4 3 4 2" xfId="15106" xr:uid="{00000000-0005-0000-0000-0000692F0000}"/>
    <cellStyle name="Normal 2 2 2 2 4 3 4 2 2" xfId="30775" xr:uid="{00000000-0005-0000-0000-00006A2F0000}"/>
    <cellStyle name="Normal 2 2 2 2 4 3 4 2 3" xfId="46372" xr:uid="{00000000-0005-0000-0000-00006B2F0000}"/>
    <cellStyle name="Normal 2 2 2 2 4 3 4 3" xfId="23029" xr:uid="{00000000-0005-0000-0000-00006C2F0000}"/>
    <cellStyle name="Normal 2 2 2 2 4 3 4 4" xfId="38626" xr:uid="{00000000-0005-0000-0000-00006D2F0000}"/>
    <cellStyle name="Normal 2 2 2 2 4 3 5" xfId="7195" xr:uid="{00000000-0005-0000-0000-00006E2F0000}"/>
    <cellStyle name="Normal 2 2 2 2 4 3 5 2" xfId="15107" xr:uid="{00000000-0005-0000-0000-00006F2F0000}"/>
    <cellStyle name="Normal 2 2 2 2 4 3 5 2 2" xfId="30776" xr:uid="{00000000-0005-0000-0000-0000702F0000}"/>
    <cellStyle name="Normal 2 2 2 2 4 3 5 2 3" xfId="46373" xr:uid="{00000000-0005-0000-0000-0000712F0000}"/>
    <cellStyle name="Normal 2 2 2 2 4 3 5 3" xfId="23030" xr:uid="{00000000-0005-0000-0000-0000722F0000}"/>
    <cellStyle name="Normal 2 2 2 2 4 3 5 4" xfId="38627" xr:uid="{00000000-0005-0000-0000-0000732F0000}"/>
    <cellStyle name="Normal 2 2 2 2 4 3 6" xfId="7196" xr:uid="{00000000-0005-0000-0000-0000742F0000}"/>
    <cellStyle name="Normal 2 2 2 2 4 3 6 2" xfId="15108" xr:uid="{00000000-0005-0000-0000-0000752F0000}"/>
    <cellStyle name="Normal 2 2 2 2 4 3 6 2 2" xfId="30777" xr:uid="{00000000-0005-0000-0000-0000762F0000}"/>
    <cellStyle name="Normal 2 2 2 2 4 3 6 2 3" xfId="46374" xr:uid="{00000000-0005-0000-0000-0000772F0000}"/>
    <cellStyle name="Normal 2 2 2 2 4 3 6 3" xfId="23031" xr:uid="{00000000-0005-0000-0000-0000782F0000}"/>
    <cellStyle name="Normal 2 2 2 2 4 3 6 4" xfId="38628" xr:uid="{00000000-0005-0000-0000-0000792F0000}"/>
    <cellStyle name="Normal 2 2 2 2 4 3 7" xfId="15103" xr:uid="{00000000-0005-0000-0000-00007A2F0000}"/>
    <cellStyle name="Normal 2 2 2 2 4 3 7 2" xfId="30772" xr:uid="{00000000-0005-0000-0000-00007B2F0000}"/>
    <cellStyle name="Normal 2 2 2 2 4 3 7 3" xfId="46369" xr:uid="{00000000-0005-0000-0000-00007C2F0000}"/>
    <cellStyle name="Normal 2 2 2 2 4 3 8" xfId="23026" xr:uid="{00000000-0005-0000-0000-00007D2F0000}"/>
    <cellStyle name="Normal 2 2 2 2 4 3 9" xfId="38623" xr:uid="{00000000-0005-0000-0000-00007E2F0000}"/>
    <cellStyle name="Normal 2 2 2 2 4 4" xfId="7197" xr:uid="{00000000-0005-0000-0000-00007F2F0000}"/>
    <cellStyle name="Normal 2 2 2 2 4 4 2" xfId="15109" xr:uid="{00000000-0005-0000-0000-0000802F0000}"/>
    <cellStyle name="Normal 2 2 2 2 4 4 2 2" xfId="30778" xr:uid="{00000000-0005-0000-0000-0000812F0000}"/>
    <cellStyle name="Normal 2 2 2 2 4 4 2 3" xfId="46375" xr:uid="{00000000-0005-0000-0000-0000822F0000}"/>
    <cellStyle name="Normal 2 2 2 2 4 4 3" xfId="23032" xr:uid="{00000000-0005-0000-0000-0000832F0000}"/>
    <cellStyle name="Normal 2 2 2 2 4 4 4" xfId="38629" xr:uid="{00000000-0005-0000-0000-0000842F0000}"/>
    <cellStyle name="Normal 2 2 2 2 4 5" xfId="7198" xr:uid="{00000000-0005-0000-0000-0000852F0000}"/>
    <cellStyle name="Normal 2 2 2 2 4 5 2" xfId="15110" xr:uid="{00000000-0005-0000-0000-0000862F0000}"/>
    <cellStyle name="Normal 2 2 2 2 4 5 2 2" xfId="30779" xr:uid="{00000000-0005-0000-0000-0000872F0000}"/>
    <cellStyle name="Normal 2 2 2 2 4 5 2 3" xfId="46376" xr:uid="{00000000-0005-0000-0000-0000882F0000}"/>
    <cellStyle name="Normal 2 2 2 2 4 5 3" xfId="23033" xr:uid="{00000000-0005-0000-0000-0000892F0000}"/>
    <cellStyle name="Normal 2 2 2 2 4 5 4" xfId="38630" xr:uid="{00000000-0005-0000-0000-00008A2F0000}"/>
    <cellStyle name="Normal 2 2 2 2 4 6" xfId="7199" xr:uid="{00000000-0005-0000-0000-00008B2F0000}"/>
    <cellStyle name="Normal 2 2 2 2 4 6 2" xfId="15111" xr:uid="{00000000-0005-0000-0000-00008C2F0000}"/>
    <cellStyle name="Normal 2 2 2 2 4 6 2 2" xfId="30780" xr:uid="{00000000-0005-0000-0000-00008D2F0000}"/>
    <cellStyle name="Normal 2 2 2 2 4 6 2 3" xfId="46377" xr:uid="{00000000-0005-0000-0000-00008E2F0000}"/>
    <cellStyle name="Normal 2 2 2 2 4 6 3" xfId="23034" xr:uid="{00000000-0005-0000-0000-00008F2F0000}"/>
    <cellStyle name="Normal 2 2 2 2 4 6 4" xfId="38631" xr:uid="{00000000-0005-0000-0000-0000902F0000}"/>
    <cellStyle name="Normal 2 2 2 2 4 7" xfId="7200" xr:uid="{00000000-0005-0000-0000-0000912F0000}"/>
    <cellStyle name="Normal 2 2 2 2 4 7 2" xfId="15112" xr:uid="{00000000-0005-0000-0000-0000922F0000}"/>
    <cellStyle name="Normal 2 2 2 2 4 7 2 2" xfId="30781" xr:uid="{00000000-0005-0000-0000-0000932F0000}"/>
    <cellStyle name="Normal 2 2 2 2 4 7 2 3" xfId="46378" xr:uid="{00000000-0005-0000-0000-0000942F0000}"/>
    <cellStyle name="Normal 2 2 2 2 4 7 3" xfId="23035" xr:uid="{00000000-0005-0000-0000-0000952F0000}"/>
    <cellStyle name="Normal 2 2 2 2 4 7 4" xfId="38632" xr:uid="{00000000-0005-0000-0000-0000962F0000}"/>
    <cellStyle name="Normal 2 2 2 2 4 8" xfId="7201" xr:uid="{00000000-0005-0000-0000-0000972F0000}"/>
    <cellStyle name="Normal 2 2 2 2 4 8 2" xfId="15113" xr:uid="{00000000-0005-0000-0000-0000982F0000}"/>
    <cellStyle name="Normal 2 2 2 2 4 8 2 2" xfId="30782" xr:uid="{00000000-0005-0000-0000-0000992F0000}"/>
    <cellStyle name="Normal 2 2 2 2 4 8 2 3" xfId="46379" xr:uid="{00000000-0005-0000-0000-00009A2F0000}"/>
    <cellStyle name="Normal 2 2 2 2 4 8 3" xfId="23036" xr:uid="{00000000-0005-0000-0000-00009B2F0000}"/>
    <cellStyle name="Normal 2 2 2 2 4 8 4" xfId="38633" xr:uid="{00000000-0005-0000-0000-00009C2F0000}"/>
    <cellStyle name="Normal 2 2 2 2 4 9" xfId="7202" xr:uid="{00000000-0005-0000-0000-00009D2F0000}"/>
    <cellStyle name="Normal 2 2 2 2 4 9 2" xfId="15114" xr:uid="{00000000-0005-0000-0000-00009E2F0000}"/>
    <cellStyle name="Normal 2 2 2 2 4 9 2 2" xfId="30783" xr:uid="{00000000-0005-0000-0000-00009F2F0000}"/>
    <cellStyle name="Normal 2 2 2 2 4 9 2 3" xfId="46380" xr:uid="{00000000-0005-0000-0000-0000A02F0000}"/>
    <cellStyle name="Normal 2 2 2 2 4 9 3" xfId="23037" xr:uid="{00000000-0005-0000-0000-0000A12F0000}"/>
    <cellStyle name="Normal 2 2 2 2 4 9 4" xfId="38634" xr:uid="{00000000-0005-0000-0000-0000A22F0000}"/>
    <cellStyle name="Normal 2 2 2 2 5" xfId="7203" xr:uid="{00000000-0005-0000-0000-0000A32F0000}"/>
    <cellStyle name="Normal 2 2 2 2 5 2" xfId="7204" xr:uid="{00000000-0005-0000-0000-0000A42F0000}"/>
    <cellStyle name="Normal 2 2 2 2 5 2 2" xfId="7205" xr:uid="{00000000-0005-0000-0000-0000A52F0000}"/>
    <cellStyle name="Normal 2 2 2 2 5 2 2 2" xfId="7206" xr:uid="{00000000-0005-0000-0000-0000A62F0000}"/>
    <cellStyle name="Normal 2 2 2 2 5 2 2 2 2" xfId="15118" xr:uid="{00000000-0005-0000-0000-0000A72F0000}"/>
    <cellStyle name="Normal 2 2 2 2 5 2 2 2 2 2" xfId="30787" xr:uid="{00000000-0005-0000-0000-0000A82F0000}"/>
    <cellStyle name="Normal 2 2 2 2 5 2 2 2 2 3" xfId="46384" xr:uid="{00000000-0005-0000-0000-0000A92F0000}"/>
    <cellStyle name="Normal 2 2 2 2 5 2 2 2 3" xfId="23041" xr:uid="{00000000-0005-0000-0000-0000AA2F0000}"/>
    <cellStyle name="Normal 2 2 2 2 5 2 2 2 4" xfId="38638" xr:uid="{00000000-0005-0000-0000-0000AB2F0000}"/>
    <cellStyle name="Normal 2 2 2 2 5 2 2 3" xfId="7207" xr:uid="{00000000-0005-0000-0000-0000AC2F0000}"/>
    <cellStyle name="Normal 2 2 2 2 5 2 2 3 2" xfId="15119" xr:uid="{00000000-0005-0000-0000-0000AD2F0000}"/>
    <cellStyle name="Normal 2 2 2 2 5 2 2 3 2 2" xfId="30788" xr:uid="{00000000-0005-0000-0000-0000AE2F0000}"/>
    <cellStyle name="Normal 2 2 2 2 5 2 2 3 2 3" xfId="46385" xr:uid="{00000000-0005-0000-0000-0000AF2F0000}"/>
    <cellStyle name="Normal 2 2 2 2 5 2 2 3 3" xfId="23042" xr:uid="{00000000-0005-0000-0000-0000B02F0000}"/>
    <cellStyle name="Normal 2 2 2 2 5 2 2 3 4" xfId="38639" xr:uid="{00000000-0005-0000-0000-0000B12F0000}"/>
    <cellStyle name="Normal 2 2 2 2 5 2 2 4" xfId="15117" xr:uid="{00000000-0005-0000-0000-0000B22F0000}"/>
    <cellStyle name="Normal 2 2 2 2 5 2 2 4 2" xfId="30786" xr:uid="{00000000-0005-0000-0000-0000B32F0000}"/>
    <cellStyle name="Normal 2 2 2 2 5 2 2 4 3" xfId="46383" xr:uid="{00000000-0005-0000-0000-0000B42F0000}"/>
    <cellStyle name="Normal 2 2 2 2 5 2 2 5" xfId="23040" xr:uid="{00000000-0005-0000-0000-0000B52F0000}"/>
    <cellStyle name="Normal 2 2 2 2 5 2 2 6" xfId="38637" xr:uid="{00000000-0005-0000-0000-0000B62F0000}"/>
    <cellStyle name="Normal 2 2 2 2 5 2 3" xfId="7208" xr:uid="{00000000-0005-0000-0000-0000B72F0000}"/>
    <cellStyle name="Normal 2 2 2 2 5 2 3 2" xfId="7209" xr:uid="{00000000-0005-0000-0000-0000B82F0000}"/>
    <cellStyle name="Normal 2 2 2 2 5 2 3 2 2" xfId="15121" xr:uid="{00000000-0005-0000-0000-0000B92F0000}"/>
    <cellStyle name="Normal 2 2 2 2 5 2 3 2 2 2" xfId="30790" xr:uid="{00000000-0005-0000-0000-0000BA2F0000}"/>
    <cellStyle name="Normal 2 2 2 2 5 2 3 2 2 3" xfId="46387" xr:uid="{00000000-0005-0000-0000-0000BB2F0000}"/>
    <cellStyle name="Normal 2 2 2 2 5 2 3 2 3" xfId="23044" xr:uid="{00000000-0005-0000-0000-0000BC2F0000}"/>
    <cellStyle name="Normal 2 2 2 2 5 2 3 2 4" xfId="38641" xr:uid="{00000000-0005-0000-0000-0000BD2F0000}"/>
    <cellStyle name="Normal 2 2 2 2 5 2 3 3" xfId="7210" xr:uid="{00000000-0005-0000-0000-0000BE2F0000}"/>
    <cellStyle name="Normal 2 2 2 2 5 2 3 3 2" xfId="15122" xr:uid="{00000000-0005-0000-0000-0000BF2F0000}"/>
    <cellStyle name="Normal 2 2 2 2 5 2 3 3 2 2" xfId="30791" xr:uid="{00000000-0005-0000-0000-0000C02F0000}"/>
    <cellStyle name="Normal 2 2 2 2 5 2 3 3 2 3" xfId="46388" xr:uid="{00000000-0005-0000-0000-0000C12F0000}"/>
    <cellStyle name="Normal 2 2 2 2 5 2 3 3 3" xfId="23045" xr:uid="{00000000-0005-0000-0000-0000C22F0000}"/>
    <cellStyle name="Normal 2 2 2 2 5 2 3 3 4" xfId="38642" xr:uid="{00000000-0005-0000-0000-0000C32F0000}"/>
    <cellStyle name="Normal 2 2 2 2 5 2 3 4" xfId="15120" xr:uid="{00000000-0005-0000-0000-0000C42F0000}"/>
    <cellStyle name="Normal 2 2 2 2 5 2 3 4 2" xfId="30789" xr:uid="{00000000-0005-0000-0000-0000C52F0000}"/>
    <cellStyle name="Normal 2 2 2 2 5 2 3 4 3" xfId="46386" xr:uid="{00000000-0005-0000-0000-0000C62F0000}"/>
    <cellStyle name="Normal 2 2 2 2 5 2 3 5" xfId="23043" xr:uid="{00000000-0005-0000-0000-0000C72F0000}"/>
    <cellStyle name="Normal 2 2 2 2 5 2 3 6" xfId="38640" xr:uid="{00000000-0005-0000-0000-0000C82F0000}"/>
    <cellStyle name="Normal 2 2 2 2 5 2 4" xfId="7211" xr:uid="{00000000-0005-0000-0000-0000C92F0000}"/>
    <cellStyle name="Normal 2 2 2 2 5 2 4 2" xfId="7212" xr:uid="{00000000-0005-0000-0000-0000CA2F0000}"/>
    <cellStyle name="Normal 2 2 2 2 5 2 4 2 2" xfId="15124" xr:uid="{00000000-0005-0000-0000-0000CB2F0000}"/>
    <cellStyle name="Normal 2 2 2 2 5 2 4 2 2 2" xfId="30793" xr:uid="{00000000-0005-0000-0000-0000CC2F0000}"/>
    <cellStyle name="Normal 2 2 2 2 5 2 4 2 2 3" xfId="46390" xr:uid="{00000000-0005-0000-0000-0000CD2F0000}"/>
    <cellStyle name="Normal 2 2 2 2 5 2 4 2 3" xfId="23047" xr:uid="{00000000-0005-0000-0000-0000CE2F0000}"/>
    <cellStyle name="Normal 2 2 2 2 5 2 4 2 4" xfId="38644" xr:uid="{00000000-0005-0000-0000-0000CF2F0000}"/>
    <cellStyle name="Normal 2 2 2 2 5 2 4 3" xfId="7213" xr:uid="{00000000-0005-0000-0000-0000D02F0000}"/>
    <cellStyle name="Normal 2 2 2 2 5 2 4 3 2" xfId="15125" xr:uid="{00000000-0005-0000-0000-0000D12F0000}"/>
    <cellStyle name="Normal 2 2 2 2 5 2 4 3 2 2" xfId="30794" xr:uid="{00000000-0005-0000-0000-0000D22F0000}"/>
    <cellStyle name="Normal 2 2 2 2 5 2 4 3 2 3" xfId="46391" xr:uid="{00000000-0005-0000-0000-0000D32F0000}"/>
    <cellStyle name="Normal 2 2 2 2 5 2 4 3 3" xfId="23048" xr:uid="{00000000-0005-0000-0000-0000D42F0000}"/>
    <cellStyle name="Normal 2 2 2 2 5 2 4 3 4" xfId="38645" xr:uid="{00000000-0005-0000-0000-0000D52F0000}"/>
    <cellStyle name="Normal 2 2 2 2 5 2 4 4" xfId="15123" xr:uid="{00000000-0005-0000-0000-0000D62F0000}"/>
    <cellStyle name="Normal 2 2 2 2 5 2 4 4 2" xfId="30792" xr:uid="{00000000-0005-0000-0000-0000D72F0000}"/>
    <cellStyle name="Normal 2 2 2 2 5 2 4 4 3" xfId="46389" xr:uid="{00000000-0005-0000-0000-0000D82F0000}"/>
    <cellStyle name="Normal 2 2 2 2 5 2 4 5" xfId="23046" xr:uid="{00000000-0005-0000-0000-0000D92F0000}"/>
    <cellStyle name="Normal 2 2 2 2 5 2 4 6" xfId="38643" xr:uid="{00000000-0005-0000-0000-0000DA2F0000}"/>
    <cellStyle name="Normal 2 2 2 2 5 2 5" xfId="7214" xr:uid="{00000000-0005-0000-0000-0000DB2F0000}"/>
    <cellStyle name="Normal 2 2 2 2 5 2 5 2" xfId="7215" xr:uid="{00000000-0005-0000-0000-0000DC2F0000}"/>
    <cellStyle name="Normal 2 2 2 2 5 2 5 2 2" xfId="15127" xr:uid="{00000000-0005-0000-0000-0000DD2F0000}"/>
    <cellStyle name="Normal 2 2 2 2 5 2 5 2 2 2" xfId="30796" xr:uid="{00000000-0005-0000-0000-0000DE2F0000}"/>
    <cellStyle name="Normal 2 2 2 2 5 2 5 2 2 3" xfId="46393" xr:uid="{00000000-0005-0000-0000-0000DF2F0000}"/>
    <cellStyle name="Normal 2 2 2 2 5 2 5 2 3" xfId="23050" xr:uid="{00000000-0005-0000-0000-0000E02F0000}"/>
    <cellStyle name="Normal 2 2 2 2 5 2 5 2 4" xfId="38647" xr:uid="{00000000-0005-0000-0000-0000E12F0000}"/>
    <cellStyle name="Normal 2 2 2 2 5 2 5 3" xfId="7216" xr:uid="{00000000-0005-0000-0000-0000E22F0000}"/>
    <cellStyle name="Normal 2 2 2 2 5 2 5 3 2" xfId="15128" xr:uid="{00000000-0005-0000-0000-0000E32F0000}"/>
    <cellStyle name="Normal 2 2 2 2 5 2 5 3 2 2" xfId="30797" xr:uid="{00000000-0005-0000-0000-0000E42F0000}"/>
    <cellStyle name="Normal 2 2 2 2 5 2 5 3 2 3" xfId="46394" xr:uid="{00000000-0005-0000-0000-0000E52F0000}"/>
    <cellStyle name="Normal 2 2 2 2 5 2 5 3 3" xfId="23051" xr:uid="{00000000-0005-0000-0000-0000E62F0000}"/>
    <cellStyle name="Normal 2 2 2 2 5 2 5 3 4" xfId="38648" xr:uid="{00000000-0005-0000-0000-0000E72F0000}"/>
    <cellStyle name="Normal 2 2 2 2 5 2 5 4" xfId="15126" xr:uid="{00000000-0005-0000-0000-0000E82F0000}"/>
    <cellStyle name="Normal 2 2 2 2 5 2 5 4 2" xfId="30795" xr:uid="{00000000-0005-0000-0000-0000E92F0000}"/>
    <cellStyle name="Normal 2 2 2 2 5 2 5 4 3" xfId="46392" xr:uid="{00000000-0005-0000-0000-0000EA2F0000}"/>
    <cellStyle name="Normal 2 2 2 2 5 2 5 5" xfId="23049" xr:uid="{00000000-0005-0000-0000-0000EB2F0000}"/>
    <cellStyle name="Normal 2 2 2 2 5 2 5 6" xfId="38646" xr:uid="{00000000-0005-0000-0000-0000EC2F0000}"/>
    <cellStyle name="Normal 2 2 2 2 5 2 6" xfId="15116" xr:uid="{00000000-0005-0000-0000-0000ED2F0000}"/>
    <cellStyle name="Normal 2 2 2 2 5 2 6 2" xfId="30785" xr:uid="{00000000-0005-0000-0000-0000EE2F0000}"/>
    <cellStyle name="Normal 2 2 2 2 5 2 6 3" xfId="46382" xr:uid="{00000000-0005-0000-0000-0000EF2F0000}"/>
    <cellStyle name="Normal 2 2 2 2 5 2 7" xfId="23039" xr:uid="{00000000-0005-0000-0000-0000F02F0000}"/>
    <cellStyle name="Normal 2 2 2 2 5 2 8" xfId="38636" xr:uid="{00000000-0005-0000-0000-0000F12F0000}"/>
    <cellStyle name="Normal 2 2 2 2 5 3" xfId="7217" xr:uid="{00000000-0005-0000-0000-0000F22F0000}"/>
    <cellStyle name="Normal 2 2 2 2 5 3 2" xfId="7218" xr:uid="{00000000-0005-0000-0000-0000F32F0000}"/>
    <cellStyle name="Normal 2 2 2 2 5 3 2 2" xfId="7219" xr:uid="{00000000-0005-0000-0000-0000F42F0000}"/>
    <cellStyle name="Normal 2 2 2 2 5 3 2 2 2" xfId="15131" xr:uid="{00000000-0005-0000-0000-0000F52F0000}"/>
    <cellStyle name="Normal 2 2 2 2 5 3 2 2 2 2" xfId="30800" xr:uid="{00000000-0005-0000-0000-0000F62F0000}"/>
    <cellStyle name="Normal 2 2 2 2 5 3 2 2 2 3" xfId="46397" xr:uid="{00000000-0005-0000-0000-0000F72F0000}"/>
    <cellStyle name="Normal 2 2 2 2 5 3 2 2 3" xfId="23054" xr:uid="{00000000-0005-0000-0000-0000F82F0000}"/>
    <cellStyle name="Normal 2 2 2 2 5 3 2 2 4" xfId="38651" xr:uid="{00000000-0005-0000-0000-0000F92F0000}"/>
    <cellStyle name="Normal 2 2 2 2 5 3 2 3" xfId="7220" xr:uid="{00000000-0005-0000-0000-0000FA2F0000}"/>
    <cellStyle name="Normal 2 2 2 2 5 3 2 3 2" xfId="15132" xr:uid="{00000000-0005-0000-0000-0000FB2F0000}"/>
    <cellStyle name="Normal 2 2 2 2 5 3 2 3 2 2" xfId="30801" xr:uid="{00000000-0005-0000-0000-0000FC2F0000}"/>
    <cellStyle name="Normal 2 2 2 2 5 3 2 3 2 3" xfId="46398" xr:uid="{00000000-0005-0000-0000-0000FD2F0000}"/>
    <cellStyle name="Normal 2 2 2 2 5 3 2 3 3" xfId="23055" xr:uid="{00000000-0005-0000-0000-0000FE2F0000}"/>
    <cellStyle name="Normal 2 2 2 2 5 3 2 3 4" xfId="38652" xr:uid="{00000000-0005-0000-0000-0000FF2F0000}"/>
    <cellStyle name="Normal 2 2 2 2 5 3 2 4" xfId="15130" xr:uid="{00000000-0005-0000-0000-000000300000}"/>
    <cellStyle name="Normal 2 2 2 2 5 3 2 4 2" xfId="30799" xr:uid="{00000000-0005-0000-0000-000001300000}"/>
    <cellStyle name="Normal 2 2 2 2 5 3 2 4 3" xfId="46396" xr:uid="{00000000-0005-0000-0000-000002300000}"/>
    <cellStyle name="Normal 2 2 2 2 5 3 2 5" xfId="23053" xr:uid="{00000000-0005-0000-0000-000003300000}"/>
    <cellStyle name="Normal 2 2 2 2 5 3 2 6" xfId="38650" xr:uid="{00000000-0005-0000-0000-000004300000}"/>
    <cellStyle name="Normal 2 2 2 2 5 3 3" xfId="15129" xr:uid="{00000000-0005-0000-0000-000005300000}"/>
    <cellStyle name="Normal 2 2 2 2 5 3 3 2" xfId="30798" xr:uid="{00000000-0005-0000-0000-000006300000}"/>
    <cellStyle name="Normal 2 2 2 2 5 3 3 3" xfId="46395" xr:uid="{00000000-0005-0000-0000-000007300000}"/>
    <cellStyle name="Normal 2 2 2 2 5 3 4" xfId="23052" xr:uid="{00000000-0005-0000-0000-000008300000}"/>
    <cellStyle name="Normal 2 2 2 2 5 3 5" xfId="38649" xr:uid="{00000000-0005-0000-0000-000009300000}"/>
    <cellStyle name="Normal 2 2 2 2 5 4" xfId="7221" xr:uid="{00000000-0005-0000-0000-00000A300000}"/>
    <cellStyle name="Normal 2 2 2 2 5 4 2" xfId="15133" xr:uid="{00000000-0005-0000-0000-00000B300000}"/>
    <cellStyle name="Normal 2 2 2 2 5 4 2 2" xfId="30802" xr:uid="{00000000-0005-0000-0000-00000C300000}"/>
    <cellStyle name="Normal 2 2 2 2 5 4 2 3" xfId="46399" xr:uid="{00000000-0005-0000-0000-00000D300000}"/>
    <cellStyle name="Normal 2 2 2 2 5 4 3" xfId="23056" xr:uid="{00000000-0005-0000-0000-00000E300000}"/>
    <cellStyle name="Normal 2 2 2 2 5 4 4" xfId="38653" xr:uid="{00000000-0005-0000-0000-00000F300000}"/>
    <cellStyle name="Normal 2 2 2 2 5 5" xfId="7222" xr:uid="{00000000-0005-0000-0000-000010300000}"/>
    <cellStyle name="Normal 2 2 2 2 5 5 2" xfId="15134" xr:uid="{00000000-0005-0000-0000-000011300000}"/>
    <cellStyle name="Normal 2 2 2 2 5 5 2 2" xfId="30803" xr:uid="{00000000-0005-0000-0000-000012300000}"/>
    <cellStyle name="Normal 2 2 2 2 5 5 2 3" xfId="46400" xr:uid="{00000000-0005-0000-0000-000013300000}"/>
    <cellStyle name="Normal 2 2 2 2 5 5 3" xfId="23057" xr:uid="{00000000-0005-0000-0000-000014300000}"/>
    <cellStyle name="Normal 2 2 2 2 5 5 4" xfId="38654" xr:uid="{00000000-0005-0000-0000-000015300000}"/>
    <cellStyle name="Normal 2 2 2 2 5 6" xfId="7223" xr:uid="{00000000-0005-0000-0000-000016300000}"/>
    <cellStyle name="Normal 2 2 2 2 5 6 2" xfId="15135" xr:uid="{00000000-0005-0000-0000-000017300000}"/>
    <cellStyle name="Normal 2 2 2 2 5 6 2 2" xfId="30804" xr:uid="{00000000-0005-0000-0000-000018300000}"/>
    <cellStyle name="Normal 2 2 2 2 5 6 2 3" xfId="46401" xr:uid="{00000000-0005-0000-0000-000019300000}"/>
    <cellStyle name="Normal 2 2 2 2 5 6 3" xfId="23058" xr:uid="{00000000-0005-0000-0000-00001A300000}"/>
    <cellStyle name="Normal 2 2 2 2 5 6 4" xfId="38655" xr:uid="{00000000-0005-0000-0000-00001B300000}"/>
    <cellStyle name="Normal 2 2 2 2 5 7" xfId="15115" xr:uid="{00000000-0005-0000-0000-00001C300000}"/>
    <cellStyle name="Normal 2 2 2 2 5 7 2" xfId="30784" xr:uid="{00000000-0005-0000-0000-00001D300000}"/>
    <cellStyle name="Normal 2 2 2 2 5 7 3" xfId="46381" xr:uid="{00000000-0005-0000-0000-00001E300000}"/>
    <cellStyle name="Normal 2 2 2 2 5 8" xfId="23038" xr:uid="{00000000-0005-0000-0000-00001F300000}"/>
    <cellStyle name="Normal 2 2 2 2 5 9" xfId="38635" xr:uid="{00000000-0005-0000-0000-000020300000}"/>
    <cellStyle name="Normal 2 2 2 2 6" xfId="7224" xr:uid="{00000000-0005-0000-0000-000021300000}"/>
    <cellStyle name="Normal 2 2 2 2 6 2" xfId="7225" xr:uid="{00000000-0005-0000-0000-000022300000}"/>
    <cellStyle name="Normal 2 2 2 2 6 2 2" xfId="7226" xr:uid="{00000000-0005-0000-0000-000023300000}"/>
    <cellStyle name="Normal 2 2 2 2 6 2 2 2" xfId="7227" xr:uid="{00000000-0005-0000-0000-000024300000}"/>
    <cellStyle name="Normal 2 2 2 2 6 2 2 2 2" xfId="15139" xr:uid="{00000000-0005-0000-0000-000025300000}"/>
    <cellStyle name="Normal 2 2 2 2 6 2 2 2 2 2" xfId="30808" xr:uid="{00000000-0005-0000-0000-000026300000}"/>
    <cellStyle name="Normal 2 2 2 2 6 2 2 2 2 3" xfId="46405" xr:uid="{00000000-0005-0000-0000-000027300000}"/>
    <cellStyle name="Normal 2 2 2 2 6 2 2 2 3" xfId="23062" xr:uid="{00000000-0005-0000-0000-000028300000}"/>
    <cellStyle name="Normal 2 2 2 2 6 2 2 2 4" xfId="38659" xr:uid="{00000000-0005-0000-0000-000029300000}"/>
    <cellStyle name="Normal 2 2 2 2 6 2 2 3" xfId="7228" xr:uid="{00000000-0005-0000-0000-00002A300000}"/>
    <cellStyle name="Normal 2 2 2 2 6 2 2 3 2" xfId="15140" xr:uid="{00000000-0005-0000-0000-00002B300000}"/>
    <cellStyle name="Normal 2 2 2 2 6 2 2 3 2 2" xfId="30809" xr:uid="{00000000-0005-0000-0000-00002C300000}"/>
    <cellStyle name="Normal 2 2 2 2 6 2 2 3 2 3" xfId="46406" xr:uid="{00000000-0005-0000-0000-00002D300000}"/>
    <cellStyle name="Normal 2 2 2 2 6 2 2 3 3" xfId="23063" xr:uid="{00000000-0005-0000-0000-00002E300000}"/>
    <cellStyle name="Normal 2 2 2 2 6 2 2 3 4" xfId="38660" xr:uid="{00000000-0005-0000-0000-00002F300000}"/>
    <cellStyle name="Normal 2 2 2 2 6 2 2 4" xfId="15138" xr:uid="{00000000-0005-0000-0000-000030300000}"/>
    <cellStyle name="Normal 2 2 2 2 6 2 2 4 2" xfId="30807" xr:uid="{00000000-0005-0000-0000-000031300000}"/>
    <cellStyle name="Normal 2 2 2 2 6 2 2 4 3" xfId="46404" xr:uid="{00000000-0005-0000-0000-000032300000}"/>
    <cellStyle name="Normal 2 2 2 2 6 2 2 5" xfId="23061" xr:uid="{00000000-0005-0000-0000-000033300000}"/>
    <cellStyle name="Normal 2 2 2 2 6 2 2 6" xfId="38658" xr:uid="{00000000-0005-0000-0000-000034300000}"/>
    <cellStyle name="Normal 2 2 2 2 6 2 3" xfId="7229" xr:uid="{00000000-0005-0000-0000-000035300000}"/>
    <cellStyle name="Normal 2 2 2 2 6 2 3 2" xfId="7230" xr:uid="{00000000-0005-0000-0000-000036300000}"/>
    <cellStyle name="Normal 2 2 2 2 6 2 3 2 2" xfId="15142" xr:uid="{00000000-0005-0000-0000-000037300000}"/>
    <cellStyle name="Normal 2 2 2 2 6 2 3 2 2 2" xfId="30811" xr:uid="{00000000-0005-0000-0000-000038300000}"/>
    <cellStyle name="Normal 2 2 2 2 6 2 3 2 2 3" xfId="46408" xr:uid="{00000000-0005-0000-0000-000039300000}"/>
    <cellStyle name="Normal 2 2 2 2 6 2 3 2 3" xfId="23065" xr:uid="{00000000-0005-0000-0000-00003A300000}"/>
    <cellStyle name="Normal 2 2 2 2 6 2 3 2 4" xfId="38662" xr:uid="{00000000-0005-0000-0000-00003B300000}"/>
    <cellStyle name="Normal 2 2 2 2 6 2 3 3" xfId="7231" xr:uid="{00000000-0005-0000-0000-00003C300000}"/>
    <cellStyle name="Normal 2 2 2 2 6 2 3 3 2" xfId="15143" xr:uid="{00000000-0005-0000-0000-00003D300000}"/>
    <cellStyle name="Normal 2 2 2 2 6 2 3 3 2 2" xfId="30812" xr:uid="{00000000-0005-0000-0000-00003E300000}"/>
    <cellStyle name="Normal 2 2 2 2 6 2 3 3 2 3" xfId="46409" xr:uid="{00000000-0005-0000-0000-00003F300000}"/>
    <cellStyle name="Normal 2 2 2 2 6 2 3 3 3" xfId="23066" xr:uid="{00000000-0005-0000-0000-000040300000}"/>
    <cellStyle name="Normal 2 2 2 2 6 2 3 3 4" xfId="38663" xr:uid="{00000000-0005-0000-0000-000041300000}"/>
    <cellStyle name="Normal 2 2 2 2 6 2 3 4" xfId="15141" xr:uid="{00000000-0005-0000-0000-000042300000}"/>
    <cellStyle name="Normal 2 2 2 2 6 2 3 4 2" xfId="30810" xr:uid="{00000000-0005-0000-0000-000043300000}"/>
    <cellStyle name="Normal 2 2 2 2 6 2 3 4 3" xfId="46407" xr:uid="{00000000-0005-0000-0000-000044300000}"/>
    <cellStyle name="Normal 2 2 2 2 6 2 3 5" xfId="23064" xr:uid="{00000000-0005-0000-0000-000045300000}"/>
    <cellStyle name="Normal 2 2 2 2 6 2 3 6" xfId="38661" xr:uid="{00000000-0005-0000-0000-000046300000}"/>
    <cellStyle name="Normal 2 2 2 2 6 2 4" xfId="7232" xr:uid="{00000000-0005-0000-0000-000047300000}"/>
    <cellStyle name="Normal 2 2 2 2 6 2 4 2" xfId="7233" xr:uid="{00000000-0005-0000-0000-000048300000}"/>
    <cellStyle name="Normal 2 2 2 2 6 2 4 2 2" xfId="15145" xr:uid="{00000000-0005-0000-0000-000049300000}"/>
    <cellStyle name="Normal 2 2 2 2 6 2 4 2 2 2" xfId="30814" xr:uid="{00000000-0005-0000-0000-00004A300000}"/>
    <cellStyle name="Normal 2 2 2 2 6 2 4 2 2 3" xfId="46411" xr:uid="{00000000-0005-0000-0000-00004B300000}"/>
    <cellStyle name="Normal 2 2 2 2 6 2 4 2 3" xfId="23068" xr:uid="{00000000-0005-0000-0000-00004C300000}"/>
    <cellStyle name="Normal 2 2 2 2 6 2 4 2 4" xfId="38665" xr:uid="{00000000-0005-0000-0000-00004D300000}"/>
    <cellStyle name="Normal 2 2 2 2 6 2 4 3" xfId="7234" xr:uid="{00000000-0005-0000-0000-00004E300000}"/>
    <cellStyle name="Normal 2 2 2 2 6 2 4 3 2" xfId="15146" xr:uid="{00000000-0005-0000-0000-00004F300000}"/>
    <cellStyle name="Normal 2 2 2 2 6 2 4 3 2 2" xfId="30815" xr:uid="{00000000-0005-0000-0000-000050300000}"/>
    <cellStyle name="Normal 2 2 2 2 6 2 4 3 2 3" xfId="46412" xr:uid="{00000000-0005-0000-0000-000051300000}"/>
    <cellStyle name="Normal 2 2 2 2 6 2 4 3 3" xfId="23069" xr:uid="{00000000-0005-0000-0000-000052300000}"/>
    <cellStyle name="Normal 2 2 2 2 6 2 4 3 4" xfId="38666" xr:uid="{00000000-0005-0000-0000-000053300000}"/>
    <cellStyle name="Normal 2 2 2 2 6 2 4 4" xfId="15144" xr:uid="{00000000-0005-0000-0000-000054300000}"/>
    <cellStyle name="Normal 2 2 2 2 6 2 4 4 2" xfId="30813" xr:uid="{00000000-0005-0000-0000-000055300000}"/>
    <cellStyle name="Normal 2 2 2 2 6 2 4 4 3" xfId="46410" xr:uid="{00000000-0005-0000-0000-000056300000}"/>
    <cellStyle name="Normal 2 2 2 2 6 2 4 5" xfId="23067" xr:uid="{00000000-0005-0000-0000-000057300000}"/>
    <cellStyle name="Normal 2 2 2 2 6 2 4 6" xfId="38664" xr:uid="{00000000-0005-0000-0000-000058300000}"/>
    <cellStyle name="Normal 2 2 2 2 6 2 5" xfId="7235" xr:uid="{00000000-0005-0000-0000-000059300000}"/>
    <cellStyle name="Normal 2 2 2 2 6 2 5 2" xfId="7236" xr:uid="{00000000-0005-0000-0000-00005A300000}"/>
    <cellStyle name="Normal 2 2 2 2 6 2 5 2 2" xfId="15148" xr:uid="{00000000-0005-0000-0000-00005B300000}"/>
    <cellStyle name="Normal 2 2 2 2 6 2 5 2 2 2" xfId="30817" xr:uid="{00000000-0005-0000-0000-00005C300000}"/>
    <cellStyle name="Normal 2 2 2 2 6 2 5 2 2 3" xfId="46414" xr:uid="{00000000-0005-0000-0000-00005D300000}"/>
    <cellStyle name="Normal 2 2 2 2 6 2 5 2 3" xfId="23071" xr:uid="{00000000-0005-0000-0000-00005E300000}"/>
    <cellStyle name="Normal 2 2 2 2 6 2 5 2 4" xfId="38668" xr:uid="{00000000-0005-0000-0000-00005F300000}"/>
    <cellStyle name="Normal 2 2 2 2 6 2 5 3" xfId="7237" xr:uid="{00000000-0005-0000-0000-000060300000}"/>
    <cellStyle name="Normal 2 2 2 2 6 2 5 3 2" xfId="15149" xr:uid="{00000000-0005-0000-0000-000061300000}"/>
    <cellStyle name="Normal 2 2 2 2 6 2 5 3 2 2" xfId="30818" xr:uid="{00000000-0005-0000-0000-000062300000}"/>
    <cellStyle name="Normal 2 2 2 2 6 2 5 3 2 3" xfId="46415" xr:uid="{00000000-0005-0000-0000-000063300000}"/>
    <cellStyle name="Normal 2 2 2 2 6 2 5 3 3" xfId="23072" xr:uid="{00000000-0005-0000-0000-000064300000}"/>
    <cellStyle name="Normal 2 2 2 2 6 2 5 3 4" xfId="38669" xr:uid="{00000000-0005-0000-0000-000065300000}"/>
    <cellStyle name="Normal 2 2 2 2 6 2 5 4" xfId="15147" xr:uid="{00000000-0005-0000-0000-000066300000}"/>
    <cellStyle name="Normal 2 2 2 2 6 2 5 4 2" xfId="30816" xr:uid="{00000000-0005-0000-0000-000067300000}"/>
    <cellStyle name="Normal 2 2 2 2 6 2 5 4 3" xfId="46413" xr:uid="{00000000-0005-0000-0000-000068300000}"/>
    <cellStyle name="Normal 2 2 2 2 6 2 5 5" xfId="23070" xr:uid="{00000000-0005-0000-0000-000069300000}"/>
    <cellStyle name="Normal 2 2 2 2 6 2 5 6" xfId="38667" xr:uid="{00000000-0005-0000-0000-00006A300000}"/>
    <cellStyle name="Normal 2 2 2 2 6 2 6" xfId="15137" xr:uid="{00000000-0005-0000-0000-00006B300000}"/>
    <cellStyle name="Normal 2 2 2 2 6 2 6 2" xfId="30806" xr:uid="{00000000-0005-0000-0000-00006C300000}"/>
    <cellStyle name="Normal 2 2 2 2 6 2 6 3" xfId="46403" xr:uid="{00000000-0005-0000-0000-00006D300000}"/>
    <cellStyle name="Normal 2 2 2 2 6 2 7" xfId="23060" xr:uid="{00000000-0005-0000-0000-00006E300000}"/>
    <cellStyle name="Normal 2 2 2 2 6 2 8" xfId="38657" xr:uid="{00000000-0005-0000-0000-00006F300000}"/>
    <cellStyle name="Normal 2 2 2 2 6 3" xfId="7238" xr:uid="{00000000-0005-0000-0000-000070300000}"/>
    <cellStyle name="Normal 2 2 2 2 6 3 2" xfId="15150" xr:uid="{00000000-0005-0000-0000-000071300000}"/>
    <cellStyle name="Normal 2 2 2 2 6 3 2 2" xfId="30819" xr:uid="{00000000-0005-0000-0000-000072300000}"/>
    <cellStyle name="Normal 2 2 2 2 6 3 2 3" xfId="46416" xr:uid="{00000000-0005-0000-0000-000073300000}"/>
    <cellStyle name="Normal 2 2 2 2 6 3 3" xfId="23073" xr:uid="{00000000-0005-0000-0000-000074300000}"/>
    <cellStyle name="Normal 2 2 2 2 6 3 4" xfId="38670" xr:uid="{00000000-0005-0000-0000-000075300000}"/>
    <cellStyle name="Normal 2 2 2 2 6 4" xfId="7239" xr:uid="{00000000-0005-0000-0000-000076300000}"/>
    <cellStyle name="Normal 2 2 2 2 6 4 2" xfId="15151" xr:uid="{00000000-0005-0000-0000-000077300000}"/>
    <cellStyle name="Normal 2 2 2 2 6 4 2 2" xfId="30820" xr:uid="{00000000-0005-0000-0000-000078300000}"/>
    <cellStyle name="Normal 2 2 2 2 6 4 2 3" xfId="46417" xr:uid="{00000000-0005-0000-0000-000079300000}"/>
    <cellStyle name="Normal 2 2 2 2 6 4 3" xfId="23074" xr:uid="{00000000-0005-0000-0000-00007A300000}"/>
    <cellStyle name="Normal 2 2 2 2 6 4 4" xfId="38671" xr:uid="{00000000-0005-0000-0000-00007B300000}"/>
    <cellStyle name="Normal 2 2 2 2 6 5" xfId="7240" xr:uid="{00000000-0005-0000-0000-00007C300000}"/>
    <cellStyle name="Normal 2 2 2 2 6 5 2" xfId="15152" xr:uid="{00000000-0005-0000-0000-00007D300000}"/>
    <cellStyle name="Normal 2 2 2 2 6 5 2 2" xfId="30821" xr:uid="{00000000-0005-0000-0000-00007E300000}"/>
    <cellStyle name="Normal 2 2 2 2 6 5 2 3" xfId="46418" xr:uid="{00000000-0005-0000-0000-00007F300000}"/>
    <cellStyle name="Normal 2 2 2 2 6 5 3" xfId="23075" xr:uid="{00000000-0005-0000-0000-000080300000}"/>
    <cellStyle name="Normal 2 2 2 2 6 5 4" xfId="38672" xr:uid="{00000000-0005-0000-0000-000081300000}"/>
    <cellStyle name="Normal 2 2 2 2 6 6" xfId="7241" xr:uid="{00000000-0005-0000-0000-000082300000}"/>
    <cellStyle name="Normal 2 2 2 2 6 6 2" xfId="15153" xr:uid="{00000000-0005-0000-0000-000083300000}"/>
    <cellStyle name="Normal 2 2 2 2 6 6 2 2" xfId="30822" xr:uid="{00000000-0005-0000-0000-000084300000}"/>
    <cellStyle name="Normal 2 2 2 2 6 6 2 3" xfId="46419" xr:uid="{00000000-0005-0000-0000-000085300000}"/>
    <cellStyle name="Normal 2 2 2 2 6 6 3" xfId="23076" xr:uid="{00000000-0005-0000-0000-000086300000}"/>
    <cellStyle name="Normal 2 2 2 2 6 6 4" xfId="38673" xr:uid="{00000000-0005-0000-0000-000087300000}"/>
    <cellStyle name="Normal 2 2 2 2 6 7" xfId="15136" xr:uid="{00000000-0005-0000-0000-000088300000}"/>
    <cellStyle name="Normal 2 2 2 2 6 7 2" xfId="30805" xr:uid="{00000000-0005-0000-0000-000089300000}"/>
    <cellStyle name="Normal 2 2 2 2 6 7 3" xfId="46402" xr:uid="{00000000-0005-0000-0000-00008A300000}"/>
    <cellStyle name="Normal 2 2 2 2 6 8" xfId="23059" xr:uid="{00000000-0005-0000-0000-00008B300000}"/>
    <cellStyle name="Normal 2 2 2 2 6 9" xfId="38656" xr:uid="{00000000-0005-0000-0000-00008C300000}"/>
    <cellStyle name="Normal 2 2 2 2 7" xfId="7242" xr:uid="{00000000-0005-0000-0000-00008D300000}"/>
    <cellStyle name="Normal 2 2 2 2 7 2" xfId="7243" xr:uid="{00000000-0005-0000-0000-00008E300000}"/>
    <cellStyle name="Normal 2 2 2 2 7 2 2" xfId="7244" xr:uid="{00000000-0005-0000-0000-00008F300000}"/>
    <cellStyle name="Normal 2 2 2 2 7 2 2 2" xfId="7245" xr:uid="{00000000-0005-0000-0000-000090300000}"/>
    <cellStyle name="Normal 2 2 2 2 7 2 2 2 2" xfId="15157" xr:uid="{00000000-0005-0000-0000-000091300000}"/>
    <cellStyle name="Normal 2 2 2 2 7 2 2 2 2 2" xfId="30826" xr:uid="{00000000-0005-0000-0000-000092300000}"/>
    <cellStyle name="Normal 2 2 2 2 7 2 2 2 2 3" xfId="46423" xr:uid="{00000000-0005-0000-0000-000093300000}"/>
    <cellStyle name="Normal 2 2 2 2 7 2 2 2 3" xfId="23080" xr:uid="{00000000-0005-0000-0000-000094300000}"/>
    <cellStyle name="Normal 2 2 2 2 7 2 2 2 4" xfId="38677" xr:uid="{00000000-0005-0000-0000-000095300000}"/>
    <cellStyle name="Normal 2 2 2 2 7 2 2 3" xfId="7246" xr:uid="{00000000-0005-0000-0000-000096300000}"/>
    <cellStyle name="Normal 2 2 2 2 7 2 2 3 2" xfId="15158" xr:uid="{00000000-0005-0000-0000-000097300000}"/>
    <cellStyle name="Normal 2 2 2 2 7 2 2 3 2 2" xfId="30827" xr:uid="{00000000-0005-0000-0000-000098300000}"/>
    <cellStyle name="Normal 2 2 2 2 7 2 2 3 2 3" xfId="46424" xr:uid="{00000000-0005-0000-0000-000099300000}"/>
    <cellStyle name="Normal 2 2 2 2 7 2 2 3 3" xfId="23081" xr:uid="{00000000-0005-0000-0000-00009A300000}"/>
    <cellStyle name="Normal 2 2 2 2 7 2 2 3 4" xfId="38678" xr:uid="{00000000-0005-0000-0000-00009B300000}"/>
    <cellStyle name="Normal 2 2 2 2 7 2 2 4" xfId="15156" xr:uid="{00000000-0005-0000-0000-00009C300000}"/>
    <cellStyle name="Normal 2 2 2 2 7 2 2 4 2" xfId="30825" xr:uid="{00000000-0005-0000-0000-00009D300000}"/>
    <cellStyle name="Normal 2 2 2 2 7 2 2 4 3" xfId="46422" xr:uid="{00000000-0005-0000-0000-00009E300000}"/>
    <cellStyle name="Normal 2 2 2 2 7 2 2 5" xfId="23079" xr:uid="{00000000-0005-0000-0000-00009F300000}"/>
    <cellStyle name="Normal 2 2 2 2 7 2 2 6" xfId="38676" xr:uid="{00000000-0005-0000-0000-0000A0300000}"/>
    <cellStyle name="Normal 2 2 2 2 7 2 3" xfId="7247" xr:uid="{00000000-0005-0000-0000-0000A1300000}"/>
    <cellStyle name="Normal 2 2 2 2 7 2 3 2" xfId="7248" xr:uid="{00000000-0005-0000-0000-0000A2300000}"/>
    <cellStyle name="Normal 2 2 2 2 7 2 3 2 2" xfId="15160" xr:uid="{00000000-0005-0000-0000-0000A3300000}"/>
    <cellStyle name="Normal 2 2 2 2 7 2 3 2 2 2" xfId="30829" xr:uid="{00000000-0005-0000-0000-0000A4300000}"/>
    <cellStyle name="Normal 2 2 2 2 7 2 3 2 2 3" xfId="46426" xr:uid="{00000000-0005-0000-0000-0000A5300000}"/>
    <cellStyle name="Normal 2 2 2 2 7 2 3 2 3" xfId="23083" xr:uid="{00000000-0005-0000-0000-0000A6300000}"/>
    <cellStyle name="Normal 2 2 2 2 7 2 3 2 4" xfId="38680" xr:uid="{00000000-0005-0000-0000-0000A7300000}"/>
    <cellStyle name="Normal 2 2 2 2 7 2 3 3" xfId="7249" xr:uid="{00000000-0005-0000-0000-0000A8300000}"/>
    <cellStyle name="Normal 2 2 2 2 7 2 3 3 2" xfId="15161" xr:uid="{00000000-0005-0000-0000-0000A9300000}"/>
    <cellStyle name="Normal 2 2 2 2 7 2 3 3 2 2" xfId="30830" xr:uid="{00000000-0005-0000-0000-0000AA300000}"/>
    <cellStyle name="Normal 2 2 2 2 7 2 3 3 2 3" xfId="46427" xr:uid="{00000000-0005-0000-0000-0000AB300000}"/>
    <cellStyle name="Normal 2 2 2 2 7 2 3 3 3" xfId="23084" xr:uid="{00000000-0005-0000-0000-0000AC300000}"/>
    <cellStyle name="Normal 2 2 2 2 7 2 3 3 4" xfId="38681" xr:uid="{00000000-0005-0000-0000-0000AD300000}"/>
    <cellStyle name="Normal 2 2 2 2 7 2 3 4" xfId="15159" xr:uid="{00000000-0005-0000-0000-0000AE300000}"/>
    <cellStyle name="Normal 2 2 2 2 7 2 3 4 2" xfId="30828" xr:uid="{00000000-0005-0000-0000-0000AF300000}"/>
    <cellStyle name="Normal 2 2 2 2 7 2 3 4 3" xfId="46425" xr:uid="{00000000-0005-0000-0000-0000B0300000}"/>
    <cellStyle name="Normal 2 2 2 2 7 2 3 5" xfId="23082" xr:uid="{00000000-0005-0000-0000-0000B1300000}"/>
    <cellStyle name="Normal 2 2 2 2 7 2 3 6" xfId="38679" xr:uid="{00000000-0005-0000-0000-0000B2300000}"/>
    <cellStyle name="Normal 2 2 2 2 7 2 4" xfId="7250" xr:uid="{00000000-0005-0000-0000-0000B3300000}"/>
    <cellStyle name="Normal 2 2 2 2 7 2 4 2" xfId="7251" xr:uid="{00000000-0005-0000-0000-0000B4300000}"/>
    <cellStyle name="Normal 2 2 2 2 7 2 4 2 2" xfId="15163" xr:uid="{00000000-0005-0000-0000-0000B5300000}"/>
    <cellStyle name="Normal 2 2 2 2 7 2 4 2 2 2" xfId="30832" xr:uid="{00000000-0005-0000-0000-0000B6300000}"/>
    <cellStyle name="Normal 2 2 2 2 7 2 4 2 2 3" xfId="46429" xr:uid="{00000000-0005-0000-0000-0000B7300000}"/>
    <cellStyle name="Normal 2 2 2 2 7 2 4 2 3" xfId="23086" xr:uid="{00000000-0005-0000-0000-0000B8300000}"/>
    <cellStyle name="Normal 2 2 2 2 7 2 4 2 4" xfId="38683" xr:uid="{00000000-0005-0000-0000-0000B9300000}"/>
    <cellStyle name="Normal 2 2 2 2 7 2 4 3" xfId="7252" xr:uid="{00000000-0005-0000-0000-0000BA300000}"/>
    <cellStyle name="Normal 2 2 2 2 7 2 4 3 2" xfId="15164" xr:uid="{00000000-0005-0000-0000-0000BB300000}"/>
    <cellStyle name="Normal 2 2 2 2 7 2 4 3 2 2" xfId="30833" xr:uid="{00000000-0005-0000-0000-0000BC300000}"/>
    <cellStyle name="Normal 2 2 2 2 7 2 4 3 2 3" xfId="46430" xr:uid="{00000000-0005-0000-0000-0000BD300000}"/>
    <cellStyle name="Normal 2 2 2 2 7 2 4 3 3" xfId="23087" xr:uid="{00000000-0005-0000-0000-0000BE300000}"/>
    <cellStyle name="Normal 2 2 2 2 7 2 4 3 4" xfId="38684" xr:uid="{00000000-0005-0000-0000-0000BF300000}"/>
    <cellStyle name="Normal 2 2 2 2 7 2 4 4" xfId="15162" xr:uid="{00000000-0005-0000-0000-0000C0300000}"/>
    <cellStyle name="Normal 2 2 2 2 7 2 4 4 2" xfId="30831" xr:uid="{00000000-0005-0000-0000-0000C1300000}"/>
    <cellStyle name="Normal 2 2 2 2 7 2 4 4 3" xfId="46428" xr:uid="{00000000-0005-0000-0000-0000C2300000}"/>
    <cellStyle name="Normal 2 2 2 2 7 2 4 5" xfId="23085" xr:uid="{00000000-0005-0000-0000-0000C3300000}"/>
    <cellStyle name="Normal 2 2 2 2 7 2 4 6" xfId="38682" xr:uid="{00000000-0005-0000-0000-0000C4300000}"/>
    <cellStyle name="Normal 2 2 2 2 7 2 5" xfId="15155" xr:uid="{00000000-0005-0000-0000-0000C5300000}"/>
    <cellStyle name="Normal 2 2 2 2 7 2 5 2" xfId="30824" xr:uid="{00000000-0005-0000-0000-0000C6300000}"/>
    <cellStyle name="Normal 2 2 2 2 7 2 5 3" xfId="46421" xr:uid="{00000000-0005-0000-0000-0000C7300000}"/>
    <cellStyle name="Normal 2 2 2 2 7 2 6" xfId="23078" xr:uid="{00000000-0005-0000-0000-0000C8300000}"/>
    <cellStyle name="Normal 2 2 2 2 7 2 7" xfId="38675" xr:uid="{00000000-0005-0000-0000-0000C9300000}"/>
    <cellStyle name="Normal 2 2 2 2 7 3" xfId="7253" xr:uid="{00000000-0005-0000-0000-0000CA300000}"/>
    <cellStyle name="Normal 2 2 2 2 7 3 2" xfId="15165" xr:uid="{00000000-0005-0000-0000-0000CB300000}"/>
    <cellStyle name="Normal 2 2 2 2 7 3 2 2" xfId="30834" xr:uid="{00000000-0005-0000-0000-0000CC300000}"/>
    <cellStyle name="Normal 2 2 2 2 7 3 2 3" xfId="46431" xr:uid="{00000000-0005-0000-0000-0000CD300000}"/>
    <cellStyle name="Normal 2 2 2 2 7 3 3" xfId="23088" xr:uid="{00000000-0005-0000-0000-0000CE300000}"/>
    <cellStyle name="Normal 2 2 2 2 7 3 4" xfId="38685" xr:uid="{00000000-0005-0000-0000-0000CF300000}"/>
    <cellStyle name="Normal 2 2 2 2 7 4" xfId="7254" xr:uid="{00000000-0005-0000-0000-0000D0300000}"/>
    <cellStyle name="Normal 2 2 2 2 7 4 2" xfId="15166" xr:uid="{00000000-0005-0000-0000-0000D1300000}"/>
    <cellStyle name="Normal 2 2 2 2 7 4 2 2" xfId="30835" xr:uid="{00000000-0005-0000-0000-0000D2300000}"/>
    <cellStyle name="Normal 2 2 2 2 7 4 2 3" xfId="46432" xr:uid="{00000000-0005-0000-0000-0000D3300000}"/>
    <cellStyle name="Normal 2 2 2 2 7 4 3" xfId="23089" xr:uid="{00000000-0005-0000-0000-0000D4300000}"/>
    <cellStyle name="Normal 2 2 2 2 7 4 4" xfId="38686" xr:uid="{00000000-0005-0000-0000-0000D5300000}"/>
    <cellStyle name="Normal 2 2 2 2 7 5" xfId="7255" xr:uid="{00000000-0005-0000-0000-0000D6300000}"/>
    <cellStyle name="Normal 2 2 2 2 7 5 2" xfId="15167" xr:uid="{00000000-0005-0000-0000-0000D7300000}"/>
    <cellStyle name="Normal 2 2 2 2 7 5 2 2" xfId="30836" xr:uid="{00000000-0005-0000-0000-0000D8300000}"/>
    <cellStyle name="Normal 2 2 2 2 7 5 2 3" xfId="46433" xr:uid="{00000000-0005-0000-0000-0000D9300000}"/>
    <cellStyle name="Normal 2 2 2 2 7 5 3" xfId="23090" xr:uid="{00000000-0005-0000-0000-0000DA300000}"/>
    <cellStyle name="Normal 2 2 2 2 7 5 4" xfId="38687" xr:uid="{00000000-0005-0000-0000-0000DB300000}"/>
    <cellStyle name="Normal 2 2 2 2 7 6" xfId="7256" xr:uid="{00000000-0005-0000-0000-0000DC300000}"/>
    <cellStyle name="Normal 2 2 2 2 7 6 2" xfId="15168" xr:uid="{00000000-0005-0000-0000-0000DD300000}"/>
    <cellStyle name="Normal 2 2 2 2 7 6 2 2" xfId="30837" xr:uid="{00000000-0005-0000-0000-0000DE300000}"/>
    <cellStyle name="Normal 2 2 2 2 7 6 2 3" xfId="46434" xr:uid="{00000000-0005-0000-0000-0000DF300000}"/>
    <cellStyle name="Normal 2 2 2 2 7 6 3" xfId="23091" xr:uid="{00000000-0005-0000-0000-0000E0300000}"/>
    <cellStyle name="Normal 2 2 2 2 7 6 4" xfId="38688" xr:uid="{00000000-0005-0000-0000-0000E1300000}"/>
    <cellStyle name="Normal 2 2 2 2 7 7" xfId="15154" xr:uid="{00000000-0005-0000-0000-0000E2300000}"/>
    <cellStyle name="Normal 2 2 2 2 7 7 2" xfId="30823" xr:uid="{00000000-0005-0000-0000-0000E3300000}"/>
    <cellStyle name="Normal 2 2 2 2 7 7 3" xfId="46420" xr:uid="{00000000-0005-0000-0000-0000E4300000}"/>
    <cellStyle name="Normal 2 2 2 2 7 8" xfId="23077" xr:uid="{00000000-0005-0000-0000-0000E5300000}"/>
    <cellStyle name="Normal 2 2 2 2 7 9" xfId="38674" xr:uid="{00000000-0005-0000-0000-0000E6300000}"/>
    <cellStyle name="Normal 2 2 2 2 8" xfId="7257" xr:uid="{00000000-0005-0000-0000-0000E7300000}"/>
    <cellStyle name="Normal 2 2 2 2 8 2" xfId="7258" xr:uid="{00000000-0005-0000-0000-0000E8300000}"/>
    <cellStyle name="Normal 2 2 2 2 8 2 2" xfId="15170" xr:uid="{00000000-0005-0000-0000-0000E9300000}"/>
    <cellStyle name="Normal 2 2 2 2 8 2 2 2" xfId="30839" xr:uid="{00000000-0005-0000-0000-0000EA300000}"/>
    <cellStyle name="Normal 2 2 2 2 8 2 2 3" xfId="46436" xr:uid="{00000000-0005-0000-0000-0000EB300000}"/>
    <cellStyle name="Normal 2 2 2 2 8 2 3" xfId="23093" xr:uid="{00000000-0005-0000-0000-0000EC300000}"/>
    <cellStyle name="Normal 2 2 2 2 8 2 4" xfId="38690" xr:uid="{00000000-0005-0000-0000-0000ED300000}"/>
    <cellStyle name="Normal 2 2 2 2 8 3" xfId="7259" xr:uid="{00000000-0005-0000-0000-0000EE300000}"/>
    <cellStyle name="Normal 2 2 2 2 8 3 2" xfId="15171" xr:uid="{00000000-0005-0000-0000-0000EF300000}"/>
    <cellStyle name="Normal 2 2 2 2 8 3 2 2" xfId="30840" xr:uid="{00000000-0005-0000-0000-0000F0300000}"/>
    <cellStyle name="Normal 2 2 2 2 8 3 2 3" xfId="46437" xr:uid="{00000000-0005-0000-0000-0000F1300000}"/>
    <cellStyle name="Normal 2 2 2 2 8 3 3" xfId="23094" xr:uid="{00000000-0005-0000-0000-0000F2300000}"/>
    <cellStyle name="Normal 2 2 2 2 8 3 4" xfId="38691" xr:uid="{00000000-0005-0000-0000-0000F3300000}"/>
    <cellStyle name="Normal 2 2 2 2 8 4" xfId="15169" xr:uid="{00000000-0005-0000-0000-0000F4300000}"/>
    <cellStyle name="Normal 2 2 2 2 8 4 2" xfId="30838" xr:uid="{00000000-0005-0000-0000-0000F5300000}"/>
    <cellStyle name="Normal 2 2 2 2 8 4 3" xfId="46435" xr:uid="{00000000-0005-0000-0000-0000F6300000}"/>
    <cellStyle name="Normal 2 2 2 2 8 5" xfId="23092" xr:uid="{00000000-0005-0000-0000-0000F7300000}"/>
    <cellStyle name="Normal 2 2 2 2 8 6" xfId="38689" xr:uid="{00000000-0005-0000-0000-0000F8300000}"/>
    <cellStyle name="Normal 2 2 2 2 9" xfId="7260" xr:uid="{00000000-0005-0000-0000-0000F9300000}"/>
    <cellStyle name="Normal 2 2 2 2 9 2" xfId="7261" xr:uid="{00000000-0005-0000-0000-0000FA300000}"/>
    <cellStyle name="Normal 2 2 2 2 9 2 2" xfId="15173" xr:uid="{00000000-0005-0000-0000-0000FB300000}"/>
    <cellStyle name="Normal 2 2 2 2 9 2 2 2" xfId="30842" xr:uid="{00000000-0005-0000-0000-0000FC300000}"/>
    <cellStyle name="Normal 2 2 2 2 9 2 2 3" xfId="46439" xr:uid="{00000000-0005-0000-0000-0000FD300000}"/>
    <cellStyle name="Normal 2 2 2 2 9 2 3" xfId="23096" xr:uid="{00000000-0005-0000-0000-0000FE300000}"/>
    <cellStyle name="Normal 2 2 2 2 9 2 4" xfId="38693" xr:uid="{00000000-0005-0000-0000-0000FF300000}"/>
    <cellStyle name="Normal 2 2 2 2 9 3" xfId="7262" xr:uid="{00000000-0005-0000-0000-000000310000}"/>
    <cellStyle name="Normal 2 2 2 2 9 3 2" xfId="15174" xr:uid="{00000000-0005-0000-0000-000001310000}"/>
    <cellStyle name="Normal 2 2 2 2 9 3 2 2" xfId="30843" xr:uid="{00000000-0005-0000-0000-000002310000}"/>
    <cellStyle name="Normal 2 2 2 2 9 3 2 3" xfId="46440" xr:uid="{00000000-0005-0000-0000-000003310000}"/>
    <cellStyle name="Normal 2 2 2 2 9 3 3" xfId="23097" xr:uid="{00000000-0005-0000-0000-000004310000}"/>
    <cellStyle name="Normal 2 2 2 2 9 3 4" xfId="38694" xr:uid="{00000000-0005-0000-0000-000005310000}"/>
    <cellStyle name="Normal 2 2 2 2 9 4" xfId="15172" xr:uid="{00000000-0005-0000-0000-000006310000}"/>
    <cellStyle name="Normal 2 2 2 2 9 4 2" xfId="30841" xr:uid="{00000000-0005-0000-0000-000007310000}"/>
    <cellStyle name="Normal 2 2 2 2 9 4 3" xfId="46438" xr:uid="{00000000-0005-0000-0000-000008310000}"/>
    <cellStyle name="Normal 2 2 2 2 9 5" xfId="23095" xr:uid="{00000000-0005-0000-0000-000009310000}"/>
    <cellStyle name="Normal 2 2 2 2 9 6" xfId="38692" xr:uid="{00000000-0005-0000-0000-00000A310000}"/>
    <cellStyle name="Normal 2 2 2 20" xfId="126" xr:uid="{00000000-0005-0000-0000-00000B310000}"/>
    <cellStyle name="Normal 2 2 2 20 2" xfId="13997" xr:uid="{00000000-0005-0000-0000-00000C310000}"/>
    <cellStyle name="Normal 2 2 2 20 3" xfId="15175" xr:uid="{00000000-0005-0000-0000-00000D310000}"/>
    <cellStyle name="Normal 2 2 2 20 3 2" xfId="30844" xr:uid="{00000000-0005-0000-0000-00000E310000}"/>
    <cellStyle name="Normal 2 2 2 20 3 3" xfId="46441" xr:uid="{00000000-0005-0000-0000-00000F310000}"/>
    <cellStyle name="Normal 2 2 2 20 4" xfId="7263" xr:uid="{00000000-0005-0000-0000-000010310000}"/>
    <cellStyle name="Normal 2 2 2 20 4 2" xfId="23098" xr:uid="{00000000-0005-0000-0000-000011310000}"/>
    <cellStyle name="Normal 2 2 2 20 5" xfId="38695" xr:uid="{00000000-0005-0000-0000-000012310000}"/>
    <cellStyle name="Normal 2 2 2 21" xfId="127" xr:uid="{00000000-0005-0000-0000-000013310000}"/>
    <cellStyle name="Normal 2 2 2 21 2" xfId="13998" xr:uid="{00000000-0005-0000-0000-000014310000}"/>
    <cellStyle name="Normal 2 2 2 21 3" xfId="15176" xr:uid="{00000000-0005-0000-0000-000015310000}"/>
    <cellStyle name="Normal 2 2 2 21 3 2" xfId="30845" xr:uid="{00000000-0005-0000-0000-000016310000}"/>
    <cellStyle name="Normal 2 2 2 21 3 3" xfId="46442" xr:uid="{00000000-0005-0000-0000-000017310000}"/>
    <cellStyle name="Normal 2 2 2 21 4" xfId="7264" xr:uid="{00000000-0005-0000-0000-000018310000}"/>
    <cellStyle name="Normal 2 2 2 21 4 2" xfId="23099" xr:uid="{00000000-0005-0000-0000-000019310000}"/>
    <cellStyle name="Normal 2 2 2 21 5" xfId="38696" xr:uid="{00000000-0005-0000-0000-00001A310000}"/>
    <cellStyle name="Normal 2 2 2 22" xfId="128" xr:uid="{00000000-0005-0000-0000-00001B310000}"/>
    <cellStyle name="Normal 2 2 2 22 2" xfId="13999" xr:uid="{00000000-0005-0000-0000-00001C310000}"/>
    <cellStyle name="Normal 2 2 2 22 3" xfId="15177" xr:uid="{00000000-0005-0000-0000-00001D310000}"/>
    <cellStyle name="Normal 2 2 2 22 3 2" xfId="30846" xr:uid="{00000000-0005-0000-0000-00001E310000}"/>
    <cellStyle name="Normal 2 2 2 22 3 3" xfId="46443" xr:uid="{00000000-0005-0000-0000-00001F310000}"/>
    <cellStyle name="Normal 2 2 2 22 4" xfId="7265" xr:uid="{00000000-0005-0000-0000-000020310000}"/>
    <cellStyle name="Normal 2 2 2 22 4 2" xfId="23100" xr:uid="{00000000-0005-0000-0000-000021310000}"/>
    <cellStyle name="Normal 2 2 2 22 5" xfId="38697" xr:uid="{00000000-0005-0000-0000-000022310000}"/>
    <cellStyle name="Normal 2 2 2 23" xfId="129" xr:uid="{00000000-0005-0000-0000-000023310000}"/>
    <cellStyle name="Normal 2 2 2 23 2" xfId="14000" xr:uid="{00000000-0005-0000-0000-000024310000}"/>
    <cellStyle name="Normal 2 2 2 23 3" xfId="15178" xr:uid="{00000000-0005-0000-0000-000025310000}"/>
    <cellStyle name="Normal 2 2 2 23 3 2" xfId="30847" xr:uid="{00000000-0005-0000-0000-000026310000}"/>
    <cellStyle name="Normal 2 2 2 23 3 3" xfId="46444" xr:uid="{00000000-0005-0000-0000-000027310000}"/>
    <cellStyle name="Normal 2 2 2 23 4" xfId="7266" xr:uid="{00000000-0005-0000-0000-000028310000}"/>
    <cellStyle name="Normal 2 2 2 23 4 2" xfId="23101" xr:uid="{00000000-0005-0000-0000-000029310000}"/>
    <cellStyle name="Normal 2 2 2 23 5" xfId="38698" xr:uid="{00000000-0005-0000-0000-00002A310000}"/>
    <cellStyle name="Normal 2 2 2 24" xfId="130" xr:uid="{00000000-0005-0000-0000-00002B310000}"/>
    <cellStyle name="Normal 2 2 2 24 2" xfId="14001" xr:uid="{00000000-0005-0000-0000-00002C310000}"/>
    <cellStyle name="Normal 2 2 2 24 3" xfId="15179" xr:uid="{00000000-0005-0000-0000-00002D310000}"/>
    <cellStyle name="Normal 2 2 2 24 3 2" xfId="30848" xr:uid="{00000000-0005-0000-0000-00002E310000}"/>
    <cellStyle name="Normal 2 2 2 24 3 3" xfId="46445" xr:uid="{00000000-0005-0000-0000-00002F310000}"/>
    <cellStyle name="Normal 2 2 2 24 4" xfId="7267" xr:uid="{00000000-0005-0000-0000-000030310000}"/>
    <cellStyle name="Normal 2 2 2 24 4 2" xfId="23102" xr:uid="{00000000-0005-0000-0000-000031310000}"/>
    <cellStyle name="Normal 2 2 2 24 5" xfId="38699" xr:uid="{00000000-0005-0000-0000-000032310000}"/>
    <cellStyle name="Normal 2 2 2 25" xfId="131" xr:uid="{00000000-0005-0000-0000-000033310000}"/>
    <cellStyle name="Normal 2 2 2 25 2" xfId="14002" xr:uid="{00000000-0005-0000-0000-000034310000}"/>
    <cellStyle name="Normal 2 2 2 25 3" xfId="15180" xr:uid="{00000000-0005-0000-0000-000035310000}"/>
    <cellStyle name="Normal 2 2 2 25 3 2" xfId="30849" xr:uid="{00000000-0005-0000-0000-000036310000}"/>
    <cellStyle name="Normal 2 2 2 25 3 3" xfId="46446" xr:uid="{00000000-0005-0000-0000-000037310000}"/>
    <cellStyle name="Normal 2 2 2 25 4" xfId="7268" xr:uid="{00000000-0005-0000-0000-000038310000}"/>
    <cellStyle name="Normal 2 2 2 25 4 2" xfId="23103" xr:uid="{00000000-0005-0000-0000-000039310000}"/>
    <cellStyle name="Normal 2 2 2 25 5" xfId="38700" xr:uid="{00000000-0005-0000-0000-00003A310000}"/>
    <cellStyle name="Normal 2 2 2 26" xfId="132" xr:uid="{00000000-0005-0000-0000-00003B310000}"/>
    <cellStyle name="Normal 2 2 2 26 2" xfId="14003" xr:uid="{00000000-0005-0000-0000-00003C310000}"/>
    <cellStyle name="Normal 2 2 2 26 3" xfId="15181" xr:uid="{00000000-0005-0000-0000-00003D310000}"/>
    <cellStyle name="Normal 2 2 2 26 3 2" xfId="30850" xr:uid="{00000000-0005-0000-0000-00003E310000}"/>
    <cellStyle name="Normal 2 2 2 26 3 3" xfId="46447" xr:uid="{00000000-0005-0000-0000-00003F310000}"/>
    <cellStyle name="Normal 2 2 2 26 4" xfId="7269" xr:uid="{00000000-0005-0000-0000-000040310000}"/>
    <cellStyle name="Normal 2 2 2 26 4 2" xfId="23104" xr:uid="{00000000-0005-0000-0000-000041310000}"/>
    <cellStyle name="Normal 2 2 2 26 5" xfId="38701" xr:uid="{00000000-0005-0000-0000-000042310000}"/>
    <cellStyle name="Normal 2 2 2 27" xfId="133" xr:uid="{00000000-0005-0000-0000-000043310000}"/>
    <cellStyle name="Normal 2 2 2 27 2" xfId="14004" xr:uid="{00000000-0005-0000-0000-000044310000}"/>
    <cellStyle name="Normal 2 2 2 27 3" xfId="15182" xr:uid="{00000000-0005-0000-0000-000045310000}"/>
    <cellStyle name="Normal 2 2 2 27 3 2" xfId="30851" xr:uid="{00000000-0005-0000-0000-000046310000}"/>
    <cellStyle name="Normal 2 2 2 27 3 3" xfId="46448" xr:uid="{00000000-0005-0000-0000-000047310000}"/>
    <cellStyle name="Normal 2 2 2 27 4" xfId="7270" xr:uid="{00000000-0005-0000-0000-000048310000}"/>
    <cellStyle name="Normal 2 2 2 27 4 2" xfId="23105" xr:uid="{00000000-0005-0000-0000-000049310000}"/>
    <cellStyle name="Normal 2 2 2 27 5" xfId="38702" xr:uid="{00000000-0005-0000-0000-00004A310000}"/>
    <cellStyle name="Normal 2 2 2 28" xfId="134" xr:uid="{00000000-0005-0000-0000-00004B310000}"/>
    <cellStyle name="Normal 2 2 2 28 2" xfId="14005" xr:uid="{00000000-0005-0000-0000-00004C310000}"/>
    <cellStyle name="Normal 2 2 2 28 3" xfId="14825" xr:uid="{00000000-0005-0000-0000-00004D310000}"/>
    <cellStyle name="Normal 2 2 2 28 3 2" xfId="30494" xr:uid="{00000000-0005-0000-0000-00004E310000}"/>
    <cellStyle name="Normal 2 2 2 28 3 3" xfId="46091" xr:uid="{00000000-0005-0000-0000-00004F310000}"/>
    <cellStyle name="Normal 2 2 2 28 4" xfId="6913" xr:uid="{00000000-0005-0000-0000-000050310000}"/>
    <cellStyle name="Normal 2 2 2 28 4 2" xfId="22748" xr:uid="{00000000-0005-0000-0000-000051310000}"/>
    <cellStyle name="Normal 2 2 2 28 5" xfId="38345" xr:uid="{00000000-0005-0000-0000-000052310000}"/>
    <cellStyle name="Normal 2 2 2 29" xfId="135" xr:uid="{00000000-0005-0000-0000-000053310000}"/>
    <cellStyle name="Normal 2 2 2 3" xfId="136" xr:uid="{00000000-0005-0000-0000-000054310000}"/>
    <cellStyle name="Normal 2 2 2 3 10" xfId="7272" xr:uid="{00000000-0005-0000-0000-000055310000}"/>
    <cellStyle name="Normal 2 2 2 3 10 2" xfId="7273" xr:uid="{00000000-0005-0000-0000-000056310000}"/>
    <cellStyle name="Normal 2 2 2 3 10 2 2" xfId="15185" xr:uid="{00000000-0005-0000-0000-000057310000}"/>
    <cellStyle name="Normal 2 2 2 3 10 2 2 2" xfId="30854" xr:uid="{00000000-0005-0000-0000-000058310000}"/>
    <cellStyle name="Normal 2 2 2 3 10 2 2 3" xfId="46451" xr:uid="{00000000-0005-0000-0000-000059310000}"/>
    <cellStyle name="Normal 2 2 2 3 10 2 3" xfId="23108" xr:uid="{00000000-0005-0000-0000-00005A310000}"/>
    <cellStyle name="Normal 2 2 2 3 10 2 4" xfId="38705" xr:uid="{00000000-0005-0000-0000-00005B310000}"/>
    <cellStyle name="Normal 2 2 2 3 10 3" xfId="7274" xr:uid="{00000000-0005-0000-0000-00005C310000}"/>
    <cellStyle name="Normal 2 2 2 3 10 3 2" xfId="15186" xr:uid="{00000000-0005-0000-0000-00005D310000}"/>
    <cellStyle name="Normal 2 2 2 3 10 3 2 2" xfId="30855" xr:uid="{00000000-0005-0000-0000-00005E310000}"/>
    <cellStyle name="Normal 2 2 2 3 10 3 2 3" xfId="46452" xr:uid="{00000000-0005-0000-0000-00005F310000}"/>
    <cellStyle name="Normal 2 2 2 3 10 3 3" xfId="23109" xr:uid="{00000000-0005-0000-0000-000060310000}"/>
    <cellStyle name="Normal 2 2 2 3 10 3 4" xfId="38706" xr:uid="{00000000-0005-0000-0000-000061310000}"/>
    <cellStyle name="Normal 2 2 2 3 10 4" xfId="15184" xr:uid="{00000000-0005-0000-0000-000062310000}"/>
    <cellStyle name="Normal 2 2 2 3 10 4 2" xfId="30853" xr:uid="{00000000-0005-0000-0000-000063310000}"/>
    <cellStyle name="Normal 2 2 2 3 10 4 3" xfId="46450" xr:uid="{00000000-0005-0000-0000-000064310000}"/>
    <cellStyle name="Normal 2 2 2 3 10 5" xfId="23107" xr:uid="{00000000-0005-0000-0000-000065310000}"/>
    <cellStyle name="Normal 2 2 2 3 10 6" xfId="38704" xr:uid="{00000000-0005-0000-0000-000066310000}"/>
    <cellStyle name="Normal 2 2 2 3 11" xfId="7275" xr:uid="{00000000-0005-0000-0000-000067310000}"/>
    <cellStyle name="Normal 2 2 2 3 11 2" xfId="7276" xr:uid="{00000000-0005-0000-0000-000068310000}"/>
    <cellStyle name="Normal 2 2 2 3 11 2 2" xfId="15188" xr:uid="{00000000-0005-0000-0000-000069310000}"/>
    <cellStyle name="Normal 2 2 2 3 11 2 2 2" xfId="30857" xr:uid="{00000000-0005-0000-0000-00006A310000}"/>
    <cellStyle name="Normal 2 2 2 3 11 2 2 3" xfId="46454" xr:uid="{00000000-0005-0000-0000-00006B310000}"/>
    <cellStyle name="Normal 2 2 2 3 11 2 3" xfId="23111" xr:uid="{00000000-0005-0000-0000-00006C310000}"/>
    <cellStyle name="Normal 2 2 2 3 11 2 4" xfId="38708" xr:uid="{00000000-0005-0000-0000-00006D310000}"/>
    <cellStyle name="Normal 2 2 2 3 11 3" xfId="7277" xr:uid="{00000000-0005-0000-0000-00006E310000}"/>
    <cellStyle name="Normal 2 2 2 3 11 3 2" xfId="15189" xr:uid="{00000000-0005-0000-0000-00006F310000}"/>
    <cellStyle name="Normal 2 2 2 3 11 3 2 2" xfId="30858" xr:uid="{00000000-0005-0000-0000-000070310000}"/>
    <cellStyle name="Normal 2 2 2 3 11 3 2 3" xfId="46455" xr:uid="{00000000-0005-0000-0000-000071310000}"/>
    <cellStyle name="Normal 2 2 2 3 11 3 3" xfId="23112" xr:uid="{00000000-0005-0000-0000-000072310000}"/>
    <cellStyle name="Normal 2 2 2 3 11 3 4" xfId="38709" xr:uid="{00000000-0005-0000-0000-000073310000}"/>
    <cellStyle name="Normal 2 2 2 3 11 4" xfId="15187" xr:uid="{00000000-0005-0000-0000-000074310000}"/>
    <cellStyle name="Normal 2 2 2 3 11 4 2" xfId="30856" xr:uid="{00000000-0005-0000-0000-000075310000}"/>
    <cellStyle name="Normal 2 2 2 3 11 4 3" xfId="46453" xr:uid="{00000000-0005-0000-0000-000076310000}"/>
    <cellStyle name="Normal 2 2 2 3 11 5" xfId="23110" xr:uid="{00000000-0005-0000-0000-000077310000}"/>
    <cellStyle name="Normal 2 2 2 3 11 6" xfId="38707" xr:uid="{00000000-0005-0000-0000-000078310000}"/>
    <cellStyle name="Normal 2 2 2 3 12" xfId="7278" xr:uid="{00000000-0005-0000-0000-000079310000}"/>
    <cellStyle name="Normal 2 2 2 3 12 2" xfId="7279" xr:uid="{00000000-0005-0000-0000-00007A310000}"/>
    <cellStyle name="Normal 2 2 2 3 12 2 2" xfId="15191" xr:uid="{00000000-0005-0000-0000-00007B310000}"/>
    <cellStyle name="Normal 2 2 2 3 12 2 2 2" xfId="30860" xr:uid="{00000000-0005-0000-0000-00007C310000}"/>
    <cellStyle name="Normal 2 2 2 3 12 2 2 3" xfId="46457" xr:uid="{00000000-0005-0000-0000-00007D310000}"/>
    <cellStyle name="Normal 2 2 2 3 12 2 3" xfId="23114" xr:uid="{00000000-0005-0000-0000-00007E310000}"/>
    <cellStyle name="Normal 2 2 2 3 12 2 4" xfId="38711" xr:uid="{00000000-0005-0000-0000-00007F310000}"/>
    <cellStyle name="Normal 2 2 2 3 12 3" xfId="7280" xr:uid="{00000000-0005-0000-0000-000080310000}"/>
    <cellStyle name="Normal 2 2 2 3 12 3 2" xfId="15192" xr:uid="{00000000-0005-0000-0000-000081310000}"/>
    <cellStyle name="Normal 2 2 2 3 12 3 2 2" xfId="30861" xr:uid="{00000000-0005-0000-0000-000082310000}"/>
    <cellStyle name="Normal 2 2 2 3 12 3 2 3" xfId="46458" xr:uid="{00000000-0005-0000-0000-000083310000}"/>
    <cellStyle name="Normal 2 2 2 3 12 3 3" xfId="23115" xr:uid="{00000000-0005-0000-0000-000084310000}"/>
    <cellStyle name="Normal 2 2 2 3 12 3 4" xfId="38712" xr:uid="{00000000-0005-0000-0000-000085310000}"/>
    <cellStyle name="Normal 2 2 2 3 12 4" xfId="15190" xr:uid="{00000000-0005-0000-0000-000086310000}"/>
    <cellStyle name="Normal 2 2 2 3 12 4 2" xfId="30859" xr:uid="{00000000-0005-0000-0000-000087310000}"/>
    <cellStyle name="Normal 2 2 2 3 12 4 3" xfId="46456" xr:uid="{00000000-0005-0000-0000-000088310000}"/>
    <cellStyle name="Normal 2 2 2 3 12 5" xfId="23113" xr:uid="{00000000-0005-0000-0000-000089310000}"/>
    <cellStyle name="Normal 2 2 2 3 12 6" xfId="38710" xr:uid="{00000000-0005-0000-0000-00008A310000}"/>
    <cellStyle name="Normal 2 2 2 3 13" xfId="7281" xr:uid="{00000000-0005-0000-0000-00008B310000}"/>
    <cellStyle name="Normal 2 2 2 3 13 2" xfId="7282" xr:uid="{00000000-0005-0000-0000-00008C310000}"/>
    <cellStyle name="Normal 2 2 2 3 13 2 2" xfId="15194" xr:uid="{00000000-0005-0000-0000-00008D310000}"/>
    <cellStyle name="Normal 2 2 2 3 13 2 2 2" xfId="30863" xr:uid="{00000000-0005-0000-0000-00008E310000}"/>
    <cellStyle name="Normal 2 2 2 3 13 2 2 3" xfId="46460" xr:uid="{00000000-0005-0000-0000-00008F310000}"/>
    <cellStyle name="Normal 2 2 2 3 13 2 3" xfId="23117" xr:uid="{00000000-0005-0000-0000-000090310000}"/>
    <cellStyle name="Normal 2 2 2 3 13 2 4" xfId="38714" xr:uid="{00000000-0005-0000-0000-000091310000}"/>
    <cellStyle name="Normal 2 2 2 3 13 3" xfId="7283" xr:uid="{00000000-0005-0000-0000-000092310000}"/>
    <cellStyle name="Normal 2 2 2 3 13 3 2" xfId="15195" xr:uid="{00000000-0005-0000-0000-000093310000}"/>
    <cellStyle name="Normal 2 2 2 3 13 3 2 2" xfId="30864" xr:uid="{00000000-0005-0000-0000-000094310000}"/>
    <cellStyle name="Normal 2 2 2 3 13 3 2 3" xfId="46461" xr:uid="{00000000-0005-0000-0000-000095310000}"/>
    <cellStyle name="Normal 2 2 2 3 13 3 3" xfId="23118" xr:uid="{00000000-0005-0000-0000-000096310000}"/>
    <cellStyle name="Normal 2 2 2 3 13 3 4" xfId="38715" xr:uid="{00000000-0005-0000-0000-000097310000}"/>
    <cellStyle name="Normal 2 2 2 3 13 4" xfId="15193" xr:uid="{00000000-0005-0000-0000-000098310000}"/>
    <cellStyle name="Normal 2 2 2 3 13 4 2" xfId="30862" xr:uid="{00000000-0005-0000-0000-000099310000}"/>
    <cellStyle name="Normal 2 2 2 3 13 4 3" xfId="46459" xr:uid="{00000000-0005-0000-0000-00009A310000}"/>
    <cellStyle name="Normal 2 2 2 3 13 5" xfId="23116" xr:uid="{00000000-0005-0000-0000-00009B310000}"/>
    <cellStyle name="Normal 2 2 2 3 13 6" xfId="38713" xr:uid="{00000000-0005-0000-0000-00009C310000}"/>
    <cellStyle name="Normal 2 2 2 3 14" xfId="7284" xr:uid="{00000000-0005-0000-0000-00009D310000}"/>
    <cellStyle name="Normal 2 2 2 3 14 2" xfId="7285" xr:uid="{00000000-0005-0000-0000-00009E310000}"/>
    <cellStyle name="Normal 2 2 2 3 14 2 2" xfId="15197" xr:uid="{00000000-0005-0000-0000-00009F310000}"/>
    <cellStyle name="Normal 2 2 2 3 14 2 2 2" xfId="30866" xr:uid="{00000000-0005-0000-0000-0000A0310000}"/>
    <cellStyle name="Normal 2 2 2 3 14 2 2 3" xfId="46463" xr:uid="{00000000-0005-0000-0000-0000A1310000}"/>
    <cellStyle name="Normal 2 2 2 3 14 2 3" xfId="23120" xr:uid="{00000000-0005-0000-0000-0000A2310000}"/>
    <cellStyle name="Normal 2 2 2 3 14 2 4" xfId="38717" xr:uid="{00000000-0005-0000-0000-0000A3310000}"/>
    <cellStyle name="Normal 2 2 2 3 14 3" xfId="7286" xr:uid="{00000000-0005-0000-0000-0000A4310000}"/>
    <cellStyle name="Normal 2 2 2 3 14 3 2" xfId="15198" xr:uid="{00000000-0005-0000-0000-0000A5310000}"/>
    <cellStyle name="Normal 2 2 2 3 14 3 2 2" xfId="30867" xr:uid="{00000000-0005-0000-0000-0000A6310000}"/>
    <cellStyle name="Normal 2 2 2 3 14 3 2 3" xfId="46464" xr:uid="{00000000-0005-0000-0000-0000A7310000}"/>
    <cellStyle name="Normal 2 2 2 3 14 3 3" xfId="23121" xr:uid="{00000000-0005-0000-0000-0000A8310000}"/>
    <cellStyle name="Normal 2 2 2 3 14 3 4" xfId="38718" xr:uid="{00000000-0005-0000-0000-0000A9310000}"/>
    <cellStyle name="Normal 2 2 2 3 14 4" xfId="15196" xr:uid="{00000000-0005-0000-0000-0000AA310000}"/>
    <cellStyle name="Normal 2 2 2 3 14 4 2" xfId="30865" xr:uid="{00000000-0005-0000-0000-0000AB310000}"/>
    <cellStyle name="Normal 2 2 2 3 14 4 3" xfId="46462" xr:uid="{00000000-0005-0000-0000-0000AC310000}"/>
    <cellStyle name="Normal 2 2 2 3 14 5" xfId="23119" xr:uid="{00000000-0005-0000-0000-0000AD310000}"/>
    <cellStyle name="Normal 2 2 2 3 14 6" xfId="38716" xr:uid="{00000000-0005-0000-0000-0000AE310000}"/>
    <cellStyle name="Normal 2 2 2 3 15" xfId="7287" xr:uid="{00000000-0005-0000-0000-0000AF310000}"/>
    <cellStyle name="Normal 2 2 2 3 15 2" xfId="7288" xr:uid="{00000000-0005-0000-0000-0000B0310000}"/>
    <cellStyle name="Normal 2 2 2 3 15 2 2" xfId="15200" xr:uid="{00000000-0005-0000-0000-0000B1310000}"/>
    <cellStyle name="Normal 2 2 2 3 15 2 2 2" xfId="30869" xr:uid="{00000000-0005-0000-0000-0000B2310000}"/>
    <cellStyle name="Normal 2 2 2 3 15 2 2 3" xfId="46466" xr:uid="{00000000-0005-0000-0000-0000B3310000}"/>
    <cellStyle name="Normal 2 2 2 3 15 2 3" xfId="23123" xr:uid="{00000000-0005-0000-0000-0000B4310000}"/>
    <cellStyle name="Normal 2 2 2 3 15 2 4" xfId="38720" xr:uid="{00000000-0005-0000-0000-0000B5310000}"/>
    <cellStyle name="Normal 2 2 2 3 15 3" xfId="7289" xr:uid="{00000000-0005-0000-0000-0000B6310000}"/>
    <cellStyle name="Normal 2 2 2 3 15 3 2" xfId="15201" xr:uid="{00000000-0005-0000-0000-0000B7310000}"/>
    <cellStyle name="Normal 2 2 2 3 15 3 2 2" xfId="30870" xr:uid="{00000000-0005-0000-0000-0000B8310000}"/>
    <cellStyle name="Normal 2 2 2 3 15 3 2 3" xfId="46467" xr:uid="{00000000-0005-0000-0000-0000B9310000}"/>
    <cellStyle name="Normal 2 2 2 3 15 3 3" xfId="23124" xr:uid="{00000000-0005-0000-0000-0000BA310000}"/>
    <cellStyle name="Normal 2 2 2 3 15 3 4" xfId="38721" xr:uid="{00000000-0005-0000-0000-0000BB310000}"/>
    <cellStyle name="Normal 2 2 2 3 15 4" xfId="15199" xr:uid="{00000000-0005-0000-0000-0000BC310000}"/>
    <cellStyle name="Normal 2 2 2 3 15 4 2" xfId="30868" xr:uid="{00000000-0005-0000-0000-0000BD310000}"/>
    <cellStyle name="Normal 2 2 2 3 15 4 3" xfId="46465" xr:uid="{00000000-0005-0000-0000-0000BE310000}"/>
    <cellStyle name="Normal 2 2 2 3 15 5" xfId="23122" xr:uid="{00000000-0005-0000-0000-0000BF310000}"/>
    <cellStyle name="Normal 2 2 2 3 15 6" xfId="38719" xr:uid="{00000000-0005-0000-0000-0000C0310000}"/>
    <cellStyle name="Normal 2 2 2 3 16" xfId="7290" xr:uid="{00000000-0005-0000-0000-0000C1310000}"/>
    <cellStyle name="Normal 2 2 2 3 16 2" xfId="7291" xr:uid="{00000000-0005-0000-0000-0000C2310000}"/>
    <cellStyle name="Normal 2 2 2 3 16 2 2" xfId="15203" xr:uid="{00000000-0005-0000-0000-0000C3310000}"/>
    <cellStyle name="Normal 2 2 2 3 16 2 2 2" xfId="30872" xr:uid="{00000000-0005-0000-0000-0000C4310000}"/>
    <cellStyle name="Normal 2 2 2 3 16 2 2 3" xfId="46469" xr:uid="{00000000-0005-0000-0000-0000C5310000}"/>
    <cellStyle name="Normal 2 2 2 3 16 2 3" xfId="23126" xr:uid="{00000000-0005-0000-0000-0000C6310000}"/>
    <cellStyle name="Normal 2 2 2 3 16 2 4" xfId="38723" xr:uid="{00000000-0005-0000-0000-0000C7310000}"/>
    <cellStyle name="Normal 2 2 2 3 16 3" xfId="7292" xr:uid="{00000000-0005-0000-0000-0000C8310000}"/>
    <cellStyle name="Normal 2 2 2 3 16 3 2" xfId="15204" xr:uid="{00000000-0005-0000-0000-0000C9310000}"/>
    <cellStyle name="Normal 2 2 2 3 16 3 2 2" xfId="30873" xr:uid="{00000000-0005-0000-0000-0000CA310000}"/>
    <cellStyle name="Normal 2 2 2 3 16 3 2 3" xfId="46470" xr:uid="{00000000-0005-0000-0000-0000CB310000}"/>
    <cellStyle name="Normal 2 2 2 3 16 3 3" xfId="23127" xr:uid="{00000000-0005-0000-0000-0000CC310000}"/>
    <cellStyle name="Normal 2 2 2 3 16 3 4" xfId="38724" xr:uid="{00000000-0005-0000-0000-0000CD310000}"/>
    <cellStyle name="Normal 2 2 2 3 16 4" xfId="15202" xr:uid="{00000000-0005-0000-0000-0000CE310000}"/>
    <cellStyle name="Normal 2 2 2 3 16 4 2" xfId="30871" xr:uid="{00000000-0005-0000-0000-0000CF310000}"/>
    <cellStyle name="Normal 2 2 2 3 16 4 3" xfId="46468" xr:uid="{00000000-0005-0000-0000-0000D0310000}"/>
    <cellStyle name="Normal 2 2 2 3 16 5" xfId="23125" xr:uid="{00000000-0005-0000-0000-0000D1310000}"/>
    <cellStyle name="Normal 2 2 2 3 16 6" xfId="38722" xr:uid="{00000000-0005-0000-0000-0000D2310000}"/>
    <cellStyle name="Normal 2 2 2 3 17" xfId="7293" xr:uid="{00000000-0005-0000-0000-0000D3310000}"/>
    <cellStyle name="Normal 2 2 2 3 17 2" xfId="15205" xr:uid="{00000000-0005-0000-0000-0000D4310000}"/>
    <cellStyle name="Normal 2 2 2 3 17 2 2" xfId="30874" xr:uid="{00000000-0005-0000-0000-0000D5310000}"/>
    <cellStyle name="Normal 2 2 2 3 17 2 3" xfId="46471" xr:uid="{00000000-0005-0000-0000-0000D6310000}"/>
    <cellStyle name="Normal 2 2 2 3 17 3" xfId="23128" xr:uid="{00000000-0005-0000-0000-0000D7310000}"/>
    <cellStyle name="Normal 2 2 2 3 17 4" xfId="38725" xr:uid="{00000000-0005-0000-0000-0000D8310000}"/>
    <cellStyle name="Normal 2 2 2 3 18" xfId="7294" xr:uid="{00000000-0005-0000-0000-0000D9310000}"/>
    <cellStyle name="Normal 2 2 2 3 18 2" xfId="15206" xr:uid="{00000000-0005-0000-0000-0000DA310000}"/>
    <cellStyle name="Normal 2 2 2 3 18 2 2" xfId="30875" xr:uid="{00000000-0005-0000-0000-0000DB310000}"/>
    <cellStyle name="Normal 2 2 2 3 18 2 3" xfId="46472" xr:uid="{00000000-0005-0000-0000-0000DC310000}"/>
    <cellStyle name="Normal 2 2 2 3 18 3" xfId="23129" xr:uid="{00000000-0005-0000-0000-0000DD310000}"/>
    <cellStyle name="Normal 2 2 2 3 18 4" xfId="38726" xr:uid="{00000000-0005-0000-0000-0000DE310000}"/>
    <cellStyle name="Normal 2 2 2 3 19" xfId="7295" xr:uid="{00000000-0005-0000-0000-0000DF310000}"/>
    <cellStyle name="Normal 2 2 2 3 19 2" xfId="15207" xr:uid="{00000000-0005-0000-0000-0000E0310000}"/>
    <cellStyle name="Normal 2 2 2 3 19 2 2" xfId="30876" xr:uid="{00000000-0005-0000-0000-0000E1310000}"/>
    <cellStyle name="Normal 2 2 2 3 19 2 3" xfId="46473" xr:uid="{00000000-0005-0000-0000-0000E2310000}"/>
    <cellStyle name="Normal 2 2 2 3 19 3" xfId="23130" xr:uid="{00000000-0005-0000-0000-0000E3310000}"/>
    <cellStyle name="Normal 2 2 2 3 19 4" xfId="38727" xr:uid="{00000000-0005-0000-0000-0000E4310000}"/>
    <cellStyle name="Normal 2 2 2 3 2" xfId="7296" xr:uid="{00000000-0005-0000-0000-0000E5310000}"/>
    <cellStyle name="Normal 2 2 2 3 2 10" xfId="7297" xr:uid="{00000000-0005-0000-0000-0000E6310000}"/>
    <cellStyle name="Normal 2 2 2 3 2 10 2" xfId="15209" xr:uid="{00000000-0005-0000-0000-0000E7310000}"/>
    <cellStyle name="Normal 2 2 2 3 2 10 2 2" xfId="30878" xr:uid="{00000000-0005-0000-0000-0000E8310000}"/>
    <cellStyle name="Normal 2 2 2 3 2 10 2 3" xfId="46475" xr:uid="{00000000-0005-0000-0000-0000E9310000}"/>
    <cellStyle name="Normal 2 2 2 3 2 10 3" xfId="23132" xr:uid="{00000000-0005-0000-0000-0000EA310000}"/>
    <cellStyle name="Normal 2 2 2 3 2 10 4" xfId="38729" xr:uid="{00000000-0005-0000-0000-0000EB310000}"/>
    <cellStyle name="Normal 2 2 2 3 2 11" xfId="7298" xr:uid="{00000000-0005-0000-0000-0000EC310000}"/>
    <cellStyle name="Normal 2 2 2 3 2 11 2" xfId="15210" xr:uid="{00000000-0005-0000-0000-0000ED310000}"/>
    <cellStyle name="Normal 2 2 2 3 2 11 2 2" xfId="30879" xr:uid="{00000000-0005-0000-0000-0000EE310000}"/>
    <cellStyle name="Normal 2 2 2 3 2 11 2 3" xfId="46476" xr:uid="{00000000-0005-0000-0000-0000EF310000}"/>
    <cellStyle name="Normal 2 2 2 3 2 11 3" xfId="23133" xr:uid="{00000000-0005-0000-0000-0000F0310000}"/>
    <cellStyle name="Normal 2 2 2 3 2 11 4" xfId="38730" xr:uid="{00000000-0005-0000-0000-0000F1310000}"/>
    <cellStyle name="Normal 2 2 2 3 2 12" xfId="7299" xr:uid="{00000000-0005-0000-0000-0000F2310000}"/>
    <cellStyle name="Normal 2 2 2 3 2 12 2" xfId="15211" xr:uid="{00000000-0005-0000-0000-0000F3310000}"/>
    <cellStyle name="Normal 2 2 2 3 2 12 2 2" xfId="30880" xr:uid="{00000000-0005-0000-0000-0000F4310000}"/>
    <cellStyle name="Normal 2 2 2 3 2 12 2 3" xfId="46477" xr:uid="{00000000-0005-0000-0000-0000F5310000}"/>
    <cellStyle name="Normal 2 2 2 3 2 12 3" xfId="23134" xr:uid="{00000000-0005-0000-0000-0000F6310000}"/>
    <cellStyle name="Normal 2 2 2 3 2 12 4" xfId="38731" xr:uid="{00000000-0005-0000-0000-0000F7310000}"/>
    <cellStyle name="Normal 2 2 2 3 2 13" xfId="7300" xr:uid="{00000000-0005-0000-0000-0000F8310000}"/>
    <cellStyle name="Normal 2 2 2 3 2 13 2" xfId="15212" xr:uid="{00000000-0005-0000-0000-0000F9310000}"/>
    <cellStyle name="Normal 2 2 2 3 2 13 2 2" xfId="30881" xr:uid="{00000000-0005-0000-0000-0000FA310000}"/>
    <cellStyle name="Normal 2 2 2 3 2 13 2 3" xfId="46478" xr:uid="{00000000-0005-0000-0000-0000FB310000}"/>
    <cellStyle name="Normal 2 2 2 3 2 13 3" xfId="23135" xr:uid="{00000000-0005-0000-0000-0000FC310000}"/>
    <cellStyle name="Normal 2 2 2 3 2 13 4" xfId="38732" xr:uid="{00000000-0005-0000-0000-0000FD310000}"/>
    <cellStyle name="Normal 2 2 2 3 2 14" xfId="7301" xr:uid="{00000000-0005-0000-0000-0000FE310000}"/>
    <cellStyle name="Normal 2 2 2 3 2 14 2" xfId="15213" xr:uid="{00000000-0005-0000-0000-0000FF310000}"/>
    <cellStyle name="Normal 2 2 2 3 2 14 2 2" xfId="30882" xr:uid="{00000000-0005-0000-0000-000000320000}"/>
    <cellStyle name="Normal 2 2 2 3 2 14 2 3" xfId="46479" xr:uid="{00000000-0005-0000-0000-000001320000}"/>
    <cellStyle name="Normal 2 2 2 3 2 14 3" xfId="23136" xr:uid="{00000000-0005-0000-0000-000002320000}"/>
    <cellStyle name="Normal 2 2 2 3 2 14 4" xfId="38733" xr:uid="{00000000-0005-0000-0000-000003320000}"/>
    <cellStyle name="Normal 2 2 2 3 2 15" xfId="7302" xr:uid="{00000000-0005-0000-0000-000004320000}"/>
    <cellStyle name="Normal 2 2 2 3 2 15 2" xfId="15214" xr:uid="{00000000-0005-0000-0000-000005320000}"/>
    <cellStyle name="Normal 2 2 2 3 2 15 2 2" xfId="30883" xr:uid="{00000000-0005-0000-0000-000006320000}"/>
    <cellStyle name="Normal 2 2 2 3 2 15 2 3" xfId="46480" xr:uid="{00000000-0005-0000-0000-000007320000}"/>
    <cellStyle name="Normal 2 2 2 3 2 15 3" xfId="23137" xr:uid="{00000000-0005-0000-0000-000008320000}"/>
    <cellStyle name="Normal 2 2 2 3 2 15 4" xfId="38734" xr:uid="{00000000-0005-0000-0000-000009320000}"/>
    <cellStyle name="Normal 2 2 2 3 2 16" xfId="7303" xr:uid="{00000000-0005-0000-0000-00000A320000}"/>
    <cellStyle name="Normal 2 2 2 3 2 16 2" xfId="15215" xr:uid="{00000000-0005-0000-0000-00000B320000}"/>
    <cellStyle name="Normal 2 2 2 3 2 16 2 2" xfId="30884" xr:uid="{00000000-0005-0000-0000-00000C320000}"/>
    <cellStyle name="Normal 2 2 2 3 2 16 2 3" xfId="46481" xr:uid="{00000000-0005-0000-0000-00000D320000}"/>
    <cellStyle name="Normal 2 2 2 3 2 16 3" xfId="23138" xr:uid="{00000000-0005-0000-0000-00000E320000}"/>
    <cellStyle name="Normal 2 2 2 3 2 16 4" xfId="38735" xr:uid="{00000000-0005-0000-0000-00000F320000}"/>
    <cellStyle name="Normal 2 2 2 3 2 17" xfId="7304" xr:uid="{00000000-0005-0000-0000-000010320000}"/>
    <cellStyle name="Normal 2 2 2 3 2 17 2" xfId="7305" xr:uid="{00000000-0005-0000-0000-000011320000}"/>
    <cellStyle name="Normal 2 2 2 3 2 17 2 2" xfId="15217" xr:uid="{00000000-0005-0000-0000-000012320000}"/>
    <cellStyle name="Normal 2 2 2 3 2 17 2 2 2" xfId="30886" xr:uid="{00000000-0005-0000-0000-000013320000}"/>
    <cellStyle name="Normal 2 2 2 3 2 17 2 2 3" xfId="46483" xr:uid="{00000000-0005-0000-0000-000014320000}"/>
    <cellStyle name="Normal 2 2 2 3 2 17 2 3" xfId="23140" xr:uid="{00000000-0005-0000-0000-000015320000}"/>
    <cellStyle name="Normal 2 2 2 3 2 17 2 4" xfId="38737" xr:uid="{00000000-0005-0000-0000-000016320000}"/>
    <cellStyle name="Normal 2 2 2 3 2 17 3" xfId="7306" xr:uid="{00000000-0005-0000-0000-000017320000}"/>
    <cellStyle name="Normal 2 2 2 3 2 17 3 2" xfId="15218" xr:uid="{00000000-0005-0000-0000-000018320000}"/>
    <cellStyle name="Normal 2 2 2 3 2 17 3 2 2" xfId="30887" xr:uid="{00000000-0005-0000-0000-000019320000}"/>
    <cellStyle name="Normal 2 2 2 3 2 17 3 2 3" xfId="46484" xr:uid="{00000000-0005-0000-0000-00001A320000}"/>
    <cellStyle name="Normal 2 2 2 3 2 17 3 3" xfId="23141" xr:uid="{00000000-0005-0000-0000-00001B320000}"/>
    <cellStyle name="Normal 2 2 2 3 2 17 3 4" xfId="38738" xr:uid="{00000000-0005-0000-0000-00001C320000}"/>
    <cellStyle name="Normal 2 2 2 3 2 17 4" xfId="15216" xr:uid="{00000000-0005-0000-0000-00001D320000}"/>
    <cellStyle name="Normal 2 2 2 3 2 17 4 2" xfId="30885" xr:uid="{00000000-0005-0000-0000-00001E320000}"/>
    <cellStyle name="Normal 2 2 2 3 2 17 4 3" xfId="46482" xr:uid="{00000000-0005-0000-0000-00001F320000}"/>
    <cellStyle name="Normal 2 2 2 3 2 17 5" xfId="23139" xr:uid="{00000000-0005-0000-0000-000020320000}"/>
    <cellStyle name="Normal 2 2 2 3 2 17 6" xfId="38736" xr:uid="{00000000-0005-0000-0000-000021320000}"/>
    <cellStyle name="Normal 2 2 2 3 2 18" xfId="7307" xr:uid="{00000000-0005-0000-0000-000022320000}"/>
    <cellStyle name="Normal 2 2 2 3 2 18 2" xfId="7308" xr:uid="{00000000-0005-0000-0000-000023320000}"/>
    <cellStyle name="Normal 2 2 2 3 2 18 2 2" xfId="15220" xr:uid="{00000000-0005-0000-0000-000024320000}"/>
    <cellStyle name="Normal 2 2 2 3 2 18 2 2 2" xfId="30889" xr:uid="{00000000-0005-0000-0000-000025320000}"/>
    <cellStyle name="Normal 2 2 2 3 2 18 2 2 3" xfId="46486" xr:uid="{00000000-0005-0000-0000-000026320000}"/>
    <cellStyle name="Normal 2 2 2 3 2 18 2 3" xfId="23143" xr:uid="{00000000-0005-0000-0000-000027320000}"/>
    <cellStyle name="Normal 2 2 2 3 2 18 2 4" xfId="38740" xr:uid="{00000000-0005-0000-0000-000028320000}"/>
    <cellStyle name="Normal 2 2 2 3 2 18 3" xfId="7309" xr:uid="{00000000-0005-0000-0000-000029320000}"/>
    <cellStyle name="Normal 2 2 2 3 2 18 3 2" xfId="15221" xr:uid="{00000000-0005-0000-0000-00002A320000}"/>
    <cellStyle name="Normal 2 2 2 3 2 18 3 2 2" xfId="30890" xr:uid="{00000000-0005-0000-0000-00002B320000}"/>
    <cellStyle name="Normal 2 2 2 3 2 18 3 2 3" xfId="46487" xr:uid="{00000000-0005-0000-0000-00002C320000}"/>
    <cellStyle name="Normal 2 2 2 3 2 18 3 3" xfId="23144" xr:uid="{00000000-0005-0000-0000-00002D320000}"/>
    <cellStyle name="Normal 2 2 2 3 2 18 3 4" xfId="38741" xr:uid="{00000000-0005-0000-0000-00002E320000}"/>
    <cellStyle name="Normal 2 2 2 3 2 18 4" xfId="15219" xr:uid="{00000000-0005-0000-0000-00002F320000}"/>
    <cellStyle name="Normal 2 2 2 3 2 18 4 2" xfId="30888" xr:uid="{00000000-0005-0000-0000-000030320000}"/>
    <cellStyle name="Normal 2 2 2 3 2 18 4 3" xfId="46485" xr:uid="{00000000-0005-0000-0000-000031320000}"/>
    <cellStyle name="Normal 2 2 2 3 2 18 5" xfId="23142" xr:uid="{00000000-0005-0000-0000-000032320000}"/>
    <cellStyle name="Normal 2 2 2 3 2 18 6" xfId="38739" xr:uid="{00000000-0005-0000-0000-000033320000}"/>
    <cellStyle name="Normal 2 2 2 3 2 19" xfId="15208" xr:uid="{00000000-0005-0000-0000-000034320000}"/>
    <cellStyle name="Normal 2 2 2 3 2 19 2" xfId="30877" xr:uid="{00000000-0005-0000-0000-000035320000}"/>
    <cellStyle name="Normal 2 2 2 3 2 19 3" xfId="46474" xr:uid="{00000000-0005-0000-0000-000036320000}"/>
    <cellStyle name="Normal 2 2 2 3 2 2" xfId="7310" xr:uid="{00000000-0005-0000-0000-000037320000}"/>
    <cellStyle name="Normal 2 2 2 3 2 2 2" xfId="7311" xr:uid="{00000000-0005-0000-0000-000038320000}"/>
    <cellStyle name="Normal 2 2 2 3 2 2 2 2" xfId="15223" xr:uid="{00000000-0005-0000-0000-000039320000}"/>
    <cellStyle name="Normal 2 2 2 3 2 2 2 2 2" xfId="30892" xr:uid="{00000000-0005-0000-0000-00003A320000}"/>
    <cellStyle name="Normal 2 2 2 3 2 2 2 2 3" xfId="46489" xr:uid="{00000000-0005-0000-0000-00003B320000}"/>
    <cellStyle name="Normal 2 2 2 3 2 2 2 3" xfId="23146" xr:uid="{00000000-0005-0000-0000-00003C320000}"/>
    <cellStyle name="Normal 2 2 2 3 2 2 2 4" xfId="38743" xr:uid="{00000000-0005-0000-0000-00003D320000}"/>
    <cellStyle name="Normal 2 2 2 3 2 2 3" xfId="7312" xr:uid="{00000000-0005-0000-0000-00003E320000}"/>
    <cellStyle name="Normal 2 2 2 3 2 2 3 2" xfId="15224" xr:uid="{00000000-0005-0000-0000-00003F320000}"/>
    <cellStyle name="Normal 2 2 2 3 2 2 3 2 2" xfId="30893" xr:uid="{00000000-0005-0000-0000-000040320000}"/>
    <cellStyle name="Normal 2 2 2 3 2 2 3 2 3" xfId="46490" xr:uid="{00000000-0005-0000-0000-000041320000}"/>
    <cellStyle name="Normal 2 2 2 3 2 2 3 3" xfId="23147" xr:uid="{00000000-0005-0000-0000-000042320000}"/>
    <cellStyle name="Normal 2 2 2 3 2 2 3 4" xfId="38744" xr:uid="{00000000-0005-0000-0000-000043320000}"/>
    <cellStyle name="Normal 2 2 2 3 2 2 4" xfId="7313" xr:uid="{00000000-0005-0000-0000-000044320000}"/>
    <cellStyle name="Normal 2 2 2 3 2 2 4 2" xfId="15225" xr:uid="{00000000-0005-0000-0000-000045320000}"/>
    <cellStyle name="Normal 2 2 2 3 2 2 4 2 2" xfId="30894" xr:uid="{00000000-0005-0000-0000-000046320000}"/>
    <cellStyle name="Normal 2 2 2 3 2 2 4 2 3" xfId="46491" xr:uid="{00000000-0005-0000-0000-000047320000}"/>
    <cellStyle name="Normal 2 2 2 3 2 2 4 3" xfId="23148" xr:uid="{00000000-0005-0000-0000-000048320000}"/>
    <cellStyle name="Normal 2 2 2 3 2 2 4 4" xfId="38745" xr:uid="{00000000-0005-0000-0000-000049320000}"/>
    <cellStyle name="Normal 2 2 2 3 2 2 5" xfId="7314" xr:uid="{00000000-0005-0000-0000-00004A320000}"/>
    <cellStyle name="Normal 2 2 2 3 2 2 5 2" xfId="15226" xr:uid="{00000000-0005-0000-0000-00004B320000}"/>
    <cellStyle name="Normal 2 2 2 3 2 2 5 2 2" xfId="30895" xr:uid="{00000000-0005-0000-0000-00004C320000}"/>
    <cellStyle name="Normal 2 2 2 3 2 2 5 2 3" xfId="46492" xr:uid="{00000000-0005-0000-0000-00004D320000}"/>
    <cellStyle name="Normal 2 2 2 3 2 2 5 3" xfId="23149" xr:uid="{00000000-0005-0000-0000-00004E320000}"/>
    <cellStyle name="Normal 2 2 2 3 2 2 5 4" xfId="38746" xr:uid="{00000000-0005-0000-0000-00004F320000}"/>
    <cellStyle name="Normal 2 2 2 3 2 2 6" xfId="7315" xr:uid="{00000000-0005-0000-0000-000050320000}"/>
    <cellStyle name="Normal 2 2 2 3 2 2 6 2" xfId="15227" xr:uid="{00000000-0005-0000-0000-000051320000}"/>
    <cellStyle name="Normal 2 2 2 3 2 2 6 2 2" xfId="30896" xr:uid="{00000000-0005-0000-0000-000052320000}"/>
    <cellStyle name="Normal 2 2 2 3 2 2 6 2 3" xfId="46493" xr:uid="{00000000-0005-0000-0000-000053320000}"/>
    <cellStyle name="Normal 2 2 2 3 2 2 6 3" xfId="23150" xr:uid="{00000000-0005-0000-0000-000054320000}"/>
    <cellStyle name="Normal 2 2 2 3 2 2 6 4" xfId="38747" xr:uid="{00000000-0005-0000-0000-000055320000}"/>
    <cellStyle name="Normal 2 2 2 3 2 2 7" xfId="15222" xr:uid="{00000000-0005-0000-0000-000056320000}"/>
    <cellStyle name="Normal 2 2 2 3 2 2 7 2" xfId="30891" xr:uid="{00000000-0005-0000-0000-000057320000}"/>
    <cellStyle name="Normal 2 2 2 3 2 2 7 3" xfId="46488" xr:uid="{00000000-0005-0000-0000-000058320000}"/>
    <cellStyle name="Normal 2 2 2 3 2 2 8" xfId="23145" xr:uid="{00000000-0005-0000-0000-000059320000}"/>
    <cellStyle name="Normal 2 2 2 3 2 2 9" xfId="38742" xr:uid="{00000000-0005-0000-0000-00005A320000}"/>
    <cellStyle name="Normal 2 2 2 3 2 20" xfId="23131" xr:uid="{00000000-0005-0000-0000-00005B320000}"/>
    <cellStyle name="Normal 2 2 2 3 2 21" xfId="38728" xr:uid="{00000000-0005-0000-0000-00005C320000}"/>
    <cellStyle name="Normal 2 2 2 3 2 3" xfId="7316" xr:uid="{00000000-0005-0000-0000-00005D320000}"/>
    <cellStyle name="Normal 2 2 2 3 2 3 2" xfId="15228" xr:uid="{00000000-0005-0000-0000-00005E320000}"/>
    <cellStyle name="Normal 2 2 2 3 2 3 2 2" xfId="30897" xr:uid="{00000000-0005-0000-0000-00005F320000}"/>
    <cellStyle name="Normal 2 2 2 3 2 3 2 3" xfId="46494" xr:uid="{00000000-0005-0000-0000-000060320000}"/>
    <cellStyle name="Normal 2 2 2 3 2 3 3" xfId="23151" xr:uid="{00000000-0005-0000-0000-000061320000}"/>
    <cellStyle name="Normal 2 2 2 3 2 3 4" xfId="38748" xr:uid="{00000000-0005-0000-0000-000062320000}"/>
    <cellStyle name="Normal 2 2 2 3 2 4" xfId="7317" xr:uid="{00000000-0005-0000-0000-000063320000}"/>
    <cellStyle name="Normal 2 2 2 3 2 4 2" xfId="15229" xr:uid="{00000000-0005-0000-0000-000064320000}"/>
    <cellStyle name="Normal 2 2 2 3 2 4 2 2" xfId="30898" xr:uid="{00000000-0005-0000-0000-000065320000}"/>
    <cellStyle name="Normal 2 2 2 3 2 4 2 3" xfId="46495" xr:uid="{00000000-0005-0000-0000-000066320000}"/>
    <cellStyle name="Normal 2 2 2 3 2 4 3" xfId="23152" xr:uid="{00000000-0005-0000-0000-000067320000}"/>
    <cellStyle name="Normal 2 2 2 3 2 4 4" xfId="38749" xr:uid="{00000000-0005-0000-0000-000068320000}"/>
    <cellStyle name="Normal 2 2 2 3 2 5" xfId="7318" xr:uid="{00000000-0005-0000-0000-000069320000}"/>
    <cellStyle name="Normal 2 2 2 3 2 5 2" xfId="15230" xr:uid="{00000000-0005-0000-0000-00006A320000}"/>
    <cellStyle name="Normal 2 2 2 3 2 5 2 2" xfId="30899" xr:uid="{00000000-0005-0000-0000-00006B320000}"/>
    <cellStyle name="Normal 2 2 2 3 2 5 2 3" xfId="46496" xr:uid="{00000000-0005-0000-0000-00006C320000}"/>
    <cellStyle name="Normal 2 2 2 3 2 5 3" xfId="23153" xr:uid="{00000000-0005-0000-0000-00006D320000}"/>
    <cellStyle name="Normal 2 2 2 3 2 5 4" xfId="38750" xr:uid="{00000000-0005-0000-0000-00006E320000}"/>
    <cellStyle name="Normal 2 2 2 3 2 6" xfId="7319" xr:uid="{00000000-0005-0000-0000-00006F320000}"/>
    <cellStyle name="Normal 2 2 2 3 2 6 2" xfId="15231" xr:uid="{00000000-0005-0000-0000-000070320000}"/>
    <cellStyle name="Normal 2 2 2 3 2 6 2 2" xfId="30900" xr:uid="{00000000-0005-0000-0000-000071320000}"/>
    <cellStyle name="Normal 2 2 2 3 2 6 2 3" xfId="46497" xr:uid="{00000000-0005-0000-0000-000072320000}"/>
    <cellStyle name="Normal 2 2 2 3 2 6 3" xfId="23154" xr:uid="{00000000-0005-0000-0000-000073320000}"/>
    <cellStyle name="Normal 2 2 2 3 2 6 4" xfId="38751" xr:uid="{00000000-0005-0000-0000-000074320000}"/>
    <cellStyle name="Normal 2 2 2 3 2 7" xfId="7320" xr:uid="{00000000-0005-0000-0000-000075320000}"/>
    <cellStyle name="Normal 2 2 2 3 2 7 2" xfId="15232" xr:uid="{00000000-0005-0000-0000-000076320000}"/>
    <cellStyle name="Normal 2 2 2 3 2 7 2 2" xfId="30901" xr:uid="{00000000-0005-0000-0000-000077320000}"/>
    <cellStyle name="Normal 2 2 2 3 2 7 2 3" xfId="46498" xr:uid="{00000000-0005-0000-0000-000078320000}"/>
    <cellStyle name="Normal 2 2 2 3 2 7 3" xfId="23155" xr:uid="{00000000-0005-0000-0000-000079320000}"/>
    <cellStyle name="Normal 2 2 2 3 2 7 4" xfId="38752" xr:uid="{00000000-0005-0000-0000-00007A320000}"/>
    <cellStyle name="Normal 2 2 2 3 2 8" xfId="7321" xr:uid="{00000000-0005-0000-0000-00007B320000}"/>
    <cellStyle name="Normal 2 2 2 3 2 8 2" xfId="15233" xr:uid="{00000000-0005-0000-0000-00007C320000}"/>
    <cellStyle name="Normal 2 2 2 3 2 8 2 2" xfId="30902" xr:uid="{00000000-0005-0000-0000-00007D320000}"/>
    <cellStyle name="Normal 2 2 2 3 2 8 2 3" xfId="46499" xr:uid="{00000000-0005-0000-0000-00007E320000}"/>
    <cellStyle name="Normal 2 2 2 3 2 8 3" xfId="23156" xr:uid="{00000000-0005-0000-0000-00007F320000}"/>
    <cellStyle name="Normal 2 2 2 3 2 8 4" xfId="38753" xr:uid="{00000000-0005-0000-0000-000080320000}"/>
    <cellStyle name="Normal 2 2 2 3 2 9" xfId="7322" xr:uid="{00000000-0005-0000-0000-000081320000}"/>
    <cellStyle name="Normal 2 2 2 3 2 9 2" xfId="15234" xr:uid="{00000000-0005-0000-0000-000082320000}"/>
    <cellStyle name="Normal 2 2 2 3 2 9 2 2" xfId="30903" xr:uid="{00000000-0005-0000-0000-000083320000}"/>
    <cellStyle name="Normal 2 2 2 3 2 9 2 3" xfId="46500" xr:uid="{00000000-0005-0000-0000-000084320000}"/>
    <cellStyle name="Normal 2 2 2 3 2 9 3" xfId="23157" xr:uid="{00000000-0005-0000-0000-000085320000}"/>
    <cellStyle name="Normal 2 2 2 3 2 9 4" xfId="38754" xr:uid="{00000000-0005-0000-0000-000086320000}"/>
    <cellStyle name="Normal 2 2 2 3 20" xfId="7323" xr:uid="{00000000-0005-0000-0000-000087320000}"/>
    <cellStyle name="Normal 2 2 2 3 20 2" xfId="15235" xr:uid="{00000000-0005-0000-0000-000088320000}"/>
    <cellStyle name="Normal 2 2 2 3 20 2 2" xfId="30904" xr:uid="{00000000-0005-0000-0000-000089320000}"/>
    <cellStyle name="Normal 2 2 2 3 20 2 3" xfId="46501" xr:uid="{00000000-0005-0000-0000-00008A320000}"/>
    <cellStyle name="Normal 2 2 2 3 20 3" xfId="23158" xr:uid="{00000000-0005-0000-0000-00008B320000}"/>
    <cellStyle name="Normal 2 2 2 3 20 4" xfId="38755" xr:uid="{00000000-0005-0000-0000-00008C320000}"/>
    <cellStyle name="Normal 2 2 2 3 21" xfId="14006" xr:uid="{00000000-0005-0000-0000-00008D320000}"/>
    <cellStyle name="Normal 2 2 2 3 22" xfId="15183" xr:uid="{00000000-0005-0000-0000-00008E320000}"/>
    <cellStyle name="Normal 2 2 2 3 22 2" xfId="30852" xr:uid="{00000000-0005-0000-0000-00008F320000}"/>
    <cellStyle name="Normal 2 2 2 3 22 3" xfId="46449" xr:uid="{00000000-0005-0000-0000-000090320000}"/>
    <cellStyle name="Normal 2 2 2 3 23" xfId="7271" xr:uid="{00000000-0005-0000-0000-000091320000}"/>
    <cellStyle name="Normal 2 2 2 3 23 2" xfId="23106" xr:uid="{00000000-0005-0000-0000-000092320000}"/>
    <cellStyle name="Normal 2 2 2 3 24" xfId="38703" xr:uid="{00000000-0005-0000-0000-000093320000}"/>
    <cellStyle name="Normal 2 2 2 3 3" xfId="7324" xr:uid="{00000000-0005-0000-0000-000094320000}"/>
    <cellStyle name="Normal 2 2 2 3 3 2" xfId="7325" xr:uid="{00000000-0005-0000-0000-000095320000}"/>
    <cellStyle name="Normal 2 2 2 3 3 2 2" xfId="7326" xr:uid="{00000000-0005-0000-0000-000096320000}"/>
    <cellStyle name="Normal 2 2 2 3 3 2 2 2" xfId="15238" xr:uid="{00000000-0005-0000-0000-000097320000}"/>
    <cellStyle name="Normal 2 2 2 3 3 2 2 2 2" xfId="30907" xr:uid="{00000000-0005-0000-0000-000098320000}"/>
    <cellStyle name="Normal 2 2 2 3 3 2 2 2 3" xfId="46504" xr:uid="{00000000-0005-0000-0000-000099320000}"/>
    <cellStyle name="Normal 2 2 2 3 3 2 2 3" xfId="23161" xr:uid="{00000000-0005-0000-0000-00009A320000}"/>
    <cellStyle name="Normal 2 2 2 3 3 2 2 4" xfId="38758" xr:uid="{00000000-0005-0000-0000-00009B320000}"/>
    <cellStyle name="Normal 2 2 2 3 3 2 3" xfId="7327" xr:uid="{00000000-0005-0000-0000-00009C320000}"/>
    <cellStyle name="Normal 2 2 2 3 3 2 3 2" xfId="15239" xr:uid="{00000000-0005-0000-0000-00009D320000}"/>
    <cellStyle name="Normal 2 2 2 3 3 2 3 2 2" xfId="30908" xr:uid="{00000000-0005-0000-0000-00009E320000}"/>
    <cellStyle name="Normal 2 2 2 3 3 2 3 2 3" xfId="46505" xr:uid="{00000000-0005-0000-0000-00009F320000}"/>
    <cellStyle name="Normal 2 2 2 3 3 2 3 3" xfId="23162" xr:uid="{00000000-0005-0000-0000-0000A0320000}"/>
    <cellStyle name="Normal 2 2 2 3 3 2 3 4" xfId="38759" xr:uid="{00000000-0005-0000-0000-0000A1320000}"/>
    <cellStyle name="Normal 2 2 2 3 3 2 4" xfId="15237" xr:uid="{00000000-0005-0000-0000-0000A2320000}"/>
    <cellStyle name="Normal 2 2 2 3 3 2 4 2" xfId="30906" xr:uid="{00000000-0005-0000-0000-0000A3320000}"/>
    <cellStyle name="Normal 2 2 2 3 3 2 4 3" xfId="46503" xr:uid="{00000000-0005-0000-0000-0000A4320000}"/>
    <cellStyle name="Normal 2 2 2 3 3 2 5" xfId="23160" xr:uid="{00000000-0005-0000-0000-0000A5320000}"/>
    <cellStyle name="Normal 2 2 2 3 3 2 6" xfId="38757" xr:uid="{00000000-0005-0000-0000-0000A6320000}"/>
    <cellStyle name="Normal 2 2 2 3 3 3" xfId="7328" xr:uid="{00000000-0005-0000-0000-0000A7320000}"/>
    <cellStyle name="Normal 2 2 2 3 3 3 2" xfId="7329" xr:uid="{00000000-0005-0000-0000-0000A8320000}"/>
    <cellStyle name="Normal 2 2 2 3 3 3 2 2" xfId="15241" xr:uid="{00000000-0005-0000-0000-0000A9320000}"/>
    <cellStyle name="Normal 2 2 2 3 3 3 2 2 2" xfId="30910" xr:uid="{00000000-0005-0000-0000-0000AA320000}"/>
    <cellStyle name="Normal 2 2 2 3 3 3 2 2 3" xfId="46507" xr:uid="{00000000-0005-0000-0000-0000AB320000}"/>
    <cellStyle name="Normal 2 2 2 3 3 3 2 3" xfId="23164" xr:uid="{00000000-0005-0000-0000-0000AC320000}"/>
    <cellStyle name="Normal 2 2 2 3 3 3 2 4" xfId="38761" xr:uid="{00000000-0005-0000-0000-0000AD320000}"/>
    <cellStyle name="Normal 2 2 2 3 3 3 3" xfId="7330" xr:uid="{00000000-0005-0000-0000-0000AE320000}"/>
    <cellStyle name="Normal 2 2 2 3 3 3 3 2" xfId="15242" xr:uid="{00000000-0005-0000-0000-0000AF320000}"/>
    <cellStyle name="Normal 2 2 2 3 3 3 3 2 2" xfId="30911" xr:uid="{00000000-0005-0000-0000-0000B0320000}"/>
    <cellStyle name="Normal 2 2 2 3 3 3 3 2 3" xfId="46508" xr:uid="{00000000-0005-0000-0000-0000B1320000}"/>
    <cellStyle name="Normal 2 2 2 3 3 3 3 3" xfId="23165" xr:uid="{00000000-0005-0000-0000-0000B2320000}"/>
    <cellStyle name="Normal 2 2 2 3 3 3 3 4" xfId="38762" xr:uid="{00000000-0005-0000-0000-0000B3320000}"/>
    <cellStyle name="Normal 2 2 2 3 3 3 4" xfId="15240" xr:uid="{00000000-0005-0000-0000-0000B4320000}"/>
    <cellStyle name="Normal 2 2 2 3 3 3 4 2" xfId="30909" xr:uid="{00000000-0005-0000-0000-0000B5320000}"/>
    <cellStyle name="Normal 2 2 2 3 3 3 4 3" xfId="46506" xr:uid="{00000000-0005-0000-0000-0000B6320000}"/>
    <cellStyle name="Normal 2 2 2 3 3 3 5" xfId="23163" xr:uid="{00000000-0005-0000-0000-0000B7320000}"/>
    <cellStyle name="Normal 2 2 2 3 3 3 6" xfId="38760" xr:uid="{00000000-0005-0000-0000-0000B8320000}"/>
    <cellStyle name="Normal 2 2 2 3 3 4" xfId="7331" xr:uid="{00000000-0005-0000-0000-0000B9320000}"/>
    <cellStyle name="Normal 2 2 2 3 3 4 2" xfId="7332" xr:uid="{00000000-0005-0000-0000-0000BA320000}"/>
    <cellStyle name="Normal 2 2 2 3 3 4 2 2" xfId="15244" xr:uid="{00000000-0005-0000-0000-0000BB320000}"/>
    <cellStyle name="Normal 2 2 2 3 3 4 2 2 2" xfId="30913" xr:uid="{00000000-0005-0000-0000-0000BC320000}"/>
    <cellStyle name="Normal 2 2 2 3 3 4 2 2 3" xfId="46510" xr:uid="{00000000-0005-0000-0000-0000BD320000}"/>
    <cellStyle name="Normal 2 2 2 3 3 4 2 3" xfId="23167" xr:uid="{00000000-0005-0000-0000-0000BE320000}"/>
    <cellStyle name="Normal 2 2 2 3 3 4 2 4" xfId="38764" xr:uid="{00000000-0005-0000-0000-0000BF320000}"/>
    <cellStyle name="Normal 2 2 2 3 3 4 3" xfId="7333" xr:uid="{00000000-0005-0000-0000-0000C0320000}"/>
    <cellStyle name="Normal 2 2 2 3 3 4 3 2" xfId="15245" xr:uid="{00000000-0005-0000-0000-0000C1320000}"/>
    <cellStyle name="Normal 2 2 2 3 3 4 3 2 2" xfId="30914" xr:uid="{00000000-0005-0000-0000-0000C2320000}"/>
    <cellStyle name="Normal 2 2 2 3 3 4 3 2 3" xfId="46511" xr:uid="{00000000-0005-0000-0000-0000C3320000}"/>
    <cellStyle name="Normal 2 2 2 3 3 4 3 3" xfId="23168" xr:uid="{00000000-0005-0000-0000-0000C4320000}"/>
    <cellStyle name="Normal 2 2 2 3 3 4 3 4" xfId="38765" xr:uid="{00000000-0005-0000-0000-0000C5320000}"/>
    <cellStyle name="Normal 2 2 2 3 3 4 4" xfId="15243" xr:uid="{00000000-0005-0000-0000-0000C6320000}"/>
    <cellStyle name="Normal 2 2 2 3 3 4 4 2" xfId="30912" xr:uid="{00000000-0005-0000-0000-0000C7320000}"/>
    <cellStyle name="Normal 2 2 2 3 3 4 4 3" xfId="46509" xr:uid="{00000000-0005-0000-0000-0000C8320000}"/>
    <cellStyle name="Normal 2 2 2 3 3 4 5" xfId="23166" xr:uid="{00000000-0005-0000-0000-0000C9320000}"/>
    <cellStyle name="Normal 2 2 2 3 3 4 6" xfId="38763" xr:uid="{00000000-0005-0000-0000-0000CA320000}"/>
    <cellStyle name="Normal 2 2 2 3 3 5" xfId="15236" xr:uid="{00000000-0005-0000-0000-0000CB320000}"/>
    <cellStyle name="Normal 2 2 2 3 3 5 2" xfId="30905" xr:uid="{00000000-0005-0000-0000-0000CC320000}"/>
    <cellStyle name="Normal 2 2 2 3 3 5 3" xfId="46502" xr:uid="{00000000-0005-0000-0000-0000CD320000}"/>
    <cellStyle name="Normal 2 2 2 3 3 6" xfId="23159" xr:uid="{00000000-0005-0000-0000-0000CE320000}"/>
    <cellStyle name="Normal 2 2 2 3 3 7" xfId="38756" xr:uid="{00000000-0005-0000-0000-0000CF320000}"/>
    <cellStyle name="Normal 2 2 2 3 4" xfId="7334" xr:uid="{00000000-0005-0000-0000-0000D0320000}"/>
    <cellStyle name="Normal 2 2 2 3 4 2" xfId="7335" xr:uid="{00000000-0005-0000-0000-0000D1320000}"/>
    <cellStyle name="Normal 2 2 2 3 4 2 2" xfId="15247" xr:uid="{00000000-0005-0000-0000-0000D2320000}"/>
    <cellStyle name="Normal 2 2 2 3 4 2 2 2" xfId="30916" xr:uid="{00000000-0005-0000-0000-0000D3320000}"/>
    <cellStyle name="Normal 2 2 2 3 4 2 2 3" xfId="46513" xr:uid="{00000000-0005-0000-0000-0000D4320000}"/>
    <cellStyle name="Normal 2 2 2 3 4 2 3" xfId="23170" xr:uid="{00000000-0005-0000-0000-0000D5320000}"/>
    <cellStyle name="Normal 2 2 2 3 4 2 4" xfId="38767" xr:uid="{00000000-0005-0000-0000-0000D6320000}"/>
    <cellStyle name="Normal 2 2 2 3 4 3" xfId="7336" xr:uid="{00000000-0005-0000-0000-0000D7320000}"/>
    <cellStyle name="Normal 2 2 2 3 4 3 2" xfId="15248" xr:uid="{00000000-0005-0000-0000-0000D8320000}"/>
    <cellStyle name="Normal 2 2 2 3 4 3 2 2" xfId="30917" xr:uid="{00000000-0005-0000-0000-0000D9320000}"/>
    <cellStyle name="Normal 2 2 2 3 4 3 2 3" xfId="46514" xr:uid="{00000000-0005-0000-0000-0000DA320000}"/>
    <cellStyle name="Normal 2 2 2 3 4 3 3" xfId="23171" xr:uid="{00000000-0005-0000-0000-0000DB320000}"/>
    <cellStyle name="Normal 2 2 2 3 4 3 4" xfId="38768" xr:uid="{00000000-0005-0000-0000-0000DC320000}"/>
    <cellStyle name="Normal 2 2 2 3 4 4" xfId="15246" xr:uid="{00000000-0005-0000-0000-0000DD320000}"/>
    <cellStyle name="Normal 2 2 2 3 4 4 2" xfId="30915" xr:uid="{00000000-0005-0000-0000-0000DE320000}"/>
    <cellStyle name="Normal 2 2 2 3 4 4 3" xfId="46512" xr:uid="{00000000-0005-0000-0000-0000DF320000}"/>
    <cellStyle name="Normal 2 2 2 3 4 5" xfId="23169" xr:uid="{00000000-0005-0000-0000-0000E0320000}"/>
    <cellStyle name="Normal 2 2 2 3 4 6" xfId="38766" xr:uid="{00000000-0005-0000-0000-0000E1320000}"/>
    <cellStyle name="Normal 2 2 2 3 5" xfId="7337" xr:uid="{00000000-0005-0000-0000-0000E2320000}"/>
    <cellStyle name="Normal 2 2 2 3 5 2" xfId="7338" xr:uid="{00000000-0005-0000-0000-0000E3320000}"/>
    <cellStyle name="Normal 2 2 2 3 5 2 2" xfId="15250" xr:uid="{00000000-0005-0000-0000-0000E4320000}"/>
    <cellStyle name="Normal 2 2 2 3 5 2 2 2" xfId="30919" xr:uid="{00000000-0005-0000-0000-0000E5320000}"/>
    <cellStyle name="Normal 2 2 2 3 5 2 2 3" xfId="46516" xr:uid="{00000000-0005-0000-0000-0000E6320000}"/>
    <cellStyle name="Normal 2 2 2 3 5 2 3" xfId="23173" xr:uid="{00000000-0005-0000-0000-0000E7320000}"/>
    <cellStyle name="Normal 2 2 2 3 5 2 4" xfId="38770" xr:uid="{00000000-0005-0000-0000-0000E8320000}"/>
    <cellStyle name="Normal 2 2 2 3 5 3" xfId="7339" xr:uid="{00000000-0005-0000-0000-0000E9320000}"/>
    <cellStyle name="Normal 2 2 2 3 5 3 2" xfId="15251" xr:uid="{00000000-0005-0000-0000-0000EA320000}"/>
    <cellStyle name="Normal 2 2 2 3 5 3 2 2" xfId="30920" xr:uid="{00000000-0005-0000-0000-0000EB320000}"/>
    <cellStyle name="Normal 2 2 2 3 5 3 2 3" xfId="46517" xr:uid="{00000000-0005-0000-0000-0000EC320000}"/>
    <cellStyle name="Normal 2 2 2 3 5 3 3" xfId="23174" xr:uid="{00000000-0005-0000-0000-0000ED320000}"/>
    <cellStyle name="Normal 2 2 2 3 5 3 4" xfId="38771" xr:uid="{00000000-0005-0000-0000-0000EE320000}"/>
    <cellStyle name="Normal 2 2 2 3 5 4" xfId="15249" xr:uid="{00000000-0005-0000-0000-0000EF320000}"/>
    <cellStyle name="Normal 2 2 2 3 5 4 2" xfId="30918" xr:uid="{00000000-0005-0000-0000-0000F0320000}"/>
    <cellStyle name="Normal 2 2 2 3 5 4 3" xfId="46515" xr:uid="{00000000-0005-0000-0000-0000F1320000}"/>
    <cellStyle name="Normal 2 2 2 3 5 5" xfId="23172" xr:uid="{00000000-0005-0000-0000-0000F2320000}"/>
    <cellStyle name="Normal 2 2 2 3 5 6" xfId="38769" xr:uid="{00000000-0005-0000-0000-0000F3320000}"/>
    <cellStyle name="Normal 2 2 2 3 6" xfId="7340" xr:uid="{00000000-0005-0000-0000-0000F4320000}"/>
    <cellStyle name="Normal 2 2 2 3 6 2" xfId="7341" xr:uid="{00000000-0005-0000-0000-0000F5320000}"/>
    <cellStyle name="Normal 2 2 2 3 6 2 2" xfId="15253" xr:uid="{00000000-0005-0000-0000-0000F6320000}"/>
    <cellStyle name="Normal 2 2 2 3 6 2 2 2" xfId="30922" xr:uid="{00000000-0005-0000-0000-0000F7320000}"/>
    <cellStyle name="Normal 2 2 2 3 6 2 2 3" xfId="46519" xr:uid="{00000000-0005-0000-0000-0000F8320000}"/>
    <cellStyle name="Normal 2 2 2 3 6 2 3" xfId="23176" xr:uid="{00000000-0005-0000-0000-0000F9320000}"/>
    <cellStyle name="Normal 2 2 2 3 6 2 4" xfId="38773" xr:uid="{00000000-0005-0000-0000-0000FA320000}"/>
    <cellStyle name="Normal 2 2 2 3 6 3" xfId="7342" xr:uid="{00000000-0005-0000-0000-0000FB320000}"/>
    <cellStyle name="Normal 2 2 2 3 6 3 2" xfId="15254" xr:uid="{00000000-0005-0000-0000-0000FC320000}"/>
    <cellStyle name="Normal 2 2 2 3 6 3 2 2" xfId="30923" xr:uid="{00000000-0005-0000-0000-0000FD320000}"/>
    <cellStyle name="Normal 2 2 2 3 6 3 2 3" xfId="46520" xr:uid="{00000000-0005-0000-0000-0000FE320000}"/>
    <cellStyle name="Normal 2 2 2 3 6 3 3" xfId="23177" xr:uid="{00000000-0005-0000-0000-0000FF320000}"/>
    <cellStyle name="Normal 2 2 2 3 6 3 4" xfId="38774" xr:uid="{00000000-0005-0000-0000-000000330000}"/>
    <cellStyle name="Normal 2 2 2 3 6 4" xfId="15252" xr:uid="{00000000-0005-0000-0000-000001330000}"/>
    <cellStyle name="Normal 2 2 2 3 6 4 2" xfId="30921" xr:uid="{00000000-0005-0000-0000-000002330000}"/>
    <cellStyle name="Normal 2 2 2 3 6 4 3" xfId="46518" xr:uid="{00000000-0005-0000-0000-000003330000}"/>
    <cellStyle name="Normal 2 2 2 3 6 5" xfId="23175" xr:uid="{00000000-0005-0000-0000-000004330000}"/>
    <cellStyle name="Normal 2 2 2 3 6 6" xfId="38772" xr:uid="{00000000-0005-0000-0000-000005330000}"/>
    <cellStyle name="Normal 2 2 2 3 7" xfId="7343" xr:uid="{00000000-0005-0000-0000-000006330000}"/>
    <cellStyle name="Normal 2 2 2 3 7 2" xfId="7344" xr:uid="{00000000-0005-0000-0000-000007330000}"/>
    <cellStyle name="Normal 2 2 2 3 7 2 2" xfId="15256" xr:uid="{00000000-0005-0000-0000-000008330000}"/>
    <cellStyle name="Normal 2 2 2 3 7 2 2 2" xfId="30925" xr:uid="{00000000-0005-0000-0000-000009330000}"/>
    <cellStyle name="Normal 2 2 2 3 7 2 2 3" xfId="46522" xr:uid="{00000000-0005-0000-0000-00000A330000}"/>
    <cellStyle name="Normal 2 2 2 3 7 2 3" xfId="23179" xr:uid="{00000000-0005-0000-0000-00000B330000}"/>
    <cellStyle name="Normal 2 2 2 3 7 2 4" xfId="38776" xr:uid="{00000000-0005-0000-0000-00000C330000}"/>
    <cellStyle name="Normal 2 2 2 3 7 3" xfId="7345" xr:uid="{00000000-0005-0000-0000-00000D330000}"/>
    <cellStyle name="Normal 2 2 2 3 7 3 2" xfId="15257" xr:uid="{00000000-0005-0000-0000-00000E330000}"/>
    <cellStyle name="Normal 2 2 2 3 7 3 2 2" xfId="30926" xr:uid="{00000000-0005-0000-0000-00000F330000}"/>
    <cellStyle name="Normal 2 2 2 3 7 3 2 3" xfId="46523" xr:uid="{00000000-0005-0000-0000-000010330000}"/>
    <cellStyle name="Normal 2 2 2 3 7 3 3" xfId="23180" xr:uid="{00000000-0005-0000-0000-000011330000}"/>
    <cellStyle name="Normal 2 2 2 3 7 3 4" xfId="38777" xr:uid="{00000000-0005-0000-0000-000012330000}"/>
    <cellStyle name="Normal 2 2 2 3 7 4" xfId="15255" xr:uid="{00000000-0005-0000-0000-000013330000}"/>
    <cellStyle name="Normal 2 2 2 3 7 4 2" xfId="30924" xr:uid="{00000000-0005-0000-0000-000014330000}"/>
    <cellStyle name="Normal 2 2 2 3 7 4 3" xfId="46521" xr:uid="{00000000-0005-0000-0000-000015330000}"/>
    <cellStyle name="Normal 2 2 2 3 7 5" xfId="23178" xr:uid="{00000000-0005-0000-0000-000016330000}"/>
    <cellStyle name="Normal 2 2 2 3 7 6" xfId="38775" xr:uid="{00000000-0005-0000-0000-000017330000}"/>
    <cellStyle name="Normal 2 2 2 3 8" xfId="7346" xr:uid="{00000000-0005-0000-0000-000018330000}"/>
    <cellStyle name="Normal 2 2 2 3 8 2" xfId="7347" xr:uid="{00000000-0005-0000-0000-000019330000}"/>
    <cellStyle name="Normal 2 2 2 3 8 2 2" xfId="15259" xr:uid="{00000000-0005-0000-0000-00001A330000}"/>
    <cellStyle name="Normal 2 2 2 3 8 2 2 2" xfId="30928" xr:uid="{00000000-0005-0000-0000-00001B330000}"/>
    <cellStyle name="Normal 2 2 2 3 8 2 2 3" xfId="46525" xr:uid="{00000000-0005-0000-0000-00001C330000}"/>
    <cellStyle name="Normal 2 2 2 3 8 2 3" xfId="23182" xr:uid="{00000000-0005-0000-0000-00001D330000}"/>
    <cellStyle name="Normal 2 2 2 3 8 2 4" xfId="38779" xr:uid="{00000000-0005-0000-0000-00001E330000}"/>
    <cellStyle name="Normal 2 2 2 3 8 3" xfId="7348" xr:uid="{00000000-0005-0000-0000-00001F330000}"/>
    <cellStyle name="Normal 2 2 2 3 8 3 2" xfId="15260" xr:uid="{00000000-0005-0000-0000-000020330000}"/>
    <cellStyle name="Normal 2 2 2 3 8 3 2 2" xfId="30929" xr:uid="{00000000-0005-0000-0000-000021330000}"/>
    <cellStyle name="Normal 2 2 2 3 8 3 2 3" xfId="46526" xr:uid="{00000000-0005-0000-0000-000022330000}"/>
    <cellStyle name="Normal 2 2 2 3 8 3 3" xfId="23183" xr:uid="{00000000-0005-0000-0000-000023330000}"/>
    <cellStyle name="Normal 2 2 2 3 8 3 4" xfId="38780" xr:uid="{00000000-0005-0000-0000-000024330000}"/>
    <cellStyle name="Normal 2 2 2 3 8 4" xfId="15258" xr:uid="{00000000-0005-0000-0000-000025330000}"/>
    <cellStyle name="Normal 2 2 2 3 8 4 2" xfId="30927" xr:uid="{00000000-0005-0000-0000-000026330000}"/>
    <cellStyle name="Normal 2 2 2 3 8 4 3" xfId="46524" xr:uid="{00000000-0005-0000-0000-000027330000}"/>
    <cellStyle name="Normal 2 2 2 3 8 5" xfId="23181" xr:uid="{00000000-0005-0000-0000-000028330000}"/>
    <cellStyle name="Normal 2 2 2 3 8 6" xfId="38778" xr:uid="{00000000-0005-0000-0000-000029330000}"/>
    <cellStyle name="Normal 2 2 2 3 9" xfId="7349" xr:uid="{00000000-0005-0000-0000-00002A330000}"/>
    <cellStyle name="Normal 2 2 2 3 9 2" xfId="7350" xr:uid="{00000000-0005-0000-0000-00002B330000}"/>
    <cellStyle name="Normal 2 2 2 3 9 2 2" xfId="15262" xr:uid="{00000000-0005-0000-0000-00002C330000}"/>
    <cellStyle name="Normal 2 2 2 3 9 2 2 2" xfId="30931" xr:uid="{00000000-0005-0000-0000-00002D330000}"/>
    <cellStyle name="Normal 2 2 2 3 9 2 2 3" xfId="46528" xr:uid="{00000000-0005-0000-0000-00002E330000}"/>
    <cellStyle name="Normal 2 2 2 3 9 2 3" xfId="23185" xr:uid="{00000000-0005-0000-0000-00002F330000}"/>
    <cellStyle name="Normal 2 2 2 3 9 2 4" xfId="38782" xr:uid="{00000000-0005-0000-0000-000030330000}"/>
    <cellStyle name="Normal 2 2 2 3 9 3" xfId="7351" xr:uid="{00000000-0005-0000-0000-000031330000}"/>
    <cellStyle name="Normal 2 2 2 3 9 3 2" xfId="15263" xr:uid="{00000000-0005-0000-0000-000032330000}"/>
    <cellStyle name="Normal 2 2 2 3 9 3 2 2" xfId="30932" xr:uid="{00000000-0005-0000-0000-000033330000}"/>
    <cellStyle name="Normal 2 2 2 3 9 3 2 3" xfId="46529" xr:uid="{00000000-0005-0000-0000-000034330000}"/>
    <cellStyle name="Normal 2 2 2 3 9 3 3" xfId="23186" xr:uid="{00000000-0005-0000-0000-000035330000}"/>
    <cellStyle name="Normal 2 2 2 3 9 3 4" xfId="38783" xr:uid="{00000000-0005-0000-0000-000036330000}"/>
    <cellStyle name="Normal 2 2 2 3 9 4" xfId="15261" xr:uid="{00000000-0005-0000-0000-000037330000}"/>
    <cellStyle name="Normal 2 2 2 3 9 4 2" xfId="30930" xr:uid="{00000000-0005-0000-0000-000038330000}"/>
    <cellStyle name="Normal 2 2 2 3 9 4 3" xfId="46527" xr:uid="{00000000-0005-0000-0000-000039330000}"/>
    <cellStyle name="Normal 2 2 2 3 9 5" xfId="23184" xr:uid="{00000000-0005-0000-0000-00003A330000}"/>
    <cellStyle name="Normal 2 2 2 3 9 6" xfId="38781" xr:uid="{00000000-0005-0000-0000-00003B330000}"/>
    <cellStyle name="Normal 2 2 2 30" xfId="13985" xr:uid="{00000000-0005-0000-0000-00003C330000}"/>
    <cellStyle name="Normal 2 2 2 4" xfId="137" xr:uid="{00000000-0005-0000-0000-00003D330000}"/>
    <cellStyle name="Normal 2 2 2 4 2" xfId="7353" xr:uid="{00000000-0005-0000-0000-00003E330000}"/>
    <cellStyle name="Normal 2 2 2 4 2 2" xfId="7354" xr:uid="{00000000-0005-0000-0000-00003F330000}"/>
    <cellStyle name="Normal 2 2 2 4 2 2 2" xfId="15266" xr:uid="{00000000-0005-0000-0000-000040330000}"/>
    <cellStyle name="Normal 2 2 2 4 2 2 2 2" xfId="30935" xr:uid="{00000000-0005-0000-0000-000041330000}"/>
    <cellStyle name="Normal 2 2 2 4 2 2 2 3" xfId="46532" xr:uid="{00000000-0005-0000-0000-000042330000}"/>
    <cellStyle name="Normal 2 2 2 4 2 2 3" xfId="23189" xr:uid="{00000000-0005-0000-0000-000043330000}"/>
    <cellStyle name="Normal 2 2 2 4 2 2 4" xfId="38786" xr:uid="{00000000-0005-0000-0000-000044330000}"/>
    <cellStyle name="Normal 2 2 2 4 2 3" xfId="7355" xr:uid="{00000000-0005-0000-0000-000045330000}"/>
    <cellStyle name="Normal 2 2 2 4 2 3 2" xfId="15267" xr:uid="{00000000-0005-0000-0000-000046330000}"/>
    <cellStyle name="Normal 2 2 2 4 2 3 2 2" xfId="30936" xr:uid="{00000000-0005-0000-0000-000047330000}"/>
    <cellStyle name="Normal 2 2 2 4 2 3 2 3" xfId="46533" xr:uid="{00000000-0005-0000-0000-000048330000}"/>
    <cellStyle name="Normal 2 2 2 4 2 3 3" xfId="23190" xr:uid="{00000000-0005-0000-0000-000049330000}"/>
    <cellStyle name="Normal 2 2 2 4 2 3 4" xfId="38787" xr:uid="{00000000-0005-0000-0000-00004A330000}"/>
    <cellStyle name="Normal 2 2 2 4 2 4" xfId="7356" xr:uid="{00000000-0005-0000-0000-00004B330000}"/>
    <cellStyle name="Normal 2 2 2 4 2 4 2" xfId="15268" xr:uid="{00000000-0005-0000-0000-00004C330000}"/>
    <cellStyle name="Normal 2 2 2 4 2 4 2 2" xfId="30937" xr:uid="{00000000-0005-0000-0000-00004D330000}"/>
    <cellStyle name="Normal 2 2 2 4 2 4 2 3" xfId="46534" xr:uid="{00000000-0005-0000-0000-00004E330000}"/>
    <cellStyle name="Normal 2 2 2 4 2 4 3" xfId="23191" xr:uid="{00000000-0005-0000-0000-00004F330000}"/>
    <cellStyle name="Normal 2 2 2 4 2 4 4" xfId="38788" xr:uid="{00000000-0005-0000-0000-000050330000}"/>
    <cellStyle name="Normal 2 2 2 4 2 5" xfId="7357" xr:uid="{00000000-0005-0000-0000-000051330000}"/>
    <cellStyle name="Normal 2 2 2 4 2 5 2" xfId="15269" xr:uid="{00000000-0005-0000-0000-000052330000}"/>
    <cellStyle name="Normal 2 2 2 4 2 5 2 2" xfId="30938" xr:uid="{00000000-0005-0000-0000-000053330000}"/>
    <cellStyle name="Normal 2 2 2 4 2 5 2 3" xfId="46535" xr:uid="{00000000-0005-0000-0000-000054330000}"/>
    <cellStyle name="Normal 2 2 2 4 2 5 3" xfId="23192" xr:uid="{00000000-0005-0000-0000-000055330000}"/>
    <cellStyle name="Normal 2 2 2 4 2 5 4" xfId="38789" xr:uid="{00000000-0005-0000-0000-000056330000}"/>
    <cellStyle name="Normal 2 2 2 4 2 6" xfId="7358" xr:uid="{00000000-0005-0000-0000-000057330000}"/>
    <cellStyle name="Normal 2 2 2 4 2 6 2" xfId="15270" xr:uid="{00000000-0005-0000-0000-000058330000}"/>
    <cellStyle name="Normal 2 2 2 4 2 6 2 2" xfId="30939" xr:uid="{00000000-0005-0000-0000-000059330000}"/>
    <cellStyle name="Normal 2 2 2 4 2 6 2 3" xfId="46536" xr:uid="{00000000-0005-0000-0000-00005A330000}"/>
    <cellStyle name="Normal 2 2 2 4 2 6 3" xfId="23193" xr:uid="{00000000-0005-0000-0000-00005B330000}"/>
    <cellStyle name="Normal 2 2 2 4 2 6 4" xfId="38790" xr:uid="{00000000-0005-0000-0000-00005C330000}"/>
    <cellStyle name="Normal 2 2 2 4 2 7" xfId="15265" xr:uid="{00000000-0005-0000-0000-00005D330000}"/>
    <cellStyle name="Normal 2 2 2 4 2 7 2" xfId="30934" xr:uid="{00000000-0005-0000-0000-00005E330000}"/>
    <cellStyle name="Normal 2 2 2 4 2 7 3" xfId="46531" xr:uid="{00000000-0005-0000-0000-00005F330000}"/>
    <cellStyle name="Normal 2 2 2 4 2 8" xfId="23188" xr:uid="{00000000-0005-0000-0000-000060330000}"/>
    <cellStyle name="Normal 2 2 2 4 2 9" xfId="38785" xr:uid="{00000000-0005-0000-0000-000061330000}"/>
    <cellStyle name="Normal 2 2 2 4 3" xfId="7359" xr:uid="{00000000-0005-0000-0000-000062330000}"/>
    <cellStyle name="Normal 2 2 2 4 3 2" xfId="7360" xr:uid="{00000000-0005-0000-0000-000063330000}"/>
    <cellStyle name="Normal 2 2 2 4 3 2 2" xfId="15272" xr:uid="{00000000-0005-0000-0000-000064330000}"/>
    <cellStyle name="Normal 2 2 2 4 3 2 2 2" xfId="30941" xr:uid="{00000000-0005-0000-0000-000065330000}"/>
    <cellStyle name="Normal 2 2 2 4 3 2 2 3" xfId="46538" xr:uid="{00000000-0005-0000-0000-000066330000}"/>
    <cellStyle name="Normal 2 2 2 4 3 2 3" xfId="23195" xr:uid="{00000000-0005-0000-0000-000067330000}"/>
    <cellStyle name="Normal 2 2 2 4 3 2 4" xfId="38792" xr:uid="{00000000-0005-0000-0000-000068330000}"/>
    <cellStyle name="Normal 2 2 2 4 3 3" xfId="7361" xr:uid="{00000000-0005-0000-0000-000069330000}"/>
    <cellStyle name="Normal 2 2 2 4 3 3 2" xfId="15273" xr:uid="{00000000-0005-0000-0000-00006A330000}"/>
    <cellStyle name="Normal 2 2 2 4 3 3 2 2" xfId="30942" xr:uid="{00000000-0005-0000-0000-00006B330000}"/>
    <cellStyle name="Normal 2 2 2 4 3 3 2 3" xfId="46539" xr:uid="{00000000-0005-0000-0000-00006C330000}"/>
    <cellStyle name="Normal 2 2 2 4 3 3 3" xfId="23196" xr:uid="{00000000-0005-0000-0000-00006D330000}"/>
    <cellStyle name="Normal 2 2 2 4 3 3 4" xfId="38793" xr:uid="{00000000-0005-0000-0000-00006E330000}"/>
    <cellStyle name="Normal 2 2 2 4 3 4" xfId="15271" xr:uid="{00000000-0005-0000-0000-00006F330000}"/>
    <cellStyle name="Normal 2 2 2 4 3 4 2" xfId="30940" xr:uid="{00000000-0005-0000-0000-000070330000}"/>
    <cellStyle name="Normal 2 2 2 4 3 4 3" xfId="46537" xr:uid="{00000000-0005-0000-0000-000071330000}"/>
    <cellStyle name="Normal 2 2 2 4 3 5" xfId="23194" xr:uid="{00000000-0005-0000-0000-000072330000}"/>
    <cellStyle name="Normal 2 2 2 4 3 6" xfId="38791" xr:uid="{00000000-0005-0000-0000-000073330000}"/>
    <cellStyle name="Normal 2 2 2 4 4" xfId="7362" xr:uid="{00000000-0005-0000-0000-000074330000}"/>
    <cellStyle name="Normal 2 2 2 4 4 2" xfId="7363" xr:uid="{00000000-0005-0000-0000-000075330000}"/>
    <cellStyle name="Normal 2 2 2 4 4 2 2" xfId="15275" xr:uid="{00000000-0005-0000-0000-000076330000}"/>
    <cellStyle name="Normal 2 2 2 4 4 2 2 2" xfId="30944" xr:uid="{00000000-0005-0000-0000-000077330000}"/>
    <cellStyle name="Normal 2 2 2 4 4 2 2 3" xfId="46541" xr:uid="{00000000-0005-0000-0000-000078330000}"/>
    <cellStyle name="Normal 2 2 2 4 4 2 3" xfId="23198" xr:uid="{00000000-0005-0000-0000-000079330000}"/>
    <cellStyle name="Normal 2 2 2 4 4 2 4" xfId="38795" xr:uid="{00000000-0005-0000-0000-00007A330000}"/>
    <cellStyle name="Normal 2 2 2 4 4 3" xfId="7364" xr:uid="{00000000-0005-0000-0000-00007B330000}"/>
    <cellStyle name="Normal 2 2 2 4 4 3 2" xfId="15276" xr:uid="{00000000-0005-0000-0000-00007C330000}"/>
    <cellStyle name="Normal 2 2 2 4 4 3 2 2" xfId="30945" xr:uid="{00000000-0005-0000-0000-00007D330000}"/>
    <cellStyle name="Normal 2 2 2 4 4 3 2 3" xfId="46542" xr:uid="{00000000-0005-0000-0000-00007E330000}"/>
    <cellStyle name="Normal 2 2 2 4 4 3 3" xfId="23199" xr:uid="{00000000-0005-0000-0000-00007F330000}"/>
    <cellStyle name="Normal 2 2 2 4 4 3 4" xfId="38796" xr:uid="{00000000-0005-0000-0000-000080330000}"/>
    <cellStyle name="Normal 2 2 2 4 4 4" xfId="15274" xr:uid="{00000000-0005-0000-0000-000081330000}"/>
    <cellStyle name="Normal 2 2 2 4 4 4 2" xfId="30943" xr:uid="{00000000-0005-0000-0000-000082330000}"/>
    <cellStyle name="Normal 2 2 2 4 4 4 3" xfId="46540" xr:uid="{00000000-0005-0000-0000-000083330000}"/>
    <cellStyle name="Normal 2 2 2 4 4 5" xfId="23197" xr:uid="{00000000-0005-0000-0000-000084330000}"/>
    <cellStyle name="Normal 2 2 2 4 4 6" xfId="38794" xr:uid="{00000000-0005-0000-0000-000085330000}"/>
    <cellStyle name="Normal 2 2 2 4 5" xfId="14007" xr:uid="{00000000-0005-0000-0000-000086330000}"/>
    <cellStyle name="Normal 2 2 2 4 6" xfId="15264" xr:uid="{00000000-0005-0000-0000-000087330000}"/>
    <cellStyle name="Normal 2 2 2 4 6 2" xfId="30933" xr:uid="{00000000-0005-0000-0000-000088330000}"/>
    <cellStyle name="Normal 2 2 2 4 6 3" xfId="46530" xr:uid="{00000000-0005-0000-0000-000089330000}"/>
    <cellStyle name="Normal 2 2 2 4 7" xfId="7352" xr:uid="{00000000-0005-0000-0000-00008A330000}"/>
    <cellStyle name="Normal 2 2 2 4 7 2" xfId="23187" xr:uid="{00000000-0005-0000-0000-00008B330000}"/>
    <cellStyle name="Normal 2 2 2 4 8" xfId="38784" xr:uid="{00000000-0005-0000-0000-00008C330000}"/>
    <cellStyle name="Normal 2 2 2 5" xfId="138" xr:uid="{00000000-0005-0000-0000-00008D330000}"/>
    <cellStyle name="Normal 2 2 2 5 2" xfId="7366" xr:uid="{00000000-0005-0000-0000-00008E330000}"/>
    <cellStyle name="Normal 2 2 2 5 2 2" xfId="7367" xr:uid="{00000000-0005-0000-0000-00008F330000}"/>
    <cellStyle name="Normal 2 2 2 5 2 2 2" xfId="15279" xr:uid="{00000000-0005-0000-0000-000090330000}"/>
    <cellStyle name="Normal 2 2 2 5 2 2 2 2" xfId="30948" xr:uid="{00000000-0005-0000-0000-000091330000}"/>
    <cellStyle name="Normal 2 2 2 5 2 2 2 3" xfId="46545" xr:uid="{00000000-0005-0000-0000-000092330000}"/>
    <cellStyle name="Normal 2 2 2 5 2 2 3" xfId="23202" xr:uid="{00000000-0005-0000-0000-000093330000}"/>
    <cellStyle name="Normal 2 2 2 5 2 2 4" xfId="38799" xr:uid="{00000000-0005-0000-0000-000094330000}"/>
    <cellStyle name="Normal 2 2 2 5 2 3" xfId="7368" xr:uid="{00000000-0005-0000-0000-000095330000}"/>
    <cellStyle name="Normal 2 2 2 5 2 3 2" xfId="15280" xr:uid="{00000000-0005-0000-0000-000096330000}"/>
    <cellStyle name="Normal 2 2 2 5 2 3 2 2" xfId="30949" xr:uid="{00000000-0005-0000-0000-000097330000}"/>
    <cellStyle name="Normal 2 2 2 5 2 3 2 3" xfId="46546" xr:uid="{00000000-0005-0000-0000-000098330000}"/>
    <cellStyle name="Normal 2 2 2 5 2 3 3" xfId="23203" xr:uid="{00000000-0005-0000-0000-000099330000}"/>
    <cellStyle name="Normal 2 2 2 5 2 3 4" xfId="38800" xr:uid="{00000000-0005-0000-0000-00009A330000}"/>
    <cellStyle name="Normal 2 2 2 5 2 4" xfId="7369" xr:uid="{00000000-0005-0000-0000-00009B330000}"/>
    <cellStyle name="Normal 2 2 2 5 2 4 2" xfId="15281" xr:uid="{00000000-0005-0000-0000-00009C330000}"/>
    <cellStyle name="Normal 2 2 2 5 2 4 2 2" xfId="30950" xr:uid="{00000000-0005-0000-0000-00009D330000}"/>
    <cellStyle name="Normal 2 2 2 5 2 4 2 3" xfId="46547" xr:uid="{00000000-0005-0000-0000-00009E330000}"/>
    <cellStyle name="Normal 2 2 2 5 2 4 3" xfId="23204" xr:uid="{00000000-0005-0000-0000-00009F330000}"/>
    <cellStyle name="Normal 2 2 2 5 2 4 4" xfId="38801" xr:uid="{00000000-0005-0000-0000-0000A0330000}"/>
    <cellStyle name="Normal 2 2 2 5 2 5" xfId="7370" xr:uid="{00000000-0005-0000-0000-0000A1330000}"/>
    <cellStyle name="Normal 2 2 2 5 2 5 2" xfId="15282" xr:uid="{00000000-0005-0000-0000-0000A2330000}"/>
    <cellStyle name="Normal 2 2 2 5 2 5 2 2" xfId="30951" xr:uid="{00000000-0005-0000-0000-0000A3330000}"/>
    <cellStyle name="Normal 2 2 2 5 2 5 2 3" xfId="46548" xr:uid="{00000000-0005-0000-0000-0000A4330000}"/>
    <cellStyle name="Normal 2 2 2 5 2 5 3" xfId="23205" xr:uid="{00000000-0005-0000-0000-0000A5330000}"/>
    <cellStyle name="Normal 2 2 2 5 2 5 4" xfId="38802" xr:uid="{00000000-0005-0000-0000-0000A6330000}"/>
    <cellStyle name="Normal 2 2 2 5 2 6" xfId="7371" xr:uid="{00000000-0005-0000-0000-0000A7330000}"/>
    <cellStyle name="Normal 2 2 2 5 2 6 2" xfId="15283" xr:uid="{00000000-0005-0000-0000-0000A8330000}"/>
    <cellStyle name="Normal 2 2 2 5 2 6 2 2" xfId="30952" xr:uid="{00000000-0005-0000-0000-0000A9330000}"/>
    <cellStyle name="Normal 2 2 2 5 2 6 2 3" xfId="46549" xr:uid="{00000000-0005-0000-0000-0000AA330000}"/>
    <cellStyle name="Normal 2 2 2 5 2 6 3" xfId="23206" xr:uid="{00000000-0005-0000-0000-0000AB330000}"/>
    <cellStyle name="Normal 2 2 2 5 2 6 4" xfId="38803" xr:uid="{00000000-0005-0000-0000-0000AC330000}"/>
    <cellStyle name="Normal 2 2 2 5 2 7" xfId="15278" xr:uid="{00000000-0005-0000-0000-0000AD330000}"/>
    <cellStyle name="Normal 2 2 2 5 2 7 2" xfId="30947" xr:uid="{00000000-0005-0000-0000-0000AE330000}"/>
    <cellStyle name="Normal 2 2 2 5 2 7 3" xfId="46544" xr:uid="{00000000-0005-0000-0000-0000AF330000}"/>
    <cellStyle name="Normal 2 2 2 5 2 8" xfId="23201" xr:uid="{00000000-0005-0000-0000-0000B0330000}"/>
    <cellStyle name="Normal 2 2 2 5 2 9" xfId="38798" xr:uid="{00000000-0005-0000-0000-0000B1330000}"/>
    <cellStyle name="Normal 2 2 2 5 3" xfId="7372" xr:uid="{00000000-0005-0000-0000-0000B2330000}"/>
    <cellStyle name="Normal 2 2 2 5 3 2" xfId="7373" xr:uid="{00000000-0005-0000-0000-0000B3330000}"/>
    <cellStyle name="Normal 2 2 2 5 3 2 2" xfId="15285" xr:uid="{00000000-0005-0000-0000-0000B4330000}"/>
    <cellStyle name="Normal 2 2 2 5 3 2 2 2" xfId="30954" xr:uid="{00000000-0005-0000-0000-0000B5330000}"/>
    <cellStyle name="Normal 2 2 2 5 3 2 2 3" xfId="46551" xr:uid="{00000000-0005-0000-0000-0000B6330000}"/>
    <cellStyle name="Normal 2 2 2 5 3 2 3" xfId="23208" xr:uid="{00000000-0005-0000-0000-0000B7330000}"/>
    <cellStyle name="Normal 2 2 2 5 3 2 4" xfId="38805" xr:uid="{00000000-0005-0000-0000-0000B8330000}"/>
    <cellStyle name="Normal 2 2 2 5 3 3" xfId="7374" xr:uid="{00000000-0005-0000-0000-0000B9330000}"/>
    <cellStyle name="Normal 2 2 2 5 3 3 2" xfId="15286" xr:uid="{00000000-0005-0000-0000-0000BA330000}"/>
    <cellStyle name="Normal 2 2 2 5 3 3 2 2" xfId="30955" xr:uid="{00000000-0005-0000-0000-0000BB330000}"/>
    <cellStyle name="Normal 2 2 2 5 3 3 2 3" xfId="46552" xr:uid="{00000000-0005-0000-0000-0000BC330000}"/>
    <cellStyle name="Normal 2 2 2 5 3 3 3" xfId="23209" xr:uid="{00000000-0005-0000-0000-0000BD330000}"/>
    <cellStyle name="Normal 2 2 2 5 3 3 4" xfId="38806" xr:uid="{00000000-0005-0000-0000-0000BE330000}"/>
    <cellStyle name="Normal 2 2 2 5 3 4" xfId="15284" xr:uid="{00000000-0005-0000-0000-0000BF330000}"/>
    <cellStyle name="Normal 2 2 2 5 3 4 2" xfId="30953" xr:uid="{00000000-0005-0000-0000-0000C0330000}"/>
    <cellStyle name="Normal 2 2 2 5 3 4 3" xfId="46550" xr:uid="{00000000-0005-0000-0000-0000C1330000}"/>
    <cellStyle name="Normal 2 2 2 5 3 5" xfId="23207" xr:uid="{00000000-0005-0000-0000-0000C2330000}"/>
    <cellStyle name="Normal 2 2 2 5 3 6" xfId="38804" xr:uid="{00000000-0005-0000-0000-0000C3330000}"/>
    <cellStyle name="Normal 2 2 2 5 4" xfId="7375" xr:uid="{00000000-0005-0000-0000-0000C4330000}"/>
    <cellStyle name="Normal 2 2 2 5 4 2" xfId="7376" xr:uid="{00000000-0005-0000-0000-0000C5330000}"/>
    <cellStyle name="Normal 2 2 2 5 4 2 2" xfId="15288" xr:uid="{00000000-0005-0000-0000-0000C6330000}"/>
    <cellStyle name="Normal 2 2 2 5 4 2 2 2" xfId="30957" xr:uid="{00000000-0005-0000-0000-0000C7330000}"/>
    <cellStyle name="Normal 2 2 2 5 4 2 2 3" xfId="46554" xr:uid="{00000000-0005-0000-0000-0000C8330000}"/>
    <cellStyle name="Normal 2 2 2 5 4 2 3" xfId="23211" xr:uid="{00000000-0005-0000-0000-0000C9330000}"/>
    <cellStyle name="Normal 2 2 2 5 4 2 4" xfId="38808" xr:uid="{00000000-0005-0000-0000-0000CA330000}"/>
    <cellStyle name="Normal 2 2 2 5 4 3" xfId="7377" xr:uid="{00000000-0005-0000-0000-0000CB330000}"/>
    <cellStyle name="Normal 2 2 2 5 4 3 2" xfId="15289" xr:uid="{00000000-0005-0000-0000-0000CC330000}"/>
    <cellStyle name="Normal 2 2 2 5 4 3 2 2" xfId="30958" xr:uid="{00000000-0005-0000-0000-0000CD330000}"/>
    <cellStyle name="Normal 2 2 2 5 4 3 2 3" xfId="46555" xr:uid="{00000000-0005-0000-0000-0000CE330000}"/>
    <cellStyle name="Normal 2 2 2 5 4 3 3" xfId="23212" xr:uid="{00000000-0005-0000-0000-0000CF330000}"/>
    <cellStyle name="Normal 2 2 2 5 4 3 4" xfId="38809" xr:uid="{00000000-0005-0000-0000-0000D0330000}"/>
    <cellStyle name="Normal 2 2 2 5 4 4" xfId="15287" xr:uid="{00000000-0005-0000-0000-0000D1330000}"/>
    <cellStyle name="Normal 2 2 2 5 4 4 2" xfId="30956" xr:uid="{00000000-0005-0000-0000-0000D2330000}"/>
    <cellStyle name="Normal 2 2 2 5 4 4 3" xfId="46553" xr:uid="{00000000-0005-0000-0000-0000D3330000}"/>
    <cellStyle name="Normal 2 2 2 5 4 5" xfId="23210" xr:uid="{00000000-0005-0000-0000-0000D4330000}"/>
    <cellStyle name="Normal 2 2 2 5 4 6" xfId="38807" xr:uid="{00000000-0005-0000-0000-0000D5330000}"/>
    <cellStyle name="Normal 2 2 2 5 5" xfId="14008" xr:uid="{00000000-0005-0000-0000-0000D6330000}"/>
    <cellStyle name="Normal 2 2 2 5 6" xfId="15277" xr:uid="{00000000-0005-0000-0000-0000D7330000}"/>
    <cellStyle name="Normal 2 2 2 5 6 2" xfId="30946" xr:uid="{00000000-0005-0000-0000-0000D8330000}"/>
    <cellStyle name="Normal 2 2 2 5 6 3" xfId="46543" xr:uid="{00000000-0005-0000-0000-0000D9330000}"/>
    <cellStyle name="Normal 2 2 2 5 7" xfId="7365" xr:uid="{00000000-0005-0000-0000-0000DA330000}"/>
    <cellStyle name="Normal 2 2 2 5 7 2" xfId="23200" xr:uid="{00000000-0005-0000-0000-0000DB330000}"/>
    <cellStyle name="Normal 2 2 2 5 8" xfId="38797" xr:uid="{00000000-0005-0000-0000-0000DC330000}"/>
    <cellStyle name="Normal 2 2 2 6" xfId="139" xr:uid="{00000000-0005-0000-0000-0000DD330000}"/>
    <cellStyle name="Normal 2 2 2 6 2" xfId="7379" xr:uid="{00000000-0005-0000-0000-0000DE330000}"/>
    <cellStyle name="Normal 2 2 2 6 2 2" xfId="7380" xr:uid="{00000000-0005-0000-0000-0000DF330000}"/>
    <cellStyle name="Normal 2 2 2 6 2 2 2" xfId="15292" xr:uid="{00000000-0005-0000-0000-0000E0330000}"/>
    <cellStyle name="Normal 2 2 2 6 2 2 2 2" xfId="30961" xr:uid="{00000000-0005-0000-0000-0000E1330000}"/>
    <cellStyle name="Normal 2 2 2 6 2 2 2 3" xfId="46558" xr:uid="{00000000-0005-0000-0000-0000E2330000}"/>
    <cellStyle name="Normal 2 2 2 6 2 2 3" xfId="23215" xr:uid="{00000000-0005-0000-0000-0000E3330000}"/>
    <cellStyle name="Normal 2 2 2 6 2 2 4" xfId="38812" xr:uid="{00000000-0005-0000-0000-0000E4330000}"/>
    <cellStyle name="Normal 2 2 2 6 2 3" xfId="7381" xr:uid="{00000000-0005-0000-0000-0000E5330000}"/>
    <cellStyle name="Normal 2 2 2 6 2 3 2" xfId="15293" xr:uid="{00000000-0005-0000-0000-0000E6330000}"/>
    <cellStyle name="Normal 2 2 2 6 2 3 2 2" xfId="30962" xr:uid="{00000000-0005-0000-0000-0000E7330000}"/>
    <cellStyle name="Normal 2 2 2 6 2 3 2 3" xfId="46559" xr:uid="{00000000-0005-0000-0000-0000E8330000}"/>
    <cellStyle name="Normal 2 2 2 6 2 3 3" xfId="23216" xr:uid="{00000000-0005-0000-0000-0000E9330000}"/>
    <cellStyle name="Normal 2 2 2 6 2 3 4" xfId="38813" xr:uid="{00000000-0005-0000-0000-0000EA330000}"/>
    <cellStyle name="Normal 2 2 2 6 2 4" xfId="7382" xr:uid="{00000000-0005-0000-0000-0000EB330000}"/>
    <cellStyle name="Normal 2 2 2 6 2 4 2" xfId="15294" xr:uid="{00000000-0005-0000-0000-0000EC330000}"/>
    <cellStyle name="Normal 2 2 2 6 2 4 2 2" xfId="30963" xr:uid="{00000000-0005-0000-0000-0000ED330000}"/>
    <cellStyle name="Normal 2 2 2 6 2 4 2 3" xfId="46560" xr:uid="{00000000-0005-0000-0000-0000EE330000}"/>
    <cellStyle name="Normal 2 2 2 6 2 4 3" xfId="23217" xr:uid="{00000000-0005-0000-0000-0000EF330000}"/>
    <cellStyle name="Normal 2 2 2 6 2 4 4" xfId="38814" xr:uid="{00000000-0005-0000-0000-0000F0330000}"/>
    <cellStyle name="Normal 2 2 2 6 2 5" xfId="7383" xr:uid="{00000000-0005-0000-0000-0000F1330000}"/>
    <cellStyle name="Normal 2 2 2 6 2 5 2" xfId="15295" xr:uid="{00000000-0005-0000-0000-0000F2330000}"/>
    <cellStyle name="Normal 2 2 2 6 2 5 2 2" xfId="30964" xr:uid="{00000000-0005-0000-0000-0000F3330000}"/>
    <cellStyle name="Normal 2 2 2 6 2 5 2 3" xfId="46561" xr:uid="{00000000-0005-0000-0000-0000F4330000}"/>
    <cellStyle name="Normal 2 2 2 6 2 5 3" xfId="23218" xr:uid="{00000000-0005-0000-0000-0000F5330000}"/>
    <cellStyle name="Normal 2 2 2 6 2 5 4" xfId="38815" xr:uid="{00000000-0005-0000-0000-0000F6330000}"/>
    <cellStyle name="Normal 2 2 2 6 2 6" xfId="7384" xr:uid="{00000000-0005-0000-0000-0000F7330000}"/>
    <cellStyle name="Normal 2 2 2 6 2 6 2" xfId="15296" xr:uid="{00000000-0005-0000-0000-0000F8330000}"/>
    <cellStyle name="Normal 2 2 2 6 2 6 2 2" xfId="30965" xr:uid="{00000000-0005-0000-0000-0000F9330000}"/>
    <cellStyle name="Normal 2 2 2 6 2 6 2 3" xfId="46562" xr:uid="{00000000-0005-0000-0000-0000FA330000}"/>
    <cellStyle name="Normal 2 2 2 6 2 6 3" xfId="23219" xr:uid="{00000000-0005-0000-0000-0000FB330000}"/>
    <cellStyle name="Normal 2 2 2 6 2 6 4" xfId="38816" xr:uid="{00000000-0005-0000-0000-0000FC330000}"/>
    <cellStyle name="Normal 2 2 2 6 2 7" xfId="15291" xr:uid="{00000000-0005-0000-0000-0000FD330000}"/>
    <cellStyle name="Normal 2 2 2 6 2 7 2" xfId="30960" xr:uid="{00000000-0005-0000-0000-0000FE330000}"/>
    <cellStyle name="Normal 2 2 2 6 2 7 3" xfId="46557" xr:uid="{00000000-0005-0000-0000-0000FF330000}"/>
    <cellStyle name="Normal 2 2 2 6 2 8" xfId="23214" xr:uid="{00000000-0005-0000-0000-000000340000}"/>
    <cellStyle name="Normal 2 2 2 6 2 9" xfId="38811" xr:uid="{00000000-0005-0000-0000-000001340000}"/>
    <cellStyle name="Normal 2 2 2 6 3" xfId="7385" xr:uid="{00000000-0005-0000-0000-000002340000}"/>
    <cellStyle name="Normal 2 2 2 6 3 2" xfId="7386" xr:uid="{00000000-0005-0000-0000-000003340000}"/>
    <cellStyle name="Normal 2 2 2 6 3 2 2" xfId="15298" xr:uid="{00000000-0005-0000-0000-000004340000}"/>
    <cellStyle name="Normal 2 2 2 6 3 2 2 2" xfId="30967" xr:uid="{00000000-0005-0000-0000-000005340000}"/>
    <cellStyle name="Normal 2 2 2 6 3 2 2 3" xfId="46564" xr:uid="{00000000-0005-0000-0000-000006340000}"/>
    <cellStyle name="Normal 2 2 2 6 3 2 3" xfId="23221" xr:uid="{00000000-0005-0000-0000-000007340000}"/>
    <cellStyle name="Normal 2 2 2 6 3 2 4" xfId="38818" xr:uid="{00000000-0005-0000-0000-000008340000}"/>
    <cellStyle name="Normal 2 2 2 6 3 3" xfId="7387" xr:uid="{00000000-0005-0000-0000-000009340000}"/>
    <cellStyle name="Normal 2 2 2 6 3 3 2" xfId="15299" xr:uid="{00000000-0005-0000-0000-00000A340000}"/>
    <cellStyle name="Normal 2 2 2 6 3 3 2 2" xfId="30968" xr:uid="{00000000-0005-0000-0000-00000B340000}"/>
    <cellStyle name="Normal 2 2 2 6 3 3 2 3" xfId="46565" xr:uid="{00000000-0005-0000-0000-00000C340000}"/>
    <cellStyle name="Normal 2 2 2 6 3 3 3" xfId="23222" xr:uid="{00000000-0005-0000-0000-00000D340000}"/>
    <cellStyle name="Normal 2 2 2 6 3 3 4" xfId="38819" xr:uid="{00000000-0005-0000-0000-00000E340000}"/>
    <cellStyle name="Normal 2 2 2 6 3 4" xfId="15297" xr:uid="{00000000-0005-0000-0000-00000F340000}"/>
    <cellStyle name="Normal 2 2 2 6 3 4 2" xfId="30966" xr:uid="{00000000-0005-0000-0000-000010340000}"/>
    <cellStyle name="Normal 2 2 2 6 3 4 3" xfId="46563" xr:uid="{00000000-0005-0000-0000-000011340000}"/>
    <cellStyle name="Normal 2 2 2 6 3 5" xfId="23220" xr:uid="{00000000-0005-0000-0000-000012340000}"/>
    <cellStyle name="Normal 2 2 2 6 3 6" xfId="38817" xr:uid="{00000000-0005-0000-0000-000013340000}"/>
    <cellStyle name="Normal 2 2 2 6 4" xfId="7388" xr:uid="{00000000-0005-0000-0000-000014340000}"/>
    <cellStyle name="Normal 2 2 2 6 4 2" xfId="7389" xr:uid="{00000000-0005-0000-0000-000015340000}"/>
    <cellStyle name="Normal 2 2 2 6 4 2 2" xfId="15301" xr:uid="{00000000-0005-0000-0000-000016340000}"/>
    <cellStyle name="Normal 2 2 2 6 4 2 2 2" xfId="30970" xr:uid="{00000000-0005-0000-0000-000017340000}"/>
    <cellStyle name="Normal 2 2 2 6 4 2 2 3" xfId="46567" xr:uid="{00000000-0005-0000-0000-000018340000}"/>
    <cellStyle name="Normal 2 2 2 6 4 2 3" xfId="23224" xr:uid="{00000000-0005-0000-0000-000019340000}"/>
    <cellStyle name="Normal 2 2 2 6 4 2 4" xfId="38821" xr:uid="{00000000-0005-0000-0000-00001A340000}"/>
    <cellStyle name="Normal 2 2 2 6 4 3" xfId="7390" xr:uid="{00000000-0005-0000-0000-00001B340000}"/>
    <cellStyle name="Normal 2 2 2 6 4 3 2" xfId="15302" xr:uid="{00000000-0005-0000-0000-00001C340000}"/>
    <cellStyle name="Normal 2 2 2 6 4 3 2 2" xfId="30971" xr:uid="{00000000-0005-0000-0000-00001D340000}"/>
    <cellStyle name="Normal 2 2 2 6 4 3 2 3" xfId="46568" xr:uid="{00000000-0005-0000-0000-00001E340000}"/>
    <cellStyle name="Normal 2 2 2 6 4 3 3" xfId="23225" xr:uid="{00000000-0005-0000-0000-00001F340000}"/>
    <cellStyle name="Normal 2 2 2 6 4 3 4" xfId="38822" xr:uid="{00000000-0005-0000-0000-000020340000}"/>
    <cellStyle name="Normal 2 2 2 6 4 4" xfId="15300" xr:uid="{00000000-0005-0000-0000-000021340000}"/>
    <cellStyle name="Normal 2 2 2 6 4 4 2" xfId="30969" xr:uid="{00000000-0005-0000-0000-000022340000}"/>
    <cellStyle name="Normal 2 2 2 6 4 4 3" xfId="46566" xr:uid="{00000000-0005-0000-0000-000023340000}"/>
    <cellStyle name="Normal 2 2 2 6 4 5" xfId="23223" xr:uid="{00000000-0005-0000-0000-000024340000}"/>
    <cellStyle name="Normal 2 2 2 6 4 6" xfId="38820" xr:uid="{00000000-0005-0000-0000-000025340000}"/>
    <cellStyle name="Normal 2 2 2 6 5" xfId="14009" xr:uid="{00000000-0005-0000-0000-000026340000}"/>
    <cellStyle name="Normal 2 2 2 6 6" xfId="15290" xr:uid="{00000000-0005-0000-0000-000027340000}"/>
    <cellStyle name="Normal 2 2 2 6 6 2" xfId="30959" xr:uid="{00000000-0005-0000-0000-000028340000}"/>
    <cellStyle name="Normal 2 2 2 6 6 3" xfId="46556" xr:uid="{00000000-0005-0000-0000-000029340000}"/>
    <cellStyle name="Normal 2 2 2 6 7" xfId="7378" xr:uid="{00000000-0005-0000-0000-00002A340000}"/>
    <cellStyle name="Normal 2 2 2 6 7 2" xfId="23213" xr:uid="{00000000-0005-0000-0000-00002B340000}"/>
    <cellStyle name="Normal 2 2 2 6 8" xfId="38810" xr:uid="{00000000-0005-0000-0000-00002C340000}"/>
    <cellStyle name="Normal 2 2 2 7" xfId="140" xr:uid="{00000000-0005-0000-0000-00002D340000}"/>
    <cellStyle name="Normal 2 2 2 7 2" xfId="14010" xr:uid="{00000000-0005-0000-0000-00002E340000}"/>
    <cellStyle name="Normal 2 2 2 7 3" xfId="15303" xr:uid="{00000000-0005-0000-0000-00002F340000}"/>
    <cellStyle name="Normal 2 2 2 7 3 2" xfId="30972" xr:uid="{00000000-0005-0000-0000-000030340000}"/>
    <cellStyle name="Normal 2 2 2 7 3 3" xfId="46569" xr:uid="{00000000-0005-0000-0000-000031340000}"/>
    <cellStyle name="Normal 2 2 2 7 4" xfId="7391" xr:uid="{00000000-0005-0000-0000-000032340000}"/>
    <cellStyle name="Normal 2 2 2 7 4 2" xfId="23226" xr:uid="{00000000-0005-0000-0000-000033340000}"/>
    <cellStyle name="Normal 2 2 2 7 5" xfId="38823" xr:uid="{00000000-0005-0000-0000-000034340000}"/>
    <cellStyle name="Normal 2 2 2 8" xfId="141" xr:uid="{00000000-0005-0000-0000-000035340000}"/>
    <cellStyle name="Normal 2 2 2 8 2" xfId="14011" xr:uid="{00000000-0005-0000-0000-000036340000}"/>
    <cellStyle name="Normal 2 2 2 8 3" xfId="15304" xr:uid="{00000000-0005-0000-0000-000037340000}"/>
    <cellStyle name="Normal 2 2 2 8 3 2" xfId="30973" xr:uid="{00000000-0005-0000-0000-000038340000}"/>
    <cellStyle name="Normal 2 2 2 8 3 3" xfId="46570" xr:uid="{00000000-0005-0000-0000-000039340000}"/>
    <cellStyle name="Normal 2 2 2 8 4" xfId="7392" xr:uid="{00000000-0005-0000-0000-00003A340000}"/>
    <cellStyle name="Normal 2 2 2 8 4 2" xfId="23227" xr:uid="{00000000-0005-0000-0000-00003B340000}"/>
    <cellStyle name="Normal 2 2 2 8 5" xfId="38824" xr:uid="{00000000-0005-0000-0000-00003C340000}"/>
    <cellStyle name="Normal 2 2 2 9" xfId="142" xr:uid="{00000000-0005-0000-0000-00003D340000}"/>
    <cellStyle name="Normal 2 2 2 9 2" xfId="14012" xr:uid="{00000000-0005-0000-0000-00003E340000}"/>
    <cellStyle name="Normal 2 2 2 9 3" xfId="15305" xr:uid="{00000000-0005-0000-0000-00003F340000}"/>
    <cellStyle name="Normal 2 2 2 9 3 2" xfId="30974" xr:uid="{00000000-0005-0000-0000-000040340000}"/>
    <cellStyle name="Normal 2 2 2 9 3 3" xfId="46571" xr:uid="{00000000-0005-0000-0000-000041340000}"/>
    <cellStyle name="Normal 2 2 2 9 4" xfId="7393" xr:uid="{00000000-0005-0000-0000-000042340000}"/>
    <cellStyle name="Normal 2 2 2 9 4 2" xfId="23228" xr:uid="{00000000-0005-0000-0000-000043340000}"/>
    <cellStyle name="Normal 2 2 2 9 5" xfId="38825" xr:uid="{00000000-0005-0000-0000-000044340000}"/>
    <cellStyle name="Normal 2 2 20" xfId="143" xr:uid="{00000000-0005-0000-0000-000045340000}"/>
    <cellStyle name="Normal 2 2 20 2" xfId="7395" xr:uid="{00000000-0005-0000-0000-000046340000}"/>
    <cellStyle name="Normal 2 2 20 2 2" xfId="15307" xr:uid="{00000000-0005-0000-0000-000047340000}"/>
    <cellStyle name="Normal 2 2 20 2 2 2" xfId="30976" xr:uid="{00000000-0005-0000-0000-000048340000}"/>
    <cellStyle name="Normal 2 2 20 2 2 3" xfId="46573" xr:uid="{00000000-0005-0000-0000-000049340000}"/>
    <cellStyle name="Normal 2 2 20 2 3" xfId="23230" xr:uid="{00000000-0005-0000-0000-00004A340000}"/>
    <cellStyle name="Normal 2 2 20 2 4" xfId="38827" xr:uid="{00000000-0005-0000-0000-00004B340000}"/>
    <cellStyle name="Normal 2 2 20 3" xfId="7396" xr:uid="{00000000-0005-0000-0000-00004C340000}"/>
    <cellStyle name="Normal 2 2 20 3 2" xfId="15308" xr:uid="{00000000-0005-0000-0000-00004D340000}"/>
    <cellStyle name="Normal 2 2 20 3 2 2" xfId="30977" xr:uid="{00000000-0005-0000-0000-00004E340000}"/>
    <cellStyle name="Normal 2 2 20 3 2 3" xfId="46574" xr:uid="{00000000-0005-0000-0000-00004F340000}"/>
    <cellStyle name="Normal 2 2 20 3 3" xfId="23231" xr:uid="{00000000-0005-0000-0000-000050340000}"/>
    <cellStyle name="Normal 2 2 20 3 4" xfId="38828" xr:uid="{00000000-0005-0000-0000-000051340000}"/>
    <cellStyle name="Normal 2 2 20 4" xfId="14013" xr:uid="{00000000-0005-0000-0000-000052340000}"/>
    <cellStyle name="Normal 2 2 20 5" xfId="15306" xr:uid="{00000000-0005-0000-0000-000053340000}"/>
    <cellStyle name="Normal 2 2 20 5 2" xfId="30975" xr:uid="{00000000-0005-0000-0000-000054340000}"/>
    <cellStyle name="Normal 2 2 20 5 3" xfId="46572" xr:uid="{00000000-0005-0000-0000-000055340000}"/>
    <cellStyle name="Normal 2 2 20 6" xfId="7394" xr:uid="{00000000-0005-0000-0000-000056340000}"/>
    <cellStyle name="Normal 2 2 20 6 2" xfId="23229" xr:uid="{00000000-0005-0000-0000-000057340000}"/>
    <cellStyle name="Normal 2 2 20 7" xfId="38826" xr:uid="{00000000-0005-0000-0000-000058340000}"/>
    <cellStyle name="Normal 2 2 21" xfId="144" xr:uid="{00000000-0005-0000-0000-000059340000}"/>
    <cellStyle name="Normal 2 2 21 2" xfId="7398" xr:uid="{00000000-0005-0000-0000-00005A340000}"/>
    <cellStyle name="Normal 2 2 21 2 2" xfId="15310" xr:uid="{00000000-0005-0000-0000-00005B340000}"/>
    <cellStyle name="Normal 2 2 21 2 2 2" xfId="30979" xr:uid="{00000000-0005-0000-0000-00005C340000}"/>
    <cellStyle name="Normal 2 2 21 2 2 3" xfId="46576" xr:uid="{00000000-0005-0000-0000-00005D340000}"/>
    <cellStyle name="Normal 2 2 21 2 3" xfId="23233" xr:uid="{00000000-0005-0000-0000-00005E340000}"/>
    <cellStyle name="Normal 2 2 21 2 4" xfId="38830" xr:uid="{00000000-0005-0000-0000-00005F340000}"/>
    <cellStyle name="Normal 2 2 21 3" xfId="7399" xr:uid="{00000000-0005-0000-0000-000060340000}"/>
    <cellStyle name="Normal 2 2 21 3 2" xfId="15311" xr:uid="{00000000-0005-0000-0000-000061340000}"/>
    <cellStyle name="Normal 2 2 21 3 2 2" xfId="30980" xr:uid="{00000000-0005-0000-0000-000062340000}"/>
    <cellStyle name="Normal 2 2 21 3 2 3" xfId="46577" xr:uid="{00000000-0005-0000-0000-000063340000}"/>
    <cellStyle name="Normal 2 2 21 3 3" xfId="23234" xr:uid="{00000000-0005-0000-0000-000064340000}"/>
    <cellStyle name="Normal 2 2 21 3 4" xfId="38831" xr:uid="{00000000-0005-0000-0000-000065340000}"/>
    <cellStyle name="Normal 2 2 21 4" xfId="14014" xr:uid="{00000000-0005-0000-0000-000066340000}"/>
    <cellStyle name="Normal 2 2 21 5" xfId="15309" xr:uid="{00000000-0005-0000-0000-000067340000}"/>
    <cellStyle name="Normal 2 2 21 5 2" xfId="30978" xr:uid="{00000000-0005-0000-0000-000068340000}"/>
    <cellStyle name="Normal 2 2 21 5 3" xfId="46575" xr:uid="{00000000-0005-0000-0000-000069340000}"/>
    <cellStyle name="Normal 2 2 21 6" xfId="7397" xr:uid="{00000000-0005-0000-0000-00006A340000}"/>
    <cellStyle name="Normal 2 2 21 6 2" xfId="23232" xr:uid="{00000000-0005-0000-0000-00006B340000}"/>
    <cellStyle name="Normal 2 2 21 7" xfId="38829" xr:uid="{00000000-0005-0000-0000-00006C340000}"/>
    <cellStyle name="Normal 2 2 22" xfId="145" xr:uid="{00000000-0005-0000-0000-00006D340000}"/>
    <cellStyle name="Normal 2 2 22 2" xfId="7401" xr:uid="{00000000-0005-0000-0000-00006E340000}"/>
    <cellStyle name="Normal 2 2 22 2 2" xfId="15313" xr:uid="{00000000-0005-0000-0000-00006F340000}"/>
    <cellStyle name="Normal 2 2 22 2 2 2" xfId="30982" xr:uid="{00000000-0005-0000-0000-000070340000}"/>
    <cellStyle name="Normal 2 2 22 2 2 3" xfId="46579" xr:uid="{00000000-0005-0000-0000-000071340000}"/>
    <cellStyle name="Normal 2 2 22 2 3" xfId="23236" xr:uid="{00000000-0005-0000-0000-000072340000}"/>
    <cellStyle name="Normal 2 2 22 2 4" xfId="38833" xr:uid="{00000000-0005-0000-0000-000073340000}"/>
    <cellStyle name="Normal 2 2 22 3" xfId="7402" xr:uid="{00000000-0005-0000-0000-000074340000}"/>
    <cellStyle name="Normal 2 2 22 3 2" xfId="15314" xr:uid="{00000000-0005-0000-0000-000075340000}"/>
    <cellStyle name="Normal 2 2 22 3 2 2" xfId="30983" xr:uid="{00000000-0005-0000-0000-000076340000}"/>
    <cellStyle name="Normal 2 2 22 3 2 3" xfId="46580" xr:uid="{00000000-0005-0000-0000-000077340000}"/>
    <cellStyle name="Normal 2 2 22 3 3" xfId="23237" xr:uid="{00000000-0005-0000-0000-000078340000}"/>
    <cellStyle name="Normal 2 2 22 3 4" xfId="38834" xr:uid="{00000000-0005-0000-0000-000079340000}"/>
    <cellStyle name="Normal 2 2 22 4" xfId="14015" xr:uid="{00000000-0005-0000-0000-00007A340000}"/>
    <cellStyle name="Normal 2 2 22 5" xfId="15312" xr:uid="{00000000-0005-0000-0000-00007B340000}"/>
    <cellStyle name="Normal 2 2 22 5 2" xfId="30981" xr:uid="{00000000-0005-0000-0000-00007C340000}"/>
    <cellStyle name="Normal 2 2 22 5 3" xfId="46578" xr:uid="{00000000-0005-0000-0000-00007D340000}"/>
    <cellStyle name="Normal 2 2 22 6" xfId="7400" xr:uid="{00000000-0005-0000-0000-00007E340000}"/>
    <cellStyle name="Normal 2 2 22 6 2" xfId="23235" xr:uid="{00000000-0005-0000-0000-00007F340000}"/>
    <cellStyle name="Normal 2 2 22 7" xfId="38832" xr:uid="{00000000-0005-0000-0000-000080340000}"/>
    <cellStyle name="Normal 2 2 23" xfId="146" xr:uid="{00000000-0005-0000-0000-000081340000}"/>
    <cellStyle name="Normal 2 2 23 2" xfId="7404" xr:uid="{00000000-0005-0000-0000-000082340000}"/>
    <cellStyle name="Normal 2 2 23 2 2" xfId="15316" xr:uid="{00000000-0005-0000-0000-000083340000}"/>
    <cellStyle name="Normal 2 2 23 2 2 2" xfId="30985" xr:uid="{00000000-0005-0000-0000-000084340000}"/>
    <cellStyle name="Normal 2 2 23 2 2 3" xfId="46582" xr:uid="{00000000-0005-0000-0000-000085340000}"/>
    <cellStyle name="Normal 2 2 23 2 3" xfId="23239" xr:uid="{00000000-0005-0000-0000-000086340000}"/>
    <cellStyle name="Normal 2 2 23 2 4" xfId="38836" xr:uid="{00000000-0005-0000-0000-000087340000}"/>
    <cellStyle name="Normal 2 2 23 3" xfId="7405" xr:uid="{00000000-0005-0000-0000-000088340000}"/>
    <cellStyle name="Normal 2 2 23 3 2" xfId="15317" xr:uid="{00000000-0005-0000-0000-000089340000}"/>
    <cellStyle name="Normal 2 2 23 3 2 2" xfId="30986" xr:uid="{00000000-0005-0000-0000-00008A340000}"/>
    <cellStyle name="Normal 2 2 23 3 2 3" xfId="46583" xr:uid="{00000000-0005-0000-0000-00008B340000}"/>
    <cellStyle name="Normal 2 2 23 3 3" xfId="23240" xr:uid="{00000000-0005-0000-0000-00008C340000}"/>
    <cellStyle name="Normal 2 2 23 3 4" xfId="38837" xr:uid="{00000000-0005-0000-0000-00008D340000}"/>
    <cellStyle name="Normal 2 2 23 4" xfId="14016" xr:uid="{00000000-0005-0000-0000-00008E340000}"/>
    <cellStyle name="Normal 2 2 23 5" xfId="15315" xr:uid="{00000000-0005-0000-0000-00008F340000}"/>
    <cellStyle name="Normal 2 2 23 5 2" xfId="30984" xr:uid="{00000000-0005-0000-0000-000090340000}"/>
    <cellStyle name="Normal 2 2 23 5 3" xfId="46581" xr:uid="{00000000-0005-0000-0000-000091340000}"/>
    <cellStyle name="Normal 2 2 23 6" xfId="7403" xr:uid="{00000000-0005-0000-0000-000092340000}"/>
    <cellStyle name="Normal 2 2 23 6 2" xfId="23238" xr:uid="{00000000-0005-0000-0000-000093340000}"/>
    <cellStyle name="Normal 2 2 23 7" xfId="38835" xr:uid="{00000000-0005-0000-0000-000094340000}"/>
    <cellStyle name="Normal 2 2 24" xfId="147" xr:uid="{00000000-0005-0000-0000-000095340000}"/>
    <cellStyle name="Normal 2 2 24 2" xfId="7407" xr:uid="{00000000-0005-0000-0000-000096340000}"/>
    <cellStyle name="Normal 2 2 24 2 2" xfId="15319" xr:uid="{00000000-0005-0000-0000-000097340000}"/>
    <cellStyle name="Normal 2 2 24 2 2 2" xfId="30988" xr:uid="{00000000-0005-0000-0000-000098340000}"/>
    <cellStyle name="Normal 2 2 24 2 2 3" xfId="46585" xr:uid="{00000000-0005-0000-0000-000099340000}"/>
    <cellStyle name="Normal 2 2 24 2 3" xfId="23242" xr:uid="{00000000-0005-0000-0000-00009A340000}"/>
    <cellStyle name="Normal 2 2 24 2 4" xfId="38839" xr:uid="{00000000-0005-0000-0000-00009B340000}"/>
    <cellStyle name="Normal 2 2 24 3" xfId="7408" xr:uid="{00000000-0005-0000-0000-00009C340000}"/>
    <cellStyle name="Normal 2 2 24 3 2" xfId="15320" xr:uid="{00000000-0005-0000-0000-00009D340000}"/>
    <cellStyle name="Normal 2 2 24 3 2 2" xfId="30989" xr:uid="{00000000-0005-0000-0000-00009E340000}"/>
    <cellStyle name="Normal 2 2 24 3 2 3" xfId="46586" xr:uid="{00000000-0005-0000-0000-00009F340000}"/>
    <cellStyle name="Normal 2 2 24 3 3" xfId="23243" xr:uid="{00000000-0005-0000-0000-0000A0340000}"/>
    <cellStyle name="Normal 2 2 24 3 4" xfId="38840" xr:uid="{00000000-0005-0000-0000-0000A1340000}"/>
    <cellStyle name="Normal 2 2 24 4" xfId="14017" xr:uid="{00000000-0005-0000-0000-0000A2340000}"/>
    <cellStyle name="Normal 2 2 24 5" xfId="15318" xr:uid="{00000000-0005-0000-0000-0000A3340000}"/>
    <cellStyle name="Normal 2 2 24 5 2" xfId="30987" xr:uid="{00000000-0005-0000-0000-0000A4340000}"/>
    <cellStyle name="Normal 2 2 24 5 3" xfId="46584" xr:uid="{00000000-0005-0000-0000-0000A5340000}"/>
    <cellStyle name="Normal 2 2 24 6" xfId="7406" xr:uid="{00000000-0005-0000-0000-0000A6340000}"/>
    <cellStyle name="Normal 2 2 24 6 2" xfId="23241" xr:uid="{00000000-0005-0000-0000-0000A7340000}"/>
    <cellStyle name="Normal 2 2 24 7" xfId="38838" xr:uid="{00000000-0005-0000-0000-0000A8340000}"/>
    <cellStyle name="Normal 2 2 25" xfId="148" xr:uid="{00000000-0005-0000-0000-0000A9340000}"/>
    <cellStyle name="Normal 2 2 25 2" xfId="7410" xr:uid="{00000000-0005-0000-0000-0000AA340000}"/>
    <cellStyle name="Normal 2 2 25 2 2" xfId="15322" xr:uid="{00000000-0005-0000-0000-0000AB340000}"/>
    <cellStyle name="Normal 2 2 25 2 2 2" xfId="30991" xr:uid="{00000000-0005-0000-0000-0000AC340000}"/>
    <cellStyle name="Normal 2 2 25 2 2 3" xfId="46588" xr:uid="{00000000-0005-0000-0000-0000AD340000}"/>
    <cellStyle name="Normal 2 2 25 2 3" xfId="23245" xr:uid="{00000000-0005-0000-0000-0000AE340000}"/>
    <cellStyle name="Normal 2 2 25 2 4" xfId="38842" xr:uid="{00000000-0005-0000-0000-0000AF340000}"/>
    <cellStyle name="Normal 2 2 25 3" xfId="7411" xr:uid="{00000000-0005-0000-0000-0000B0340000}"/>
    <cellStyle name="Normal 2 2 25 3 2" xfId="15323" xr:uid="{00000000-0005-0000-0000-0000B1340000}"/>
    <cellStyle name="Normal 2 2 25 3 2 2" xfId="30992" xr:uid="{00000000-0005-0000-0000-0000B2340000}"/>
    <cellStyle name="Normal 2 2 25 3 2 3" xfId="46589" xr:uid="{00000000-0005-0000-0000-0000B3340000}"/>
    <cellStyle name="Normal 2 2 25 3 3" xfId="23246" xr:uid="{00000000-0005-0000-0000-0000B4340000}"/>
    <cellStyle name="Normal 2 2 25 3 4" xfId="38843" xr:uid="{00000000-0005-0000-0000-0000B5340000}"/>
    <cellStyle name="Normal 2 2 25 4" xfId="14018" xr:uid="{00000000-0005-0000-0000-0000B6340000}"/>
    <cellStyle name="Normal 2 2 25 5" xfId="15321" xr:uid="{00000000-0005-0000-0000-0000B7340000}"/>
    <cellStyle name="Normal 2 2 25 5 2" xfId="30990" xr:uid="{00000000-0005-0000-0000-0000B8340000}"/>
    <cellStyle name="Normal 2 2 25 5 3" xfId="46587" xr:uid="{00000000-0005-0000-0000-0000B9340000}"/>
    <cellStyle name="Normal 2 2 25 6" xfId="7409" xr:uid="{00000000-0005-0000-0000-0000BA340000}"/>
    <cellStyle name="Normal 2 2 25 6 2" xfId="23244" xr:uid="{00000000-0005-0000-0000-0000BB340000}"/>
    <cellStyle name="Normal 2 2 25 7" xfId="38841" xr:uid="{00000000-0005-0000-0000-0000BC340000}"/>
    <cellStyle name="Normal 2 2 26" xfId="149" xr:uid="{00000000-0005-0000-0000-0000BD340000}"/>
    <cellStyle name="Normal 2 2 26 2" xfId="7413" xr:uid="{00000000-0005-0000-0000-0000BE340000}"/>
    <cellStyle name="Normal 2 2 26 2 2" xfId="15325" xr:uid="{00000000-0005-0000-0000-0000BF340000}"/>
    <cellStyle name="Normal 2 2 26 2 2 2" xfId="30994" xr:uid="{00000000-0005-0000-0000-0000C0340000}"/>
    <cellStyle name="Normal 2 2 26 2 2 3" xfId="46591" xr:uid="{00000000-0005-0000-0000-0000C1340000}"/>
    <cellStyle name="Normal 2 2 26 2 3" xfId="23248" xr:uid="{00000000-0005-0000-0000-0000C2340000}"/>
    <cellStyle name="Normal 2 2 26 2 4" xfId="38845" xr:uid="{00000000-0005-0000-0000-0000C3340000}"/>
    <cellStyle name="Normal 2 2 26 3" xfId="7414" xr:uid="{00000000-0005-0000-0000-0000C4340000}"/>
    <cellStyle name="Normal 2 2 26 3 2" xfId="15326" xr:uid="{00000000-0005-0000-0000-0000C5340000}"/>
    <cellStyle name="Normal 2 2 26 3 2 2" xfId="30995" xr:uid="{00000000-0005-0000-0000-0000C6340000}"/>
    <cellStyle name="Normal 2 2 26 3 2 3" xfId="46592" xr:uid="{00000000-0005-0000-0000-0000C7340000}"/>
    <cellStyle name="Normal 2 2 26 3 3" xfId="23249" xr:uid="{00000000-0005-0000-0000-0000C8340000}"/>
    <cellStyle name="Normal 2 2 26 3 4" xfId="38846" xr:uid="{00000000-0005-0000-0000-0000C9340000}"/>
    <cellStyle name="Normal 2 2 26 4" xfId="14019" xr:uid="{00000000-0005-0000-0000-0000CA340000}"/>
    <cellStyle name="Normal 2 2 26 5" xfId="15324" xr:uid="{00000000-0005-0000-0000-0000CB340000}"/>
    <cellStyle name="Normal 2 2 26 5 2" xfId="30993" xr:uid="{00000000-0005-0000-0000-0000CC340000}"/>
    <cellStyle name="Normal 2 2 26 5 3" xfId="46590" xr:uid="{00000000-0005-0000-0000-0000CD340000}"/>
    <cellStyle name="Normal 2 2 26 6" xfId="7412" xr:uid="{00000000-0005-0000-0000-0000CE340000}"/>
    <cellStyle name="Normal 2 2 26 6 2" xfId="23247" xr:uid="{00000000-0005-0000-0000-0000CF340000}"/>
    <cellStyle name="Normal 2 2 26 7" xfId="38844" xr:uid="{00000000-0005-0000-0000-0000D0340000}"/>
    <cellStyle name="Normal 2 2 27" xfId="150" xr:uid="{00000000-0005-0000-0000-0000D1340000}"/>
    <cellStyle name="Normal 2 2 27 2" xfId="14020" xr:uid="{00000000-0005-0000-0000-0000D2340000}"/>
    <cellStyle name="Normal 2 2 27 3" xfId="15327" xr:uid="{00000000-0005-0000-0000-0000D3340000}"/>
    <cellStyle name="Normal 2 2 27 3 2" xfId="30996" xr:uid="{00000000-0005-0000-0000-0000D4340000}"/>
    <cellStyle name="Normal 2 2 27 3 3" xfId="46593" xr:uid="{00000000-0005-0000-0000-0000D5340000}"/>
    <cellStyle name="Normal 2 2 27 4" xfId="7415" xr:uid="{00000000-0005-0000-0000-0000D6340000}"/>
    <cellStyle name="Normal 2 2 27 4 2" xfId="23250" xr:uid="{00000000-0005-0000-0000-0000D7340000}"/>
    <cellStyle name="Normal 2 2 27 5" xfId="38847" xr:uid="{00000000-0005-0000-0000-0000D8340000}"/>
    <cellStyle name="Normal 2 2 28" xfId="151" xr:uid="{00000000-0005-0000-0000-0000D9340000}"/>
    <cellStyle name="Normal 2 2 28 2" xfId="14021" xr:uid="{00000000-0005-0000-0000-0000DA340000}"/>
    <cellStyle name="Normal 2 2 28 3" xfId="15328" xr:uid="{00000000-0005-0000-0000-0000DB340000}"/>
    <cellStyle name="Normal 2 2 28 3 2" xfId="30997" xr:uid="{00000000-0005-0000-0000-0000DC340000}"/>
    <cellStyle name="Normal 2 2 28 3 3" xfId="46594" xr:uid="{00000000-0005-0000-0000-0000DD340000}"/>
    <cellStyle name="Normal 2 2 28 4" xfId="7416" xr:uid="{00000000-0005-0000-0000-0000DE340000}"/>
    <cellStyle name="Normal 2 2 28 4 2" xfId="23251" xr:uid="{00000000-0005-0000-0000-0000DF340000}"/>
    <cellStyle name="Normal 2 2 28 5" xfId="38848" xr:uid="{00000000-0005-0000-0000-0000E0340000}"/>
    <cellStyle name="Normal 2 2 29" xfId="152" xr:uid="{00000000-0005-0000-0000-0000E1340000}"/>
    <cellStyle name="Normal 2 2 29 2" xfId="7418" xr:uid="{00000000-0005-0000-0000-0000E2340000}"/>
    <cellStyle name="Normal 2 2 29 2 2" xfId="15330" xr:uid="{00000000-0005-0000-0000-0000E3340000}"/>
    <cellStyle name="Normal 2 2 29 2 2 2" xfId="30999" xr:uid="{00000000-0005-0000-0000-0000E4340000}"/>
    <cellStyle name="Normal 2 2 29 2 2 3" xfId="46596" xr:uid="{00000000-0005-0000-0000-0000E5340000}"/>
    <cellStyle name="Normal 2 2 29 2 3" xfId="23253" xr:uid="{00000000-0005-0000-0000-0000E6340000}"/>
    <cellStyle name="Normal 2 2 29 2 4" xfId="38850" xr:uid="{00000000-0005-0000-0000-0000E7340000}"/>
    <cellStyle name="Normal 2 2 29 3" xfId="7419" xr:uid="{00000000-0005-0000-0000-0000E8340000}"/>
    <cellStyle name="Normal 2 2 29 3 2" xfId="15331" xr:uid="{00000000-0005-0000-0000-0000E9340000}"/>
    <cellStyle name="Normal 2 2 29 3 2 2" xfId="31000" xr:uid="{00000000-0005-0000-0000-0000EA340000}"/>
    <cellStyle name="Normal 2 2 29 3 2 3" xfId="46597" xr:uid="{00000000-0005-0000-0000-0000EB340000}"/>
    <cellStyle name="Normal 2 2 29 3 3" xfId="23254" xr:uid="{00000000-0005-0000-0000-0000EC340000}"/>
    <cellStyle name="Normal 2 2 29 3 4" xfId="38851" xr:uid="{00000000-0005-0000-0000-0000ED340000}"/>
    <cellStyle name="Normal 2 2 29 4" xfId="14022" xr:uid="{00000000-0005-0000-0000-0000EE340000}"/>
    <cellStyle name="Normal 2 2 29 5" xfId="15329" xr:uid="{00000000-0005-0000-0000-0000EF340000}"/>
    <cellStyle name="Normal 2 2 29 5 2" xfId="30998" xr:uid="{00000000-0005-0000-0000-0000F0340000}"/>
    <cellStyle name="Normal 2 2 29 5 3" xfId="46595" xr:uid="{00000000-0005-0000-0000-0000F1340000}"/>
    <cellStyle name="Normal 2 2 29 6" xfId="7417" xr:uid="{00000000-0005-0000-0000-0000F2340000}"/>
    <cellStyle name="Normal 2 2 29 6 2" xfId="23252" xr:uid="{00000000-0005-0000-0000-0000F3340000}"/>
    <cellStyle name="Normal 2 2 29 7" xfId="38849" xr:uid="{00000000-0005-0000-0000-0000F4340000}"/>
    <cellStyle name="Normal 2 2 3" xfId="153" xr:uid="{00000000-0005-0000-0000-0000F5340000}"/>
    <cellStyle name="Normal 2 2 3 10" xfId="7421" xr:uid="{00000000-0005-0000-0000-0000F6340000}"/>
    <cellStyle name="Normal 2 2 3 10 2" xfId="7422" xr:uid="{00000000-0005-0000-0000-0000F7340000}"/>
    <cellStyle name="Normal 2 2 3 10 2 2" xfId="15334" xr:uid="{00000000-0005-0000-0000-0000F8340000}"/>
    <cellStyle name="Normal 2 2 3 10 2 2 2" xfId="31003" xr:uid="{00000000-0005-0000-0000-0000F9340000}"/>
    <cellStyle name="Normal 2 2 3 10 2 2 3" xfId="46600" xr:uid="{00000000-0005-0000-0000-0000FA340000}"/>
    <cellStyle name="Normal 2 2 3 10 2 3" xfId="23257" xr:uid="{00000000-0005-0000-0000-0000FB340000}"/>
    <cellStyle name="Normal 2 2 3 10 2 4" xfId="38854" xr:uid="{00000000-0005-0000-0000-0000FC340000}"/>
    <cellStyle name="Normal 2 2 3 10 3" xfId="7423" xr:uid="{00000000-0005-0000-0000-0000FD340000}"/>
    <cellStyle name="Normal 2 2 3 10 3 2" xfId="15335" xr:uid="{00000000-0005-0000-0000-0000FE340000}"/>
    <cellStyle name="Normal 2 2 3 10 3 2 2" xfId="31004" xr:uid="{00000000-0005-0000-0000-0000FF340000}"/>
    <cellStyle name="Normal 2 2 3 10 3 2 3" xfId="46601" xr:uid="{00000000-0005-0000-0000-000000350000}"/>
    <cellStyle name="Normal 2 2 3 10 3 3" xfId="23258" xr:uid="{00000000-0005-0000-0000-000001350000}"/>
    <cellStyle name="Normal 2 2 3 10 3 4" xfId="38855" xr:uid="{00000000-0005-0000-0000-000002350000}"/>
    <cellStyle name="Normal 2 2 3 10 4" xfId="15333" xr:uid="{00000000-0005-0000-0000-000003350000}"/>
    <cellStyle name="Normal 2 2 3 10 4 2" xfId="31002" xr:uid="{00000000-0005-0000-0000-000004350000}"/>
    <cellStyle name="Normal 2 2 3 10 4 3" xfId="46599" xr:uid="{00000000-0005-0000-0000-000005350000}"/>
    <cellStyle name="Normal 2 2 3 10 5" xfId="23256" xr:uid="{00000000-0005-0000-0000-000006350000}"/>
    <cellStyle name="Normal 2 2 3 10 6" xfId="38853" xr:uid="{00000000-0005-0000-0000-000007350000}"/>
    <cellStyle name="Normal 2 2 3 11" xfId="7424" xr:uid="{00000000-0005-0000-0000-000008350000}"/>
    <cellStyle name="Normal 2 2 3 11 2" xfId="7425" xr:uid="{00000000-0005-0000-0000-000009350000}"/>
    <cellStyle name="Normal 2 2 3 11 2 2" xfId="15337" xr:uid="{00000000-0005-0000-0000-00000A350000}"/>
    <cellStyle name="Normal 2 2 3 11 2 2 2" xfId="31006" xr:uid="{00000000-0005-0000-0000-00000B350000}"/>
    <cellStyle name="Normal 2 2 3 11 2 2 3" xfId="46603" xr:uid="{00000000-0005-0000-0000-00000C350000}"/>
    <cellStyle name="Normal 2 2 3 11 2 3" xfId="23260" xr:uid="{00000000-0005-0000-0000-00000D350000}"/>
    <cellStyle name="Normal 2 2 3 11 2 4" xfId="38857" xr:uid="{00000000-0005-0000-0000-00000E350000}"/>
    <cellStyle name="Normal 2 2 3 11 3" xfId="7426" xr:uid="{00000000-0005-0000-0000-00000F350000}"/>
    <cellStyle name="Normal 2 2 3 11 3 2" xfId="15338" xr:uid="{00000000-0005-0000-0000-000010350000}"/>
    <cellStyle name="Normal 2 2 3 11 3 2 2" xfId="31007" xr:uid="{00000000-0005-0000-0000-000011350000}"/>
    <cellStyle name="Normal 2 2 3 11 3 2 3" xfId="46604" xr:uid="{00000000-0005-0000-0000-000012350000}"/>
    <cellStyle name="Normal 2 2 3 11 3 3" xfId="23261" xr:uid="{00000000-0005-0000-0000-000013350000}"/>
    <cellStyle name="Normal 2 2 3 11 3 4" xfId="38858" xr:uid="{00000000-0005-0000-0000-000014350000}"/>
    <cellStyle name="Normal 2 2 3 11 4" xfId="15336" xr:uid="{00000000-0005-0000-0000-000015350000}"/>
    <cellStyle name="Normal 2 2 3 11 4 2" xfId="31005" xr:uid="{00000000-0005-0000-0000-000016350000}"/>
    <cellStyle name="Normal 2 2 3 11 4 3" xfId="46602" xr:uid="{00000000-0005-0000-0000-000017350000}"/>
    <cellStyle name="Normal 2 2 3 11 5" xfId="23259" xr:uid="{00000000-0005-0000-0000-000018350000}"/>
    <cellStyle name="Normal 2 2 3 11 6" xfId="38856" xr:uid="{00000000-0005-0000-0000-000019350000}"/>
    <cellStyle name="Normal 2 2 3 12" xfId="7427" xr:uid="{00000000-0005-0000-0000-00001A350000}"/>
    <cellStyle name="Normal 2 2 3 12 2" xfId="7428" xr:uid="{00000000-0005-0000-0000-00001B350000}"/>
    <cellStyle name="Normal 2 2 3 12 2 2" xfId="15340" xr:uid="{00000000-0005-0000-0000-00001C350000}"/>
    <cellStyle name="Normal 2 2 3 12 2 2 2" xfId="31009" xr:uid="{00000000-0005-0000-0000-00001D350000}"/>
    <cellStyle name="Normal 2 2 3 12 2 2 3" xfId="46606" xr:uid="{00000000-0005-0000-0000-00001E350000}"/>
    <cellStyle name="Normal 2 2 3 12 2 3" xfId="23263" xr:uid="{00000000-0005-0000-0000-00001F350000}"/>
    <cellStyle name="Normal 2 2 3 12 2 4" xfId="38860" xr:uid="{00000000-0005-0000-0000-000020350000}"/>
    <cellStyle name="Normal 2 2 3 12 3" xfId="7429" xr:uid="{00000000-0005-0000-0000-000021350000}"/>
    <cellStyle name="Normal 2 2 3 12 3 2" xfId="15341" xr:uid="{00000000-0005-0000-0000-000022350000}"/>
    <cellStyle name="Normal 2 2 3 12 3 2 2" xfId="31010" xr:uid="{00000000-0005-0000-0000-000023350000}"/>
    <cellStyle name="Normal 2 2 3 12 3 2 3" xfId="46607" xr:uid="{00000000-0005-0000-0000-000024350000}"/>
    <cellStyle name="Normal 2 2 3 12 3 3" xfId="23264" xr:uid="{00000000-0005-0000-0000-000025350000}"/>
    <cellStyle name="Normal 2 2 3 12 3 4" xfId="38861" xr:uid="{00000000-0005-0000-0000-000026350000}"/>
    <cellStyle name="Normal 2 2 3 12 4" xfId="15339" xr:uid="{00000000-0005-0000-0000-000027350000}"/>
    <cellStyle name="Normal 2 2 3 12 4 2" xfId="31008" xr:uid="{00000000-0005-0000-0000-000028350000}"/>
    <cellStyle name="Normal 2 2 3 12 4 3" xfId="46605" xr:uid="{00000000-0005-0000-0000-000029350000}"/>
    <cellStyle name="Normal 2 2 3 12 5" xfId="23262" xr:uid="{00000000-0005-0000-0000-00002A350000}"/>
    <cellStyle name="Normal 2 2 3 12 6" xfId="38859" xr:uid="{00000000-0005-0000-0000-00002B350000}"/>
    <cellStyle name="Normal 2 2 3 13" xfId="7430" xr:uid="{00000000-0005-0000-0000-00002C350000}"/>
    <cellStyle name="Normal 2 2 3 13 2" xfId="7431" xr:uid="{00000000-0005-0000-0000-00002D350000}"/>
    <cellStyle name="Normal 2 2 3 13 2 2" xfId="15343" xr:uid="{00000000-0005-0000-0000-00002E350000}"/>
    <cellStyle name="Normal 2 2 3 13 2 2 2" xfId="31012" xr:uid="{00000000-0005-0000-0000-00002F350000}"/>
    <cellStyle name="Normal 2 2 3 13 2 2 3" xfId="46609" xr:uid="{00000000-0005-0000-0000-000030350000}"/>
    <cellStyle name="Normal 2 2 3 13 2 3" xfId="23266" xr:uid="{00000000-0005-0000-0000-000031350000}"/>
    <cellStyle name="Normal 2 2 3 13 2 4" xfId="38863" xr:uid="{00000000-0005-0000-0000-000032350000}"/>
    <cellStyle name="Normal 2 2 3 13 3" xfId="7432" xr:uid="{00000000-0005-0000-0000-000033350000}"/>
    <cellStyle name="Normal 2 2 3 13 3 2" xfId="15344" xr:uid="{00000000-0005-0000-0000-000034350000}"/>
    <cellStyle name="Normal 2 2 3 13 3 2 2" xfId="31013" xr:uid="{00000000-0005-0000-0000-000035350000}"/>
    <cellStyle name="Normal 2 2 3 13 3 2 3" xfId="46610" xr:uid="{00000000-0005-0000-0000-000036350000}"/>
    <cellStyle name="Normal 2 2 3 13 3 3" xfId="23267" xr:uid="{00000000-0005-0000-0000-000037350000}"/>
    <cellStyle name="Normal 2 2 3 13 3 4" xfId="38864" xr:uid="{00000000-0005-0000-0000-000038350000}"/>
    <cellStyle name="Normal 2 2 3 13 4" xfId="15342" xr:uid="{00000000-0005-0000-0000-000039350000}"/>
    <cellStyle name="Normal 2 2 3 13 4 2" xfId="31011" xr:uid="{00000000-0005-0000-0000-00003A350000}"/>
    <cellStyle name="Normal 2 2 3 13 4 3" xfId="46608" xr:uid="{00000000-0005-0000-0000-00003B350000}"/>
    <cellStyle name="Normal 2 2 3 13 5" xfId="23265" xr:uid="{00000000-0005-0000-0000-00003C350000}"/>
    <cellStyle name="Normal 2 2 3 13 6" xfId="38862" xr:uid="{00000000-0005-0000-0000-00003D350000}"/>
    <cellStyle name="Normal 2 2 3 14" xfId="7433" xr:uid="{00000000-0005-0000-0000-00003E350000}"/>
    <cellStyle name="Normal 2 2 3 14 2" xfId="7434" xr:uid="{00000000-0005-0000-0000-00003F350000}"/>
    <cellStyle name="Normal 2 2 3 14 2 2" xfId="15346" xr:uid="{00000000-0005-0000-0000-000040350000}"/>
    <cellStyle name="Normal 2 2 3 14 2 2 2" xfId="31015" xr:uid="{00000000-0005-0000-0000-000041350000}"/>
    <cellStyle name="Normal 2 2 3 14 2 2 3" xfId="46612" xr:uid="{00000000-0005-0000-0000-000042350000}"/>
    <cellStyle name="Normal 2 2 3 14 2 3" xfId="23269" xr:uid="{00000000-0005-0000-0000-000043350000}"/>
    <cellStyle name="Normal 2 2 3 14 2 4" xfId="38866" xr:uid="{00000000-0005-0000-0000-000044350000}"/>
    <cellStyle name="Normal 2 2 3 14 3" xfId="7435" xr:uid="{00000000-0005-0000-0000-000045350000}"/>
    <cellStyle name="Normal 2 2 3 14 3 2" xfId="15347" xr:uid="{00000000-0005-0000-0000-000046350000}"/>
    <cellStyle name="Normal 2 2 3 14 3 2 2" xfId="31016" xr:uid="{00000000-0005-0000-0000-000047350000}"/>
    <cellStyle name="Normal 2 2 3 14 3 2 3" xfId="46613" xr:uid="{00000000-0005-0000-0000-000048350000}"/>
    <cellStyle name="Normal 2 2 3 14 3 3" xfId="23270" xr:uid="{00000000-0005-0000-0000-000049350000}"/>
    <cellStyle name="Normal 2 2 3 14 3 4" xfId="38867" xr:uid="{00000000-0005-0000-0000-00004A350000}"/>
    <cellStyle name="Normal 2 2 3 14 4" xfId="15345" xr:uid="{00000000-0005-0000-0000-00004B350000}"/>
    <cellStyle name="Normal 2 2 3 14 4 2" xfId="31014" xr:uid="{00000000-0005-0000-0000-00004C350000}"/>
    <cellStyle name="Normal 2 2 3 14 4 3" xfId="46611" xr:uid="{00000000-0005-0000-0000-00004D350000}"/>
    <cellStyle name="Normal 2 2 3 14 5" xfId="23268" xr:uid="{00000000-0005-0000-0000-00004E350000}"/>
    <cellStyle name="Normal 2 2 3 14 6" xfId="38865" xr:uid="{00000000-0005-0000-0000-00004F350000}"/>
    <cellStyle name="Normal 2 2 3 15" xfId="7436" xr:uid="{00000000-0005-0000-0000-000050350000}"/>
    <cellStyle name="Normal 2 2 3 15 2" xfId="7437" xr:uid="{00000000-0005-0000-0000-000051350000}"/>
    <cellStyle name="Normal 2 2 3 15 2 2" xfId="15349" xr:uid="{00000000-0005-0000-0000-000052350000}"/>
    <cellStyle name="Normal 2 2 3 15 2 2 2" xfId="31018" xr:uid="{00000000-0005-0000-0000-000053350000}"/>
    <cellStyle name="Normal 2 2 3 15 2 2 3" xfId="46615" xr:uid="{00000000-0005-0000-0000-000054350000}"/>
    <cellStyle name="Normal 2 2 3 15 2 3" xfId="23272" xr:uid="{00000000-0005-0000-0000-000055350000}"/>
    <cellStyle name="Normal 2 2 3 15 2 4" xfId="38869" xr:uid="{00000000-0005-0000-0000-000056350000}"/>
    <cellStyle name="Normal 2 2 3 15 3" xfId="7438" xr:uid="{00000000-0005-0000-0000-000057350000}"/>
    <cellStyle name="Normal 2 2 3 15 3 2" xfId="15350" xr:uid="{00000000-0005-0000-0000-000058350000}"/>
    <cellStyle name="Normal 2 2 3 15 3 2 2" xfId="31019" xr:uid="{00000000-0005-0000-0000-000059350000}"/>
    <cellStyle name="Normal 2 2 3 15 3 2 3" xfId="46616" xr:uid="{00000000-0005-0000-0000-00005A350000}"/>
    <cellStyle name="Normal 2 2 3 15 3 3" xfId="23273" xr:uid="{00000000-0005-0000-0000-00005B350000}"/>
    <cellStyle name="Normal 2 2 3 15 3 4" xfId="38870" xr:uid="{00000000-0005-0000-0000-00005C350000}"/>
    <cellStyle name="Normal 2 2 3 15 4" xfId="15348" xr:uid="{00000000-0005-0000-0000-00005D350000}"/>
    <cellStyle name="Normal 2 2 3 15 4 2" xfId="31017" xr:uid="{00000000-0005-0000-0000-00005E350000}"/>
    <cellStyle name="Normal 2 2 3 15 4 3" xfId="46614" xr:uid="{00000000-0005-0000-0000-00005F350000}"/>
    <cellStyle name="Normal 2 2 3 15 5" xfId="23271" xr:uid="{00000000-0005-0000-0000-000060350000}"/>
    <cellStyle name="Normal 2 2 3 15 6" xfId="38868" xr:uid="{00000000-0005-0000-0000-000061350000}"/>
    <cellStyle name="Normal 2 2 3 16" xfId="7439" xr:uid="{00000000-0005-0000-0000-000062350000}"/>
    <cellStyle name="Normal 2 2 3 16 2" xfId="7440" xr:uid="{00000000-0005-0000-0000-000063350000}"/>
    <cellStyle name="Normal 2 2 3 16 2 2" xfId="15352" xr:uid="{00000000-0005-0000-0000-000064350000}"/>
    <cellStyle name="Normal 2 2 3 16 2 2 2" xfId="31021" xr:uid="{00000000-0005-0000-0000-000065350000}"/>
    <cellStyle name="Normal 2 2 3 16 2 2 3" xfId="46618" xr:uid="{00000000-0005-0000-0000-000066350000}"/>
    <cellStyle name="Normal 2 2 3 16 2 3" xfId="23275" xr:uid="{00000000-0005-0000-0000-000067350000}"/>
    <cellStyle name="Normal 2 2 3 16 2 4" xfId="38872" xr:uid="{00000000-0005-0000-0000-000068350000}"/>
    <cellStyle name="Normal 2 2 3 16 3" xfId="7441" xr:uid="{00000000-0005-0000-0000-000069350000}"/>
    <cellStyle name="Normal 2 2 3 16 3 2" xfId="15353" xr:uid="{00000000-0005-0000-0000-00006A350000}"/>
    <cellStyle name="Normal 2 2 3 16 3 2 2" xfId="31022" xr:uid="{00000000-0005-0000-0000-00006B350000}"/>
    <cellStyle name="Normal 2 2 3 16 3 2 3" xfId="46619" xr:uid="{00000000-0005-0000-0000-00006C350000}"/>
    <cellStyle name="Normal 2 2 3 16 3 3" xfId="23276" xr:uid="{00000000-0005-0000-0000-00006D350000}"/>
    <cellStyle name="Normal 2 2 3 16 3 4" xfId="38873" xr:uid="{00000000-0005-0000-0000-00006E350000}"/>
    <cellStyle name="Normal 2 2 3 16 4" xfId="15351" xr:uid="{00000000-0005-0000-0000-00006F350000}"/>
    <cellStyle name="Normal 2 2 3 16 4 2" xfId="31020" xr:uid="{00000000-0005-0000-0000-000070350000}"/>
    <cellStyle name="Normal 2 2 3 16 4 3" xfId="46617" xr:uid="{00000000-0005-0000-0000-000071350000}"/>
    <cellStyle name="Normal 2 2 3 16 5" xfId="23274" xr:uid="{00000000-0005-0000-0000-000072350000}"/>
    <cellStyle name="Normal 2 2 3 16 6" xfId="38871" xr:uid="{00000000-0005-0000-0000-000073350000}"/>
    <cellStyle name="Normal 2 2 3 17" xfId="7442" xr:uid="{00000000-0005-0000-0000-000074350000}"/>
    <cellStyle name="Normal 2 2 3 17 2" xfId="15354" xr:uid="{00000000-0005-0000-0000-000075350000}"/>
    <cellStyle name="Normal 2 2 3 17 2 2" xfId="31023" xr:uid="{00000000-0005-0000-0000-000076350000}"/>
    <cellStyle name="Normal 2 2 3 17 2 3" xfId="46620" xr:uid="{00000000-0005-0000-0000-000077350000}"/>
    <cellStyle name="Normal 2 2 3 17 3" xfId="23277" xr:uid="{00000000-0005-0000-0000-000078350000}"/>
    <cellStyle name="Normal 2 2 3 17 4" xfId="38874" xr:uid="{00000000-0005-0000-0000-000079350000}"/>
    <cellStyle name="Normal 2 2 3 18" xfId="7443" xr:uid="{00000000-0005-0000-0000-00007A350000}"/>
    <cellStyle name="Normal 2 2 3 18 2" xfId="15355" xr:uid="{00000000-0005-0000-0000-00007B350000}"/>
    <cellStyle name="Normal 2 2 3 18 2 2" xfId="31024" xr:uid="{00000000-0005-0000-0000-00007C350000}"/>
    <cellStyle name="Normal 2 2 3 18 2 3" xfId="46621" xr:uid="{00000000-0005-0000-0000-00007D350000}"/>
    <cellStyle name="Normal 2 2 3 18 3" xfId="23278" xr:uid="{00000000-0005-0000-0000-00007E350000}"/>
    <cellStyle name="Normal 2 2 3 18 4" xfId="38875" xr:uid="{00000000-0005-0000-0000-00007F350000}"/>
    <cellStyle name="Normal 2 2 3 19" xfId="7444" xr:uid="{00000000-0005-0000-0000-000080350000}"/>
    <cellStyle name="Normal 2 2 3 19 2" xfId="15356" xr:uid="{00000000-0005-0000-0000-000081350000}"/>
    <cellStyle name="Normal 2 2 3 19 2 2" xfId="31025" xr:uid="{00000000-0005-0000-0000-000082350000}"/>
    <cellStyle name="Normal 2 2 3 19 2 3" xfId="46622" xr:uid="{00000000-0005-0000-0000-000083350000}"/>
    <cellStyle name="Normal 2 2 3 19 3" xfId="23279" xr:uid="{00000000-0005-0000-0000-000084350000}"/>
    <cellStyle name="Normal 2 2 3 19 4" xfId="38876" xr:uid="{00000000-0005-0000-0000-000085350000}"/>
    <cellStyle name="Normal 2 2 3 2" xfId="154" xr:uid="{00000000-0005-0000-0000-000086350000}"/>
    <cellStyle name="Normal 2 2 3 2 2" xfId="7446" xr:uid="{00000000-0005-0000-0000-000087350000}"/>
    <cellStyle name="Normal 2 2 3 2 2 2" xfId="7447" xr:uid="{00000000-0005-0000-0000-000088350000}"/>
    <cellStyle name="Normal 2 2 3 2 2 2 2" xfId="7448" xr:uid="{00000000-0005-0000-0000-000089350000}"/>
    <cellStyle name="Normal 2 2 3 2 2 2 2 2" xfId="15360" xr:uid="{00000000-0005-0000-0000-00008A350000}"/>
    <cellStyle name="Normal 2 2 3 2 2 2 2 2 2" xfId="31029" xr:uid="{00000000-0005-0000-0000-00008B350000}"/>
    <cellStyle name="Normal 2 2 3 2 2 2 2 2 3" xfId="46626" xr:uid="{00000000-0005-0000-0000-00008C350000}"/>
    <cellStyle name="Normal 2 2 3 2 2 2 2 3" xfId="23283" xr:uid="{00000000-0005-0000-0000-00008D350000}"/>
    <cellStyle name="Normal 2 2 3 2 2 2 2 4" xfId="38880" xr:uid="{00000000-0005-0000-0000-00008E350000}"/>
    <cellStyle name="Normal 2 2 3 2 2 2 3" xfId="7449" xr:uid="{00000000-0005-0000-0000-00008F350000}"/>
    <cellStyle name="Normal 2 2 3 2 2 2 3 2" xfId="15361" xr:uid="{00000000-0005-0000-0000-000090350000}"/>
    <cellStyle name="Normal 2 2 3 2 2 2 3 2 2" xfId="31030" xr:uid="{00000000-0005-0000-0000-000091350000}"/>
    <cellStyle name="Normal 2 2 3 2 2 2 3 2 3" xfId="46627" xr:uid="{00000000-0005-0000-0000-000092350000}"/>
    <cellStyle name="Normal 2 2 3 2 2 2 3 3" xfId="23284" xr:uid="{00000000-0005-0000-0000-000093350000}"/>
    <cellStyle name="Normal 2 2 3 2 2 2 3 4" xfId="38881" xr:uid="{00000000-0005-0000-0000-000094350000}"/>
    <cellStyle name="Normal 2 2 3 2 2 2 4" xfId="15359" xr:uid="{00000000-0005-0000-0000-000095350000}"/>
    <cellStyle name="Normal 2 2 3 2 2 2 4 2" xfId="31028" xr:uid="{00000000-0005-0000-0000-000096350000}"/>
    <cellStyle name="Normal 2 2 3 2 2 2 4 3" xfId="46625" xr:uid="{00000000-0005-0000-0000-000097350000}"/>
    <cellStyle name="Normal 2 2 3 2 2 2 5" xfId="23282" xr:uid="{00000000-0005-0000-0000-000098350000}"/>
    <cellStyle name="Normal 2 2 3 2 2 2 6" xfId="38879" xr:uid="{00000000-0005-0000-0000-000099350000}"/>
    <cellStyle name="Normal 2 2 3 2 2 3" xfId="7450" xr:uid="{00000000-0005-0000-0000-00009A350000}"/>
    <cellStyle name="Normal 2 2 3 2 2 3 2" xfId="15362" xr:uid="{00000000-0005-0000-0000-00009B350000}"/>
    <cellStyle name="Normal 2 2 3 2 2 3 2 2" xfId="31031" xr:uid="{00000000-0005-0000-0000-00009C350000}"/>
    <cellStyle name="Normal 2 2 3 2 2 3 2 3" xfId="46628" xr:uid="{00000000-0005-0000-0000-00009D350000}"/>
    <cellStyle name="Normal 2 2 3 2 2 3 3" xfId="23285" xr:uid="{00000000-0005-0000-0000-00009E350000}"/>
    <cellStyle name="Normal 2 2 3 2 2 3 4" xfId="38882" xr:uid="{00000000-0005-0000-0000-00009F350000}"/>
    <cellStyle name="Normal 2 2 3 2 2 4" xfId="7451" xr:uid="{00000000-0005-0000-0000-0000A0350000}"/>
    <cellStyle name="Normal 2 2 3 2 2 4 2" xfId="15363" xr:uid="{00000000-0005-0000-0000-0000A1350000}"/>
    <cellStyle name="Normal 2 2 3 2 2 4 2 2" xfId="31032" xr:uid="{00000000-0005-0000-0000-0000A2350000}"/>
    <cellStyle name="Normal 2 2 3 2 2 4 2 3" xfId="46629" xr:uid="{00000000-0005-0000-0000-0000A3350000}"/>
    <cellStyle name="Normal 2 2 3 2 2 4 3" xfId="23286" xr:uid="{00000000-0005-0000-0000-0000A4350000}"/>
    <cellStyle name="Normal 2 2 3 2 2 4 4" xfId="38883" xr:uid="{00000000-0005-0000-0000-0000A5350000}"/>
    <cellStyle name="Normal 2 2 3 2 2 5" xfId="15358" xr:uid="{00000000-0005-0000-0000-0000A6350000}"/>
    <cellStyle name="Normal 2 2 3 2 2 5 2" xfId="31027" xr:uid="{00000000-0005-0000-0000-0000A7350000}"/>
    <cellStyle name="Normal 2 2 3 2 2 5 3" xfId="46624" xr:uid="{00000000-0005-0000-0000-0000A8350000}"/>
    <cellStyle name="Normal 2 2 3 2 2 6" xfId="23281" xr:uid="{00000000-0005-0000-0000-0000A9350000}"/>
    <cellStyle name="Normal 2 2 3 2 2 7" xfId="38878" xr:uid="{00000000-0005-0000-0000-0000AA350000}"/>
    <cellStyle name="Normal 2 2 3 2 3" xfId="7452" xr:uid="{00000000-0005-0000-0000-0000AB350000}"/>
    <cellStyle name="Normal 2 2 3 2 3 2" xfId="7453" xr:uid="{00000000-0005-0000-0000-0000AC350000}"/>
    <cellStyle name="Normal 2 2 3 2 3 2 2" xfId="15365" xr:uid="{00000000-0005-0000-0000-0000AD350000}"/>
    <cellStyle name="Normal 2 2 3 2 3 2 2 2" xfId="31034" xr:uid="{00000000-0005-0000-0000-0000AE350000}"/>
    <cellStyle name="Normal 2 2 3 2 3 2 2 3" xfId="46631" xr:uid="{00000000-0005-0000-0000-0000AF350000}"/>
    <cellStyle name="Normal 2 2 3 2 3 2 3" xfId="23288" xr:uid="{00000000-0005-0000-0000-0000B0350000}"/>
    <cellStyle name="Normal 2 2 3 2 3 2 4" xfId="38885" xr:uid="{00000000-0005-0000-0000-0000B1350000}"/>
    <cellStyle name="Normal 2 2 3 2 3 3" xfId="7454" xr:uid="{00000000-0005-0000-0000-0000B2350000}"/>
    <cellStyle name="Normal 2 2 3 2 3 3 2" xfId="15366" xr:uid="{00000000-0005-0000-0000-0000B3350000}"/>
    <cellStyle name="Normal 2 2 3 2 3 3 2 2" xfId="31035" xr:uid="{00000000-0005-0000-0000-0000B4350000}"/>
    <cellStyle name="Normal 2 2 3 2 3 3 2 3" xfId="46632" xr:uid="{00000000-0005-0000-0000-0000B5350000}"/>
    <cellStyle name="Normal 2 2 3 2 3 3 3" xfId="23289" xr:uid="{00000000-0005-0000-0000-0000B6350000}"/>
    <cellStyle name="Normal 2 2 3 2 3 3 4" xfId="38886" xr:uid="{00000000-0005-0000-0000-0000B7350000}"/>
    <cellStyle name="Normal 2 2 3 2 3 4" xfId="15364" xr:uid="{00000000-0005-0000-0000-0000B8350000}"/>
    <cellStyle name="Normal 2 2 3 2 3 4 2" xfId="31033" xr:uid="{00000000-0005-0000-0000-0000B9350000}"/>
    <cellStyle name="Normal 2 2 3 2 3 4 3" xfId="46630" xr:uid="{00000000-0005-0000-0000-0000BA350000}"/>
    <cellStyle name="Normal 2 2 3 2 3 5" xfId="23287" xr:uid="{00000000-0005-0000-0000-0000BB350000}"/>
    <cellStyle name="Normal 2 2 3 2 3 6" xfId="38884" xr:uid="{00000000-0005-0000-0000-0000BC350000}"/>
    <cellStyle name="Normal 2 2 3 2 4" xfId="7455" xr:uid="{00000000-0005-0000-0000-0000BD350000}"/>
    <cellStyle name="Normal 2 2 3 2 4 2" xfId="15367" xr:uid="{00000000-0005-0000-0000-0000BE350000}"/>
    <cellStyle name="Normal 2 2 3 2 4 2 2" xfId="31036" xr:uid="{00000000-0005-0000-0000-0000BF350000}"/>
    <cellStyle name="Normal 2 2 3 2 4 2 3" xfId="46633" xr:uid="{00000000-0005-0000-0000-0000C0350000}"/>
    <cellStyle name="Normal 2 2 3 2 4 3" xfId="23290" xr:uid="{00000000-0005-0000-0000-0000C1350000}"/>
    <cellStyle name="Normal 2 2 3 2 4 4" xfId="38887" xr:uid="{00000000-0005-0000-0000-0000C2350000}"/>
    <cellStyle name="Normal 2 2 3 2 5" xfId="7456" xr:uid="{00000000-0005-0000-0000-0000C3350000}"/>
    <cellStyle name="Normal 2 2 3 2 5 2" xfId="15368" xr:uid="{00000000-0005-0000-0000-0000C4350000}"/>
    <cellStyle name="Normal 2 2 3 2 5 2 2" xfId="31037" xr:uid="{00000000-0005-0000-0000-0000C5350000}"/>
    <cellStyle name="Normal 2 2 3 2 5 2 3" xfId="46634" xr:uid="{00000000-0005-0000-0000-0000C6350000}"/>
    <cellStyle name="Normal 2 2 3 2 5 3" xfId="23291" xr:uid="{00000000-0005-0000-0000-0000C7350000}"/>
    <cellStyle name="Normal 2 2 3 2 5 4" xfId="38888" xr:uid="{00000000-0005-0000-0000-0000C8350000}"/>
    <cellStyle name="Normal 2 2 3 2 6" xfId="15357" xr:uid="{00000000-0005-0000-0000-0000C9350000}"/>
    <cellStyle name="Normal 2 2 3 2 6 2" xfId="31026" xr:uid="{00000000-0005-0000-0000-0000CA350000}"/>
    <cellStyle name="Normal 2 2 3 2 6 3" xfId="46623" xr:uid="{00000000-0005-0000-0000-0000CB350000}"/>
    <cellStyle name="Normal 2 2 3 2 7" xfId="7445" xr:uid="{00000000-0005-0000-0000-0000CC350000}"/>
    <cellStyle name="Normal 2 2 3 2 7 2" xfId="23280" xr:uid="{00000000-0005-0000-0000-0000CD350000}"/>
    <cellStyle name="Normal 2 2 3 2 8" xfId="38877" xr:uid="{00000000-0005-0000-0000-0000CE350000}"/>
    <cellStyle name="Normal 2 2 3 20" xfId="14023" xr:uid="{00000000-0005-0000-0000-0000CF350000}"/>
    <cellStyle name="Normal 2 2 3 21" xfId="15332" xr:uid="{00000000-0005-0000-0000-0000D0350000}"/>
    <cellStyle name="Normal 2 2 3 21 2" xfId="31001" xr:uid="{00000000-0005-0000-0000-0000D1350000}"/>
    <cellStyle name="Normal 2 2 3 21 3" xfId="46598" xr:uid="{00000000-0005-0000-0000-0000D2350000}"/>
    <cellStyle name="Normal 2 2 3 22" xfId="7420" xr:uid="{00000000-0005-0000-0000-0000D3350000}"/>
    <cellStyle name="Normal 2 2 3 22 2" xfId="23255" xr:uid="{00000000-0005-0000-0000-0000D4350000}"/>
    <cellStyle name="Normal 2 2 3 23" xfId="38852" xr:uid="{00000000-0005-0000-0000-0000D5350000}"/>
    <cellStyle name="Normal 2 2 3 3" xfId="7457" xr:uid="{00000000-0005-0000-0000-0000D6350000}"/>
    <cellStyle name="Normal 2 2 3 3 2" xfId="7458" xr:uid="{00000000-0005-0000-0000-0000D7350000}"/>
    <cellStyle name="Normal 2 2 3 3 2 2" xfId="7459" xr:uid="{00000000-0005-0000-0000-0000D8350000}"/>
    <cellStyle name="Normal 2 2 3 3 2 2 2" xfId="7460" xr:uid="{00000000-0005-0000-0000-0000D9350000}"/>
    <cellStyle name="Normal 2 2 3 3 2 2 2 2" xfId="15372" xr:uid="{00000000-0005-0000-0000-0000DA350000}"/>
    <cellStyle name="Normal 2 2 3 3 2 2 2 2 2" xfId="31041" xr:uid="{00000000-0005-0000-0000-0000DB350000}"/>
    <cellStyle name="Normal 2 2 3 3 2 2 2 2 3" xfId="46638" xr:uid="{00000000-0005-0000-0000-0000DC350000}"/>
    <cellStyle name="Normal 2 2 3 3 2 2 2 3" xfId="23295" xr:uid="{00000000-0005-0000-0000-0000DD350000}"/>
    <cellStyle name="Normal 2 2 3 3 2 2 2 4" xfId="38892" xr:uid="{00000000-0005-0000-0000-0000DE350000}"/>
    <cellStyle name="Normal 2 2 3 3 2 2 3" xfId="7461" xr:uid="{00000000-0005-0000-0000-0000DF350000}"/>
    <cellStyle name="Normal 2 2 3 3 2 2 3 2" xfId="15373" xr:uid="{00000000-0005-0000-0000-0000E0350000}"/>
    <cellStyle name="Normal 2 2 3 3 2 2 3 2 2" xfId="31042" xr:uid="{00000000-0005-0000-0000-0000E1350000}"/>
    <cellStyle name="Normal 2 2 3 3 2 2 3 2 3" xfId="46639" xr:uid="{00000000-0005-0000-0000-0000E2350000}"/>
    <cellStyle name="Normal 2 2 3 3 2 2 3 3" xfId="23296" xr:uid="{00000000-0005-0000-0000-0000E3350000}"/>
    <cellStyle name="Normal 2 2 3 3 2 2 3 4" xfId="38893" xr:uid="{00000000-0005-0000-0000-0000E4350000}"/>
    <cellStyle name="Normal 2 2 3 3 2 2 4" xfId="15371" xr:uid="{00000000-0005-0000-0000-0000E5350000}"/>
    <cellStyle name="Normal 2 2 3 3 2 2 4 2" xfId="31040" xr:uid="{00000000-0005-0000-0000-0000E6350000}"/>
    <cellStyle name="Normal 2 2 3 3 2 2 4 3" xfId="46637" xr:uid="{00000000-0005-0000-0000-0000E7350000}"/>
    <cellStyle name="Normal 2 2 3 3 2 2 5" xfId="23294" xr:uid="{00000000-0005-0000-0000-0000E8350000}"/>
    <cellStyle name="Normal 2 2 3 3 2 2 6" xfId="38891" xr:uid="{00000000-0005-0000-0000-0000E9350000}"/>
    <cellStyle name="Normal 2 2 3 3 2 3" xfId="7462" xr:uid="{00000000-0005-0000-0000-0000EA350000}"/>
    <cellStyle name="Normal 2 2 3 3 2 3 2" xfId="15374" xr:uid="{00000000-0005-0000-0000-0000EB350000}"/>
    <cellStyle name="Normal 2 2 3 3 2 3 2 2" xfId="31043" xr:uid="{00000000-0005-0000-0000-0000EC350000}"/>
    <cellStyle name="Normal 2 2 3 3 2 3 2 3" xfId="46640" xr:uid="{00000000-0005-0000-0000-0000ED350000}"/>
    <cellStyle name="Normal 2 2 3 3 2 3 3" xfId="23297" xr:uid="{00000000-0005-0000-0000-0000EE350000}"/>
    <cellStyle name="Normal 2 2 3 3 2 3 4" xfId="38894" xr:uid="{00000000-0005-0000-0000-0000EF350000}"/>
    <cellStyle name="Normal 2 2 3 3 2 4" xfId="7463" xr:uid="{00000000-0005-0000-0000-0000F0350000}"/>
    <cellStyle name="Normal 2 2 3 3 2 4 2" xfId="15375" xr:uid="{00000000-0005-0000-0000-0000F1350000}"/>
    <cellStyle name="Normal 2 2 3 3 2 4 2 2" xfId="31044" xr:uid="{00000000-0005-0000-0000-0000F2350000}"/>
    <cellStyle name="Normal 2 2 3 3 2 4 2 3" xfId="46641" xr:uid="{00000000-0005-0000-0000-0000F3350000}"/>
    <cellStyle name="Normal 2 2 3 3 2 4 3" xfId="23298" xr:uid="{00000000-0005-0000-0000-0000F4350000}"/>
    <cellStyle name="Normal 2 2 3 3 2 4 4" xfId="38895" xr:uid="{00000000-0005-0000-0000-0000F5350000}"/>
    <cellStyle name="Normal 2 2 3 3 2 5" xfId="15370" xr:uid="{00000000-0005-0000-0000-0000F6350000}"/>
    <cellStyle name="Normal 2 2 3 3 2 5 2" xfId="31039" xr:uid="{00000000-0005-0000-0000-0000F7350000}"/>
    <cellStyle name="Normal 2 2 3 3 2 5 3" xfId="46636" xr:uid="{00000000-0005-0000-0000-0000F8350000}"/>
    <cellStyle name="Normal 2 2 3 3 2 6" xfId="23293" xr:uid="{00000000-0005-0000-0000-0000F9350000}"/>
    <cellStyle name="Normal 2 2 3 3 2 7" xfId="38890" xr:uid="{00000000-0005-0000-0000-0000FA350000}"/>
    <cellStyle name="Normal 2 2 3 3 3" xfId="7464" xr:uid="{00000000-0005-0000-0000-0000FB350000}"/>
    <cellStyle name="Normal 2 2 3 3 3 2" xfId="7465" xr:uid="{00000000-0005-0000-0000-0000FC350000}"/>
    <cellStyle name="Normal 2 2 3 3 3 2 2" xfId="15377" xr:uid="{00000000-0005-0000-0000-0000FD350000}"/>
    <cellStyle name="Normal 2 2 3 3 3 2 2 2" xfId="31046" xr:uid="{00000000-0005-0000-0000-0000FE350000}"/>
    <cellStyle name="Normal 2 2 3 3 3 2 2 3" xfId="46643" xr:uid="{00000000-0005-0000-0000-0000FF350000}"/>
    <cellStyle name="Normal 2 2 3 3 3 2 3" xfId="23300" xr:uid="{00000000-0005-0000-0000-000000360000}"/>
    <cellStyle name="Normal 2 2 3 3 3 2 4" xfId="38897" xr:uid="{00000000-0005-0000-0000-000001360000}"/>
    <cellStyle name="Normal 2 2 3 3 3 3" xfId="7466" xr:uid="{00000000-0005-0000-0000-000002360000}"/>
    <cellStyle name="Normal 2 2 3 3 3 3 2" xfId="15378" xr:uid="{00000000-0005-0000-0000-000003360000}"/>
    <cellStyle name="Normal 2 2 3 3 3 3 2 2" xfId="31047" xr:uid="{00000000-0005-0000-0000-000004360000}"/>
    <cellStyle name="Normal 2 2 3 3 3 3 2 3" xfId="46644" xr:uid="{00000000-0005-0000-0000-000005360000}"/>
    <cellStyle name="Normal 2 2 3 3 3 3 3" xfId="23301" xr:uid="{00000000-0005-0000-0000-000006360000}"/>
    <cellStyle name="Normal 2 2 3 3 3 3 4" xfId="38898" xr:uid="{00000000-0005-0000-0000-000007360000}"/>
    <cellStyle name="Normal 2 2 3 3 3 4" xfId="15376" xr:uid="{00000000-0005-0000-0000-000008360000}"/>
    <cellStyle name="Normal 2 2 3 3 3 4 2" xfId="31045" xr:uid="{00000000-0005-0000-0000-000009360000}"/>
    <cellStyle name="Normal 2 2 3 3 3 4 3" xfId="46642" xr:uid="{00000000-0005-0000-0000-00000A360000}"/>
    <cellStyle name="Normal 2 2 3 3 3 5" xfId="23299" xr:uid="{00000000-0005-0000-0000-00000B360000}"/>
    <cellStyle name="Normal 2 2 3 3 3 6" xfId="38896" xr:uid="{00000000-0005-0000-0000-00000C360000}"/>
    <cellStyle name="Normal 2 2 3 3 4" xfId="7467" xr:uid="{00000000-0005-0000-0000-00000D360000}"/>
    <cellStyle name="Normal 2 2 3 3 4 2" xfId="15379" xr:uid="{00000000-0005-0000-0000-00000E360000}"/>
    <cellStyle name="Normal 2 2 3 3 4 2 2" xfId="31048" xr:uid="{00000000-0005-0000-0000-00000F360000}"/>
    <cellStyle name="Normal 2 2 3 3 4 2 3" xfId="46645" xr:uid="{00000000-0005-0000-0000-000010360000}"/>
    <cellStyle name="Normal 2 2 3 3 4 3" xfId="23302" xr:uid="{00000000-0005-0000-0000-000011360000}"/>
    <cellStyle name="Normal 2 2 3 3 4 4" xfId="38899" xr:uid="{00000000-0005-0000-0000-000012360000}"/>
    <cellStyle name="Normal 2 2 3 3 5" xfId="7468" xr:uid="{00000000-0005-0000-0000-000013360000}"/>
    <cellStyle name="Normal 2 2 3 3 5 2" xfId="15380" xr:uid="{00000000-0005-0000-0000-000014360000}"/>
    <cellStyle name="Normal 2 2 3 3 5 2 2" xfId="31049" xr:uid="{00000000-0005-0000-0000-000015360000}"/>
    <cellStyle name="Normal 2 2 3 3 5 2 3" xfId="46646" xr:uid="{00000000-0005-0000-0000-000016360000}"/>
    <cellStyle name="Normal 2 2 3 3 5 3" xfId="23303" xr:uid="{00000000-0005-0000-0000-000017360000}"/>
    <cellStyle name="Normal 2 2 3 3 5 4" xfId="38900" xr:uid="{00000000-0005-0000-0000-000018360000}"/>
    <cellStyle name="Normal 2 2 3 3 6" xfId="15369" xr:uid="{00000000-0005-0000-0000-000019360000}"/>
    <cellStyle name="Normal 2 2 3 3 6 2" xfId="31038" xr:uid="{00000000-0005-0000-0000-00001A360000}"/>
    <cellStyle name="Normal 2 2 3 3 6 3" xfId="46635" xr:uid="{00000000-0005-0000-0000-00001B360000}"/>
    <cellStyle name="Normal 2 2 3 3 7" xfId="23292" xr:uid="{00000000-0005-0000-0000-00001C360000}"/>
    <cellStyle name="Normal 2 2 3 3 8" xfId="38889" xr:uid="{00000000-0005-0000-0000-00001D360000}"/>
    <cellStyle name="Normal 2 2 3 4" xfId="7469" xr:uid="{00000000-0005-0000-0000-00001E360000}"/>
    <cellStyle name="Normal 2 2 3 4 2" xfId="7470" xr:uid="{00000000-0005-0000-0000-00001F360000}"/>
    <cellStyle name="Normal 2 2 3 4 2 2" xfId="7471" xr:uid="{00000000-0005-0000-0000-000020360000}"/>
    <cellStyle name="Normal 2 2 3 4 2 2 2" xfId="15383" xr:uid="{00000000-0005-0000-0000-000021360000}"/>
    <cellStyle name="Normal 2 2 3 4 2 2 2 2" xfId="31052" xr:uid="{00000000-0005-0000-0000-000022360000}"/>
    <cellStyle name="Normal 2 2 3 4 2 2 2 3" xfId="46649" xr:uid="{00000000-0005-0000-0000-000023360000}"/>
    <cellStyle name="Normal 2 2 3 4 2 2 3" xfId="23306" xr:uid="{00000000-0005-0000-0000-000024360000}"/>
    <cellStyle name="Normal 2 2 3 4 2 2 4" xfId="38903" xr:uid="{00000000-0005-0000-0000-000025360000}"/>
    <cellStyle name="Normal 2 2 3 4 2 3" xfId="7472" xr:uid="{00000000-0005-0000-0000-000026360000}"/>
    <cellStyle name="Normal 2 2 3 4 2 3 2" xfId="15384" xr:uid="{00000000-0005-0000-0000-000027360000}"/>
    <cellStyle name="Normal 2 2 3 4 2 3 2 2" xfId="31053" xr:uid="{00000000-0005-0000-0000-000028360000}"/>
    <cellStyle name="Normal 2 2 3 4 2 3 2 3" xfId="46650" xr:uid="{00000000-0005-0000-0000-000029360000}"/>
    <cellStyle name="Normal 2 2 3 4 2 3 3" xfId="23307" xr:uid="{00000000-0005-0000-0000-00002A360000}"/>
    <cellStyle name="Normal 2 2 3 4 2 3 4" xfId="38904" xr:uid="{00000000-0005-0000-0000-00002B360000}"/>
    <cellStyle name="Normal 2 2 3 4 2 4" xfId="15382" xr:uid="{00000000-0005-0000-0000-00002C360000}"/>
    <cellStyle name="Normal 2 2 3 4 2 4 2" xfId="31051" xr:uid="{00000000-0005-0000-0000-00002D360000}"/>
    <cellStyle name="Normal 2 2 3 4 2 4 3" xfId="46648" xr:uid="{00000000-0005-0000-0000-00002E360000}"/>
    <cellStyle name="Normal 2 2 3 4 2 5" xfId="23305" xr:uid="{00000000-0005-0000-0000-00002F360000}"/>
    <cellStyle name="Normal 2 2 3 4 2 6" xfId="38902" xr:uid="{00000000-0005-0000-0000-000030360000}"/>
    <cellStyle name="Normal 2 2 3 4 3" xfId="7473" xr:uid="{00000000-0005-0000-0000-000031360000}"/>
    <cellStyle name="Normal 2 2 3 4 3 2" xfId="15385" xr:uid="{00000000-0005-0000-0000-000032360000}"/>
    <cellStyle name="Normal 2 2 3 4 3 2 2" xfId="31054" xr:uid="{00000000-0005-0000-0000-000033360000}"/>
    <cellStyle name="Normal 2 2 3 4 3 2 3" xfId="46651" xr:uid="{00000000-0005-0000-0000-000034360000}"/>
    <cellStyle name="Normal 2 2 3 4 3 3" xfId="23308" xr:uid="{00000000-0005-0000-0000-000035360000}"/>
    <cellStyle name="Normal 2 2 3 4 3 4" xfId="38905" xr:uid="{00000000-0005-0000-0000-000036360000}"/>
    <cellStyle name="Normal 2 2 3 4 4" xfId="7474" xr:uid="{00000000-0005-0000-0000-000037360000}"/>
    <cellStyle name="Normal 2 2 3 4 4 2" xfId="15386" xr:uid="{00000000-0005-0000-0000-000038360000}"/>
    <cellStyle name="Normal 2 2 3 4 4 2 2" xfId="31055" xr:uid="{00000000-0005-0000-0000-000039360000}"/>
    <cellStyle name="Normal 2 2 3 4 4 2 3" xfId="46652" xr:uid="{00000000-0005-0000-0000-00003A360000}"/>
    <cellStyle name="Normal 2 2 3 4 4 3" xfId="23309" xr:uid="{00000000-0005-0000-0000-00003B360000}"/>
    <cellStyle name="Normal 2 2 3 4 4 4" xfId="38906" xr:uid="{00000000-0005-0000-0000-00003C360000}"/>
    <cellStyle name="Normal 2 2 3 4 5" xfId="15381" xr:uid="{00000000-0005-0000-0000-00003D360000}"/>
    <cellStyle name="Normal 2 2 3 4 5 2" xfId="31050" xr:uid="{00000000-0005-0000-0000-00003E360000}"/>
    <cellStyle name="Normal 2 2 3 4 5 3" xfId="46647" xr:uid="{00000000-0005-0000-0000-00003F360000}"/>
    <cellStyle name="Normal 2 2 3 4 6" xfId="23304" xr:uid="{00000000-0005-0000-0000-000040360000}"/>
    <cellStyle name="Normal 2 2 3 4 7" xfId="38901" xr:uid="{00000000-0005-0000-0000-000041360000}"/>
    <cellStyle name="Normal 2 2 3 5" xfId="7475" xr:uid="{00000000-0005-0000-0000-000042360000}"/>
    <cellStyle name="Normal 2 2 3 5 2" xfId="7476" xr:uid="{00000000-0005-0000-0000-000043360000}"/>
    <cellStyle name="Normal 2 2 3 5 2 2" xfId="15388" xr:uid="{00000000-0005-0000-0000-000044360000}"/>
    <cellStyle name="Normal 2 2 3 5 2 2 2" xfId="31057" xr:uid="{00000000-0005-0000-0000-000045360000}"/>
    <cellStyle name="Normal 2 2 3 5 2 2 3" xfId="46654" xr:uid="{00000000-0005-0000-0000-000046360000}"/>
    <cellStyle name="Normal 2 2 3 5 2 3" xfId="23311" xr:uid="{00000000-0005-0000-0000-000047360000}"/>
    <cellStyle name="Normal 2 2 3 5 2 4" xfId="38908" xr:uid="{00000000-0005-0000-0000-000048360000}"/>
    <cellStyle name="Normal 2 2 3 5 3" xfId="7477" xr:uid="{00000000-0005-0000-0000-000049360000}"/>
    <cellStyle name="Normal 2 2 3 5 3 2" xfId="15389" xr:uid="{00000000-0005-0000-0000-00004A360000}"/>
    <cellStyle name="Normal 2 2 3 5 3 2 2" xfId="31058" xr:uid="{00000000-0005-0000-0000-00004B360000}"/>
    <cellStyle name="Normal 2 2 3 5 3 2 3" xfId="46655" xr:uid="{00000000-0005-0000-0000-00004C360000}"/>
    <cellStyle name="Normal 2 2 3 5 3 3" xfId="23312" xr:uid="{00000000-0005-0000-0000-00004D360000}"/>
    <cellStyle name="Normal 2 2 3 5 3 4" xfId="38909" xr:uid="{00000000-0005-0000-0000-00004E360000}"/>
    <cellStyle name="Normal 2 2 3 5 4" xfId="15387" xr:uid="{00000000-0005-0000-0000-00004F360000}"/>
    <cellStyle name="Normal 2 2 3 5 4 2" xfId="31056" xr:uid="{00000000-0005-0000-0000-000050360000}"/>
    <cellStyle name="Normal 2 2 3 5 4 3" xfId="46653" xr:uid="{00000000-0005-0000-0000-000051360000}"/>
    <cellStyle name="Normal 2 2 3 5 5" xfId="23310" xr:uid="{00000000-0005-0000-0000-000052360000}"/>
    <cellStyle name="Normal 2 2 3 5 6" xfId="38907" xr:uid="{00000000-0005-0000-0000-000053360000}"/>
    <cellStyle name="Normal 2 2 3 6" xfId="7478" xr:uid="{00000000-0005-0000-0000-000054360000}"/>
    <cellStyle name="Normal 2 2 3 6 2" xfId="7479" xr:uid="{00000000-0005-0000-0000-000055360000}"/>
    <cellStyle name="Normal 2 2 3 6 2 2" xfId="15391" xr:uid="{00000000-0005-0000-0000-000056360000}"/>
    <cellStyle name="Normal 2 2 3 6 2 2 2" xfId="31060" xr:uid="{00000000-0005-0000-0000-000057360000}"/>
    <cellStyle name="Normal 2 2 3 6 2 2 3" xfId="46657" xr:uid="{00000000-0005-0000-0000-000058360000}"/>
    <cellStyle name="Normal 2 2 3 6 2 3" xfId="23314" xr:uid="{00000000-0005-0000-0000-000059360000}"/>
    <cellStyle name="Normal 2 2 3 6 2 4" xfId="38911" xr:uid="{00000000-0005-0000-0000-00005A360000}"/>
    <cellStyle name="Normal 2 2 3 6 3" xfId="7480" xr:uid="{00000000-0005-0000-0000-00005B360000}"/>
    <cellStyle name="Normal 2 2 3 6 3 2" xfId="15392" xr:uid="{00000000-0005-0000-0000-00005C360000}"/>
    <cellStyle name="Normal 2 2 3 6 3 2 2" xfId="31061" xr:uid="{00000000-0005-0000-0000-00005D360000}"/>
    <cellStyle name="Normal 2 2 3 6 3 2 3" xfId="46658" xr:uid="{00000000-0005-0000-0000-00005E360000}"/>
    <cellStyle name="Normal 2 2 3 6 3 3" xfId="23315" xr:uid="{00000000-0005-0000-0000-00005F360000}"/>
    <cellStyle name="Normal 2 2 3 6 3 4" xfId="38912" xr:uid="{00000000-0005-0000-0000-000060360000}"/>
    <cellStyle name="Normal 2 2 3 6 4" xfId="15390" xr:uid="{00000000-0005-0000-0000-000061360000}"/>
    <cellStyle name="Normal 2 2 3 6 4 2" xfId="31059" xr:uid="{00000000-0005-0000-0000-000062360000}"/>
    <cellStyle name="Normal 2 2 3 6 4 3" xfId="46656" xr:uid="{00000000-0005-0000-0000-000063360000}"/>
    <cellStyle name="Normal 2 2 3 6 5" xfId="23313" xr:uid="{00000000-0005-0000-0000-000064360000}"/>
    <cellStyle name="Normal 2 2 3 6 6" xfId="38910" xr:uid="{00000000-0005-0000-0000-000065360000}"/>
    <cellStyle name="Normal 2 2 3 7" xfId="7481" xr:uid="{00000000-0005-0000-0000-000066360000}"/>
    <cellStyle name="Normal 2 2 3 7 2" xfId="7482" xr:uid="{00000000-0005-0000-0000-000067360000}"/>
    <cellStyle name="Normal 2 2 3 7 2 2" xfId="15394" xr:uid="{00000000-0005-0000-0000-000068360000}"/>
    <cellStyle name="Normal 2 2 3 7 2 2 2" xfId="31063" xr:uid="{00000000-0005-0000-0000-000069360000}"/>
    <cellStyle name="Normal 2 2 3 7 2 2 3" xfId="46660" xr:uid="{00000000-0005-0000-0000-00006A360000}"/>
    <cellStyle name="Normal 2 2 3 7 2 3" xfId="23317" xr:uid="{00000000-0005-0000-0000-00006B360000}"/>
    <cellStyle name="Normal 2 2 3 7 2 4" xfId="38914" xr:uid="{00000000-0005-0000-0000-00006C360000}"/>
    <cellStyle name="Normal 2 2 3 7 3" xfId="7483" xr:uid="{00000000-0005-0000-0000-00006D360000}"/>
    <cellStyle name="Normal 2 2 3 7 3 2" xfId="15395" xr:uid="{00000000-0005-0000-0000-00006E360000}"/>
    <cellStyle name="Normal 2 2 3 7 3 2 2" xfId="31064" xr:uid="{00000000-0005-0000-0000-00006F360000}"/>
    <cellStyle name="Normal 2 2 3 7 3 2 3" xfId="46661" xr:uid="{00000000-0005-0000-0000-000070360000}"/>
    <cellStyle name="Normal 2 2 3 7 3 3" xfId="23318" xr:uid="{00000000-0005-0000-0000-000071360000}"/>
    <cellStyle name="Normal 2 2 3 7 3 4" xfId="38915" xr:uid="{00000000-0005-0000-0000-000072360000}"/>
    <cellStyle name="Normal 2 2 3 7 4" xfId="15393" xr:uid="{00000000-0005-0000-0000-000073360000}"/>
    <cellStyle name="Normal 2 2 3 7 4 2" xfId="31062" xr:uid="{00000000-0005-0000-0000-000074360000}"/>
    <cellStyle name="Normal 2 2 3 7 4 3" xfId="46659" xr:uid="{00000000-0005-0000-0000-000075360000}"/>
    <cellStyle name="Normal 2 2 3 7 5" xfId="23316" xr:uid="{00000000-0005-0000-0000-000076360000}"/>
    <cellStyle name="Normal 2 2 3 7 6" xfId="38913" xr:uid="{00000000-0005-0000-0000-000077360000}"/>
    <cellStyle name="Normal 2 2 3 8" xfId="7484" xr:uid="{00000000-0005-0000-0000-000078360000}"/>
    <cellStyle name="Normal 2 2 3 8 2" xfId="7485" xr:uid="{00000000-0005-0000-0000-000079360000}"/>
    <cellStyle name="Normal 2 2 3 8 2 2" xfId="15397" xr:uid="{00000000-0005-0000-0000-00007A360000}"/>
    <cellStyle name="Normal 2 2 3 8 2 2 2" xfId="31066" xr:uid="{00000000-0005-0000-0000-00007B360000}"/>
    <cellStyle name="Normal 2 2 3 8 2 2 3" xfId="46663" xr:uid="{00000000-0005-0000-0000-00007C360000}"/>
    <cellStyle name="Normal 2 2 3 8 2 3" xfId="23320" xr:uid="{00000000-0005-0000-0000-00007D360000}"/>
    <cellStyle name="Normal 2 2 3 8 2 4" xfId="38917" xr:uid="{00000000-0005-0000-0000-00007E360000}"/>
    <cellStyle name="Normal 2 2 3 8 3" xfId="7486" xr:uid="{00000000-0005-0000-0000-00007F360000}"/>
    <cellStyle name="Normal 2 2 3 8 3 2" xfId="15398" xr:uid="{00000000-0005-0000-0000-000080360000}"/>
    <cellStyle name="Normal 2 2 3 8 3 2 2" xfId="31067" xr:uid="{00000000-0005-0000-0000-000081360000}"/>
    <cellStyle name="Normal 2 2 3 8 3 2 3" xfId="46664" xr:uid="{00000000-0005-0000-0000-000082360000}"/>
    <cellStyle name="Normal 2 2 3 8 3 3" xfId="23321" xr:uid="{00000000-0005-0000-0000-000083360000}"/>
    <cellStyle name="Normal 2 2 3 8 3 4" xfId="38918" xr:uid="{00000000-0005-0000-0000-000084360000}"/>
    <cellStyle name="Normal 2 2 3 8 4" xfId="15396" xr:uid="{00000000-0005-0000-0000-000085360000}"/>
    <cellStyle name="Normal 2 2 3 8 4 2" xfId="31065" xr:uid="{00000000-0005-0000-0000-000086360000}"/>
    <cellStyle name="Normal 2 2 3 8 4 3" xfId="46662" xr:uid="{00000000-0005-0000-0000-000087360000}"/>
    <cellStyle name="Normal 2 2 3 8 5" xfId="23319" xr:uid="{00000000-0005-0000-0000-000088360000}"/>
    <cellStyle name="Normal 2 2 3 8 6" xfId="38916" xr:uid="{00000000-0005-0000-0000-000089360000}"/>
    <cellStyle name="Normal 2 2 3 9" xfId="7487" xr:uid="{00000000-0005-0000-0000-00008A360000}"/>
    <cellStyle name="Normal 2 2 3 9 2" xfId="7488" xr:uid="{00000000-0005-0000-0000-00008B360000}"/>
    <cellStyle name="Normal 2 2 3 9 2 2" xfId="15400" xr:uid="{00000000-0005-0000-0000-00008C360000}"/>
    <cellStyle name="Normal 2 2 3 9 2 2 2" xfId="31069" xr:uid="{00000000-0005-0000-0000-00008D360000}"/>
    <cellStyle name="Normal 2 2 3 9 2 2 3" xfId="46666" xr:uid="{00000000-0005-0000-0000-00008E360000}"/>
    <cellStyle name="Normal 2 2 3 9 2 3" xfId="23323" xr:uid="{00000000-0005-0000-0000-00008F360000}"/>
    <cellStyle name="Normal 2 2 3 9 2 4" xfId="38920" xr:uid="{00000000-0005-0000-0000-000090360000}"/>
    <cellStyle name="Normal 2 2 3 9 3" xfId="7489" xr:uid="{00000000-0005-0000-0000-000091360000}"/>
    <cellStyle name="Normal 2 2 3 9 3 2" xfId="15401" xr:uid="{00000000-0005-0000-0000-000092360000}"/>
    <cellStyle name="Normal 2 2 3 9 3 2 2" xfId="31070" xr:uid="{00000000-0005-0000-0000-000093360000}"/>
    <cellStyle name="Normal 2 2 3 9 3 2 3" xfId="46667" xr:uid="{00000000-0005-0000-0000-000094360000}"/>
    <cellStyle name="Normal 2 2 3 9 3 3" xfId="23324" xr:uid="{00000000-0005-0000-0000-000095360000}"/>
    <cellStyle name="Normal 2 2 3 9 3 4" xfId="38921" xr:uid="{00000000-0005-0000-0000-000096360000}"/>
    <cellStyle name="Normal 2 2 3 9 4" xfId="15399" xr:uid="{00000000-0005-0000-0000-000097360000}"/>
    <cellStyle name="Normal 2 2 3 9 4 2" xfId="31068" xr:uid="{00000000-0005-0000-0000-000098360000}"/>
    <cellStyle name="Normal 2 2 3 9 4 3" xfId="46665" xr:uid="{00000000-0005-0000-0000-000099360000}"/>
    <cellStyle name="Normal 2 2 3 9 5" xfId="23322" xr:uid="{00000000-0005-0000-0000-00009A360000}"/>
    <cellStyle name="Normal 2 2 3 9 6" xfId="38919" xr:uid="{00000000-0005-0000-0000-00009B360000}"/>
    <cellStyle name="Normal 2 2 30" xfId="7490" xr:uid="{00000000-0005-0000-0000-00009C360000}"/>
    <cellStyle name="Normal 2 2 30 2" xfId="15402" xr:uid="{00000000-0005-0000-0000-00009D360000}"/>
    <cellStyle name="Normal 2 2 30 2 2" xfId="31071" xr:uid="{00000000-0005-0000-0000-00009E360000}"/>
    <cellStyle name="Normal 2 2 30 2 3" xfId="46668" xr:uid="{00000000-0005-0000-0000-00009F360000}"/>
    <cellStyle name="Normal 2 2 30 3" xfId="23325" xr:uid="{00000000-0005-0000-0000-0000A0360000}"/>
    <cellStyle name="Normal 2 2 30 4" xfId="38922" xr:uid="{00000000-0005-0000-0000-0000A1360000}"/>
    <cellStyle name="Normal 2 2 31" xfId="7491" xr:uid="{00000000-0005-0000-0000-0000A2360000}"/>
    <cellStyle name="Normal 2 2 31 2" xfId="15403" xr:uid="{00000000-0005-0000-0000-0000A3360000}"/>
    <cellStyle name="Normal 2 2 31 2 2" xfId="31072" xr:uid="{00000000-0005-0000-0000-0000A4360000}"/>
    <cellStyle name="Normal 2 2 31 2 3" xfId="46669" xr:uid="{00000000-0005-0000-0000-0000A5360000}"/>
    <cellStyle name="Normal 2 2 31 3" xfId="23326" xr:uid="{00000000-0005-0000-0000-0000A6360000}"/>
    <cellStyle name="Normal 2 2 31 4" xfId="38923" xr:uid="{00000000-0005-0000-0000-0000A7360000}"/>
    <cellStyle name="Normal 2 2 32" xfId="7492" xr:uid="{00000000-0005-0000-0000-0000A8360000}"/>
    <cellStyle name="Normal 2 2 32 2" xfId="15404" xr:uid="{00000000-0005-0000-0000-0000A9360000}"/>
    <cellStyle name="Normal 2 2 32 2 2" xfId="31073" xr:uid="{00000000-0005-0000-0000-0000AA360000}"/>
    <cellStyle name="Normal 2 2 32 2 3" xfId="46670" xr:uid="{00000000-0005-0000-0000-0000AB360000}"/>
    <cellStyle name="Normal 2 2 32 3" xfId="23327" xr:uid="{00000000-0005-0000-0000-0000AC360000}"/>
    <cellStyle name="Normal 2 2 32 4" xfId="38924" xr:uid="{00000000-0005-0000-0000-0000AD360000}"/>
    <cellStyle name="Normal 2 2 33" xfId="7493" xr:uid="{00000000-0005-0000-0000-0000AE360000}"/>
    <cellStyle name="Normal 2 2 33 2" xfId="15405" xr:uid="{00000000-0005-0000-0000-0000AF360000}"/>
    <cellStyle name="Normal 2 2 33 2 2" xfId="31074" xr:uid="{00000000-0005-0000-0000-0000B0360000}"/>
    <cellStyle name="Normal 2 2 33 2 3" xfId="46671" xr:uid="{00000000-0005-0000-0000-0000B1360000}"/>
    <cellStyle name="Normal 2 2 33 3" xfId="23328" xr:uid="{00000000-0005-0000-0000-0000B2360000}"/>
    <cellStyle name="Normal 2 2 33 4" xfId="38925" xr:uid="{00000000-0005-0000-0000-0000B3360000}"/>
    <cellStyle name="Normal 2 2 34" xfId="7494" xr:uid="{00000000-0005-0000-0000-0000B4360000}"/>
    <cellStyle name="Normal 2 2 34 2" xfId="15406" xr:uid="{00000000-0005-0000-0000-0000B5360000}"/>
    <cellStyle name="Normal 2 2 34 2 2" xfId="31075" xr:uid="{00000000-0005-0000-0000-0000B6360000}"/>
    <cellStyle name="Normal 2 2 34 2 3" xfId="46672" xr:uid="{00000000-0005-0000-0000-0000B7360000}"/>
    <cellStyle name="Normal 2 2 34 3" xfId="23329" xr:uid="{00000000-0005-0000-0000-0000B8360000}"/>
    <cellStyle name="Normal 2 2 34 4" xfId="38926" xr:uid="{00000000-0005-0000-0000-0000B9360000}"/>
    <cellStyle name="Normal 2 2 35" xfId="7495" xr:uid="{00000000-0005-0000-0000-0000BA360000}"/>
    <cellStyle name="Normal 2 2 35 2" xfId="15407" xr:uid="{00000000-0005-0000-0000-0000BB360000}"/>
    <cellStyle name="Normal 2 2 35 2 2" xfId="31076" xr:uid="{00000000-0005-0000-0000-0000BC360000}"/>
    <cellStyle name="Normal 2 2 35 2 3" xfId="46673" xr:uid="{00000000-0005-0000-0000-0000BD360000}"/>
    <cellStyle name="Normal 2 2 35 3" xfId="23330" xr:uid="{00000000-0005-0000-0000-0000BE360000}"/>
    <cellStyle name="Normal 2 2 35 4" xfId="38927" xr:uid="{00000000-0005-0000-0000-0000BF360000}"/>
    <cellStyle name="Normal 2 2 36" xfId="7496" xr:uid="{00000000-0005-0000-0000-0000C0360000}"/>
    <cellStyle name="Normal 2 2 36 2" xfId="15408" xr:uid="{00000000-0005-0000-0000-0000C1360000}"/>
    <cellStyle name="Normal 2 2 36 2 2" xfId="31077" xr:uid="{00000000-0005-0000-0000-0000C2360000}"/>
    <cellStyle name="Normal 2 2 36 2 3" xfId="46674" xr:uid="{00000000-0005-0000-0000-0000C3360000}"/>
    <cellStyle name="Normal 2 2 36 3" xfId="23331" xr:uid="{00000000-0005-0000-0000-0000C4360000}"/>
    <cellStyle name="Normal 2 2 36 4" xfId="38928" xr:uid="{00000000-0005-0000-0000-0000C5360000}"/>
    <cellStyle name="Normal 2 2 37" xfId="7497" xr:uid="{00000000-0005-0000-0000-0000C6360000}"/>
    <cellStyle name="Normal 2 2 37 2" xfId="15409" xr:uid="{00000000-0005-0000-0000-0000C7360000}"/>
    <cellStyle name="Normal 2 2 37 2 2" xfId="31078" xr:uid="{00000000-0005-0000-0000-0000C8360000}"/>
    <cellStyle name="Normal 2 2 37 2 3" xfId="46675" xr:uid="{00000000-0005-0000-0000-0000C9360000}"/>
    <cellStyle name="Normal 2 2 37 3" xfId="23332" xr:uid="{00000000-0005-0000-0000-0000CA360000}"/>
    <cellStyle name="Normal 2 2 37 4" xfId="38929" xr:uid="{00000000-0005-0000-0000-0000CB360000}"/>
    <cellStyle name="Normal 2 2 38" xfId="7498" xr:uid="{00000000-0005-0000-0000-0000CC360000}"/>
    <cellStyle name="Normal 2 2 38 2" xfId="15410" xr:uid="{00000000-0005-0000-0000-0000CD360000}"/>
    <cellStyle name="Normal 2 2 38 2 2" xfId="31079" xr:uid="{00000000-0005-0000-0000-0000CE360000}"/>
    <cellStyle name="Normal 2 2 38 2 3" xfId="46676" xr:uid="{00000000-0005-0000-0000-0000CF360000}"/>
    <cellStyle name="Normal 2 2 38 3" xfId="23333" xr:uid="{00000000-0005-0000-0000-0000D0360000}"/>
    <cellStyle name="Normal 2 2 38 4" xfId="38930" xr:uid="{00000000-0005-0000-0000-0000D1360000}"/>
    <cellStyle name="Normal 2 2 39" xfId="7499" xr:uid="{00000000-0005-0000-0000-0000D2360000}"/>
    <cellStyle name="Normal 2 2 39 2" xfId="15411" xr:uid="{00000000-0005-0000-0000-0000D3360000}"/>
    <cellStyle name="Normal 2 2 39 2 2" xfId="31080" xr:uid="{00000000-0005-0000-0000-0000D4360000}"/>
    <cellStyle name="Normal 2 2 39 2 3" xfId="46677" xr:uid="{00000000-0005-0000-0000-0000D5360000}"/>
    <cellStyle name="Normal 2 2 39 3" xfId="23334" xr:uid="{00000000-0005-0000-0000-0000D6360000}"/>
    <cellStyle name="Normal 2 2 39 4" xfId="38931" xr:uid="{00000000-0005-0000-0000-0000D7360000}"/>
    <cellStyle name="Normal 2 2 4" xfId="155" xr:uid="{00000000-0005-0000-0000-0000D8360000}"/>
    <cellStyle name="Normal 2 2 4 10" xfId="7501" xr:uid="{00000000-0005-0000-0000-0000D9360000}"/>
    <cellStyle name="Normal 2 2 4 10 2" xfId="7502" xr:uid="{00000000-0005-0000-0000-0000DA360000}"/>
    <cellStyle name="Normal 2 2 4 10 2 2" xfId="15414" xr:uid="{00000000-0005-0000-0000-0000DB360000}"/>
    <cellStyle name="Normal 2 2 4 10 2 2 2" xfId="31083" xr:uid="{00000000-0005-0000-0000-0000DC360000}"/>
    <cellStyle name="Normal 2 2 4 10 2 2 3" xfId="46680" xr:uid="{00000000-0005-0000-0000-0000DD360000}"/>
    <cellStyle name="Normal 2 2 4 10 2 3" xfId="23337" xr:uid="{00000000-0005-0000-0000-0000DE360000}"/>
    <cellStyle name="Normal 2 2 4 10 2 4" xfId="38934" xr:uid="{00000000-0005-0000-0000-0000DF360000}"/>
    <cellStyle name="Normal 2 2 4 10 3" xfId="7503" xr:uid="{00000000-0005-0000-0000-0000E0360000}"/>
    <cellStyle name="Normal 2 2 4 10 3 2" xfId="15415" xr:uid="{00000000-0005-0000-0000-0000E1360000}"/>
    <cellStyle name="Normal 2 2 4 10 3 2 2" xfId="31084" xr:uid="{00000000-0005-0000-0000-0000E2360000}"/>
    <cellStyle name="Normal 2 2 4 10 3 2 3" xfId="46681" xr:uid="{00000000-0005-0000-0000-0000E3360000}"/>
    <cellStyle name="Normal 2 2 4 10 3 3" xfId="23338" xr:uid="{00000000-0005-0000-0000-0000E4360000}"/>
    <cellStyle name="Normal 2 2 4 10 3 4" xfId="38935" xr:uid="{00000000-0005-0000-0000-0000E5360000}"/>
    <cellStyle name="Normal 2 2 4 10 4" xfId="15413" xr:uid="{00000000-0005-0000-0000-0000E6360000}"/>
    <cellStyle name="Normal 2 2 4 10 4 2" xfId="31082" xr:uid="{00000000-0005-0000-0000-0000E7360000}"/>
    <cellStyle name="Normal 2 2 4 10 4 3" xfId="46679" xr:uid="{00000000-0005-0000-0000-0000E8360000}"/>
    <cellStyle name="Normal 2 2 4 10 5" xfId="23336" xr:uid="{00000000-0005-0000-0000-0000E9360000}"/>
    <cellStyle name="Normal 2 2 4 10 6" xfId="38933" xr:uid="{00000000-0005-0000-0000-0000EA360000}"/>
    <cellStyle name="Normal 2 2 4 11" xfId="7504" xr:uid="{00000000-0005-0000-0000-0000EB360000}"/>
    <cellStyle name="Normal 2 2 4 11 2" xfId="7505" xr:uid="{00000000-0005-0000-0000-0000EC360000}"/>
    <cellStyle name="Normal 2 2 4 11 2 2" xfId="15417" xr:uid="{00000000-0005-0000-0000-0000ED360000}"/>
    <cellStyle name="Normal 2 2 4 11 2 2 2" xfId="31086" xr:uid="{00000000-0005-0000-0000-0000EE360000}"/>
    <cellStyle name="Normal 2 2 4 11 2 2 3" xfId="46683" xr:uid="{00000000-0005-0000-0000-0000EF360000}"/>
    <cellStyle name="Normal 2 2 4 11 2 3" xfId="23340" xr:uid="{00000000-0005-0000-0000-0000F0360000}"/>
    <cellStyle name="Normal 2 2 4 11 2 4" xfId="38937" xr:uid="{00000000-0005-0000-0000-0000F1360000}"/>
    <cellStyle name="Normal 2 2 4 11 3" xfId="7506" xr:uid="{00000000-0005-0000-0000-0000F2360000}"/>
    <cellStyle name="Normal 2 2 4 11 3 2" xfId="15418" xr:uid="{00000000-0005-0000-0000-0000F3360000}"/>
    <cellStyle name="Normal 2 2 4 11 3 2 2" xfId="31087" xr:uid="{00000000-0005-0000-0000-0000F4360000}"/>
    <cellStyle name="Normal 2 2 4 11 3 2 3" xfId="46684" xr:uid="{00000000-0005-0000-0000-0000F5360000}"/>
    <cellStyle name="Normal 2 2 4 11 3 3" xfId="23341" xr:uid="{00000000-0005-0000-0000-0000F6360000}"/>
    <cellStyle name="Normal 2 2 4 11 3 4" xfId="38938" xr:uid="{00000000-0005-0000-0000-0000F7360000}"/>
    <cellStyle name="Normal 2 2 4 11 4" xfId="15416" xr:uid="{00000000-0005-0000-0000-0000F8360000}"/>
    <cellStyle name="Normal 2 2 4 11 4 2" xfId="31085" xr:uid="{00000000-0005-0000-0000-0000F9360000}"/>
    <cellStyle name="Normal 2 2 4 11 4 3" xfId="46682" xr:uid="{00000000-0005-0000-0000-0000FA360000}"/>
    <cellStyle name="Normal 2 2 4 11 5" xfId="23339" xr:uid="{00000000-0005-0000-0000-0000FB360000}"/>
    <cellStyle name="Normal 2 2 4 11 6" xfId="38936" xr:uid="{00000000-0005-0000-0000-0000FC360000}"/>
    <cellStyle name="Normal 2 2 4 12" xfId="7507" xr:uid="{00000000-0005-0000-0000-0000FD360000}"/>
    <cellStyle name="Normal 2 2 4 12 2" xfId="7508" xr:uid="{00000000-0005-0000-0000-0000FE360000}"/>
    <cellStyle name="Normal 2 2 4 12 2 2" xfId="15420" xr:uid="{00000000-0005-0000-0000-0000FF360000}"/>
    <cellStyle name="Normal 2 2 4 12 2 2 2" xfId="31089" xr:uid="{00000000-0005-0000-0000-000000370000}"/>
    <cellStyle name="Normal 2 2 4 12 2 2 3" xfId="46686" xr:uid="{00000000-0005-0000-0000-000001370000}"/>
    <cellStyle name="Normal 2 2 4 12 2 3" xfId="23343" xr:uid="{00000000-0005-0000-0000-000002370000}"/>
    <cellStyle name="Normal 2 2 4 12 2 4" xfId="38940" xr:uid="{00000000-0005-0000-0000-000003370000}"/>
    <cellStyle name="Normal 2 2 4 12 3" xfId="7509" xr:uid="{00000000-0005-0000-0000-000004370000}"/>
    <cellStyle name="Normal 2 2 4 12 3 2" xfId="15421" xr:uid="{00000000-0005-0000-0000-000005370000}"/>
    <cellStyle name="Normal 2 2 4 12 3 2 2" xfId="31090" xr:uid="{00000000-0005-0000-0000-000006370000}"/>
    <cellStyle name="Normal 2 2 4 12 3 2 3" xfId="46687" xr:uid="{00000000-0005-0000-0000-000007370000}"/>
    <cellStyle name="Normal 2 2 4 12 3 3" xfId="23344" xr:uid="{00000000-0005-0000-0000-000008370000}"/>
    <cellStyle name="Normal 2 2 4 12 3 4" xfId="38941" xr:uid="{00000000-0005-0000-0000-000009370000}"/>
    <cellStyle name="Normal 2 2 4 12 4" xfId="15419" xr:uid="{00000000-0005-0000-0000-00000A370000}"/>
    <cellStyle name="Normal 2 2 4 12 4 2" xfId="31088" xr:uid="{00000000-0005-0000-0000-00000B370000}"/>
    <cellStyle name="Normal 2 2 4 12 4 3" xfId="46685" xr:uid="{00000000-0005-0000-0000-00000C370000}"/>
    <cellStyle name="Normal 2 2 4 12 5" xfId="23342" xr:uid="{00000000-0005-0000-0000-00000D370000}"/>
    <cellStyle name="Normal 2 2 4 12 6" xfId="38939" xr:uid="{00000000-0005-0000-0000-00000E370000}"/>
    <cellStyle name="Normal 2 2 4 13" xfId="7510" xr:uid="{00000000-0005-0000-0000-00000F370000}"/>
    <cellStyle name="Normal 2 2 4 13 2" xfId="7511" xr:uid="{00000000-0005-0000-0000-000010370000}"/>
    <cellStyle name="Normal 2 2 4 13 2 2" xfId="15423" xr:uid="{00000000-0005-0000-0000-000011370000}"/>
    <cellStyle name="Normal 2 2 4 13 2 2 2" xfId="31092" xr:uid="{00000000-0005-0000-0000-000012370000}"/>
    <cellStyle name="Normal 2 2 4 13 2 2 3" xfId="46689" xr:uid="{00000000-0005-0000-0000-000013370000}"/>
    <cellStyle name="Normal 2 2 4 13 2 3" xfId="23346" xr:uid="{00000000-0005-0000-0000-000014370000}"/>
    <cellStyle name="Normal 2 2 4 13 2 4" xfId="38943" xr:uid="{00000000-0005-0000-0000-000015370000}"/>
    <cellStyle name="Normal 2 2 4 13 3" xfId="7512" xr:uid="{00000000-0005-0000-0000-000016370000}"/>
    <cellStyle name="Normal 2 2 4 13 3 2" xfId="15424" xr:uid="{00000000-0005-0000-0000-000017370000}"/>
    <cellStyle name="Normal 2 2 4 13 3 2 2" xfId="31093" xr:uid="{00000000-0005-0000-0000-000018370000}"/>
    <cellStyle name="Normal 2 2 4 13 3 2 3" xfId="46690" xr:uid="{00000000-0005-0000-0000-000019370000}"/>
    <cellStyle name="Normal 2 2 4 13 3 3" xfId="23347" xr:uid="{00000000-0005-0000-0000-00001A370000}"/>
    <cellStyle name="Normal 2 2 4 13 3 4" xfId="38944" xr:uid="{00000000-0005-0000-0000-00001B370000}"/>
    <cellStyle name="Normal 2 2 4 13 4" xfId="15422" xr:uid="{00000000-0005-0000-0000-00001C370000}"/>
    <cellStyle name="Normal 2 2 4 13 4 2" xfId="31091" xr:uid="{00000000-0005-0000-0000-00001D370000}"/>
    <cellStyle name="Normal 2 2 4 13 4 3" xfId="46688" xr:uid="{00000000-0005-0000-0000-00001E370000}"/>
    <cellStyle name="Normal 2 2 4 13 5" xfId="23345" xr:uid="{00000000-0005-0000-0000-00001F370000}"/>
    <cellStyle name="Normal 2 2 4 13 6" xfId="38942" xr:uid="{00000000-0005-0000-0000-000020370000}"/>
    <cellStyle name="Normal 2 2 4 14" xfId="7513" xr:uid="{00000000-0005-0000-0000-000021370000}"/>
    <cellStyle name="Normal 2 2 4 14 2" xfId="7514" xr:uid="{00000000-0005-0000-0000-000022370000}"/>
    <cellStyle name="Normal 2 2 4 14 2 2" xfId="15426" xr:uid="{00000000-0005-0000-0000-000023370000}"/>
    <cellStyle name="Normal 2 2 4 14 2 2 2" xfId="31095" xr:uid="{00000000-0005-0000-0000-000024370000}"/>
    <cellStyle name="Normal 2 2 4 14 2 2 3" xfId="46692" xr:uid="{00000000-0005-0000-0000-000025370000}"/>
    <cellStyle name="Normal 2 2 4 14 2 3" xfId="23349" xr:uid="{00000000-0005-0000-0000-000026370000}"/>
    <cellStyle name="Normal 2 2 4 14 2 4" xfId="38946" xr:uid="{00000000-0005-0000-0000-000027370000}"/>
    <cellStyle name="Normal 2 2 4 14 3" xfId="7515" xr:uid="{00000000-0005-0000-0000-000028370000}"/>
    <cellStyle name="Normal 2 2 4 14 3 2" xfId="15427" xr:uid="{00000000-0005-0000-0000-000029370000}"/>
    <cellStyle name="Normal 2 2 4 14 3 2 2" xfId="31096" xr:uid="{00000000-0005-0000-0000-00002A370000}"/>
    <cellStyle name="Normal 2 2 4 14 3 2 3" xfId="46693" xr:uid="{00000000-0005-0000-0000-00002B370000}"/>
    <cellStyle name="Normal 2 2 4 14 3 3" xfId="23350" xr:uid="{00000000-0005-0000-0000-00002C370000}"/>
    <cellStyle name="Normal 2 2 4 14 3 4" xfId="38947" xr:uid="{00000000-0005-0000-0000-00002D370000}"/>
    <cellStyle name="Normal 2 2 4 14 4" xfId="15425" xr:uid="{00000000-0005-0000-0000-00002E370000}"/>
    <cellStyle name="Normal 2 2 4 14 4 2" xfId="31094" xr:uid="{00000000-0005-0000-0000-00002F370000}"/>
    <cellStyle name="Normal 2 2 4 14 4 3" xfId="46691" xr:uid="{00000000-0005-0000-0000-000030370000}"/>
    <cellStyle name="Normal 2 2 4 14 5" xfId="23348" xr:uid="{00000000-0005-0000-0000-000031370000}"/>
    <cellStyle name="Normal 2 2 4 14 6" xfId="38945" xr:uid="{00000000-0005-0000-0000-000032370000}"/>
    <cellStyle name="Normal 2 2 4 15" xfId="7516" xr:uid="{00000000-0005-0000-0000-000033370000}"/>
    <cellStyle name="Normal 2 2 4 15 2" xfId="7517" xr:uid="{00000000-0005-0000-0000-000034370000}"/>
    <cellStyle name="Normal 2 2 4 15 2 2" xfId="15429" xr:uid="{00000000-0005-0000-0000-000035370000}"/>
    <cellStyle name="Normal 2 2 4 15 2 2 2" xfId="31098" xr:uid="{00000000-0005-0000-0000-000036370000}"/>
    <cellStyle name="Normal 2 2 4 15 2 2 3" xfId="46695" xr:uid="{00000000-0005-0000-0000-000037370000}"/>
    <cellStyle name="Normal 2 2 4 15 2 3" xfId="23352" xr:uid="{00000000-0005-0000-0000-000038370000}"/>
    <cellStyle name="Normal 2 2 4 15 2 4" xfId="38949" xr:uid="{00000000-0005-0000-0000-000039370000}"/>
    <cellStyle name="Normal 2 2 4 15 3" xfId="7518" xr:uid="{00000000-0005-0000-0000-00003A370000}"/>
    <cellStyle name="Normal 2 2 4 15 3 2" xfId="15430" xr:uid="{00000000-0005-0000-0000-00003B370000}"/>
    <cellStyle name="Normal 2 2 4 15 3 2 2" xfId="31099" xr:uid="{00000000-0005-0000-0000-00003C370000}"/>
    <cellStyle name="Normal 2 2 4 15 3 2 3" xfId="46696" xr:uid="{00000000-0005-0000-0000-00003D370000}"/>
    <cellStyle name="Normal 2 2 4 15 3 3" xfId="23353" xr:uid="{00000000-0005-0000-0000-00003E370000}"/>
    <cellStyle name="Normal 2 2 4 15 3 4" xfId="38950" xr:uid="{00000000-0005-0000-0000-00003F370000}"/>
    <cellStyle name="Normal 2 2 4 15 4" xfId="15428" xr:uid="{00000000-0005-0000-0000-000040370000}"/>
    <cellStyle name="Normal 2 2 4 15 4 2" xfId="31097" xr:uid="{00000000-0005-0000-0000-000041370000}"/>
    <cellStyle name="Normal 2 2 4 15 4 3" xfId="46694" xr:uid="{00000000-0005-0000-0000-000042370000}"/>
    <cellStyle name="Normal 2 2 4 15 5" xfId="23351" xr:uid="{00000000-0005-0000-0000-000043370000}"/>
    <cellStyle name="Normal 2 2 4 15 6" xfId="38948" xr:uid="{00000000-0005-0000-0000-000044370000}"/>
    <cellStyle name="Normal 2 2 4 16" xfId="7519" xr:uid="{00000000-0005-0000-0000-000045370000}"/>
    <cellStyle name="Normal 2 2 4 16 2" xfId="7520" xr:uid="{00000000-0005-0000-0000-000046370000}"/>
    <cellStyle name="Normal 2 2 4 16 2 2" xfId="15432" xr:uid="{00000000-0005-0000-0000-000047370000}"/>
    <cellStyle name="Normal 2 2 4 16 2 2 2" xfId="31101" xr:uid="{00000000-0005-0000-0000-000048370000}"/>
    <cellStyle name="Normal 2 2 4 16 2 2 3" xfId="46698" xr:uid="{00000000-0005-0000-0000-000049370000}"/>
    <cellStyle name="Normal 2 2 4 16 2 3" xfId="23355" xr:uid="{00000000-0005-0000-0000-00004A370000}"/>
    <cellStyle name="Normal 2 2 4 16 2 4" xfId="38952" xr:uid="{00000000-0005-0000-0000-00004B370000}"/>
    <cellStyle name="Normal 2 2 4 16 3" xfId="7521" xr:uid="{00000000-0005-0000-0000-00004C370000}"/>
    <cellStyle name="Normal 2 2 4 16 3 2" xfId="15433" xr:uid="{00000000-0005-0000-0000-00004D370000}"/>
    <cellStyle name="Normal 2 2 4 16 3 2 2" xfId="31102" xr:uid="{00000000-0005-0000-0000-00004E370000}"/>
    <cellStyle name="Normal 2 2 4 16 3 2 3" xfId="46699" xr:uid="{00000000-0005-0000-0000-00004F370000}"/>
    <cellStyle name="Normal 2 2 4 16 3 3" xfId="23356" xr:uid="{00000000-0005-0000-0000-000050370000}"/>
    <cellStyle name="Normal 2 2 4 16 3 4" xfId="38953" xr:uid="{00000000-0005-0000-0000-000051370000}"/>
    <cellStyle name="Normal 2 2 4 16 4" xfId="15431" xr:uid="{00000000-0005-0000-0000-000052370000}"/>
    <cellStyle name="Normal 2 2 4 16 4 2" xfId="31100" xr:uid="{00000000-0005-0000-0000-000053370000}"/>
    <cellStyle name="Normal 2 2 4 16 4 3" xfId="46697" xr:uid="{00000000-0005-0000-0000-000054370000}"/>
    <cellStyle name="Normal 2 2 4 16 5" xfId="23354" xr:uid="{00000000-0005-0000-0000-000055370000}"/>
    <cellStyle name="Normal 2 2 4 16 6" xfId="38951" xr:uid="{00000000-0005-0000-0000-000056370000}"/>
    <cellStyle name="Normal 2 2 4 17" xfId="7522" xr:uid="{00000000-0005-0000-0000-000057370000}"/>
    <cellStyle name="Normal 2 2 4 17 2" xfId="15434" xr:uid="{00000000-0005-0000-0000-000058370000}"/>
    <cellStyle name="Normal 2 2 4 17 2 2" xfId="31103" xr:uid="{00000000-0005-0000-0000-000059370000}"/>
    <cellStyle name="Normal 2 2 4 17 2 3" xfId="46700" xr:uid="{00000000-0005-0000-0000-00005A370000}"/>
    <cellStyle name="Normal 2 2 4 17 3" xfId="23357" xr:uid="{00000000-0005-0000-0000-00005B370000}"/>
    <cellStyle name="Normal 2 2 4 17 4" xfId="38954" xr:uid="{00000000-0005-0000-0000-00005C370000}"/>
    <cellStyle name="Normal 2 2 4 18" xfId="7523" xr:uid="{00000000-0005-0000-0000-00005D370000}"/>
    <cellStyle name="Normal 2 2 4 18 2" xfId="15435" xr:uid="{00000000-0005-0000-0000-00005E370000}"/>
    <cellStyle name="Normal 2 2 4 18 2 2" xfId="31104" xr:uid="{00000000-0005-0000-0000-00005F370000}"/>
    <cellStyle name="Normal 2 2 4 18 2 3" xfId="46701" xr:uid="{00000000-0005-0000-0000-000060370000}"/>
    <cellStyle name="Normal 2 2 4 18 3" xfId="23358" xr:uid="{00000000-0005-0000-0000-000061370000}"/>
    <cellStyle name="Normal 2 2 4 18 4" xfId="38955" xr:uid="{00000000-0005-0000-0000-000062370000}"/>
    <cellStyle name="Normal 2 2 4 19" xfId="14024" xr:uid="{00000000-0005-0000-0000-000063370000}"/>
    <cellStyle name="Normal 2 2 4 2" xfId="156" xr:uid="{00000000-0005-0000-0000-000064370000}"/>
    <cellStyle name="Normal 2 2 4 2 2" xfId="7525" xr:uid="{00000000-0005-0000-0000-000065370000}"/>
    <cellStyle name="Normal 2 2 4 2 2 2" xfId="7526" xr:uid="{00000000-0005-0000-0000-000066370000}"/>
    <cellStyle name="Normal 2 2 4 2 2 2 2" xfId="7527" xr:uid="{00000000-0005-0000-0000-000067370000}"/>
    <cellStyle name="Normal 2 2 4 2 2 2 2 2" xfId="15439" xr:uid="{00000000-0005-0000-0000-000068370000}"/>
    <cellStyle name="Normal 2 2 4 2 2 2 2 2 2" xfId="31108" xr:uid="{00000000-0005-0000-0000-000069370000}"/>
    <cellStyle name="Normal 2 2 4 2 2 2 2 2 3" xfId="46705" xr:uid="{00000000-0005-0000-0000-00006A370000}"/>
    <cellStyle name="Normal 2 2 4 2 2 2 2 3" xfId="23362" xr:uid="{00000000-0005-0000-0000-00006B370000}"/>
    <cellStyle name="Normal 2 2 4 2 2 2 2 4" xfId="38959" xr:uid="{00000000-0005-0000-0000-00006C370000}"/>
    <cellStyle name="Normal 2 2 4 2 2 2 3" xfId="7528" xr:uid="{00000000-0005-0000-0000-00006D370000}"/>
    <cellStyle name="Normal 2 2 4 2 2 2 3 2" xfId="15440" xr:uid="{00000000-0005-0000-0000-00006E370000}"/>
    <cellStyle name="Normal 2 2 4 2 2 2 3 2 2" xfId="31109" xr:uid="{00000000-0005-0000-0000-00006F370000}"/>
    <cellStyle name="Normal 2 2 4 2 2 2 3 2 3" xfId="46706" xr:uid="{00000000-0005-0000-0000-000070370000}"/>
    <cellStyle name="Normal 2 2 4 2 2 2 3 3" xfId="23363" xr:uid="{00000000-0005-0000-0000-000071370000}"/>
    <cellStyle name="Normal 2 2 4 2 2 2 3 4" xfId="38960" xr:uid="{00000000-0005-0000-0000-000072370000}"/>
    <cellStyle name="Normal 2 2 4 2 2 2 4" xfId="15438" xr:uid="{00000000-0005-0000-0000-000073370000}"/>
    <cellStyle name="Normal 2 2 4 2 2 2 4 2" xfId="31107" xr:uid="{00000000-0005-0000-0000-000074370000}"/>
    <cellStyle name="Normal 2 2 4 2 2 2 4 3" xfId="46704" xr:uid="{00000000-0005-0000-0000-000075370000}"/>
    <cellStyle name="Normal 2 2 4 2 2 2 5" xfId="23361" xr:uid="{00000000-0005-0000-0000-000076370000}"/>
    <cellStyle name="Normal 2 2 4 2 2 2 6" xfId="38958" xr:uid="{00000000-0005-0000-0000-000077370000}"/>
    <cellStyle name="Normal 2 2 4 2 2 3" xfId="7529" xr:uid="{00000000-0005-0000-0000-000078370000}"/>
    <cellStyle name="Normal 2 2 4 2 2 3 2" xfId="15441" xr:uid="{00000000-0005-0000-0000-000079370000}"/>
    <cellStyle name="Normal 2 2 4 2 2 3 2 2" xfId="31110" xr:uid="{00000000-0005-0000-0000-00007A370000}"/>
    <cellStyle name="Normal 2 2 4 2 2 3 2 3" xfId="46707" xr:uid="{00000000-0005-0000-0000-00007B370000}"/>
    <cellStyle name="Normal 2 2 4 2 2 3 3" xfId="23364" xr:uid="{00000000-0005-0000-0000-00007C370000}"/>
    <cellStyle name="Normal 2 2 4 2 2 3 4" xfId="38961" xr:uid="{00000000-0005-0000-0000-00007D370000}"/>
    <cellStyle name="Normal 2 2 4 2 2 4" xfId="7530" xr:uid="{00000000-0005-0000-0000-00007E370000}"/>
    <cellStyle name="Normal 2 2 4 2 2 4 2" xfId="15442" xr:uid="{00000000-0005-0000-0000-00007F370000}"/>
    <cellStyle name="Normal 2 2 4 2 2 4 2 2" xfId="31111" xr:uid="{00000000-0005-0000-0000-000080370000}"/>
    <cellStyle name="Normal 2 2 4 2 2 4 2 3" xfId="46708" xr:uid="{00000000-0005-0000-0000-000081370000}"/>
    <cellStyle name="Normal 2 2 4 2 2 4 3" xfId="23365" xr:uid="{00000000-0005-0000-0000-000082370000}"/>
    <cellStyle name="Normal 2 2 4 2 2 4 4" xfId="38962" xr:uid="{00000000-0005-0000-0000-000083370000}"/>
    <cellStyle name="Normal 2 2 4 2 2 5" xfId="15437" xr:uid="{00000000-0005-0000-0000-000084370000}"/>
    <cellStyle name="Normal 2 2 4 2 2 5 2" xfId="31106" xr:uid="{00000000-0005-0000-0000-000085370000}"/>
    <cellStyle name="Normal 2 2 4 2 2 5 3" xfId="46703" xr:uid="{00000000-0005-0000-0000-000086370000}"/>
    <cellStyle name="Normal 2 2 4 2 2 6" xfId="23360" xr:uid="{00000000-0005-0000-0000-000087370000}"/>
    <cellStyle name="Normal 2 2 4 2 2 7" xfId="38957" xr:uid="{00000000-0005-0000-0000-000088370000}"/>
    <cellStyle name="Normal 2 2 4 2 3" xfId="7531" xr:uid="{00000000-0005-0000-0000-000089370000}"/>
    <cellStyle name="Normal 2 2 4 2 3 2" xfId="7532" xr:uid="{00000000-0005-0000-0000-00008A370000}"/>
    <cellStyle name="Normal 2 2 4 2 3 2 2" xfId="15444" xr:uid="{00000000-0005-0000-0000-00008B370000}"/>
    <cellStyle name="Normal 2 2 4 2 3 2 2 2" xfId="31113" xr:uid="{00000000-0005-0000-0000-00008C370000}"/>
    <cellStyle name="Normal 2 2 4 2 3 2 2 3" xfId="46710" xr:uid="{00000000-0005-0000-0000-00008D370000}"/>
    <cellStyle name="Normal 2 2 4 2 3 2 3" xfId="23367" xr:uid="{00000000-0005-0000-0000-00008E370000}"/>
    <cellStyle name="Normal 2 2 4 2 3 2 4" xfId="38964" xr:uid="{00000000-0005-0000-0000-00008F370000}"/>
    <cellStyle name="Normal 2 2 4 2 3 3" xfId="7533" xr:uid="{00000000-0005-0000-0000-000090370000}"/>
    <cellStyle name="Normal 2 2 4 2 3 3 2" xfId="15445" xr:uid="{00000000-0005-0000-0000-000091370000}"/>
    <cellStyle name="Normal 2 2 4 2 3 3 2 2" xfId="31114" xr:uid="{00000000-0005-0000-0000-000092370000}"/>
    <cellStyle name="Normal 2 2 4 2 3 3 2 3" xfId="46711" xr:uid="{00000000-0005-0000-0000-000093370000}"/>
    <cellStyle name="Normal 2 2 4 2 3 3 3" xfId="23368" xr:uid="{00000000-0005-0000-0000-000094370000}"/>
    <cellStyle name="Normal 2 2 4 2 3 3 4" xfId="38965" xr:uid="{00000000-0005-0000-0000-000095370000}"/>
    <cellStyle name="Normal 2 2 4 2 3 4" xfId="15443" xr:uid="{00000000-0005-0000-0000-000096370000}"/>
    <cellStyle name="Normal 2 2 4 2 3 4 2" xfId="31112" xr:uid="{00000000-0005-0000-0000-000097370000}"/>
    <cellStyle name="Normal 2 2 4 2 3 4 3" xfId="46709" xr:uid="{00000000-0005-0000-0000-000098370000}"/>
    <cellStyle name="Normal 2 2 4 2 3 5" xfId="23366" xr:uid="{00000000-0005-0000-0000-000099370000}"/>
    <cellStyle name="Normal 2 2 4 2 3 6" xfId="38963" xr:uid="{00000000-0005-0000-0000-00009A370000}"/>
    <cellStyle name="Normal 2 2 4 2 4" xfId="7534" xr:uid="{00000000-0005-0000-0000-00009B370000}"/>
    <cellStyle name="Normal 2 2 4 2 4 2" xfId="15446" xr:uid="{00000000-0005-0000-0000-00009C370000}"/>
    <cellStyle name="Normal 2 2 4 2 4 2 2" xfId="31115" xr:uid="{00000000-0005-0000-0000-00009D370000}"/>
    <cellStyle name="Normal 2 2 4 2 4 2 3" xfId="46712" xr:uid="{00000000-0005-0000-0000-00009E370000}"/>
    <cellStyle name="Normal 2 2 4 2 4 3" xfId="23369" xr:uid="{00000000-0005-0000-0000-00009F370000}"/>
    <cellStyle name="Normal 2 2 4 2 4 4" xfId="38966" xr:uid="{00000000-0005-0000-0000-0000A0370000}"/>
    <cellStyle name="Normal 2 2 4 2 5" xfId="7535" xr:uid="{00000000-0005-0000-0000-0000A1370000}"/>
    <cellStyle name="Normal 2 2 4 2 5 2" xfId="15447" xr:uid="{00000000-0005-0000-0000-0000A2370000}"/>
    <cellStyle name="Normal 2 2 4 2 5 2 2" xfId="31116" xr:uid="{00000000-0005-0000-0000-0000A3370000}"/>
    <cellStyle name="Normal 2 2 4 2 5 2 3" xfId="46713" xr:uid="{00000000-0005-0000-0000-0000A4370000}"/>
    <cellStyle name="Normal 2 2 4 2 5 3" xfId="23370" xr:uid="{00000000-0005-0000-0000-0000A5370000}"/>
    <cellStyle name="Normal 2 2 4 2 5 4" xfId="38967" xr:uid="{00000000-0005-0000-0000-0000A6370000}"/>
    <cellStyle name="Normal 2 2 4 2 6" xfId="15436" xr:uid="{00000000-0005-0000-0000-0000A7370000}"/>
    <cellStyle name="Normal 2 2 4 2 6 2" xfId="31105" xr:uid="{00000000-0005-0000-0000-0000A8370000}"/>
    <cellStyle name="Normal 2 2 4 2 6 3" xfId="46702" xr:uid="{00000000-0005-0000-0000-0000A9370000}"/>
    <cellStyle name="Normal 2 2 4 2 7" xfId="7524" xr:uid="{00000000-0005-0000-0000-0000AA370000}"/>
    <cellStyle name="Normal 2 2 4 2 7 2" xfId="23359" xr:uid="{00000000-0005-0000-0000-0000AB370000}"/>
    <cellStyle name="Normal 2 2 4 2 8" xfId="38956" xr:uid="{00000000-0005-0000-0000-0000AC370000}"/>
    <cellStyle name="Normal 2 2 4 20" xfId="15412" xr:uid="{00000000-0005-0000-0000-0000AD370000}"/>
    <cellStyle name="Normal 2 2 4 20 2" xfId="31081" xr:uid="{00000000-0005-0000-0000-0000AE370000}"/>
    <cellStyle name="Normal 2 2 4 20 3" xfId="46678" xr:uid="{00000000-0005-0000-0000-0000AF370000}"/>
    <cellStyle name="Normal 2 2 4 21" xfId="7500" xr:uid="{00000000-0005-0000-0000-0000B0370000}"/>
    <cellStyle name="Normal 2 2 4 21 2" xfId="23335" xr:uid="{00000000-0005-0000-0000-0000B1370000}"/>
    <cellStyle name="Normal 2 2 4 22" xfId="21911" xr:uid="{00000000-0005-0000-0000-0000B2370000}"/>
    <cellStyle name="Normal 2 2 4 22 2" xfId="37579" xr:uid="{00000000-0005-0000-0000-0000B3370000}"/>
    <cellStyle name="Normal 2 2 4 23" xfId="21972" xr:uid="{00000000-0005-0000-0000-0000B4370000}"/>
    <cellStyle name="Normal 2 2 4 24" xfId="38932" xr:uid="{00000000-0005-0000-0000-0000B5370000}"/>
    <cellStyle name="Normal 2 2 4 3" xfId="517" xr:uid="{00000000-0005-0000-0000-0000B6370000}"/>
    <cellStyle name="Normal 2 2 4 3 10" xfId="38968" xr:uid="{00000000-0005-0000-0000-0000B7370000}"/>
    <cellStyle name="Normal 2 2 4 3 2" xfId="7537" xr:uid="{00000000-0005-0000-0000-0000B8370000}"/>
    <cellStyle name="Normal 2 2 4 3 2 2" xfId="7538" xr:uid="{00000000-0005-0000-0000-0000B9370000}"/>
    <cellStyle name="Normal 2 2 4 3 2 2 2" xfId="7539" xr:uid="{00000000-0005-0000-0000-0000BA370000}"/>
    <cellStyle name="Normal 2 2 4 3 2 2 2 2" xfId="15451" xr:uid="{00000000-0005-0000-0000-0000BB370000}"/>
    <cellStyle name="Normal 2 2 4 3 2 2 2 2 2" xfId="31120" xr:uid="{00000000-0005-0000-0000-0000BC370000}"/>
    <cellStyle name="Normal 2 2 4 3 2 2 2 2 3" xfId="46717" xr:uid="{00000000-0005-0000-0000-0000BD370000}"/>
    <cellStyle name="Normal 2 2 4 3 2 2 2 3" xfId="23374" xr:uid="{00000000-0005-0000-0000-0000BE370000}"/>
    <cellStyle name="Normal 2 2 4 3 2 2 2 4" xfId="38971" xr:uid="{00000000-0005-0000-0000-0000BF370000}"/>
    <cellStyle name="Normal 2 2 4 3 2 2 3" xfId="7540" xr:uid="{00000000-0005-0000-0000-0000C0370000}"/>
    <cellStyle name="Normal 2 2 4 3 2 2 3 2" xfId="15452" xr:uid="{00000000-0005-0000-0000-0000C1370000}"/>
    <cellStyle name="Normal 2 2 4 3 2 2 3 2 2" xfId="31121" xr:uid="{00000000-0005-0000-0000-0000C2370000}"/>
    <cellStyle name="Normal 2 2 4 3 2 2 3 2 3" xfId="46718" xr:uid="{00000000-0005-0000-0000-0000C3370000}"/>
    <cellStyle name="Normal 2 2 4 3 2 2 3 3" xfId="23375" xr:uid="{00000000-0005-0000-0000-0000C4370000}"/>
    <cellStyle name="Normal 2 2 4 3 2 2 3 4" xfId="38972" xr:uid="{00000000-0005-0000-0000-0000C5370000}"/>
    <cellStyle name="Normal 2 2 4 3 2 2 4" xfId="15450" xr:uid="{00000000-0005-0000-0000-0000C6370000}"/>
    <cellStyle name="Normal 2 2 4 3 2 2 4 2" xfId="31119" xr:uid="{00000000-0005-0000-0000-0000C7370000}"/>
    <cellStyle name="Normal 2 2 4 3 2 2 4 3" xfId="46716" xr:uid="{00000000-0005-0000-0000-0000C8370000}"/>
    <cellStyle name="Normal 2 2 4 3 2 2 5" xfId="23373" xr:uid="{00000000-0005-0000-0000-0000C9370000}"/>
    <cellStyle name="Normal 2 2 4 3 2 2 6" xfId="38970" xr:uid="{00000000-0005-0000-0000-0000CA370000}"/>
    <cellStyle name="Normal 2 2 4 3 2 3" xfId="7541" xr:uid="{00000000-0005-0000-0000-0000CB370000}"/>
    <cellStyle name="Normal 2 2 4 3 2 3 2" xfId="15453" xr:uid="{00000000-0005-0000-0000-0000CC370000}"/>
    <cellStyle name="Normal 2 2 4 3 2 3 2 2" xfId="31122" xr:uid="{00000000-0005-0000-0000-0000CD370000}"/>
    <cellStyle name="Normal 2 2 4 3 2 3 2 3" xfId="46719" xr:uid="{00000000-0005-0000-0000-0000CE370000}"/>
    <cellStyle name="Normal 2 2 4 3 2 3 3" xfId="23376" xr:uid="{00000000-0005-0000-0000-0000CF370000}"/>
    <cellStyle name="Normal 2 2 4 3 2 3 4" xfId="38973" xr:uid="{00000000-0005-0000-0000-0000D0370000}"/>
    <cellStyle name="Normal 2 2 4 3 2 4" xfId="7542" xr:uid="{00000000-0005-0000-0000-0000D1370000}"/>
    <cellStyle name="Normal 2 2 4 3 2 4 2" xfId="15454" xr:uid="{00000000-0005-0000-0000-0000D2370000}"/>
    <cellStyle name="Normal 2 2 4 3 2 4 2 2" xfId="31123" xr:uid="{00000000-0005-0000-0000-0000D3370000}"/>
    <cellStyle name="Normal 2 2 4 3 2 4 2 3" xfId="46720" xr:uid="{00000000-0005-0000-0000-0000D4370000}"/>
    <cellStyle name="Normal 2 2 4 3 2 4 3" xfId="23377" xr:uid="{00000000-0005-0000-0000-0000D5370000}"/>
    <cellStyle name="Normal 2 2 4 3 2 4 4" xfId="38974" xr:uid="{00000000-0005-0000-0000-0000D6370000}"/>
    <cellStyle name="Normal 2 2 4 3 2 5" xfId="15449" xr:uid="{00000000-0005-0000-0000-0000D7370000}"/>
    <cellStyle name="Normal 2 2 4 3 2 5 2" xfId="31118" xr:uid="{00000000-0005-0000-0000-0000D8370000}"/>
    <cellStyle name="Normal 2 2 4 3 2 5 3" xfId="46715" xr:uid="{00000000-0005-0000-0000-0000D9370000}"/>
    <cellStyle name="Normal 2 2 4 3 2 6" xfId="23372" xr:uid="{00000000-0005-0000-0000-0000DA370000}"/>
    <cellStyle name="Normal 2 2 4 3 2 7" xfId="38969" xr:uid="{00000000-0005-0000-0000-0000DB370000}"/>
    <cellStyle name="Normal 2 2 4 3 3" xfId="7543" xr:uid="{00000000-0005-0000-0000-0000DC370000}"/>
    <cellStyle name="Normal 2 2 4 3 3 2" xfId="7544" xr:uid="{00000000-0005-0000-0000-0000DD370000}"/>
    <cellStyle name="Normal 2 2 4 3 3 2 2" xfId="15456" xr:uid="{00000000-0005-0000-0000-0000DE370000}"/>
    <cellStyle name="Normal 2 2 4 3 3 2 2 2" xfId="31125" xr:uid="{00000000-0005-0000-0000-0000DF370000}"/>
    <cellStyle name="Normal 2 2 4 3 3 2 2 3" xfId="46722" xr:uid="{00000000-0005-0000-0000-0000E0370000}"/>
    <cellStyle name="Normal 2 2 4 3 3 2 3" xfId="23379" xr:uid="{00000000-0005-0000-0000-0000E1370000}"/>
    <cellStyle name="Normal 2 2 4 3 3 2 4" xfId="38976" xr:uid="{00000000-0005-0000-0000-0000E2370000}"/>
    <cellStyle name="Normal 2 2 4 3 3 3" xfId="7545" xr:uid="{00000000-0005-0000-0000-0000E3370000}"/>
    <cellStyle name="Normal 2 2 4 3 3 3 2" xfId="15457" xr:uid="{00000000-0005-0000-0000-0000E4370000}"/>
    <cellStyle name="Normal 2 2 4 3 3 3 2 2" xfId="31126" xr:uid="{00000000-0005-0000-0000-0000E5370000}"/>
    <cellStyle name="Normal 2 2 4 3 3 3 2 3" xfId="46723" xr:uid="{00000000-0005-0000-0000-0000E6370000}"/>
    <cellStyle name="Normal 2 2 4 3 3 3 3" xfId="23380" xr:uid="{00000000-0005-0000-0000-0000E7370000}"/>
    <cellStyle name="Normal 2 2 4 3 3 3 4" xfId="38977" xr:uid="{00000000-0005-0000-0000-0000E8370000}"/>
    <cellStyle name="Normal 2 2 4 3 3 4" xfId="15455" xr:uid="{00000000-0005-0000-0000-0000E9370000}"/>
    <cellStyle name="Normal 2 2 4 3 3 4 2" xfId="31124" xr:uid="{00000000-0005-0000-0000-0000EA370000}"/>
    <cellStyle name="Normal 2 2 4 3 3 4 3" xfId="46721" xr:uid="{00000000-0005-0000-0000-0000EB370000}"/>
    <cellStyle name="Normal 2 2 4 3 3 5" xfId="23378" xr:uid="{00000000-0005-0000-0000-0000EC370000}"/>
    <cellStyle name="Normal 2 2 4 3 3 6" xfId="38975" xr:uid="{00000000-0005-0000-0000-0000ED370000}"/>
    <cellStyle name="Normal 2 2 4 3 4" xfId="7546" xr:uid="{00000000-0005-0000-0000-0000EE370000}"/>
    <cellStyle name="Normal 2 2 4 3 4 2" xfId="15458" xr:uid="{00000000-0005-0000-0000-0000EF370000}"/>
    <cellStyle name="Normal 2 2 4 3 4 2 2" xfId="31127" xr:uid="{00000000-0005-0000-0000-0000F0370000}"/>
    <cellStyle name="Normal 2 2 4 3 4 2 3" xfId="46724" xr:uid="{00000000-0005-0000-0000-0000F1370000}"/>
    <cellStyle name="Normal 2 2 4 3 4 3" xfId="23381" xr:uid="{00000000-0005-0000-0000-0000F2370000}"/>
    <cellStyle name="Normal 2 2 4 3 4 4" xfId="38978" xr:uid="{00000000-0005-0000-0000-0000F3370000}"/>
    <cellStyle name="Normal 2 2 4 3 5" xfId="7547" xr:uid="{00000000-0005-0000-0000-0000F4370000}"/>
    <cellStyle name="Normal 2 2 4 3 5 2" xfId="15459" xr:uid="{00000000-0005-0000-0000-0000F5370000}"/>
    <cellStyle name="Normal 2 2 4 3 5 2 2" xfId="31128" xr:uid="{00000000-0005-0000-0000-0000F6370000}"/>
    <cellStyle name="Normal 2 2 4 3 5 2 3" xfId="46725" xr:uid="{00000000-0005-0000-0000-0000F7370000}"/>
    <cellStyle name="Normal 2 2 4 3 5 3" xfId="23382" xr:uid="{00000000-0005-0000-0000-0000F8370000}"/>
    <cellStyle name="Normal 2 2 4 3 5 4" xfId="38979" xr:uid="{00000000-0005-0000-0000-0000F9370000}"/>
    <cellStyle name="Normal 2 2 4 3 6" xfId="15448" xr:uid="{00000000-0005-0000-0000-0000FA370000}"/>
    <cellStyle name="Normal 2 2 4 3 6 2" xfId="31117" xr:uid="{00000000-0005-0000-0000-0000FB370000}"/>
    <cellStyle name="Normal 2 2 4 3 6 3" xfId="46714" xr:uid="{00000000-0005-0000-0000-0000FC370000}"/>
    <cellStyle name="Normal 2 2 4 3 7" xfId="7536" xr:uid="{00000000-0005-0000-0000-0000FD370000}"/>
    <cellStyle name="Normal 2 2 4 3 7 2" xfId="23371" xr:uid="{00000000-0005-0000-0000-0000FE370000}"/>
    <cellStyle name="Normal 2 2 4 3 8" xfId="21942" xr:uid="{00000000-0005-0000-0000-0000FF370000}"/>
    <cellStyle name="Normal 2 2 4 3 8 2" xfId="37610" xr:uid="{00000000-0005-0000-0000-000000380000}"/>
    <cellStyle name="Normal 2 2 4 3 9" xfId="22022" xr:uid="{00000000-0005-0000-0000-000001380000}"/>
    <cellStyle name="Normal 2 2 4 4" xfId="7548" xr:uid="{00000000-0005-0000-0000-000002380000}"/>
    <cellStyle name="Normal 2 2 4 4 2" xfId="7549" xr:uid="{00000000-0005-0000-0000-000003380000}"/>
    <cellStyle name="Normal 2 2 4 4 2 2" xfId="7550" xr:uid="{00000000-0005-0000-0000-000004380000}"/>
    <cellStyle name="Normal 2 2 4 4 2 2 2" xfId="15462" xr:uid="{00000000-0005-0000-0000-000005380000}"/>
    <cellStyle name="Normal 2 2 4 4 2 2 2 2" xfId="31131" xr:uid="{00000000-0005-0000-0000-000006380000}"/>
    <cellStyle name="Normal 2 2 4 4 2 2 2 3" xfId="46728" xr:uid="{00000000-0005-0000-0000-000007380000}"/>
    <cellStyle name="Normal 2 2 4 4 2 2 3" xfId="23385" xr:uid="{00000000-0005-0000-0000-000008380000}"/>
    <cellStyle name="Normal 2 2 4 4 2 2 4" xfId="38982" xr:uid="{00000000-0005-0000-0000-000009380000}"/>
    <cellStyle name="Normal 2 2 4 4 2 3" xfId="7551" xr:uid="{00000000-0005-0000-0000-00000A380000}"/>
    <cellStyle name="Normal 2 2 4 4 2 3 2" xfId="15463" xr:uid="{00000000-0005-0000-0000-00000B380000}"/>
    <cellStyle name="Normal 2 2 4 4 2 3 2 2" xfId="31132" xr:uid="{00000000-0005-0000-0000-00000C380000}"/>
    <cellStyle name="Normal 2 2 4 4 2 3 2 3" xfId="46729" xr:uid="{00000000-0005-0000-0000-00000D380000}"/>
    <cellStyle name="Normal 2 2 4 4 2 3 3" xfId="23386" xr:uid="{00000000-0005-0000-0000-00000E380000}"/>
    <cellStyle name="Normal 2 2 4 4 2 3 4" xfId="38983" xr:uid="{00000000-0005-0000-0000-00000F380000}"/>
    <cellStyle name="Normal 2 2 4 4 2 4" xfId="15461" xr:uid="{00000000-0005-0000-0000-000010380000}"/>
    <cellStyle name="Normal 2 2 4 4 2 4 2" xfId="31130" xr:uid="{00000000-0005-0000-0000-000011380000}"/>
    <cellStyle name="Normal 2 2 4 4 2 4 3" xfId="46727" xr:uid="{00000000-0005-0000-0000-000012380000}"/>
    <cellStyle name="Normal 2 2 4 4 2 5" xfId="23384" xr:uid="{00000000-0005-0000-0000-000013380000}"/>
    <cellStyle name="Normal 2 2 4 4 2 6" xfId="38981" xr:uid="{00000000-0005-0000-0000-000014380000}"/>
    <cellStyle name="Normal 2 2 4 4 3" xfId="7552" xr:uid="{00000000-0005-0000-0000-000015380000}"/>
    <cellStyle name="Normal 2 2 4 4 3 2" xfId="15464" xr:uid="{00000000-0005-0000-0000-000016380000}"/>
    <cellStyle name="Normal 2 2 4 4 3 2 2" xfId="31133" xr:uid="{00000000-0005-0000-0000-000017380000}"/>
    <cellStyle name="Normal 2 2 4 4 3 2 3" xfId="46730" xr:uid="{00000000-0005-0000-0000-000018380000}"/>
    <cellStyle name="Normal 2 2 4 4 3 3" xfId="23387" xr:uid="{00000000-0005-0000-0000-000019380000}"/>
    <cellStyle name="Normal 2 2 4 4 3 4" xfId="38984" xr:uid="{00000000-0005-0000-0000-00001A380000}"/>
    <cellStyle name="Normal 2 2 4 4 4" xfId="7553" xr:uid="{00000000-0005-0000-0000-00001B380000}"/>
    <cellStyle name="Normal 2 2 4 4 4 2" xfId="15465" xr:uid="{00000000-0005-0000-0000-00001C380000}"/>
    <cellStyle name="Normal 2 2 4 4 4 2 2" xfId="31134" xr:uid="{00000000-0005-0000-0000-00001D380000}"/>
    <cellStyle name="Normal 2 2 4 4 4 2 3" xfId="46731" xr:uid="{00000000-0005-0000-0000-00001E380000}"/>
    <cellStyle name="Normal 2 2 4 4 4 3" xfId="23388" xr:uid="{00000000-0005-0000-0000-00001F380000}"/>
    <cellStyle name="Normal 2 2 4 4 4 4" xfId="38985" xr:uid="{00000000-0005-0000-0000-000020380000}"/>
    <cellStyle name="Normal 2 2 4 4 5" xfId="15460" xr:uid="{00000000-0005-0000-0000-000021380000}"/>
    <cellStyle name="Normal 2 2 4 4 5 2" xfId="31129" xr:uid="{00000000-0005-0000-0000-000022380000}"/>
    <cellStyle name="Normal 2 2 4 4 5 3" xfId="46726" xr:uid="{00000000-0005-0000-0000-000023380000}"/>
    <cellStyle name="Normal 2 2 4 4 6" xfId="23383" xr:uid="{00000000-0005-0000-0000-000024380000}"/>
    <cellStyle name="Normal 2 2 4 4 7" xfId="38980" xr:uid="{00000000-0005-0000-0000-000025380000}"/>
    <cellStyle name="Normal 2 2 4 5" xfId="7554" xr:uid="{00000000-0005-0000-0000-000026380000}"/>
    <cellStyle name="Normal 2 2 4 5 2" xfId="7555" xr:uid="{00000000-0005-0000-0000-000027380000}"/>
    <cellStyle name="Normal 2 2 4 5 2 2" xfId="15467" xr:uid="{00000000-0005-0000-0000-000028380000}"/>
    <cellStyle name="Normal 2 2 4 5 2 2 2" xfId="31136" xr:uid="{00000000-0005-0000-0000-000029380000}"/>
    <cellStyle name="Normal 2 2 4 5 2 2 3" xfId="46733" xr:uid="{00000000-0005-0000-0000-00002A380000}"/>
    <cellStyle name="Normal 2 2 4 5 2 3" xfId="23390" xr:uid="{00000000-0005-0000-0000-00002B380000}"/>
    <cellStyle name="Normal 2 2 4 5 2 4" xfId="38987" xr:uid="{00000000-0005-0000-0000-00002C380000}"/>
    <cellStyle name="Normal 2 2 4 5 3" xfId="7556" xr:uid="{00000000-0005-0000-0000-00002D380000}"/>
    <cellStyle name="Normal 2 2 4 5 3 2" xfId="15468" xr:uid="{00000000-0005-0000-0000-00002E380000}"/>
    <cellStyle name="Normal 2 2 4 5 3 2 2" xfId="31137" xr:uid="{00000000-0005-0000-0000-00002F380000}"/>
    <cellStyle name="Normal 2 2 4 5 3 2 3" xfId="46734" xr:uid="{00000000-0005-0000-0000-000030380000}"/>
    <cellStyle name="Normal 2 2 4 5 3 3" xfId="23391" xr:uid="{00000000-0005-0000-0000-000031380000}"/>
    <cellStyle name="Normal 2 2 4 5 3 4" xfId="38988" xr:uid="{00000000-0005-0000-0000-000032380000}"/>
    <cellStyle name="Normal 2 2 4 5 4" xfId="15466" xr:uid="{00000000-0005-0000-0000-000033380000}"/>
    <cellStyle name="Normal 2 2 4 5 4 2" xfId="31135" xr:uid="{00000000-0005-0000-0000-000034380000}"/>
    <cellStyle name="Normal 2 2 4 5 4 3" xfId="46732" xr:uid="{00000000-0005-0000-0000-000035380000}"/>
    <cellStyle name="Normal 2 2 4 5 5" xfId="23389" xr:uid="{00000000-0005-0000-0000-000036380000}"/>
    <cellStyle name="Normal 2 2 4 5 6" xfId="38986" xr:uid="{00000000-0005-0000-0000-000037380000}"/>
    <cellStyle name="Normal 2 2 4 6" xfId="7557" xr:uid="{00000000-0005-0000-0000-000038380000}"/>
    <cellStyle name="Normal 2 2 4 6 2" xfId="7558" xr:uid="{00000000-0005-0000-0000-000039380000}"/>
    <cellStyle name="Normal 2 2 4 6 2 2" xfId="15470" xr:uid="{00000000-0005-0000-0000-00003A380000}"/>
    <cellStyle name="Normal 2 2 4 6 2 2 2" xfId="31139" xr:uid="{00000000-0005-0000-0000-00003B380000}"/>
    <cellStyle name="Normal 2 2 4 6 2 2 3" xfId="46736" xr:uid="{00000000-0005-0000-0000-00003C380000}"/>
    <cellStyle name="Normal 2 2 4 6 2 3" xfId="23393" xr:uid="{00000000-0005-0000-0000-00003D380000}"/>
    <cellStyle name="Normal 2 2 4 6 2 4" xfId="38990" xr:uid="{00000000-0005-0000-0000-00003E380000}"/>
    <cellStyle name="Normal 2 2 4 6 3" xfId="7559" xr:uid="{00000000-0005-0000-0000-00003F380000}"/>
    <cellStyle name="Normal 2 2 4 6 3 2" xfId="15471" xr:uid="{00000000-0005-0000-0000-000040380000}"/>
    <cellStyle name="Normal 2 2 4 6 3 2 2" xfId="31140" xr:uid="{00000000-0005-0000-0000-000041380000}"/>
    <cellStyle name="Normal 2 2 4 6 3 2 3" xfId="46737" xr:uid="{00000000-0005-0000-0000-000042380000}"/>
    <cellStyle name="Normal 2 2 4 6 3 3" xfId="23394" xr:uid="{00000000-0005-0000-0000-000043380000}"/>
    <cellStyle name="Normal 2 2 4 6 3 4" xfId="38991" xr:uid="{00000000-0005-0000-0000-000044380000}"/>
    <cellStyle name="Normal 2 2 4 6 4" xfId="15469" xr:uid="{00000000-0005-0000-0000-000045380000}"/>
    <cellStyle name="Normal 2 2 4 6 4 2" xfId="31138" xr:uid="{00000000-0005-0000-0000-000046380000}"/>
    <cellStyle name="Normal 2 2 4 6 4 3" xfId="46735" xr:uid="{00000000-0005-0000-0000-000047380000}"/>
    <cellStyle name="Normal 2 2 4 6 5" xfId="23392" xr:uid="{00000000-0005-0000-0000-000048380000}"/>
    <cellStyle name="Normal 2 2 4 6 6" xfId="38989" xr:uid="{00000000-0005-0000-0000-000049380000}"/>
    <cellStyle name="Normal 2 2 4 7" xfId="7560" xr:uid="{00000000-0005-0000-0000-00004A380000}"/>
    <cellStyle name="Normal 2 2 4 7 2" xfId="7561" xr:uid="{00000000-0005-0000-0000-00004B380000}"/>
    <cellStyle name="Normal 2 2 4 7 2 2" xfId="15473" xr:uid="{00000000-0005-0000-0000-00004C380000}"/>
    <cellStyle name="Normal 2 2 4 7 2 2 2" xfId="31142" xr:uid="{00000000-0005-0000-0000-00004D380000}"/>
    <cellStyle name="Normal 2 2 4 7 2 2 3" xfId="46739" xr:uid="{00000000-0005-0000-0000-00004E380000}"/>
    <cellStyle name="Normal 2 2 4 7 2 3" xfId="23396" xr:uid="{00000000-0005-0000-0000-00004F380000}"/>
    <cellStyle name="Normal 2 2 4 7 2 4" xfId="38993" xr:uid="{00000000-0005-0000-0000-000050380000}"/>
    <cellStyle name="Normal 2 2 4 7 3" xfId="7562" xr:uid="{00000000-0005-0000-0000-000051380000}"/>
    <cellStyle name="Normal 2 2 4 7 3 2" xfId="15474" xr:uid="{00000000-0005-0000-0000-000052380000}"/>
    <cellStyle name="Normal 2 2 4 7 3 2 2" xfId="31143" xr:uid="{00000000-0005-0000-0000-000053380000}"/>
    <cellStyle name="Normal 2 2 4 7 3 2 3" xfId="46740" xr:uid="{00000000-0005-0000-0000-000054380000}"/>
    <cellStyle name="Normal 2 2 4 7 3 3" xfId="23397" xr:uid="{00000000-0005-0000-0000-000055380000}"/>
    <cellStyle name="Normal 2 2 4 7 3 4" xfId="38994" xr:uid="{00000000-0005-0000-0000-000056380000}"/>
    <cellStyle name="Normal 2 2 4 7 4" xfId="15472" xr:uid="{00000000-0005-0000-0000-000057380000}"/>
    <cellStyle name="Normal 2 2 4 7 4 2" xfId="31141" xr:uid="{00000000-0005-0000-0000-000058380000}"/>
    <cellStyle name="Normal 2 2 4 7 4 3" xfId="46738" xr:uid="{00000000-0005-0000-0000-000059380000}"/>
    <cellStyle name="Normal 2 2 4 7 5" xfId="23395" xr:uid="{00000000-0005-0000-0000-00005A380000}"/>
    <cellStyle name="Normal 2 2 4 7 6" xfId="38992" xr:uid="{00000000-0005-0000-0000-00005B380000}"/>
    <cellStyle name="Normal 2 2 4 8" xfId="7563" xr:uid="{00000000-0005-0000-0000-00005C380000}"/>
    <cellStyle name="Normal 2 2 4 8 2" xfId="7564" xr:uid="{00000000-0005-0000-0000-00005D380000}"/>
    <cellStyle name="Normal 2 2 4 8 2 2" xfId="15476" xr:uid="{00000000-0005-0000-0000-00005E380000}"/>
    <cellStyle name="Normal 2 2 4 8 2 2 2" xfId="31145" xr:uid="{00000000-0005-0000-0000-00005F380000}"/>
    <cellStyle name="Normal 2 2 4 8 2 2 3" xfId="46742" xr:uid="{00000000-0005-0000-0000-000060380000}"/>
    <cellStyle name="Normal 2 2 4 8 2 3" xfId="23399" xr:uid="{00000000-0005-0000-0000-000061380000}"/>
    <cellStyle name="Normal 2 2 4 8 2 4" xfId="38996" xr:uid="{00000000-0005-0000-0000-000062380000}"/>
    <cellStyle name="Normal 2 2 4 8 3" xfId="7565" xr:uid="{00000000-0005-0000-0000-000063380000}"/>
    <cellStyle name="Normal 2 2 4 8 3 2" xfId="15477" xr:uid="{00000000-0005-0000-0000-000064380000}"/>
    <cellStyle name="Normal 2 2 4 8 3 2 2" xfId="31146" xr:uid="{00000000-0005-0000-0000-000065380000}"/>
    <cellStyle name="Normal 2 2 4 8 3 2 3" xfId="46743" xr:uid="{00000000-0005-0000-0000-000066380000}"/>
    <cellStyle name="Normal 2 2 4 8 3 3" xfId="23400" xr:uid="{00000000-0005-0000-0000-000067380000}"/>
    <cellStyle name="Normal 2 2 4 8 3 4" xfId="38997" xr:uid="{00000000-0005-0000-0000-000068380000}"/>
    <cellStyle name="Normal 2 2 4 8 4" xfId="15475" xr:uid="{00000000-0005-0000-0000-000069380000}"/>
    <cellStyle name="Normal 2 2 4 8 4 2" xfId="31144" xr:uid="{00000000-0005-0000-0000-00006A380000}"/>
    <cellStyle name="Normal 2 2 4 8 4 3" xfId="46741" xr:uid="{00000000-0005-0000-0000-00006B380000}"/>
    <cellStyle name="Normal 2 2 4 8 5" xfId="23398" xr:uid="{00000000-0005-0000-0000-00006C380000}"/>
    <cellStyle name="Normal 2 2 4 8 6" xfId="38995" xr:uid="{00000000-0005-0000-0000-00006D380000}"/>
    <cellStyle name="Normal 2 2 4 9" xfId="7566" xr:uid="{00000000-0005-0000-0000-00006E380000}"/>
    <cellStyle name="Normal 2 2 4 9 2" xfId="7567" xr:uid="{00000000-0005-0000-0000-00006F380000}"/>
    <cellStyle name="Normal 2 2 4 9 2 2" xfId="15479" xr:uid="{00000000-0005-0000-0000-000070380000}"/>
    <cellStyle name="Normal 2 2 4 9 2 2 2" xfId="31148" xr:uid="{00000000-0005-0000-0000-000071380000}"/>
    <cellStyle name="Normal 2 2 4 9 2 2 3" xfId="46745" xr:uid="{00000000-0005-0000-0000-000072380000}"/>
    <cellStyle name="Normal 2 2 4 9 2 3" xfId="23402" xr:uid="{00000000-0005-0000-0000-000073380000}"/>
    <cellStyle name="Normal 2 2 4 9 2 4" xfId="38999" xr:uid="{00000000-0005-0000-0000-000074380000}"/>
    <cellStyle name="Normal 2 2 4 9 3" xfId="7568" xr:uid="{00000000-0005-0000-0000-000075380000}"/>
    <cellStyle name="Normal 2 2 4 9 3 2" xfId="15480" xr:uid="{00000000-0005-0000-0000-000076380000}"/>
    <cellStyle name="Normal 2 2 4 9 3 2 2" xfId="31149" xr:uid="{00000000-0005-0000-0000-000077380000}"/>
    <cellStyle name="Normal 2 2 4 9 3 2 3" xfId="46746" xr:uid="{00000000-0005-0000-0000-000078380000}"/>
    <cellStyle name="Normal 2 2 4 9 3 3" xfId="23403" xr:uid="{00000000-0005-0000-0000-000079380000}"/>
    <cellStyle name="Normal 2 2 4 9 3 4" xfId="39000" xr:uid="{00000000-0005-0000-0000-00007A380000}"/>
    <cellStyle name="Normal 2 2 4 9 4" xfId="15478" xr:uid="{00000000-0005-0000-0000-00007B380000}"/>
    <cellStyle name="Normal 2 2 4 9 4 2" xfId="31147" xr:uid="{00000000-0005-0000-0000-00007C380000}"/>
    <cellStyle name="Normal 2 2 4 9 4 3" xfId="46744" xr:uid="{00000000-0005-0000-0000-00007D380000}"/>
    <cellStyle name="Normal 2 2 4 9 5" xfId="23401" xr:uid="{00000000-0005-0000-0000-00007E380000}"/>
    <cellStyle name="Normal 2 2 4 9 6" xfId="38998" xr:uid="{00000000-0005-0000-0000-00007F380000}"/>
    <cellStyle name="Normal 2 2 40" xfId="7569" xr:uid="{00000000-0005-0000-0000-000080380000}"/>
    <cellStyle name="Normal 2 2 40 2" xfId="15481" xr:uid="{00000000-0005-0000-0000-000081380000}"/>
    <cellStyle name="Normal 2 2 40 2 2" xfId="31150" xr:uid="{00000000-0005-0000-0000-000082380000}"/>
    <cellStyle name="Normal 2 2 40 2 3" xfId="46747" xr:uid="{00000000-0005-0000-0000-000083380000}"/>
    <cellStyle name="Normal 2 2 40 3" xfId="23404" xr:uid="{00000000-0005-0000-0000-000084380000}"/>
    <cellStyle name="Normal 2 2 40 4" xfId="39001" xr:uid="{00000000-0005-0000-0000-000085380000}"/>
    <cellStyle name="Normal 2 2 41" xfId="7570" xr:uid="{00000000-0005-0000-0000-000086380000}"/>
    <cellStyle name="Normal 2 2 41 2" xfId="15482" xr:uid="{00000000-0005-0000-0000-000087380000}"/>
    <cellStyle name="Normal 2 2 41 2 2" xfId="31151" xr:uid="{00000000-0005-0000-0000-000088380000}"/>
    <cellStyle name="Normal 2 2 41 2 3" xfId="46748" xr:uid="{00000000-0005-0000-0000-000089380000}"/>
    <cellStyle name="Normal 2 2 41 3" xfId="23405" xr:uid="{00000000-0005-0000-0000-00008A380000}"/>
    <cellStyle name="Normal 2 2 41 4" xfId="39002" xr:uid="{00000000-0005-0000-0000-00008B380000}"/>
    <cellStyle name="Normal 2 2 42" xfId="7571" xr:uid="{00000000-0005-0000-0000-00008C380000}"/>
    <cellStyle name="Normal 2 2 42 2" xfId="15483" xr:uid="{00000000-0005-0000-0000-00008D380000}"/>
    <cellStyle name="Normal 2 2 42 2 2" xfId="31152" xr:uid="{00000000-0005-0000-0000-00008E380000}"/>
    <cellStyle name="Normal 2 2 42 2 3" xfId="46749" xr:uid="{00000000-0005-0000-0000-00008F380000}"/>
    <cellStyle name="Normal 2 2 42 3" xfId="23406" xr:uid="{00000000-0005-0000-0000-000090380000}"/>
    <cellStyle name="Normal 2 2 42 4" xfId="39003" xr:uid="{00000000-0005-0000-0000-000091380000}"/>
    <cellStyle name="Normal 2 2 43" xfId="7572" xr:uid="{00000000-0005-0000-0000-000092380000}"/>
    <cellStyle name="Normal 2 2 43 2" xfId="15484" xr:uid="{00000000-0005-0000-0000-000093380000}"/>
    <cellStyle name="Normal 2 2 43 2 2" xfId="31153" xr:uid="{00000000-0005-0000-0000-000094380000}"/>
    <cellStyle name="Normal 2 2 43 2 3" xfId="46750" xr:uid="{00000000-0005-0000-0000-000095380000}"/>
    <cellStyle name="Normal 2 2 43 3" xfId="23407" xr:uid="{00000000-0005-0000-0000-000096380000}"/>
    <cellStyle name="Normal 2 2 43 4" xfId="39004" xr:uid="{00000000-0005-0000-0000-000097380000}"/>
    <cellStyle name="Normal 2 2 44" xfId="7573" xr:uid="{00000000-0005-0000-0000-000098380000}"/>
    <cellStyle name="Normal 2 2 44 2" xfId="15485" xr:uid="{00000000-0005-0000-0000-000099380000}"/>
    <cellStyle name="Normal 2 2 44 2 2" xfId="31154" xr:uid="{00000000-0005-0000-0000-00009A380000}"/>
    <cellStyle name="Normal 2 2 44 2 3" xfId="46751" xr:uid="{00000000-0005-0000-0000-00009B380000}"/>
    <cellStyle name="Normal 2 2 44 3" xfId="23408" xr:uid="{00000000-0005-0000-0000-00009C380000}"/>
    <cellStyle name="Normal 2 2 44 4" xfId="39005" xr:uid="{00000000-0005-0000-0000-00009D380000}"/>
    <cellStyle name="Normal 2 2 45" xfId="7574" xr:uid="{00000000-0005-0000-0000-00009E380000}"/>
    <cellStyle name="Normal 2 2 45 2" xfId="15486" xr:uid="{00000000-0005-0000-0000-00009F380000}"/>
    <cellStyle name="Normal 2 2 45 2 2" xfId="31155" xr:uid="{00000000-0005-0000-0000-0000A0380000}"/>
    <cellStyle name="Normal 2 2 45 2 3" xfId="46752" xr:uid="{00000000-0005-0000-0000-0000A1380000}"/>
    <cellStyle name="Normal 2 2 45 3" xfId="23409" xr:uid="{00000000-0005-0000-0000-0000A2380000}"/>
    <cellStyle name="Normal 2 2 45 4" xfId="39006" xr:uid="{00000000-0005-0000-0000-0000A3380000}"/>
    <cellStyle name="Normal 2 2 46" xfId="7575" xr:uid="{00000000-0005-0000-0000-0000A4380000}"/>
    <cellStyle name="Normal 2 2 46 2" xfId="15487" xr:uid="{00000000-0005-0000-0000-0000A5380000}"/>
    <cellStyle name="Normal 2 2 46 2 2" xfId="31156" xr:uid="{00000000-0005-0000-0000-0000A6380000}"/>
    <cellStyle name="Normal 2 2 46 2 3" xfId="46753" xr:uid="{00000000-0005-0000-0000-0000A7380000}"/>
    <cellStyle name="Normal 2 2 46 3" xfId="23410" xr:uid="{00000000-0005-0000-0000-0000A8380000}"/>
    <cellStyle name="Normal 2 2 46 4" xfId="39007" xr:uid="{00000000-0005-0000-0000-0000A9380000}"/>
    <cellStyle name="Normal 2 2 47" xfId="7576" xr:uid="{00000000-0005-0000-0000-0000AA380000}"/>
    <cellStyle name="Normal 2 2 47 2" xfId="15488" xr:uid="{00000000-0005-0000-0000-0000AB380000}"/>
    <cellStyle name="Normal 2 2 47 2 2" xfId="31157" xr:uid="{00000000-0005-0000-0000-0000AC380000}"/>
    <cellStyle name="Normal 2 2 47 2 3" xfId="46754" xr:uid="{00000000-0005-0000-0000-0000AD380000}"/>
    <cellStyle name="Normal 2 2 47 3" xfId="23411" xr:uid="{00000000-0005-0000-0000-0000AE380000}"/>
    <cellStyle name="Normal 2 2 47 4" xfId="39008" xr:uid="{00000000-0005-0000-0000-0000AF380000}"/>
    <cellStyle name="Normal 2 2 48" xfId="7577" xr:uid="{00000000-0005-0000-0000-0000B0380000}"/>
    <cellStyle name="Normal 2 2 48 2" xfId="15489" xr:uid="{00000000-0005-0000-0000-0000B1380000}"/>
    <cellStyle name="Normal 2 2 48 2 2" xfId="31158" xr:uid="{00000000-0005-0000-0000-0000B2380000}"/>
    <cellStyle name="Normal 2 2 48 2 3" xfId="46755" xr:uid="{00000000-0005-0000-0000-0000B3380000}"/>
    <cellStyle name="Normal 2 2 48 3" xfId="23412" xr:uid="{00000000-0005-0000-0000-0000B4380000}"/>
    <cellStyle name="Normal 2 2 48 4" xfId="39009" xr:uid="{00000000-0005-0000-0000-0000B5380000}"/>
    <cellStyle name="Normal 2 2 49" xfId="7578" xr:uid="{00000000-0005-0000-0000-0000B6380000}"/>
    <cellStyle name="Normal 2 2 49 2" xfId="15490" xr:uid="{00000000-0005-0000-0000-0000B7380000}"/>
    <cellStyle name="Normal 2 2 49 2 2" xfId="31159" xr:uid="{00000000-0005-0000-0000-0000B8380000}"/>
    <cellStyle name="Normal 2 2 49 2 3" xfId="46756" xr:uid="{00000000-0005-0000-0000-0000B9380000}"/>
    <cellStyle name="Normal 2 2 49 3" xfId="23413" xr:uid="{00000000-0005-0000-0000-0000BA380000}"/>
    <cellStyle name="Normal 2 2 49 4" xfId="39010" xr:uid="{00000000-0005-0000-0000-0000BB380000}"/>
    <cellStyle name="Normal 2 2 5" xfId="157" xr:uid="{00000000-0005-0000-0000-0000BC380000}"/>
    <cellStyle name="Normal 2 2 5 10" xfId="7580" xr:uid="{00000000-0005-0000-0000-0000BD380000}"/>
    <cellStyle name="Normal 2 2 5 10 2" xfId="15492" xr:uid="{00000000-0005-0000-0000-0000BE380000}"/>
    <cellStyle name="Normal 2 2 5 10 2 2" xfId="31161" xr:uid="{00000000-0005-0000-0000-0000BF380000}"/>
    <cellStyle name="Normal 2 2 5 10 2 3" xfId="46758" xr:uid="{00000000-0005-0000-0000-0000C0380000}"/>
    <cellStyle name="Normal 2 2 5 10 3" xfId="23415" xr:uid="{00000000-0005-0000-0000-0000C1380000}"/>
    <cellStyle name="Normal 2 2 5 10 4" xfId="39012" xr:uid="{00000000-0005-0000-0000-0000C2380000}"/>
    <cellStyle name="Normal 2 2 5 11" xfId="7581" xr:uid="{00000000-0005-0000-0000-0000C3380000}"/>
    <cellStyle name="Normal 2 2 5 11 2" xfId="15493" xr:uid="{00000000-0005-0000-0000-0000C4380000}"/>
    <cellStyle name="Normal 2 2 5 11 2 2" xfId="31162" xr:uid="{00000000-0005-0000-0000-0000C5380000}"/>
    <cellStyle name="Normal 2 2 5 11 2 3" xfId="46759" xr:uid="{00000000-0005-0000-0000-0000C6380000}"/>
    <cellStyle name="Normal 2 2 5 11 3" xfId="23416" xr:uid="{00000000-0005-0000-0000-0000C7380000}"/>
    <cellStyle name="Normal 2 2 5 11 4" xfId="39013" xr:uid="{00000000-0005-0000-0000-0000C8380000}"/>
    <cellStyle name="Normal 2 2 5 12" xfId="7582" xr:uid="{00000000-0005-0000-0000-0000C9380000}"/>
    <cellStyle name="Normal 2 2 5 12 2" xfId="15494" xr:uid="{00000000-0005-0000-0000-0000CA380000}"/>
    <cellStyle name="Normal 2 2 5 12 2 2" xfId="31163" xr:uid="{00000000-0005-0000-0000-0000CB380000}"/>
    <cellStyle name="Normal 2 2 5 12 2 3" xfId="46760" xr:uid="{00000000-0005-0000-0000-0000CC380000}"/>
    <cellStyle name="Normal 2 2 5 12 3" xfId="23417" xr:uid="{00000000-0005-0000-0000-0000CD380000}"/>
    <cellStyle name="Normal 2 2 5 12 4" xfId="39014" xr:uid="{00000000-0005-0000-0000-0000CE380000}"/>
    <cellStyle name="Normal 2 2 5 13" xfId="7583" xr:uid="{00000000-0005-0000-0000-0000CF380000}"/>
    <cellStyle name="Normal 2 2 5 13 2" xfId="15495" xr:uid="{00000000-0005-0000-0000-0000D0380000}"/>
    <cellStyle name="Normal 2 2 5 13 2 2" xfId="31164" xr:uid="{00000000-0005-0000-0000-0000D1380000}"/>
    <cellStyle name="Normal 2 2 5 13 2 3" xfId="46761" xr:uid="{00000000-0005-0000-0000-0000D2380000}"/>
    <cellStyle name="Normal 2 2 5 13 3" xfId="23418" xr:uid="{00000000-0005-0000-0000-0000D3380000}"/>
    <cellStyle name="Normal 2 2 5 13 4" xfId="39015" xr:uid="{00000000-0005-0000-0000-0000D4380000}"/>
    <cellStyle name="Normal 2 2 5 14" xfId="7584" xr:uid="{00000000-0005-0000-0000-0000D5380000}"/>
    <cellStyle name="Normal 2 2 5 14 2" xfId="15496" xr:uid="{00000000-0005-0000-0000-0000D6380000}"/>
    <cellStyle name="Normal 2 2 5 14 2 2" xfId="31165" xr:uid="{00000000-0005-0000-0000-0000D7380000}"/>
    <cellStyle name="Normal 2 2 5 14 2 3" xfId="46762" xr:uid="{00000000-0005-0000-0000-0000D8380000}"/>
    <cellStyle name="Normal 2 2 5 14 3" xfId="23419" xr:uid="{00000000-0005-0000-0000-0000D9380000}"/>
    <cellStyle name="Normal 2 2 5 14 4" xfId="39016" xr:uid="{00000000-0005-0000-0000-0000DA380000}"/>
    <cellStyle name="Normal 2 2 5 15" xfId="7585" xr:uid="{00000000-0005-0000-0000-0000DB380000}"/>
    <cellStyle name="Normal 2 2 5 15 2" xfId="15497" xr:uid="{00000000-0005-0000-0000-0000DC380000}"/>
    <cellStyle name="Normal 2 2 5 15 2 2" xfId="31166" xr:uid="{00000000-0005-0000-0000-0000DD380000}"/>
    <cellStyle name="Normal 2 2 5 15 2 3" xfId="46763" xr:uid="{00000000-0005-0000-0000-0000DE380000}"/>
    <cellStyle name="Normal 2 2 5 15 3" xfId="23420" xr:uid="{00000000-0005-0000-0000-0000DF380000}"/>
    <cellStyle name="Normal 2 2 5 15 4" xfId="39017" xr:uid="{00000000-0005-0000-0000-0000E0380000}"/>
    <cellStyle name="Normal 2 2 5 16" xfId="7586" xr:uid="{00000000-0005-0000-0000-0000E1380000}"/>
    <cellStyle name="Normal 2 2 5 16 2" xfId="15498" xr:uid="{00000000-0005-0000-0000-0000E2380000}"/>
    <cellStyle name="Normal 2 2 5 16 2 2" xfId="31167" xr:uid="{00000000-0005-0000-0000-0000E3380000}"/>
    <cellStyle name="Normal 2 2 5 16 2 3" xfId="46764" xr:uid="{00000000-0005-0000-0000-0000E4380000}"/>
    <cellStyle name="Normal 2 2 5 16 3" xfId="23421" xr:uid="{00000000-0005-0000-0000-0000E5380000}"/>
    <cellStyle name="Normal 2 2 5 16 4" xfId="39018" xr:uid="{00000000-0005-0000-0000-0000E6380000}"/>
    <cellStyle name="Normal 2 2 5 17" xfId="7587" xr:uid="{00000000-0005-0000-0000-0000E7380000}"/>
    <cellStyle name="Normal 2 2 5 17 2" xfId="7588" xr:uid="{00000000-0005-0000-0000-0000E8380000}"/>
    <cellStyle name="Normal 2 2 5 17 2 2" xfId="15500" xr:uid="{00000000-0005-0000-0000-0000E9380000}"/>
    <cellStyle name="Normal 2 2 5 17 2 2 2" xfId="31169" xr:uid="{00000000-0005-0000-0000-0000EA380000}"/>
    <cellStyle name="Normal 2 2 5 17 2 2 3" xfId="46766" xr:uid="{00000000-0005-0000-0000-0000EB380000}"/>
    <cellStyle name="Normal 2 2 5 17 2 3" xfId="23423" xr:uid="{00000000-0005-0000-0000-0000EC380000}"/>
    <cellStyle name="Normal 2 2 5 17 2 4" xfId="39020" xr:uid="{00000000-0005-0000-0000-0000ED380000}"/>
    <cellStyle name="Normal 2 2 5 17 3" xfId="7589" xr:uid="{00000000-0005-0000-0000-0000EE380000}"/>
    <cellStyle name="Normal 2 2 5 17 3 2" xfId="15501" xr:uid="{00000000-0005-0000-0000-0000EF380000}"/>
    <cellStyle name="Normal 2 2 5 17 3 2 2" xfId="31170" xr:uid="{00000000-0005-0000-0000-0000F0380000}"/>
    <cellStyle name="Normal 2 2 5 17 3 2 3" xfId="46767" xr:uid="{00000000-0005-0000-0000-0000F1380000}"/>
    <cellStyle name="Normal 2 2 5 17 3 3" xfId="23424" xr:uid="{00000000-0005-0000-0000-0000F2380000}"/>
    <cellStyle name="Normal 2 2 5 17 3 4" xfId="39021" xr:uid="{00000000-0005-0000-0000-0000F3380000}"/>
    <cellStyle name="Normal 2 2 5 17 4" xfId="15499" xr:uid="{00000000-0005-0000-0000-0000F4380000}"/>
    <cellStyle name="Normal 2 2 5 17 4 2" xfId="31168" xr:uid="{00000000-0005-0000-0000-0000F5380000}"/>
    <cellStyle name="Normal 2 2 5 17 4 3" xfId="46765" xr:uid="{00000000-0005-0000-0000-0000F6380000}"/>
    <cellStyle name="Normal 2 2 5 17 5" xfId="23422" xr:uid="{00000000-0005-0000-0000-0000F7380000}"/>
    <cellStyle name="Normal 2 2 5 17 6" xfId="39019" xr:uid="{00000000-0005-0000-0000-0000F8380000}"/>
    <cellStyle name="Normal 2 2 5 18" xfId="7590" xr:uid="{00000000-0005-0000-0000-0000F9380000}"/>
    <cellStyle name="Normal 2 2 5 18 2" xfId="7591" xr:uid="{00000000-0005-0000-0000-0000FA380000}"/>
    <cellStyle name="Normal 2 2 5 18 2 2" xfId="15503" xr:uid="{00000000-0005-0000-0000-0000FB380000}"/>
    <cellStyle name="Normal 2 2 5 18 2 2 2" xfId="31172" xr:uid="{00000000-0005-0000-0000-0000FC380000}"/>
    <cellStyle name="Normal 2 2 5 18 2 2 3" xfId="46769" xr:uid="{00000000-0005-0000-0000-0000FD380000}"/>
    <cellStyle name="Normal 2 2 5 18 2 3" xfId="23426" xr:uid="{00000000-0005-0000-0000-0000FE380000}"/>
    <cellStyle name="Normal 2 2 5 18 2 4" xfId="39023" xr:uid="{00000000-0005-0000-0000-0000FF380000}"/>
    <cellStyle name="Normal 2 2 5 18 3" xfId="7592" xr:uid="{00000000-0005-0000-0000-000000390000}"/>
    <cellStyle name="Normal 2 2 5 18 3 2" xfId="15504" xr:uid="{00000000-0005-0000-0000-000001390000}"/>
    <cellStyle name="Normal 2 2 5 18 3 2 2" xfId="31173" xr:uid="{00000000-0005-0000-0000-000002390000}"/>
    <cellStyle name="Normal 2 2 5 18 3 2 3" xfId="46770" xr:uid="{00000000-0005-0000-0000-000003390000}"/>
    <cellStyle name="Normal 2 2 5 18 3 3" xfId="23427" xr:uid="{00000000-0005-0000-0000-000004390000}"/>
    <cellStyle name="Normal 2 2 5 18 3 4" xfId="39024" xr:uid="{00000000-0005-0000-0000-000005390000}"/>
    <cellStyle name="Normal 2 2 5 18 4" xfId="15502" xr:uid="{00000000-0005-0000-0000-000006390000}"/>
    <cellStyle name="Normal 2 2 5 18 4 2" xfId="31171" xr:uid="{00000000-0005-0000-0000-000007390000}"/>
    <cellStyle name="Normal 2 2 5 18 4 3" xfId="46768" xr:uid="{00000000-0005-0000-0000-000008390000}"/>
    <cellStyle name="Normal 2 2 5 18 5" xfId="23425" xr:uid="{00000000-0005-0000-0000-000009390000}"/>
    <cellStyle name="Normal 2 2 5 18 6" xfId="39022" xr:uid="{00000000-0005-0000-0000-00000A390000}"/>
    <cellStyle name="Normal 2 2 5 19" xfId="7593" xr:uid="{00000000-0005-0000-0000-00000B390000}"/>
    <cellStyle name="Normal 2 2 5 19 2" xfId="7594" xr:uid="{00000000-0005-0000-0000-00000C390000}"/>
    <cellStyle name="Normal 2 2 5 19 2 2" xfId="15506" xr:uid="{00000000-0005-0000-0000-00000D390000}"/>
    <cellStyle name="Normal 2 2 5 19 2 2 2" xfId="31175" xr:uid="{00000000-0005-0000-0000-00000E390000}"/>
    <cellStyle name="Normal 2 2 5 19 2 2 3" xfId="46772" xr:uid="{00000000-0005-0000-0000-00000F390000}"/>
    <cellStyle name="Normal 2 2 5 19 2 3" xfId="23429" xr:uid="{00000000-0005-0000-0000-000010390000}"/>
    <cellStyle name="Normal 2 2 5 19 2 4" xfId="39026" xr:uid="{00000000-0005-0000-0000-000011390000}"/>
    <cellStyle name="Normal 2 2 5 19 3" xfId="7595" xr:uid="{00000000-0005-0000-0000-000012390000}"/>
    <cellStyle name="Normal 2 2 5 19 3 2" xfId="15507" xr:uid="{00000000-0005-0000-0000-000013390000}"/>
    <cellStyle name="Normal 2 2 5 19 3 2 2" xfId="31176" xr:uid="{00000000-0005-0000-0000-000014390000}"/>
    <cellStyle name="Normal 2 2 5 19 3 2 3" xfId="46773" xr:uid="{00000000-0005-0000-0000-000015390000}"/>
    <cellStyle name="Normal 2 2 5 19 3 3" xfId="23430" xr:uid="{00000000-0005-0000-0000-000016390000}"/>
    <cellStyle name="Normal 2 2 5 19 3 4" xfId="39027" xr:uid="{00000000-0005-0000-0000-000017390000}"/>
    <cellStyle name="Normal 2 2 5 19 4" xfId="15505" xr:uid="{00000000-0005-0000-0000-000018390000}"/>
    <cellStyle name="Normal 2 2 5 19 4 2" xfId="31174" xr:uid="{00000000-0005-0000-0000-000019390000}"/>
    <cellStyle name="Normal 2 2 5 19 4 3" xfId="46771" xr:uid="{00000000-0005-0000-0000-00001A390000}"/>
    <cellStyle name="Normal 2 2 5 19 5" xfId="23428" xr:uid="{00000000-0005-0000-0000-00001B390000}"/>
    <cellStyle name="Normal 2 2 5 19 6" xfId="39025" xr:uid="{00000000-0005-0000-0000-00001C390000}"/>
    <cellStyle name="Normal 2 2 5 2" xfId="7596" xr:uid="{00000000-0005-0000-0000-00001D390000}"/>
    <cellStyle name="Normal 2 2 5 2 10" xfId="7597" xr:uid="{00000000-0005-0000-0000-00001E390000}"/>
    <cellStyle name="Normal 2 2 5 2 10 2" xfId="7598" xr:uid="{00000000-0005-0000-0000-00001F390000}"/>
    <cellStyle name="Normal 2 2 5 2 10 2 2" xfId="15510" xr:uid="{00000000-0005-0000-0000-000020390000}"/>
    <cellStyle name="Normal 2 2 5 2 10 2 2 2" xfId="31179" xr:uid="{00000000-0005-0000-0000-000021390000}"/>
    <cellStyle name="Normal 2 2 5 2 10 2 2 3" xfId="46776" xr:uid="{00000000-0005-0000-0000-000022390000}"/>
    <cellStyle name="Normal 2 2 5 2 10 2 3" xfId="23433" xr:uid="{00000000-0005-0000-0000-000023390000}"/>
    <cellStyle name="Normal 2 2 5 2 10 2 4" xfId="39030" xr:uid="{00000000-0005-0000-0000-000024390000}"/>
    <cellStyle name="Normal 2 2 5 2 10 3" xfId="7599" xr:uid="{00000000-0005-0000-0000-000025390000}"/>
    <cellStyle name="Normal 2 2 5 2 10 3 2" xfId="15511" xr:uid="{00000000-0005-0000-0000-000026390000}"/>
    <cellStyle name="Normal 2 2 5 2 10 3 2 2" xfId="31180" xr:uid="{00000000-0005-0000-0000-000027390000}"/>
    <cellStyle name="Normal 2 2 5 2 10 3 2 3" xfId="46777" xr:uid="{00000000-0005-0000-0000-000028390000}"/>
    <cellStyle name="Normal 2 2 5 2 10 3 3" xfId="23434" xr:uid="{00000000-0005-0000-0000-000029390000}"/>
    <cellStyle name="Normal 2 2 5 2 10 3 4" xfId="39031" xr:uid="{00000000-0005-0000-0000-00002A390000}"/>
    <cellStyle name="Normal 2 2 5 2 10 4" xfId="15509" xr:uid="{00000000-0005-0000-0000-00002B390000}"/>
    <cellStyle name="Normal 2 2 5 2 10 4 2" xfId="31178" xr:uid="{00000000-0005-0000-0000-00002C390000}"/>
    <cellStyle name="Normal 2 2 5 2 10 4 3" xfId="46775" xr:uid="{00000000-0005-0000-0000-00002D390000}"/>
    <cellStyle name="Normal 2 2 5 2 10 5" xfId="23432" xr:uid="{00000000-0005-0000-0000-00002E390000}"/>
    <cellStyle name="Normal 2 2 5 2 10 6" xfId="39029" xr:uid="{00000000-0005-0000-0000-00002F390000}"/>
    <cellStyle name="Normal 2 2 5 2 11" xfId="7600" xr:uid="{00000000-0005-0000-0000-000030390000}"/>
    <cellStyle name="Normal 2 2 5 2 11 2" xfId="7601" xr:uid="{00000000-0005-0000-0000-000031390000}"/>
    <cellStyle name="Normal 2 2 5 2 11 2 2" xfId="15513" xr:uid="{00000000-0005-0000-0000-000032390000}"/>
    <cellStyle name="Normal 2 2 5 2 11 2 2 2" xfId="31182" xr:uid="{00000000-0005-0000-0000-000033390000}"/>
    <cellStyle name="Normal 2 2 5 2 11 2 2 3" xfId="46779" xr:uid="{00000000-0005-0000-0000-000034390000}"/>
    <cellStyle name="Normal 2 2 5 2 11 2 3" xfId="23436" xr:uid="{00000000-0005-0000-0000-000035390000}"/>
    <cellStyle name="Normal 2 2 5 2 11 2 4" xfId="39033" xr:uid="{00000000-0005-0000-0000-000036390000}"/>
    <cellStyle name="Normal 2 2 5 2 11 3" xfId="7602" xr:uid="{00000000-0005-0000-0000-000037390000}"/>
    <cellStyle name="Normal 2 2 5 2 11 3 2" xfId="15514" xr:uid="{00000000-0005-0000-0000-000038390000}"/>
    <cellStyle name="Normal 2 2 5 2 11 3 2 2" xfId="31183" xr:uid="{00000000-0005-0000-0000-000039390000}"/>
    <cellStyle name="Normal 2 2 5 2 11 3 2 3" xfId="46780" xr:uid="{00000000-0005-0000-0000-00003A390000}"/>
    <cellStyle name="Normal 2 2 5 2 11 3 3" xfId="23437" xr:uid="{00000000-0005-0000-0000-00003B390000}"/>
    <cellStyle name="Normal 2 2 5 2 11 3 4" xfId="39034" xr:uid="{00000000-0005-0000-0000-00003C390000}"/>
    <cellStyle name="Normal 2 2 5 2 11 4" xfId="15512" xr:uid="{00000000-0005-0000-0000-00003D390000}"/>
    <cellStyle name="Normal 2 2 5 2 11 4 2" xfId="31181" xr:uid="{00000000-0005-0000-0000-00003E390000}"/>
    <cellStyle name="Normal 2 2 5 2 11 4 3" xfId="46778" xr:uid="{00000000-0005-0000-0000-00003F390000}"/>
    <cellStyle name="Normal 2 2 5 2 11 5" xfId="23435" xr:uid="{00000000-0005-0000-0000-000040390000}"/>
    <cellStyle name="Normal 2 2 5 2 11 6" xfId="39032" xr:uid="{00000000-0005-0000-0000-000041390000}"/>
    <cellStyle name="Normal 2 2 5 2 12" xfId="7603" xr:uid="{00000000-0005-0000-0000-000042390000}"/>
    <cellStyle name="Normal 2 2 5 2 12 2" xfId="7604" xr:uid="{00000000-0005-0000-0000-000043390000}"/>
    <cellStyle name="Normal 2 2 5 2 12 2 2" xfId="15516" xr:uid="{00000000-0005-0000-0000-000044390000}"/>
    <cellStyle name="Normal 2 2 5 2 12 2 2 2" xfId="31185" xr:uid="{00000000-0005-0000-0000-000045390000}"/>
    <cellStyle name="Normal 2 2 5 2 12 2 2 3" xfId="46782" xr:uid="{00000000-0005-0000-0000-000046390000}"/>
    <cellStyle name="Normal 2 2 5 2 12 2 3" xfId="23439" xr:uid="{00000000-0005-0000-0000-000047390000}"/>
    <cellStyle name="Normal 2 2 5 2 12 2 4" xfId="39036" xr:uid="{00000000-0005-0000-0000-000048390000}"/>
    <cellStyle name="Normal 2 2 5 2 12 3" xfId="7605" xr:uid="{00000000-0005-0000-0000-000049390000}"/>
    <cellStyle name="Normal 2 2 5 2 12 3 2" xfId="15517" xr:uid="{00000000-0005-0000-0000-00004A390000}"/>
    <cellStyle name="Normal 2 2 5 2 12 3 2 2" xfId="31186" xr:uid="{00000000-0005-0000-0000-00004B390000}"/>
    <cellStyle name="Normal 2 2 5 2 12 3 2 3" xfId="46783" xr:uid="{00000000-0005-0000-0000-00004C390000}"/>
    <cellStyle name="Normal 2 2 5 2 12 3 3" xfId="23440" xr:uid="{00000000-0005-0000-0000-00004D390000}"/>
    <cellStyle name="Normal 2 2 5 2 12 3 4" xfId="39037" xr:uid="{00000000-0005-0000-0000-00004E390000}"/>
    <cellStyle name="Normal 2 2 5 2 12 4" xfId="15515" xr:uid="{00000000-0005-0000-0000-00004F390000}"/>
    <cellStyle name="Normal 2 2 5 2 12 4 2" xfId="31184" xr:uid="{00000000-0005-0000-0000-000050390000}"/>
    <cellStyle name="Normal 2 2 5 2 12 4 3" xfId="46781" xr:uid="{00000000-0005-0000-0000-000051390000}"/>
    <cellStyle name="Normal 2 2 5 2 12 5" xfId="23438" xr:uid="{00000000-0005-0000-0000-000052390000}"/>
    <cellStyle name="Normal 2 2 5 2 12 6" xfId="39035" xr:uid="{00000000-0005-0000-0000-000053390000}"/>
    <cellStyle name="Normal 2 2 5 2 13" xfId="7606" xr:uid="{00000000-0005-0000-0000-000054390000}"/>
    <cellStyle name="Normal 2 2 5 2 13 2" xfId="7607" xr:uid="{00000000-0005-0000-0000-000055390000}"/>
    <cellStyle name="Normal 2 2 5 2 13 2 2" xfId="15519" xr:uid="{00000000-0005-0000-0000-000056390000}"/>
    <cellStyle name="Normal 2 2 5 2 13 2 2 2" xfId="31188" xr:uid="{00000000-0005-0000-0000-000057390000}"/>
    <cellStyle name="Normal 2 2 5 2 13 2 2 3" xfId="46785" xr:uid="{00000000-0005-0000-0000-000058390000}"/>
    <cellStyle name="Normal 2 2 5 2 13 2 3" xfId="23442" xr:uid="{00000000-0005-0000-0000-000059390000}"/>
    <cellStyle name="Normal 2 2 5 2 13 2 4" xfId="39039" xr:uid="{00000000-0005-0000-0000-00005A390000}"/>
    <cellStyle name="Normal 2 2 5 2 13 3" xfId="7608" xr:uid="{00000000-0005-0000-0000-00005B390000}"/>
    <cellStyle name="Normal 2 2 5 2 13 3 2" xfId="15520" xr:uid="{00000000-0005-0000-0000-00005C390000}"/>
    <cellStyle name="Normal 2 2 5 2 13 3 2 2" xfId="31189" xr:uid="{00000000-0005-0000-0000-00005D390000}"/>
    <cellStyle name="Normal 2 2 5 2 13 3 2 3" xfId="46786" xr:uid="{00000000-0005-0000-0000-00005E390000}"/>
    <cellStyle name="Normal 2 2 5 2 13 3 3" xfId="23443" xr:uid="{00000000-0005-0000-0000-00005F390000}"/>
    <cellStyle name="Normal 2 2 5 2 13 3 4" xfId="39040" xr:uid="{00000000-0005-0000-0000-000060390000}"/>
    <cellStyle name="Normal 2 2 5 2 13 4" xfId="15518" xr:uid="{00000000-0005-0000-0000-000061390000}"/>
    <cellStyle name="Normal 2 2 5 2 13 4 2" xfId="31187" xr:uid="{00000000-0005-0000-0000-000062390000}"/>
    <cellStyle name="Normal 2 2 5 2 13 4 3" xfId="46784" xr:uid="{00000000-0005-0000-0000-000063390000}"/>
    <cellStyle name="Normal 2 2 5 2 13 5" xfId="23441" xr:uid="{00000000-0005-0000-0000-000064390000}"/>
    <cellStyle name="Normal 2 2 5 2 13 6" xfId="39038" xr:uid="{00000000-0005-0000-0000-000065390000}"/>
    <cellStyle name="Normal 2 2 5 2 14" xfId="7609" xr:uid="{00000000-0005-0000-0000-000066390000}"/>
    <cellStyle name="Normal 2 2 5 2 14 2" xfId="7610" xr:uid="{00000000-0005-0000-0000-000067390000}"/>
    <cellStyle name="Normal 2 2 5 2 14 2 2" xfId="15522" xr:uid="{00000000-0005-0000-0000-000068390000}"/>
    <cellStyle name="Normal 2 2 5 2 14 2 2 2" xfId="31191" xr:uid="{00000000-0005-0000-0000-000069390000}"/>
    <cellStyle name="Normal 2 2 5 2 14 2 2 3" xfId="46788" xr:uid="{00000000-0005-0000-0000-00006A390000}"/>
    <cellStyle name="Normal 2 2 5 2 14 2 3" xfId="23445" xr:uid="{00000000-0005-0000-0000-00006B390000}"/>
    <cellStyle name="Normal 2 2 5 2 14 2 4" xfId="39042" xr:uid="{00000000-0005-0000-0000-00006C390000}"/>
    <cellStyle name="Normal 2 2 5 2 14 3" xfId="7611" xr:uid="{00000000-0005-0000-0000-00006D390000}"/>
    <cellStyle name="Normal 2 2 5 2 14 3 2" xfId="15523" xr:uid="{00000000-0005-0000-0000-00006E390000}"/>
    <cellStyle name="Normal 2 2 5 2 14 3 2 2" xfId="31192" xr:uid="{00000000-0005-0000-0000-00006F390000}"/>
    <cellStyle name="Normal 2 2 5 2 14 3 2 3" xfId="46789" xr:uid="{00000000-0005-0000-0000-000070390000}"/>
    <cellStyle name="Normal 2 2 5 2 14 3 3" xfId="23446" xr:uid="{00000000-0005-0000-0000-000071390000}"/>
    <cellStyle name="Normal 2 2 5 2 14 3 4" xfId="39043" xr:uid="{00000000-0005-0000-0000-000072390000}"/>
    <cellStyle name="Normal 2 2 5 2 14 4" xfId="15521" xr:uid="{00000000-0005-0000-0000-000073390000}"/>
    <cellStyle name="Normal 2 2 5 2 14 4 2" xfId="31190" xr:uid="{00000000-0005-0000-0000-000074390000}"/>
    <cellStyle name="Normal 2 2 5 2 14 4 3" xfId="46787" xr:uid="{00000000-0005-0000-0000-000075390000}"/>
    <cellStyle name="Normal 2 2 5 2 14 5" xfId="23444" xr:uid="{00000000-0005-0000-0000-000076390000}"/>
    <cellStyle name="Normal 2 2 5 2 14 6" xfId="39041" xr:uid="{00000000-0005-0000-0000-000077390000}"/>
    <cellStyle name="Normal 2 2 5 2 15" xfId="7612" xr:uid="{00000000-0005-0000-0000-000078390000}"/>
    <cellStyle name="Normal 2 2 5 2 15 2" xfId="7613" xr:uid="{00000000-0005-0000-0000-000079390000}"/>
    <cellStyle name="Normal 2 2 5 2 15 2 2" xfId="15525" xr:uid="{00000000-0005-0000-0000-00007A390000}"/>
    <cellStyle name="Normal 2 2 5 2 15 2 2 2" xfId="31194" xr:uid="{00000000-0005-0000-0000-00007B390000}"/>
    <cellStyle name="Normal 2 2 5 2 15 2 2 3" xfId="46791" xr:uid="{00000000-0005-0000-0000-00007C390000}"/>
    <cellStyle name="Normal 2 2 5 2 15 2 3" xfId="23448" xr:uid="{00000000-0005-0000-0000-00007D390000}"/>
    <cellStyle name="Normal 2 2 5 2 15 2 4" xfId="39045" xr:uid="{00000000-0005-0000-0000-00007E390000}"/>
    <cellStyle name="Normal 2 2 5 2 15 3" xfId="7614" xr:uid="{00000000-0005-0000-0000-00007F390000}"/>
    <cellStyle name="Normal 2 2 5 2 15 3 2" xfId="15526" xr:uid="{00000000-0005-0000-0000-000080390000}"/>
    <cellStyle name="Normal 2 2 5 2 15 3 2 2" xfId="31195" xr:uid="{00000000-0005-0000-0000-000081390000}"/>
    <cellStyle name="Normal 2 2 5 2 15 3 2 3" xfId="46792" xr:uid="{00000000-0005-0000-0000-000082390000}"/>
    <cellStyle name="Normal 2 2 5 2 15 3 3" xfId="23449" xr:uid="{00000000-0005-0000-0000-000083390000}"/>
    <cellStyle name="Normal 2 2 5 2 15 3 4" xfId="39046" xr:uid="{00000000-0005-0000-0000-000084390000}"/>
    <cellStyle name="Normal 2 2 5 2 15 4" xfId="15524" xr:uid="{00000000-0005-0000-0000-000085390000}"/>
    <cellStyle name="Normal 2 2 5 2 15 4 2" xfId="31193" xr:uid="{00000000-0005-0000-0000-000086390000}"/>
    <cellStyle name="Normal 2 2 5 2 15 4 3" xfId="46790" xr:uid="{00000000-0005-0000-0000-000087390000}"/>
    <cellStyle name="Normal 2 2 5 2 15 5" xfId="23447" xr:uid="{00000000-0005-0000-0000-000088390000}"/>
    <cellStyle name="Normal 2 2 5 2 15 6" xfId="39044" xr:uid="{00000000-0005-0000-0000-000089390000}"/>
    <cellStyle name="Normal 2 2 5 2 16" xfId="7615" xr:uid="{00000000-0005-0000-0000-00008A390000}"/>
    <cellStyle name="Normal 2 2 5 2 16 2" xfId="7616" xr:uid="{00000000-0005-0000-0000-00008B390000}"/>
    <cellStyle name="Normal 2 2 5 2 16 2 2" xfId="15528" xr:uid="{00000000-0005-0000-0000-00008C390000}"/>
    <cellStyle name="Normal 2 2 5 2 16 2 2 2" xfId="31197" xr:uid="{00000000-0005-0000-0000-00008D390000}"/>
    <cellStyle name="Normal 2 2 5 2 16 2 2 3" xfId="46794" xr:uid="{00000000-0005-0000-0000-00008E390000}"/>
    <cellStyle name="Normal 2 2 5 2 16 2 3" xfId="23451" xr:uid="{00000000-0005-0000-0000-00008F390000}"/>
    <cellStyle name="Normal 2 2 5 2 16 2 4" xfId="39048" xr:uid="{00000000-0005-0000-0000-000090390000}"/>
    <cellStyle name="Normal 2 2 5 2 16 3" xfId="7617" xr:uid="{00000000-0005-0000-0000-000091390000}"/>
    <cellStyle name="Normal 2 2 5 2 16 3 2" xfId="15529" xr:uid="{00000000-0005-0000-0000-000092390000}"/>
    <cellStyle name="Normal 2 2 5 2 16 3 2 2" xfId="31198" xr:uid="{00000000-0005-0000-0000-000093390000}"/>
    <cellStyle name="Normal 2 2 5 2 16 3 2 3" xfId="46795" xr:uid="{00000000-0005-0000-0000-000094390000}"/>
    <cellStyle name="Normal 2 2 5 2 16 3 3" xfId="23452" xr:uid="{00000000-0005-0000-0000-000095390000}"/>
    <cellStyle name="Normal 2 2 5 2 16 3 4" xfId="39049" xr:uid="{00000000-0005-0000-0000-000096390000}"/>
    <cellStyle name="Normal 2 2 5 2 16 4" xfId="15527" xr:uid="{00000000-0005-0000-0000-000097390000}"/>
    <cellStyle name="Normal 2 2 5 2 16 4 2" xfId="31196" xr:uid="{00000000-0005-0000-0000-000098390000}"/>
    <cellStyle name="Normal 2 2 5 2 16 4 3" xfId="46793" xr:uid="{00000000-0005-0000-0000-000099390000}"/>
    <cellStyle name="Normal 2 2 5 2 16 5" xfId="23450" xr:uid="{00000000-0005-0000-0000-00009A390000}"/>
    <cellStyle name="Normal 2 2 5 2 16 6" xfId="39047" xr:uid="{00000000-0005-0000-0000-00009B390000}"/>
    <cellStyle name="Normal 2 2 5 2 17" xfId="7618" xr:uid="{00000000-0005-0000-0000-00009C390000}"/>
    <cellStyle name="Normal 2 2 5 2 17 2" xfId="15530" xr:uid="{00000000-0005-0000-0000-00009D390000}"/>
    <cellStyle name="Normal 2 2 5 2 17 2 2" xfId="31199" xr:uid="{00000000-0005-0000-0000-00009E390000}"/>
    <cellStyle name="Normal 2 2 5 2 17 2 3" xfId="46796" xr:uid="{00000000-0005-0000-0000-00009F390000}"/>
    <cellStyle name="Normal 2 2 5 2 17 3" xfId="23453" xr:uid="{00000000-0005-0000-0000-0000A0390000}"/>
    <cellStyle name="Normal 2 2 5 2 17 4" xfId="39050" xr:uid="{00000000-0005-0000-0000-0000A1390000}"/>
    <cellStyle name="Normal 2 2 5 2 18" xfId="7619" xr:uid="{00000000-0005-0000-0000-0000A2390000}"/>
    <cellStyle name="Normal 2 2 5 2 18 2" xfId="15531" xr:uid="{00000000-0005-0000-0000-0000A3390000}"/>
    <cellStyle name="Normal 2 2 5 2 18 2 2" xfId="31200" xr:uid="{00000000-0005-0000-0000-0000A4390000}"/>
    <cellStyle name="Normal 2 2 5 2 18 2 3" xfId="46797" xr:uid="{00000000-0005-0000-0000-0000A5390000}"/>
    <cellStyle name="Normal 2 2 5 2 18 3" xfId="23454" xr:uid="{00000000-0005-0000-0000-0000A6390000}"/>
    <cellStyle name="Normal 2 2 5 2 18 4" xfId="39051" xr:uid="{00000000-0005-0000-0000-0000A7390000}"/>
    <cellStyle name="Normal 2 2 5 2 19" xfId="7620" xr:uid="{00000000-0005-0000-0000-0000A8390000}"/>
    <cellStyle name="Normal 2 2 5 2 19 2" xfId="15532" xr:uid="{00000000-0005-0000-0000-0000A9390000}"/>
    <cellStyle name="Normal 2 2 5 2 19 2 2" xfId="31201" xr:uid="{00000000-0005-0000-0000-0000AA390000}"/>
    <cellStyle name="Normal 2 2 5 2 19 2 3" xfId="46798" xr:uid="{00000000-0005-0000-0000-0000AB390000}"/>
    <cellStyle name="Normal 2 2 5 2 19 3" xfId="23455" xr:uid="{00000000-0005-0000-0000-0000AC390000}"/>
    <cellStyle name="Normal 2 2 5 2 19 4" xfId="39052" xr:uid="{00000000-0005-0000-0000-0000AD390000}"/>
    <cellStyle name="Normal 2 2 5 2 2" xfId="7621" xr:uid="{00000000-0005-0000-0000-0000AE390000}"/>
    <cellStyle name="Normal 2 2 5 2 2 2" xfId="7622" xr:uid="{00000000-0005-0000-0000-0000AF390000}"/>
    <cellStyle name="Normal 2 2 5 2 2 2 2" xfId="7623" xr:uid="{00000000-0005-0000-0000-0000B0390000}"/>
    <cellStyle name="Normal 2 2 5 2 2 2 2 2" xfId="15535" xr:uid="{00000000-0005-0000-0000-0000B1390000}"/>
    <cellStyle name="Normal 2 2 5 2 2 2 2 2 2" xfId="31204" xr:uid="{00000000-0005-0000-0000-0000B2390000}"/>
    <cellStyle name="Normal 2 2 5 2 2 2 2 2 3" xfId="46801" xr:uid="{00000000-0005-0000-0000-0000B3390000}"/>
    <cellStyle name="Normal 2 2 5 2 2 2 2 3" xfId="23458" xr:uid="{00000000-0005-0000-0000-0000B4390000}"/>
    <cellStyle name="Normal 2 2 5 2 2 2 2 4" xfId="39055" xr:uid="{00000000-0005-0000-0000-0000B5390000}"/>
    <cellStyle name="Normal 2 2 5 2 2 2 3" xfId="7624" xr:uid="{00000000-0005-0000-0000-0000B6390000}"/>
    <cellStyle name="Normal 2 2 5 2 2 2 3 2" xfId="15536" xr:uid="{00000000-0005-0000-0000-0000B7390000}"/>
    <cellStyle name="Normal 2 2 5 2 2 2 3 2 2" xfId="31205" xr:uid="{00000000-0005-0000-0000-0000B8390000}"/>
    <cellStyle name="Normal 2 2 5 2 2 2 3 2 3" xfId="46802" xr:uid="{00000000-0005-0000-0000-0000B9390000}"/>
    <cellStyle name="Normal 2 2 5 2 2 2 3 3" xfId="23459" xr:uid="{00000000-0005-0000-0000-0000BA390000}"/>
    <cellStyle name="Normal 2 2 5 2 2 2 3 4" xfId="39056" xr:uid="{00000000-0005-0000-0000-0000BB390000}"/>
    <cellStyle name="Normal 2 2 5 2 2 2 4" xfId="15534" xr:uid="{00000000-0005-0000-0000-0000BC390000}"/>
    <cellStyle name="Normal 2 2 5 2 2 2 4 2" xfId="31203" xr:uid="{00000000-0005-0000-0000-0000BD390000}"/>
    <cellStyle name="Normal 2 2 5 2 2 2 4 3" xfId="46800" xr:uid="{00000000-0005-0000-0000-0000BE390000}"/>
    <cellStyle name="Normal 2 2 5 2 2 2 5" xfId="23457" xr:uid="{00000000-0005-0000-0000-0000BF390000}"/>
    <cellStyle name="Normal 2 2 5 2 2 2 6" xfId="39054" xr:uid="{00000000-0005-0000-0000-0000C0390000}"/>
    <cellStyle name="Normal 2 2 5 2 2 3" xfId="7625" xr:uid="{00000000-0005-0000-0000-0000C1390000}"/>
    <cellStyle name="Normal 2 2 5 2 2 3 2" xfId="7626" xr:uid="{00000000-0005-0000-0000-0000C2390000}"/>
    <cellStyle name="Normal 2 2 5 2 2 3 2 2" xfId="15538" xr:uid="{00000000-0005-0000-0000-0000C3390000}"/>
    <cellStyle name="Normal 2 2 5 2 2 3 2 2 2" xfId="31207" xr:uid="{00000000-0005-0000-0000-0000C4390000}"/>
    <cellStyle name="Normal 2 2 5 2 2 3 2 2 3" xfId="46804" xr:uid="{00000000-0005-0000-0000-0000C5390000}"/>
    <cellStyle name="Normal 2 2 5 2 2 3 2 3" xfId="23461" xr:uid="{00000000-0005-0000-0000-0000C6390000}"/>
    <cellStyle name="Normal 2 2 5 2 2 3 2 4" xfId="39058" xr:uid="{00000000-0005-0000-0000-0000C7390000}"/>
    <cellStyle name="Normal 2 2 5 2 2 3 3" xfId="7627" xr:uid="{00000000-0005-0000-0000-0000C8390000}"/>
    <cellStyle name="Normal 2 2 5 2 2 3 3 2" xfId="15539" xr:uid="{00000000-0005-0000-0000-0000C9390000}"/>
    <cellStyle name="Normal 2 2 5 2 2 3 3 2 2" xfId="31208" xr:uid="{00000000-0005-0000-0000-0000CA390000}"/>
    <cellStyle name="Normal 2 2 5 2 2 3 3 2 3" xfId="46805" xr:uid="{00000000-0005-0000-0000-0000CB390000}"/>
    <cellStyle name="Normal 2 2 5 2 2 3 3 3" xfId="23462" xr:uid="{00000000-0005-0000-0000-0000CC390000}"/>
    <cellStyle name="Normal 2 2 5 2 2 3 3 4" xfId="39059" xr:uid="{00000000-0005-0000-0000-0000CD390000}"/>
    <cellStyle name="Normal 2 2 5 2 2 3 4" xfId="15537" xr:uid="{00000000-0005-0000-0000-0000CE390000}"/>
    <cellStyle name="Normal 2 2 5 2 2 3 4 2" xfId="31206" xr:uid="{00000000-0005-0000-0000-0000CF390000}"/>
    <cellStyle name="Normal 2 2 5 2 2 3 4 3" xfId="46803" xr:uid="{00000000-0005-0000-0000-0000D0390000}"/>
    <cellStyle name="Normal 2 2 5 2 2 3 5" xfId="23460" xr:uid="{00000000-0005-0000-0000-0000D1390000}"/>
    <cellStyle name="Normal 2 2 5 2 2 3 6" xfId="39057" xr:uid="{00000000-0005-0000-0000-0000D2390000}"/>
    <cellStyle name="Normal 2 2 5 2 2 4" xfId="7628" xr:uid="{00000000-0005-0000-0000-0000D3390000}"/>
    <cellStyle name="Normal 2 2 5 2 2 4 2" xfId="7629" xr:uid="{00000000-0005-0000-0000-0000D4390000}"/>
    <cellStyle name="Normal 2 2 5 2 2 4 2 2" xfId="15541" xr:uid="{00000000-0005-0000-0000-0000D5390000}"/>
    <cellStyle name="Normal 2 2 5 2 2 4 2 2 2" xfId="31210" xr:uid="{00000000-0005-0000-0000-0000D6390000}"/>
    <cellStyle name="Normal 2 2 5 2 2 4 2 2 3" xfId="46807" xr:uid="{00000000-0005-0000-0000-0000D7390000}"/>
    <cellStyle name="Normal 2 2 5 2 2 4 2 3" xfId="23464" xr:uid="{00000000-0005-0000-0000-0000D8390000}"/>
    <cellStyle name="Normal 2 2 5 2 2 4 2 4" xfId="39061" xr:uid="{00000000-0005-0000-0000-0000D9390000}"/>
    <cellStyle name="Normal 2 2 5 2 2 4 3" xfId="7630" xr:uid="{00000000-0005-0000-0000-0000DA390000}"/>
    <cellStyle name="Normal 2 2 5 2 2 4 3 2" xfId="15542" xr:uid="{00000000-0005-0000-0000-0000DB390000}"/>
    <cellStyle name="Normal 2 2 5 2 2 4 3 2 2" xfId="31211" xr:uid="{00000000-0005-0000-0000-0000DC390000}"/>
    <cellStyle name="Normal 2 2 5 2 2 4 3 2 3" xfId="46808" xr:uid="{00000000-0005-0000-0000-0000DD390000}"/>
    <cellStyle name="Normal 2 2 5 2 2 4 3 3" xfId="23465" xr:uid="{00000000-0005-0000-0000-0000DE390000}"/>
    <cellStyle name="Normal 2 2 5 2 2 4 3 4" xfId="39062" xr:uid="{00000000-0005-0000-0000-0000DF390000}"/>
    <cellStyle name="Normal 2 2 5 2 2 4 4" xfId="15540" xr:uid="{00000000-0005-0000-0000-0000E0390000}"/>
    <cellStyle name="Normal 2 2 5 2 2 4 4 2" xfId="31209" xr:uid="{00000000-0005-0000-0000-0000E1390000}"/>
    <cellStyle name="Normal 2 2 5 2 2 4 4 3" xfId="46806" xr:uid="{00000000-0005-0000-0000-0000E2390000}"/>
    <cellStyle name="Normal 2 2 5 2 2 4 5" xfId="23463" xr:uid="{00000000-0005-0000-0000-0000E3390000}"/>
    <cellStyle name="Normal 2 2 5 2 2 4 6" xfId="39060" xr:uid="{00000000-0005-0000-0000-0000E4390000}"/>
    <cellStyle name="Normal 2 2 5 2 2 5" xfId="7631" xr:uid="{00000000-0005-0000-0000-0000E5390000}"/>
    <cellStyle name="Normal 2 2 5 2 2 5 2" xfId="7632" xr:uid="{00000000-0005-0000-0000-0000E6390000}"/>
    <cellStyle name="Normal 2 2 5 2 2 5 2 2" xfId="15544" xr:uid="{00000000-0005-0000-0000-0000E7390000}"/>
    <cellStyle name="Normal 2 2 5 2 2 5 2 2 2" xfId="31213" xr:uid="{00000000-0005-0000-0000-0000E8390000}"/>
    <cellStyle name="Normal 2 2 5 2 2 5 2 2 3" xfId="46810" xr:uid="{00000000-0005-0000-0000-0000E9390000}"/>
    <cellStyle name="Normal 2 2 5 2 2 5 2 3" xfId="23467" xr:uid="{00000000-0005-0000-0000-0000EA390000}"/>
    <cellStyle name="Normal 2 2 5 2 2 5 2 4" xfId="39064" xr:uid="{00000000-0005-0000-0000-0000EB390000}"/>
    <cellStyle name="Normal 2 2 5 2 2 5 3" xfId="7633" xr:uid="{00000000-0005-0000-0000-0000EC390000}"/>
    <cellStyle name="Normal 2 2 5 2 2 5 3 2" xfId="15545" xr:uid="{00000000-0005-0000-0000-0000ED390000}"/>
    <cellStyle name="Normal 2 2 5 2 2 5 3 2 2" xfId="31214" xr:uid="{00000000-0005-0000-0000-0000EE390000}"/>
    <cellStyle name="Normal 2 2 5 2 2 5 3 2 3" xfId="46811" xr:uid="{00000000-0005-0000-0000-0000EF390000}"/>
    <cellStyle name="Normal 2 2 5 2 2 5 3 3" xfId="23468" xr:uid="{00000000-0005-0000-0000-0000F0390000}"/>
    <cellStyle name="Normal 2 2 5 2 2 5 3 4" xfId="39065" xr:uid="{00000000-0005-0000-0000-0000F1390000}"/>
    <cellStyle name="Normal 2 2 5 2 2 5 4" xfId="15543" xr:uid="{00000000-0005-0000-0000-0000F2390000}"/>
    <cellStyle name="Normal 2 2 5 2 2 5 4 2" xfId="31212" xr:uid="{00000000-0005-0000-0000-0000F3390000}"/>
    <cellStyle name="Normal 2 2 5 2 2 5 4 3" xfId="46809" xr:uid="{00000000-0005-0000-0000-0000F4390000}"/>
    <cellStyle name="Normal 2 2 5 2 2 5 5" xfId="23466" xr:uid="{00000000-0005-0000-0000-0000F5390000}"/>
    <cellStyle name="Normal 2 2 5 2 2 5 6" xfId="39063" xr:uid="{00000000-0005-0000-0000-0000F6390000}"/>
    <cellStyle name="Normal 2 2 5 2 2 6" xfId="15533" xr:uid="{00000000-0005-0000-0000-0000F7390000}"/>
    <cellStyle name="Normal 2 2 5 2 2 6 2" xfId="31202" xr:uid="{00000000-0005-0000-0000-0000F8390000}"/>
    <cellStyle name="Normal 2 2 5 2 2 6 3" xfId="46799" xr:uid="{00000000-0005-0000-0000-0000F9390000}"/>
    <cellStyle name="Normal 2 2 5 2 2 7" xfId="23456" xr:uid="{00000000-0005-0000-0000-0000FA390000}"/>
    <cellStyle name="Normal 2 2 5 2 2 8" xfId="39053" xr:uid="{00000000-0005-0000-0000-0000FB390000}"/>
    <cellStyle name="Normal 2 2 5 2 20" xfId="7634" xr:uid="{00000000-0005-0000-0000-0000FC390000}"/>
    <cellStyle name="Normal 2 2 5 2 20 2" xfId="15546" xr:uid="{00000000-0005-0000-0000-0000FD390000}"/>
    <cellStyle name="Normal 2 2 5 2 20 2 2" xfId="31215" xr:uid="{00000000-0005-0000-0000-0000FE390000}"/>
    <cellStyle name="Normal 2 2 5 2 20 2 3" xfId="46812" xr:uid="{00000000-0005-0000-0000-0000FF390000}"/>
    <cellStyle name="Normal 2 2 5 2 20 3" xfId="23469" xr:uid="{00000000-0005-0000-0000-0000003A0000}"/>
    <cellStyle name="Normal 2 2 5 2 20 4" xfId="39066" xr:uid="{00000000-0005-0000-0000-0000013A0000}"/>
    <cellStyle name="Normal 2 2 5 2 21" xfId="15508" xr:uid="{00000000-0005-0000-0000-0000023A0000}"/>
    <cellStyle name="Normal 2 2 5 2 21 2" xfId="31177" xr:uid="{00000000-0005-0000-0000-0000033A0000}"/>
    <cellStyle name="Normal 2 2 5 2 21 3" xfId="46774" xr:uid="{00000000-0005-0000-0000-0000043A0000}"/>
    <cellStyle name="Normal 2 2 5 2 22" xfId="23431" xr:uid="{00000000-0005-0000-0000-0000053A0000}"/>
    <cellStyle name="Normal 2 2 5 2 23" xfId="39028" xr:uid="{00000000-0005-0000-0000-0000063A0000}"/>
    <cellStyle name="Normal 2 2 5 2 3" xfId="7635" xr:uid="{00000000-0005-0000-0000-0000073A0000}"/>
    <cellStyle name="Normal 2 2 5 2 3 2" xfId="7636" xr:uid="{00000000-0005-0000-0000-0000083A0000}"/>
    <cellStyle name="Normal 2 2 5 2 3 2 2" xfId="15548" xr:uid="{00000000-0005-0000-0000-0000093A0000}"/>
    <cellStyle name="Normal 2 2 5 2 3 2 2 2" xfId="31217" xr:uid="{00000000-0005-0000-0000-00000A3A0000}"/>
    <cellStyle name="Normal 2 2 5 2 3 2 2 3" xfId="46814" xr:uid="{00000000-0005-0000-0000-00000B3A0000}"/>
    <cellStyle name="Normal 2 2 5 2 3 2 3" xfId="23471" xr:uid="{00000000-0005-0000-0000-00000C3A0000}"/>
    <cellStyle name="Normal 2 2 5 2 3 2 4" xfId="39068" xr:uid="{00000000-0005-0000-0000-00000D3A0000}"/>
    <cellStyle name="Normal 2 2 5 2 3 3" xfId="7637" xr:uid="{00000000-0005-0000-0000-00000E3A0000}"/>
    <cellStyle name="Normal 2 2 5 2 3 3 2" xfId="15549" xr:uid="{00000000-0005-0000-0000-00000F3A0000}"/>
    <cellStyle name="Normal 2 2 5 2 3 3 2 2" xfId="31218" xr:uid="{00000000-0005-0000-0000-0000103A0000}"/>
    <cellStyle name="Normal 2 2 5 2 3 3 2 3" xfId="46815" xr:uid="{00000000-0005-0000-0000-0000113A0000}"/>
    <cellStyle name="Normal 2 2 5 2 3 3 3" xfId="23472" xr:uid="{00000000-0005-0000-0000-0000123A0000}"/>
    <cellStyle name="Normal 2 2 5 2 3 3 4" xfId="39069" xr:uid="{00000000-0005-0000-0000-0000133A0000}"/>
    <cellStyle name="Normal 2 2 5 2 3 4" xfId="15547" xr:uid="{00000000-0005-0000-0000-0000143A0000}"/>
    <cellStyle name="Normal 2 2 5 2 3 4 2" xfId="31216" xr:uid="{00000000-0005-0000-0000-0000153A0000}"/>
    <cellStyle name="Normal 2 2 5 2 3 4 3" xfId="46813" xr:uid="{00000000-0005-0000-0000-0000163A0000}"/>
    <cellStyle name="Normal 2 2 5 2 3 5" xfId="23470" xr:uid="{00000000-0005-0000-0000-0000173A0000}"/>
    <cellStyle name="Normal 2 2 5 2 3 6" xfId="39067" xr:uid="{00000000-0005-0000-0000-0000183A0000}"/>
    <cellStyle name="Normal 2 2 5 2 4" xfId="7638" xr:uid="{00000000-0005-0000-0000-0000193A0000}"/>
    <cellStyle name="Normal 2 2 5 2 4 2" xfId="7639" xr:uid="{00000000-0005-0000-0000-00001A3A0000}"/>
    <cellStyle name="Normal 2 2 5 2 4 2 2" xfId="15551" xr:uid="{00000000-0005-0000-0000-00001B3A0000}"/>
    <cellStyle name="Normal 2 2 5 2 4 2 2 2" xfId="31220" xr:uid="{00000000-0005-0000-0000-00001C3A0000}"/>
    <cellStyle name="Normal 2 2 5 2 4 2 2 3" xfId="46817" xr:uid="{00000000-0005-0000-0000-00001D3A0000}"/>
    <cellStyle name="Normal 2 2 5 2 4 2 3" xfId="23474" xr:uid="{00000000-0005-0000-0000-00001E3A0000}"/>
    <cellStyle name="Normal 2 2 5 2 4 2 4" xfId="39071" xr:uid="{00000000-0005-0000-0000-00001F3A0000}"/>
    <cellStyle name="Normal 2 2 5 2 4 3" xfId="7640" xr:uid="{00000000-0005-0000-0000-0000203A0000}"/>
    <cellStyle name="Normal 2 2 5 2 4 3 2" xfId="15552" xr:uid="{00000000-0005-0000-0000-0000213A0000}"/>
    <cellStyle name="Normal 2 2 5 2 4 3 2 2" xfId="31221" xr:uid="{00000000-0005-0000-0000-0000223A0000}"/>
    <cellStyle name="Normal 2 2 5 2 4 3 2 3" xfId="46818" xr:uid="{00000000-0005-0000-0000-0000233A0000}"/>
    <cellStyle name="Normal 2 2 5 2 4 3 3" xfId="23475" xr:uid="{00000000-0005-0000-0000-0000243A0000}"/>
    <cellStyle name="Normal 2 2 5 2 4 3 4" xfId="39072" xr:uid="{00000000-0005-0000-0000-0000253A0000}"/>
    <cellStyle name="Normal 2 2 5 2 4 4" xfId="15550" xr:uid="{00000000-0005-0000-0000-0000263A0000}"/>
    <cellStyle name="Normal 2 2 5 2 4 4 2" xfId="31219" xr:uid="{00000000-0005-0000-0000-0000273A0000}"/>
    <cellStyle name="Normal 2 2 5 2 4 4 3" xfId="46816" xr:uid="{00000000-0005-0000-0000-0000283A0000}"/>
    <cellStyle name="Normal 2 2 5 2 4 5" xfId="23473" xr:uid="{00000000-0005-0000-0000-0000293A0000}"/>
    <cellStyle name="Normal 2 2 5 2 4 6" xfId="39070" xr:uid="{00000000-0005-0000-0000-00002A3A0000}"/>
    <cellStyle name="Normal 2 2 5 2 5" xfId="7641" xr:uid="{00000000-0005-0000-0000-00002B3A0000}"/>
    <cellStyle name="Normal 2 2 5 2 5 2" xfId="7642" xr:uid="{00000000-0005-0000-0000-00002C3A0000}"/>
    <cellStyle name="Normal 2 2 5 2 5 2 2" xfId="15554" xr:uid="{00000000-0005-0000-0000-00002D3A0000}"/>
    <cellStyle name="Normal 2 2 5 2 5 2 2 2" xfId="31223" xr:uid="{00000000-0005-0000-0000-00002E3A0000}"/>
    <cellStyle name="Normal 2 2 5 2 5 2 2 3" xfId="46820" xr:uid="{00000000-0005-0000-0000-00002F3A0000}"/>
    <cellStyle name="Normal 2 2 5 2 5 2 3" xfId="23477" xr:uid="{00000000-0005-0000-0000-0000303A0000}"/>
    <cellStyle name="Normal 2 2 5 2 5 2 4" xfId="39074" xr:uid="{00000000-0005-0000-0000-0000313A0000}"/>
    <cellStyle name="Normal 2 2 5 2 5 3" xfId="7643" xr:uid="{00000000-0005-0000-0000-0000323A0000}"/>
    <cellStyle name="Normal 2 2 5 2 5 3 2" xfId="15555" xr:uid="{00000000-0005-0000-0000-0000333A0000}"/>
    <cellStyle name="Normal 2 2 5 2 5 3 2 2" xfId="31224" xr:uid="{00000000-0005-0000-0000-0000343A0000}"/>
    <cellStyle name="Normal 2 2 5 2 5 3 2 3" xfId="46821" xr:uid="{00000000-0005-0000-0000-0000353A0000}"/>
    <cellStyle name="Normal 2 2 5 2 5 3 3" xfId="23478" xr:uid="{00000000-0005-0000-0000-0000363A0000}"/>
    <cellStyle name="Normal 2 2 5 2 5 3 4" xfId="39075" xr:uid="{00000000-0005-0000-0000-0000373A0000}"/>
    <cellStyle name="Normal 2 2 5 2 5 4" xfId="15553" xr:uid="{00000000-0005-0000-0000-0000383A0000}"/>
    <cellStyle name="Normal 2 2 5 2 5 4 2" xfId="31222" xr:uid="{00000000-0005-0000-0000-0000393A0000}"/>
    <cellStyle name="Normal 2 2 5 2 5 4 3" xfId="46819" xr:uid="{00000000-0005-0000-0000-00003A3A0000}"/>
    <cellStyle name="Normal 2 2 5 2 5 5" xfId="23476" xr:uid="{00000000-0005-0000-0000-00003B3A0000}"/>
    <cellStyle name="Normal 2 2 5 2 5 6" xfId="39073" xr:uid="{00000000-0005-0000-0000-00003C3A0000}"/>
    <cellStyle name="Normal 2 2 5 2 6" xfId="7644" xr:uid="{00000000-0005-0000-0000-00003D3A0000}"/>
    <cellStyle name="Normal 2 2 5 2 6 2" xfId="7645" xr:uid="{00000000-0005-0000-0000-00003E3A0000}"/>
    <cellStyle name="Normal 2 2 5 2 6 2 2" xfId="15557" xr:uid="{00000000-0005-0000-0000-00003F3A0000}"/>
    <cellStyle name="Normal 2 2 5 2 6 2 2 2" xfId="31226" xr:uid="{00000000-0005-0000-0000-0000403A0000}"/>
    <cellStyle name="Normal 2 2 5 2 6 2 2 3" xfId="46823" xr:uid="{00000000-0005-0000-0000-0000413A0000}"/>
    <cellStyle name="Normal 2 2 5 2 6 2 3" xfId="23480" xr:uid="{00000000-0005-0000-0000-0000423A0000}"/>
    <cellStyle name="Normal 2 2 5 2 6 2 4" xfId="39077" xr:uid="{00000000-0005-0000-0000-0000433A0000}"/>
    <cellStyle name="Normal 2 2 5 2 6 3" xfId="7646" xr:uid="{00000000-0005-0000-0000-0000443A0000}"/>
    <cellStyle name="Normal 2 2 5 2 6 3 2" xfId="15558" xr:uid="{00000000-0005-0000-0000-0000453A0000}"/>
    <cellStyle name="Normal 2 2 5 2 6 3 2 2" xfId="31227" xr:uid="{00000000-0005-0000-0000-0000463A0000}"/>
    <cellStyle name="Normal 2 2 5 2 6 3 2 3" xfId="46824" xr:uid="{00000000-0005-0000-0000-0000473A0000}"/>
    <cellStyle name="Normal 2 2 5 2 6 3 3" xfId="23481" xr:uid="{00000000-0005-0000-0000-0000483A0000}"/>
    <cellStyle name="Normal 2 2 5 2 6 3 4" xfId="39078" xr:uid="{00000000-0005-0000-0000-0000493A0000}"/>
    <cellStyle name="Normal 2 2 5 2 6 4" xfId="15556" xr:uid="{00000000-0005-0000-0000-00004A3A0000}"/>
    <cellStyle name="Normal 2 2 5 2 6 4 2" xfId="31225" xr:uid="{00000000-0005-0000-0000-00004B3A0000}"/>
    <cellStyle name="Normal 2 2 5 2 6 4 3" xfId="46822" xr:uid="{00000000-0005-0000-0000-00004C3A0000}"/>
    <cellStyle name="Normal 2 2 5 2 6 5" xfId="23479" xr:uid="{00000000-0005-0000-0000-00004D3A0000}"/>
    <cellStyle name="Normal 2 2 5 2 6 6" xfId="39076" xr:uid="{00000000-0005-0000-0000-00004E3A0000}"/>
    <cellStyle name="Normal 2 2 5 2 7" xfId="7647" xr:uid="{00000000-0005-0000-0000-00004F3A0000}"/>
    <cellStyle name="Normal 2 2 5 2 7 2" xfId="7648" xr:uid="{00000000-0005-0000-0000-0000503A0000}"/>
    <cellStyle name="Normal 2 2 5 2 7 2 2" xfId="15560" xr:uid="{00000000-0005-0000-0000-0000513A0000}"/>
    <cellStyle name="Normal 2 2 5 2 7 2 2 2" xfId="31229" xr:uid="{00000000-0005-0000-0000-0000523A0000}"/>
    <cellStyle name="Normal 2 2 5 2 7 2 2 3" xfId="46826" xr:uid="{00000000-0005-0000-0000-0000533A0000}"/>
    <cellStyle name="Normal 2 2 5 2 7 2 3" xfId="23483" xr:uid="{00000000-0005-0000-0000-0000543A0000}"/>
    <cellStyle name="Normal 2 2 5 2 7 2 4" xfId="39080" xr:uid="{00000000-0005-0000-0000-0000553A0000}"/>
    <cellStyle name="Normal 2 2 5 2 7 3" xfId="7649" xr:uid="{00000000-0005-0000-0000-0000563A0000}"/>
    <cellStyle name="Normal 2 2 5 2 7 3 2" xfId="15561" xr:uid="{00000000-0005-0000-0000-0000573A0000}"/>
    <cellStyle name="Normal 2 2 5 2 7 3 2 2" xfId="31230" xr:uid="{00000000-0005-0000-0000-0000583A0000}"/>
    <cellStyle name="Normal 2 2 5 2 7 3 2 3" xfId="46827" xr:uid="{00000000-0005-0000-0000-0000593A0000}"/>
    <cellStyle name="Normal 2 2 5 2 7 3 3" xfId="23484" xr:uid="{00000000-0005-0000-0000-00005A3A0000}"/>
    <cellStyle name="Normal 2 2 5 2 7 3 4" xfId="39081" xr:uid="{00000000-0005-0000-0000-00005B3A0000}"/>
    <cellStyle name="Normal 2 2 5 2 7 4" xfId="15559" xr:uid="{00000000-0005-0000-0000-00005C3A0000}"/>
    <cellStyle name="Normal 2 2 5 2 7 4 2" xfId="31228" xr:uid="{00000000-0005-0000-0000-00005D3A0000}"/>
    <cellStyle name="Normal 2 2 5 2 7 4 3" xfId="46825" xr:uid="{00000000-0005-0000-0000-00005E3A0000}"/>
    <cellStyle name="Normal 2 2 5 2 7 5" xfId="23482" xr:uid="{00000000-0005-0000-0000-00005F3A0000}"/>
    <cellStyle name="Normal 2 2 5 2 7 6" xfId="39079" xr:uid="{00000000-0005-0000-0000-0000603A0000}"/>
    <cellStyle name="Normal 2 2 5 2 8" xfId="7650" xr:uid="{00000000-0005-0000-0000-0000613A0000}"/>
    <cellStyle name="Normal 2 2 5 2 8 2" xfId="7651" xr:uid="{00000000-0005-0000-0000-0000623A0000}"/>
    <cellStyle name="Normal 2 2 5 2 8 2 2" xfId="15563" xr:uid="{00000000-0005-0000-0000-0000633A0000}"/>
    <cellStyle name="Normal 2 2 5 2 8 2 2 2" xfId="31232" xr:uid="{00000000-0005-0000-0000-0000643A0000}"/>
    <cellStyle name="Normal 2 2 5 2 8 2 2 3" xfId="46829" xr:uid="{00000000-0005-0000-0000-0000653A0000}"/>
    <cellStyle name="Normal 2 2 5 2 8 2 3" xfId="23486" xr:uid="{00000000-0005-0000-0000-0000663A0000}"/>
    <cellStyle name="Normal 2 2 5 2 8 2 4" xfId="39083" xr:uid="{00000000-0005-0000-0000-0000673A0000}"/>
    <cellStyle name="Normal 2 2 5 2 8 3" xfId="7652" xr:uid="{00000000-0005-0000-0000-0000683A0000}"/>
    <cellStyle name="Normal 2 2 5 2 8 3 2" xfId="15564" xr:uid="{00000000-0005-0000-0000-0000693A0000}"/>
    <cellStyle name="Normal 2 2 5 2 8 3 2 2" xfId="31233" xr:uid="{00000000-0005-0000-0000-00006A3A0000}"/>
    <cellStyle name="Normal 2 2 5 2 8 3 2 3" xfId="46830" xr:uid="{00000000-0005-0000-0000-00006B3A0000}"/>
    <cellStyle name="Normal 2 2 5 2 8 3 3" xfId="23487" xr:uid="{00000000-0005-0000-0000-00006C3A0000}"/>
    <cellStyle name="Normal 2 2 5 2 8 3 4" xfId="39084" xr:uid="{00000000-0005-0000-0000-00006D3A0000}"/>
    <cellStyle name="Normal 2 2 5 2 8 4" xfId="15562" xr:uid="{00000000-0005-0000-0000-00006E3A0000}"/>
    <cellStyle name="Normal 2 2 5 2 8 4 2" xfId="31231" xr:uid="{00000000-0005-0000-0000-00006F3A0000}"/>
    <cellStyle name="Normal 2 2 5 2 8 4 3" xfId="46828" xr:uid="{00000000-0005-0000-0000-0000703A0000}"/>
    <cellStyle name="Normal 2 2 5 2 8 5" xfId="23485" xr:uid="{00000000-0005-0000-0000-0000713A0000}"/>
    <cellStyle name="Normal 2 2 5 2 8 6" xfId="39082" xr:uid="{00000000-0005-0000-0000-0000723A0000}"/>
    <cellStyle name="Normal 2 2 5 2 9" xfId="7653" xr:uid="{00000000-0005-0000-0000-0000733A0000}"/>
    <cellStyle name="Normal 2 2 5 2 9 2" xfId="7654" xr:uid="{00000000-0005-0000-0000-0000743A0000}"/>
    <cellStyle name="Normal 2 2 5 2 9 2 2" xfId="15566" xr:uid="{00000000-0005-0000-0000-0000753A0000}"/>
    <cellStyle name="Normal 2 2 5 2 9 2 2 2" xfId="31235" xr:uid="{00000000-0005-0000-0000-0000763A0000}"/>
    <cellStyle name="Normal 2 2 5 2 9 2 2 3" xfId="46832" xr:uid="{00000000-0005-0000-0000-0000773A0000}"/>
    <cellStyle name="Normal 2 2 5 2 9 2 3" xfId="23489" xr:uid="{00000000-0005-0000-0000-0000783A0000}"/>
    <cellStyle name="Normal 2 2 5 2 9 2 4" xfId="39086" xr:uid="{00000000-0005-0000-0000-0000793A0000}"/>
    <cellStyle name="Normal 2 2 5 2 9 3" xfId="7655" xr:uid="{00000000-0005-0000-0000-00007A3A0000}"/>
    <cellStyle name="Normal 2 2 5 2 9 3 2" xfId="15567" xr:uid="{00000000-0005-0000-0000-00007B3A0000}"/>
    <cellStyle name="Normal 2 2 5 2 9 3 2 2" xfId="31236" xr:uid="{00000000-0005-0000-0000-00007C3A0000}"/>
    <cellStyle name="Normal 2 2 5 2 9 3 2 3" xfId="46833" xr:uid="{00000000-0005-0000-0000-00007D3A0000}"/>
    <cellStyle name="Normal 2 2 5 2 9 3 3" xfId="23490" xr:uid="{00000000-0005-0000-0000-00007E3A0000}"/>
    <cellStyle name="Normal 2 2 5 2 9 3 4" xfId="39087" xr:uid="{00000000-0005-0000-0000-00007F3A0000}"/>
    <cellStyle name="Normal 2 2 5 2 9 4" xfId="15565" xr:uid="{00000000-0005-0000-0000-0000803A0000}"/>
    <cellStyle name="Normal 2 2 5 2 9 4 2" xfId="31234" xr:uid="{00000000-0005-0000-0000-0000813A0000}"/>
    <cellStyle name="Normal 2 2 5 2 9 4 3" xfId="46831" xr:uid="{00000000-0005-0000-0000-0000823A0000}"/>
    <cellStyle name="Normal 2 2 5 2 9 5" xfId="23488" xr:uid="{00000000-0005-0000-0000-0000833A0000}"/>
    <cellStyle name="Normal 2 2 5 2 9 6" xfId="39085" xr:uid="{00000000-0005-0000-0000-0000843A0000}"/>
    <cellStyle name="Normal 2 2 5 20" xfId="14025" xr:uid="{00000000-0005-0000-0000-0000853A0000}"/>
    <cellStyle name="Normal 2 2 5 21" xfId="15491" xr:uid="{00000000-0005-0000-0000-0000863A0000}"/>
    <cellStyle name="Normal 2 2 5 21 2" xfId="31160" xr:uid="{00000000-0005-0000-0000-0000873A0000}"/>
    <cellStyle name="Normal 2 2 5 21 3" xfId="46757" xr:uid="{00000000-0005-0000-0000-0000883A0000}"/>
    <cellStyle name="Normal 2 2 5 22" xfId="7579" xr:uid="{00000000-0005-0000-0000-0000893A0000}"/>
    <cellStyle name="Normal 2 2 5 22 2" xfId="23414" xr:uid="{00000000-0005-0000-0000-00008A3A0000}"/>
    <cellStyle name="Normal 2 2 5 23" xfId="39011" xr:uid="{00000000-0005-0000-0000-00008B3A0000}"/>
    <cellStyle name="Normal 2 2 5 3" xfId="7656" xr:uid="{00000000-0005-0000-0000-00008C3A0000}"/>
    <cellStyle name="Normal 2 2 5 3 2" xfId="7657" xr:uid="{00000000-0005-0000-0000-00008D3A0000}"/>
    <cellStyle name="Normal 2 2 5 3 2 2" xfId="15569" xr:uid="{00000000-0005-0000-0000-00008E3A0000}"/>
    <cellStyle name="Normal 2 2 5 3 2 2 2" xfId="31238" xr:uid="{00000000-0005-0000-0000-00008F3A0000}"/>
    <cellStyle name="Normal 2 2 5 3 2 2 3" xfId="46835" xr:uid="{00000000-0005-0000-0000-0000903A0000}"/>
    <cellStyle name="Normal 2 2 5 3 2 3" xfId="23492" xr:uid="{00000000-0005-0000-0000-0000913A0000}"/>
    <cellStyle name="Normal 2 2 5 3 2 4" xfId="39089" xr:uid="{00000000-0005-0000-0000-0000923A0000}"/>
    <cellStyle name="Normal 2 2 5 3 3" xfId="7658" xr:uid="{00000000-0005-0000-0000-0000933A0000}"/>
    <cellStyle name="Normal 2 2 5 3 3 2" xfId="15570" xr:uid="{00000000-0005-0000-0000-0000943A0000}"/>
    <cellStyle name="Normal 2 2 5 3 3 2 2" xfId="31239" xr:uid="{00000000-0005-0000-0000-0000953A0000}"/>
    <cellStyle name="Normal 2 2 5 3 3 2 3" xfId="46836" xr:uid="{00000000-0005-0000-0000-0000963A0000}"/>
    <cellStyle name="Normal 2 2 5 3 3 3" xfId="23493" xr:uid="{00000000-0005-0000-0000-0000973A0000}"/>
    <cellStyle name="Normal 2 2 5 3 3 4" xfId="39090" xr:uid="{00000000-0005-0000-0000-0000983A0000}"/>
    <cellStyle name="Normal 2 2 5 3 4" xfId="7659" xr:uid="{00000000-0005-0000-0000-0000993A0000}"/>
    <cellStyle name="Normal 2 2 5 3 4 2" xfId="15571" xr:uid="{00000000-0005-0000-0000-00009A3A0000}"/>
    <cellStyle name="Normal 2 2 5 3 4 2 2" xfId="31240" xr:uid="{00000000-0005-0000-0000-00009B3A0000}"/>
    <cellStyle name="Normal 2 2 5 3 4 2 3" xfId="46837" xr:uid="{00000000-0005-0000-0000-00009C3A0000}"/>
    <cellStyle name="Normal 2 2 5 3 4 3" xfId="23494" xr:uid="{00000000-0005-0000-0000-00009D3A0000}"/>
    <cellStyle name="Normal 2 2 5 3 4 4" xfId="39091" xr:uid="{00000000-0005-0000-0000-00009E3A0000}"/>
    <cellStyle name="Normal 2 2 5 3 5" xfId="7660" xr:uid="{00000000-0005-0000-0000-00009F3A0000}"/>
    <cellStyle name="Normal 2 2 5 3 5 2" xfId="15572" xr:uid="{00000000-0005-0000-0000-0000A03A0000}"/>
    <cellStyle name="Normal 2 2 5 3 5 2 2" xfId="31241" xr:uid="{00000000-0005-0000-0000-0000A13A0000}"/>
    <cellStyle name="Normal 2 2 5 3 5 2 3" xfId="46838" xr:uid="{00000000-0005-0000-0000-0000A23A0000}"/>
    <cellStyle name="Normal 2 2 5 3 5 3" xfId="23495" xr:uid="{00000000-0005-0000-0000-0000A33A0000}"/>
    <cellStyle name="Normal 2 2 5 3 5 4" xfId="39092" xr:uid="{00000000-0005-0000-0000-0000A43A0000}"/>
    <cellStyle name="Normal 2 2 5 3 6" xfId="7661" xr:uid="{00000000-0005-0000-0000-0000A53A0000}"/>
    <cellStyle name="Normal 2 2 5 3 6 2" xfId="15573" xr:uid="{00000000-0005-0000-0000-0000A63A0000}"/>
    <cellStyle name="Normal 2 2 5 3 6 2 2" xfId="31242" xr:uid="{00000000-0005-0000-0000-0000A73A0000}"/>
    <cellStyle name="Normal 2 2 5 3 6 2 3" xfId="46839" xr:uid="{00000000-0005-0000-0000-0000A83A0000}"/>
    <cellStyle name="Normal 2 2 5 3 6 3" xfId="23496" xr:uid="{00000000-0005-0000-0000-0000A93A0000}"/>
    <cellStyle name="Normal 2 2 5 3 6 4" xfId="39093" xr:uid="{00000000-0005-0000-0000-0000AA3A0000}"/>
    <cellStyle name="Normal 2 2 5 3 7" xfId="15568" xr:uid="{00000000-0005-0000-0000-0000AB3A0000}"/>
    <cellStyle name="Normal 2 2 5 3 7 2" xfId="31237" xr:uid="{00000000-0005-0000-0000-0000AC3A0000}"/>
    <cellStyle name="Normal 2 2 5 3 7 3" xfId="46834" xr:uid="{00000000-0005-0000-0000-0000AD3A0000}"/>
    <cellStyle name="Normal 2 2 5 3 8" xfId="23491" xr:uid="{00000000-0005-0000-0000-0000AE3A0000}"/>
    <cellStyle name="Normal 2 2 5 3 9" xfId="39088" xr:uid="{00000000-0005-0000-0000-0000AF3A0000}"/>
    <cellStyle name="Normal 2 2 5 4" xfId="7662" xr:uid="{00000000-0005-0000-0000-0000B03A0000}"/>
    <cellStyle name="Normal 2 2 5 4 2" xfId="15574" xr:uid="{00000000-0005-0000-0000-0000B13A0000}"/>
    <cellStyle name="Normal 2 2 5 4 2 2" xfId="31243" xr:uid="{00000000-0005-0000-0000-0000B23A0000}"/>
    <cellStyle name="Normal 2 2 5 4 2 3" xfId="46840" xr:uid="{00000000-0005-0000-0000-0000B33A0000}"/>
    <cellStyle name="Normal 2 2 5 4 3" xfId="23497" xr:uid="{00000000-0005-0000-0000-0000B43A0000}"/>
    <cellStyle name="Normal 2 2 5 4 4" xfId="39094" xr:uid="{00000000-0005-0000-0000-0000B53A0000}"/>
    <cellStyle name="Normal 2 2 5 5" xfId="7663" xr:uid="{00000000-0005-0000-0000-0000B63A0000}"/>
    <cellStyle name="Normal 2 2 5 5 2" xfId="15575" xr:uid="{00000000-0005-0000-0000-0000B73A0000}"/>
    <cellStyle name="Normal 2 2 5 5 2 2" xfId="31244" xr:uid="{00000000-0005-0000-0000-0000B83A0000}"/>
    <cellStyle name="Normal 2 2 5 5 2 3" xfId="46841" xr:uid="{00000000-0005-0000-0000-0000B93A0000}"/>
    <cellStyle name="Normal 2 2 5 5 3" xfId="23498" xr:uid="{00000000-0005-0000-0000-0000BA3A0000}"/>
    <cellStyle name="Normal 2 2 5 5 4" xfId="39095" xr:uid="{00000000-0005-0000-0000-0000BB3A0000}"/>
    <cellStyle name="Normal 2 2 5 6" xfId="7664" xr:uid="{00000000-0005-0000-0000-0000BC3A0000}"/>
    <cellStyle name="Normal 2 2 5 6 2" xfId="15576" xr:uid="{00000000-0005-0000-0000-0000BD3A0000}"/>
    <cellStyle name="Normal 2 2 5 6 2 2" xfId="31245" xr:uid="{00000000-0005-0000-0000-0000BE3A0000}"/>
    <cellStyle name="Normal 2 2 5 6 2 3" xfId="46842" xr:uid="{00000000-0005-0000-0000-0000BF3A0000}"/>
    <cellStyle name="Normal 2 2 5 6 3" xfId="23499" xr:uid="{00000000-0005-0000-0000-0000C03A0000}"/>
    <cellStyle name="Normal 2 2 5 6 4" xfId="39096" xr:uid="{00000000-0005-0000-0000-0000C13A0000}"/>
    <cellStyle name="Normal 2 2 5 7" xfId="7665" xr:uid="{00000000-0005-0000-0000-0000C23A0000}"/>
    <cellStyle name="Normal 2 2 5 7 2" xfId="15577" xr:uid="{00000000-0005-0000-0000-0000C33A0000}"/>
    <cellStyle name="Normal 2 2 5 7 2 2" xfId="31246" xr:uid="{00000000-0005-0000-0000-0000C43A0000}"/>
    <cellStyle name="Normal 2 2 5 7 2 3" xfId="46843" xr:uid="{00000000-0005-0000-0000-0000C53A0000}"/>
    <cellStyle name="Normal 2 2 5 7 3" xfId="23500" xr:uid="{00000000-0005-0000-0000-0000C63A0000}"/>
    <cellStyle name="Normal 2 2 5 7 4" xfId="39097" xr:uid="{00000000-0005-0000-0000-0000C73A0000}"/>
    <cellStyle name="Normal 2 2 5 8" xfId="7666" xr:uid="{00000000-0005-0000-0000-0000C83A0000}"/>
    <cellStyle name="Normal 2 2 5 8 2" xfId="15578" xr:uid="{00000000-0005-0000-0000-0000C93A0000}"/>
    <cellStyle name="Normal 2 2 5 8 2 2" xfId="31247" xr:uid="{00000000-0005-0000-0000-0000CA3A0000}"/>
    <cellStyle name="Normal 2 2 5 8 2 3" xfId="46844" xr:uid="{00000000-0005-0000-0000-0000CB3A0000}"/>
    <cellStyle name="Normal 2 2 5 8 3" xfId="23501" xr:uid="{00000000-0005-0000-0000-0000CC3A0000}"/>
    <cellStyle name="Normal 2 2 5 8 4" xfId="39098" xr:uid="{00000000-0005-0000-0000-0000CD3A0000}"/>
    <cellStyle name="Normal 2 2 5 9" xfId="7667" xr:uid="{00000000-0005-0000-0000-0000CE3A0000}"/>
    <cellStyle name="Normal 2 2 5 9 2" xfId="15579" xr:uid="{00000000-0005-0000-0000-0000CF3A0000}"/>
    <cellStyle name="Normal 2 2 5 9 2 2" xfId="31248" xr:uid="{00000000-0005-0000-0000-0000D03A0000}"/>
    <cellStyle name="Normal 2 2 5 9 2 3" xfId="46845" xr:uid="{00000000-0005-0000-0000-0000D13A0000}"/>
    <cellStyle name="Normal 2 2 5 9 3" xfId="23502" xr:uid="{00000000-0005-0000-0000-0000D23A0000}"/>
    <cellStyle name="Normal 2 2 5 9 4" xfId="39099" xr:uid="{00000000-0005-0000-0000-0000D33A0000}"/>
    <cellStyle name="Normal 2 2 50" xfId="7668" xr:uid="{00000000-0005-0000-0000-0000D43A0000}"/>
    <cellStyle name="Normal 2 2 50 2" xfId="15580" xr:uid="{00000000-0005-0000-0000-0000D53A0000}"/>
    <cellStyle name="Normal 2 2 50 2 2" xfId="31249" xr:uid="{00000000-0005-0000-0000-0000D63A0000}"/>
    <cellStyle name="Normal 2 2 50 2 3" xfId="46846" xr:uid="{00000000-0005-0000-0000-0000D73A0000}"/>
    <cellStyle name="Normal 2 2 50 3" xfId="23503" xr:uid="{00000000-0005-0000-0000-0000D83A0000}"/>
    <cellStyle name="Normal 2 2 50 4" xfId="39100" xr:uid="{00000000-0005-0000-0000-0000D93A0000}"/>
    <cellStyle name="Normal 2 2 51" xfId="7669" xr:uid="{00000000-0005-0000-0000-0000DA3A0000}"/>
    <cellStyle name="Normal 2 2 51 2" xfId="15581" xr:uid="{00000000-0005-0000-0000-0000DB3A0000}"/>
    <cellStyle name="Normal 2 2 51 2 2" xfId="31250" xr:uid="{00000000-0005-0000-0000-0000DC3A0000}"/>
    <cellStyle name="Normal 2 2 51 2 3" xfId="46847" xr:uid="{00000000-0005-0000-0000-0000DD3A0000}"/>
    <cellStyle name="Normal 2 2 51 3" xfId="23504" xr:uid="{00000000-0005-0000-0000-0000DE3A0000}"/>
    <cellStyle name="Normal 2 2 51 4" xfId="39101" xr:uid="{00000000-0005-0000-0000-0000DF3A0000}"/>
    <cellStyle name="Normal 2 2 52" xfId="6875" xr:uid="{00000000-0005-0000-0000-0000E03A0000}"/>
    <cellStyle name="Normal 2 2 52 2" xfId="14787" xr:uid="{00000000-0005-0000-0000-0000E13A0000}"/>
    <cellStyle name="Normal 2 2 52 2 2" xfId="30456" xr:uid="{00000000-0005-0000-0000-0000E23A0000}"/>
    <cellStyle name="Normal 2 2 52 2 3" xfId="46053" xr:uid="{00000000-0005-0000-0000-0000E33A0000}"/>
    <cellStyle name="Normal 2 2 52 3" xfId="22710" xr:uid="{00000000-0005-0000-0000-0000E43A0000}"/>
    <cellStyle name="Normal 2 2 52 4" xfId="38307" xr:uid="{00000000-0005-0000-0000-0000E53A0000}"/>
    <cellStyle name="Normal 2 2 6" xfId="158" xr:uid="{00000000-0005-0000-0000-0000E63A0000}"/>
    <cellStyle name="Normal 2 2 6 10" xfId="39102" xr:uid="{00000000-0005-0000-0000-0000E73A0000}"/>
    <cellStyle name="Normal 2 2 6 2" xfId="7671" xr:uid="{00000000-0005-0000-0000-0000E83A0000}"/>
    <cellStyle name="Normal 2 2 6 2 2" xfId="7672" xr:uid="{00000000-0005-0000-0000-0000E93A0000}"/>
    <cellStyle name="Normal 2 2 6 2 2 2" xfId="7673" xr:uid="{00000000-0005-0000-0000-0000EA3A0000}"/>
    <cellStyle name="Normal 2 2 6 2 2 2 2" xfId="15585" xr:uid="{00000000-0005-0000-0000-0000EB3A0000}"/>
    <cellStyle name="Normal 2 2 6 2 2 2 2 2" xfId="31254" xr:uid="{00000000-0005-0000-0000-0000EC3A0000}"/>
    <cellStyle name="Normal 2 2 6 2 2 2 2 3" xfId="46851" xr:uid="{00000000-0005-0000-0000-0000ED3A0000}"/>
    <cellStyle name="Normal 2 2 6 2 2 2 3" xfId="23508" xr:uid="{00000000-0005-0000-0000-0000EE3A0000}"/>
    <cellStyle name="Normal 2 2 6 2 2 2 4" xfId="39105" xr:uid="{00000000-0005-0000-0000-0000EF3A0000}"/>
    <cellStyle name="Normal 2 2 6 2 2 3" xfId="7674" xr:uid="{00000000-0005-0000-0000-0000F03A0000}"/>
    <cellStyle name="Normal 2 2 6 2 2 3 2" xfId="15586" xr:uid="{00000000-0005-0000-0000-0000F13A0000}"/>
    <cellStyle name="Normal 2 2 6 2 2 3 2 2" xfId="31255" xr:uid="{00000000-0005-0000-0000-0000F23A0000}"/>
    <cellStyle name="Normal 2 2 6 2 2 3 2 3" xfId="46852" xr:uid="{00000000-0005-0000-0000-0000F33A0000}"/>
    <cellStyle name="Normal 2 2 6 2 2 3 3" xfId="23509" xr:uid="{00000000-0005-0000-0000-0000F43A0000}"/>
    <cellStyle name="Normal 2 2 6 2 2 3 4" xfId="39106" xr:uid="{00000000-0005-0000-0000-0000F53A0000}"/>
    <cellStyle name="Normal 2 2 6 2 2 4" xfId="15584" xr:uid="{00000000-0005-0000-0000-0000F63A0000}"/>
    <cellStyle name="Normal 2 2 6 2 2 4 2" xfId="31253" xr:uid="{00000000-0005-0000-0000-0000F73A0000}"/>
    <cellStyle name="Normal 2 2 6 2 2 4 3" xfId="46850" xr:uid="{00000000-0005-0000-0000-0000F83A0000}"/>
    <cellStyle name="Normal 2 2 6 2 2 5" xfId="23507" xr:uid="{00000000-0005-0000-0000-0000F93A0000}"/>
    <cellStyle name="Normal 2 2 6 2 2 6" xfId="39104" xr:uid="{00000000-0005-0000-0000-0000FA3A0000}"/>
    <cellStyle name="Normal 2 2 6 2 3" xfId="7675" xr:uid="{00000000-0005-0000-0000-0000FB3A0000}"/>
    <cellStyle name="Normal 2 2 6 2 3 2" xfId="7676" xr:uid="{00000000-0005-0000-0000-0000FC3A0000}"/>
    <cellStyle name="Normal 2 2 6 2 3 2 2" xfId="15588" xr:uid="{00000000-0005-0000-0000-0000FD3A0000}"/>
    <cellStyle name="Normal 2 2 6 2 3 2 2 2" xfId="31257" xr:uid="{00000000-0005-0000-0000-0000FE3A0000}"/>
    <cellStyle name="Normal 2 2 6 2 3 2 2 3" xfId="46854" xr:uid="{00000000-0005-0000-0000-0000FF3A0000}"/>
    <cellStyle name="Normal 2 2 6 2 3 2 3" xfId="23511" xr:uid="{00000000-0005-0000-0000-0000003B0000}"/>
    <cellStyle name="Normal 2 2 6 2 3 2 4" xfId="39108" xr:uid="{00000000-0005-0000-0000-0000013B0000}"/>
    <cellStyle name="Normal 2 2 6 2 3 3" xfId="7677" xr:uid="{00000000-0005-0000-0000-0000023B0000}"/>
    <cellStyle name="Normal 2 2 6 2 3 3 2" xfId="15589" xr:uid="{00000000-0005-0000-0000-0000033B0000}"/>
    <cellStyle name="Normal 2 2 6 2 3 3 2 2" xfId="31258" xr:uid="{00000000-0005-0000-0000-0000043B0000}"/>
    <cellStyle name="Normal 2 2 6 2 3 3 2 3" xfId="46855" xr:uid="{00000000-0005-0000-0000-0000053B0000}"/>
    <cellStyle name="Normal 2 2 6 2 3 3 3" xfId="23512" xr:uid="{00000000-0005-0000-0000-0000063B0000}"/>
    <cellStyle name="Normal 2 2 6 2 3 3 4" xfId="39109" xr:uid="{00000000-0005-0000-0000-0000073B0000}"/>
    <cellStyle name="Normal 2 2 6 2 3 4" xfId="15587" xr:uid="{00000000-0005-0000-0000-0000083B0000}"/>
    <cellStyle name="Normal 2 2 6 2 3 4 2" xfId="31256" xr:uid="{00000000-0005-0000-0000-0000093B0000}"/>
    <cellStyle name="Normal 2 2 6 2 3 4 3" xfId="46853" xr:uid="{00000000-0005-0000-0000-00000A3B0000}"/>
    <cellStyle name="Normal 2 2 6 2 3 5" xfId="23510" xr:uid="{00000000-0005-0000-0000-00000B3B0000}"/>
    <cellStyle name="Normal 2 2 6 2 3 6" xfId="39107" xr:uid="{00000000-0005-0000-0000-00000C3B0000}"/>
    <cellStyle name="Normal 2 2 6 2 4" xfId="7678" xr:uid="{00000000-0005-0000-0000-00000D3B0000}"/>
    <cellStyle name="Normal 2 2 6 2 4 2" xfId="7679" xr:uid="{00000000-0005-0000-0000-00000E3B0000}"/>
    <cellStyle name="Normal 2 2 6 2 4 2 2" xfId="15591" xr:uid="{00000000-0005-0000-0000-00000F3B0000}"/>
    <cellStyle name="Normal 2 2 6 2 4 2 2 2" xfId="31260" xr:uid="{00000000-0005-0000-0000-0000103B0000}"/>
    <cellStyle name="Normal 2 2 6 2 4 2 2 3" xfId="46857" xr:uid="{00000000-0005-0000-0000-0000113B0000}"/>
    <cellStyle name="Normal 2 2 6 2 4 2 3" xfId="23514" xr:uid="{00000000-0005-0000-0000-0000123B0000}"/>
    <cellStyle name="Normal 2 2 6 2 4 2 4" xfId="39111" xr:uid="{00000000-0005-0000-0000-0000133B0000}"/>
    <cellStyle name="Normal 2 2 6 2 4 3" xfId="7680" xr:uid="{00000000-0005-0000-0000-0000143B0000}"/>
    <cellStyle name="Normal 2 2 6 2 4 3 2" xfId="15592" xr:uid="{00000000-0005-0000-0000-0000153B0000}"/>
    <cellStyle name="Normal 2 2 6 2 4 3 2 2" xfId="31261" xr:uid="{00000000-0005-0000-0000-0000163B0000}"/>
    <cellStyle name="Normal 2 2 6 2 4 3 2 3" xfId="46858" xr:uid="{00000000-0005-0000-0000-0000173B0000}"/>
    <cellStyle name="Normal 2 2 6 2 4 3 3" xfId="23515" xr:uid="{00000000-0005-0000-0000-0000183B0000}"/>
    <cellStyle name="Normal 2 2 6 2 4 3 4" xfId="39112" xr:uid="{00000000-0005-0000-0000-0000193B0000}"/>
    <cellStyle name="Normal 2 2 6 2 4 4" xfId="15590" xr:uid="{00000000-0005-0000-0000-00001A3B0000}"/>
    <cellStyle name="Normal 2 2 6 2 4 4 2" xfId="31259" xr:uid="{00000000-0005-0000-0000-00001B3B0000}"/>
    <cellStyle name="Normal 2 2 6 2 4 4 3" xfId="46856" xr:uid="{00000000-0005-0000-0000-00001C3B0000}"/>
    <cellStyle name="Normal 2 2 6 2 4 5" xfId="23513" xr:uid="{00000000-0005-0000-0000-00001D3B0000}"/>
    <cellStyle name="Normal 2 2 6 2 4 6" xfId="39110" xr:uid="{00000000-0005-0000-0000-00001E3B0000}"/>
    <cellStyle name="Normal 2 2 6 2 5" xfId="7681" xr:uid="{00000000-0005-0000-0000-00001F3B0000}"/>
    <cellStyle name="Normal 2 2 6 2 5 2" xfId="7682" xr:uid="{00000000-0005-0000-0000-0000203B0000}"/>
    <cellStyle name="Normal 2 2 6 2 5 2 2" xfId="15594" xr:uid="{00000000-0005-0000-0000-0000213B0000}"/>
    <cellStyle name="Normal 2 2 6 2 5 2 2 2" xfId="31263" xr:uid="{00000000-0005-0000-0000-0000223B0000}"/>
    <cellStyle name="Normal 2 2 6 2 5 2 2 3" xfId="46860" xr:uid="{00000000-0005-0000-0000-0000233B0000}"/>
    <cellStyle name="Normal 2 2 6 2 5 2 3" xfId="23517" xr:uid="{00000000-0005-0000-0000-0000243B0000}"/>
    <cellStyle name="Normal 2 2 6 2 5 2 4" xfId="39114" xr:uid="{00000000-0005-0000-0000-0000253B0000}"/>
    <cellStyle name="Normal 2 2 6 2 5 3" xfId="7683" xr:uid="{00000000-0005-0000-0000-0000263B0000}"/>
    <cellStyle name="Normal 2 2 6 2 5 3 2" xfId="15595" xr:uid="{00000000-0005-0000-0000-0000273B0000}"/>
    <cellStyle name="Normal 2 2 6 2 5 3 2 2" xfId="31264" xr:uid="{00000000-0005-0000-0000-0000283B0000}"/>
    <cellStyle name="Normal 2 2 6 2 5 3 2 3" xfId="46861" xr:uid="{00000000-0005-0000-0000-0000293B0000}"/>
    <cellStyle name="Normal 2 2 6 2 5 3 3" xfId="23518" xr:uid="{00000000-0005-0000-0000-00002A3B0000}"/>
    <cellStyle name="Normal 2 2 6 2 5 3 4" xfId="39115" xr:uid="{00000000-0005-0000-0000-00002B3B0000}"/>
    <cellStyle name="Normal 2 2 6 2 5 4" xfId="15593" xr:uid="{00000000-0005-0000-0000-00002C3B0000}"/>
    <cellStyle name="Normal 2 2 6 2 5 4 2" xfId="31262" xr:uid="{00000000-0005-0000-0000-00002D3B0000}"/>
    <cellStyle name="Normal 2 2 6 2 5 4 3" xfId="46859" xr:uid="{00000000-0005-0000-0000-00002E3B0000}"/>
    <cellStyle name="Normal 2 2 6 2 5 5" xfId="23516" xr:uid="{00000000-0005-0000-0000-00002F3B0000}"/>
    <cellStyle name="Normal 2 2 6 2 5 6" xfId="39113" xr:uid="{00000000-0005-0000-0000-0000303B0000}"/>
    <cellStyle name="Normal 2 2 6 2 6" xfId="15583" xr:uid="{00000000-0005-0000-0000-0000313B0000}"/>
    <cellStyle name="Normal 2 2 6 2 6 2" xfId="31252" xr:uid="{00000000-0005-0000-0000-0000323B0000}"/>
    <cellStyle name="Normal 2 2 6 2 6 3" xfId="46849" xr:uid="{00000000-0005-0000-0000-0000333B0000}"/>
    <cellStyle name="Normal 2 2 6 2 7" xfId="23506" xr:uid="{00000000-0005-0000-0000-0000343B0000}"/>
    <cellStyle name="Normal 2 2 6 2 8" xfId="39103" xr:uid="{00000000-0005-0000-0000-0000353B0000}"/>
    <cellStyle name="Normal 2 2 6 3" xfId="7684" xr:uid="{00000000-0005-0000-0000-0000363B0000}"/>
    <cellStyle name="Normal 2 2 6 3 2" xfId="7685" xr:uid="{00000000-0005-0000-0000-0000373B0000}"/>
    <cellStyle name="Normal 2 2 6 3 2 2" xfId="7686" xr:uid="{00000000-0005-0000-0000-0000383B0000}"/>
    <cellStyle name="Normal 2 2 6 3 2 2 2" xfId="15598" xr:uid="{00000000-0005-0000-0000-0000393B0000}"/>
    <cellStyle name="Normal 2 2 6 3 2 2 2 2" xfId="31267" xr:uid="{00000000-0005-0000-0000-00003A3B0000}"/>
    <cellStyle name="Normal 2 2 6 3 2 2 2 3" xfId="46864" xr:uid="{00000000-0005-0000-0000-00003B3B0000}"/>
    <cellStyle name="Normal 2 2 6 3 2 2 3" xfId="23521" xr:uid="{00000000-0005-0000-0000-00003C3B0000}"/>
    <cellStyle name="Normal 2 2 6 3 2 2 4" xfId="39118" xr:uid="{00000000-0005-0000-0000-00003D3B0000}"/>
    <cellStyle name="Normal 2 2 6 3 2 3" xfId="7687" xr:uid="{00000000-0005-0000-0000-00003E3B0000}"/>
    <cellStyle name="Normal 2 2 6 3 2 3 2" xfId="15599" xr:uid="{00000000-0005-0000-0000-00003F3B0000}"/>
    <cellStyle name="Normal 2 2 6 3 2 3 2 2" xfId="31268" xr:uid="{00000000-0005-0000-0000-0000403B0000}"/>
    <cellStyle name="Normal 2 2 6 3 2 3 2 3" xfId="46865" xr:uid="{00000000-0005-0000-0000-0000413B0000}"/>
    <cellStyle name="Normal 2 2 6 3 2 3 3" xfId="23522" xr:uid="{00000000-0005-0000-0000-0000423B0000}"/>
    <cellStyle name="Normal 2 2 6 3 2 3 4" xfId="39119" xr:uid="{00000000-0005-0000-0000-0000433B0000}"/>
    <cellStyle name="Normal 2 2 6 3 2 4" xfId="15597" xr:uid="{00000000-0005-0000-0000-0000443B0000}"/>
    <cellStyle name="Normal 2 2 6 3 2 4 2" xfId="31266" xr:uid="{00000000-0005-0000-0000-0000453B0000}"/>
    <cellStyle name="Normal 2 2 6 3 2 4 3" xfId="46863" xr:uid="{00000000-0005-0000-0000-0000463B0000}"/>
    <cellStyle name="Normal 2 2 6 3 2 5" xfId="23520" xr:uid="{00000000-0005-0000-0000-0000473B0000}"/>
    <cellStyle name="Normal 2 2 6 3 2 6" xfId="39117" xr:uid="{00000000-0005-0000-0000-0000483B0000}"/>
    <cellStyle name="Normal 2 2 6 3 3" xfId="15596" xr:uid="{00000000-0005-0000-0000-0000493B0000}"/>
    <cellStyle name="Normal 2 2 6 3 3 2" xfId="31265" xr:uid="{00000000-0005-0000-0000-00004A3B0000}"/>
    <cellStyle name="Normal 2 2 6 3 3 3" xfId="46862" xr:uid="{00000000-0005-0000-0000-00004B3B0000}"/>
    <cellStyle name="Normal 2 2 6 3 4" xfId="23519" xr:uid="{00000000-0005-0000-0000-00004C3B0000}"/>
    <cellStyle name="Normal 2 2 6 3 5" xfId="39116" xr:uid="{00000000-0005-0000-0000-00004D3B0000}"/>
    <cellStyle name="Normal 2 2 6 4" xfId="7688" xr:uid="{00000000-0005-0000-0000-00004E3B0000}"/>
    <cellStyle name="Normal 2 2 6 4 2" xfId="15600" xr:uid="{00000000-0005-0000-0000-00004F3B0000}"/>
    <cellStyle name="Normal 2 2 6 4 2 2" xfId="31269" xr:uid="{00000000-0005-0000-0000-0000503B0000}"/>
    <cellStyle name="Normal 2 2 6 4 2 3" xfId="46866" xr:uid="{00000000-0005-0000-0000-0000513B0000}"/>
    <cellStyle name="Normal 2 2 6 4 3" xfId="23523" xr:uid="{00000000-0005-0000-0000-0000523B0000}"/>
    <cellStyle name="Normal 2 2 6 4 4" xfId="39120" xr:uid="{00000000-0005-0000-0000-0000533B0000}"/>
    <cellStyle name="Normal 2 2 6 5" xfId="7689" xr:uid="{00000000-0005-0000-0000-0000543B0000}"/>
    <cellStyle name="Normal 2 2 6 5 2" xfId="15601" xr:uid="{00000000-0005-0000-0000-0000553B0000}"/>
    <cellStyle name="Normal 2 2 6 5 2 2" xfId="31270" xr:uid="{00000000-0005-0000-0000-0000563B0000}"/>
    <cellStyle name="Normal 2 2 6 5 2 3" xfId="46867" xr:uid="{00000000-0005-0000-0000-0000573B0000}"/>
    <cellStyle name="Normal 2 2 6 5 3" xfId="23524" xr:uid="{00000000-0005-0000-0000-0000583B0000}"/>
    <cellStyle name="Normal 2 2 6 5 4" xfId="39121" xr:uid="{00000000-0005-0000-0000-0000593B0000}"/>
    <cellStyle name="Normal 2 2 6 6" xfId="7690" xr:uid="{00000000-0005-0000-0000-00005A3B0000}"/>
    <cellStyle name="Normal 2 2 6 6 2" xfId="15602" xr:uid="{00000000-0005-0000-0000-00005B3B0000}"/>
    <cellStyle name="Normal 2 2 6 6 2 2" xfId="31271" xr:uid="{00000000-0005-0000-0000-00005C3B0000}"/>
    <cellStyle name="Normal 2 2 6 6 2 3" xfId="46868" xr:uid="{00000000-0005-0000-0000-00005D3B0000}"/>
    <cellStyle name="Normal 2 2 6 6 3" xfId="23525" xr:uid="{00000000-0005-0000-0000-00005E3B0000}"/>
    <cellStyle name="Normal 2 2 6 6 4" xfId="39122" xr:uid="{00000000-0005-0000-0000-00005F3B0000}"/>
    <cellStyle name="Normal 2 2 6 7" xfId="14026" xr:uid="{00000000-0005-0000-0000-0000603B0000}"/>
    <cellStyle name="Normal 2 2 6 8" xfId="15582" xr:uid="{00000000-0005-0000-0000-0000613B0000}"/>
    <cellStyle name="Normal 2 2 6 8 2" xfId="31251" xr:uid="{00000000-0005-0000-0000-0000623B0000}"/>
    <cellStyle name="Normal 2 2 6 8 3" xfId="46848" xr:uid="{00000000-0005-0000-0000-0000633B0000}"/>
    <cellStyle name="Normal 2 2 6 9" xfId="7670" xr:uid="{00000000-0005-0000-0000-0000643B0000}"/>
    <cellStyle name="Normal 2 2 6 9 2" xfId="23505" xr:uid="{00000000-0005-0000-0000-0000653B0000}"/>
    <cellStyle name="Normal 2 2 7" xfId="159" xr:uid="{00000000-0005-0000-0000-0000663B0000}"/>
    <cellStyle name="Normal 2 2 7 10" xfId="39123" xr:uid="{00000000-0005-0000-0000-0000673B0000}"/>
    <cellStyle name="Normal 2 2 7 2" xfId="7692" xr:uid="{00000000-0005-0000-0000-0000683B0000}"/>
    <cellStyle name="Normal 2 2 7 2 2" xfId="7693" xr:uid="{00000000-0005-0000-0000-0000693B0000}"/>
    <cellStyle name="Normal 2 2 7 2 2 2" xfId="7694" xr:uid="{00000000-0005-0000-0000-00006A3B0000}"/>
    <cellStyle name="Normal 2 2 7 2 2 2 2" xfId="15606" xr:uid="{00000000-0005-0000-0000-00006B3B0000}"/>
    <cellStyle name="Normal 2 2 7 2 2 2 2 2" xfId="31275" xr:uid="{00000000-0005-0000-0000-00006C3B0000}"/>
    <cellStyle name="Normal 2 2 7 2 2 2 2 3" xfId="46872" xr:uid="{00000000-0005-0000-0000-00006D3B0000}"/>
    <cellStyle name="Normal 2 2 7 2 2 2 3" xfId="23529" xr:uid="{00000000-0005-0000-0000-00006E3B0000}"/>
    <cellStyle name="Normal 2 2 7 2 2 2 4" xfId="39126" xr:uid="{00000000-0005-0000-0000-00006F3B0000}"/>
    <cellStyle name="Normal 2 2 7 2 2 3" xfId="7695" xr:uid="{00000000-0005-0000-0000-0000703B0000}"/>
    <cellStyle name="Normal 2 2 7 2 2 3 2" xfId="15607" xr:uid="{00000000-0005-0000-0000-0000713B0000}"/>
    <cellStyle name="Normal 2 2 7 2 2 3 2 2" xfId="31276" xr:uid="{00000000-0005-0000-0000-0000723B0000}"/>
    <cellStyle name="Normal 2 2 7 2 2 3 2 3" xfId="46873" xr:uid="{00000000-0005-0000-0000-0000733B0000}"/>
    <cellStyle name="Normal 2 2 7 2 2 3 3" xfId="23530" xr:uid="{00000000-0005-0000-0000-0000743B0000}"/>
    <cellStyle name="Normal 2 2 7 2 2 3 4" xfId="39127" xr:uid="{00000000-0005-0000-0000-0000753B0000}"/>
    <cellStyle name="Normal 2 2 7 2 2 4" xfId="15605" xr:uid="{00000000-0005-0000-0000-0000763B0000}"/>
    <cellStyle name="Normal 2 2 7 2 2 4 2" xfId="31274" xr:uid="{00000000-0005-0000-0000-0000773B0000}"/>
    <cellStyle name="Normal 2 2 7 2 2 4 3" xfId="46871" xr:uid="{00000000-0005-0000-0000-0000783B0000}"/>
    <cellStyle name="Normal 2 2 7 2 2 5" xfId="23528" xr:uid="{00000000-0005-0000-0000-0000793B0000}"/>
    <cellStyle name="Normal 2 2 7 2 2 6" xfId="39125" xr:uid="{00000000-0005-0000-0000-00007A3B0000}"/>
    <cellStyle name="Normal 2 2 7 2 3" xfId="7696" xr:uid="{00000000-0005-0000-0000-00007B3B0000}"/>
    <cellStyle name="Normal 2 2 7 2 3 2" xfId="7697" xr:uid="{00000000-0005-0000-0000-00007C3B0000}"/>
    <cellStyle name="Normal 2 2 7 2 3 2 2" xfId="15609" xr:uid="{00000000-0005-0000-0000-00007D3B0000}"/>
    <cellStyle name="Normal 2 2 7 2 3 2 2 2" xfId="31278" xr:uid="{00000000-0005-0000-0000-00007E3B0000}"/>
    <cellStyle name="Normal 2 2 7 2 3 2 2 3" xfId="46875" xr:uid="{00000000-0005-0000-0000-00007F3B0000}"/>
    <cellStyle name="Normal 2 2 7 2 3 2 3" xfId="23532" xr:uid="{00000000-0005-0000-0000-0000803B0000}"/>
    <cellStyle name="Normal 2 2 7 2 3 2 4" xfId="39129" xr:uid="{00000000-0005-0000-0000-0000813B0000}"/>
    <cellStyle name="Normal 2 2 7 2 3 3" xfId="7698" xr:uid="{00000000-0005-0000-0000-0000823B0000}"/>
    <cellStyle name="Normal 2 2 7 2 3 3 2" xfId="15610" xr:uid="{00000000-0005-0000-0000-0000833B0000}"/>
    <cellStyle name="Normal 2 2 7 2 3 3 2 2" xfId="31279" xr:uid="{00000000-0005-0000-0000-0000843B0000}"/>
    <cellStyle name="Normal 2 2 7 2 3 3 2 3" xfId="46876" xr:uid="{00000000-0005-0000-0000-0000853B0000}"/>
    <cellStyle name="Normal 2 2 7 2 3 3 3" xfId="23533" xr:uid="{00000000-0005-0000-0000-0000863B0000}"/>
    <cellStyle name="Normal 2 2 7 2 3 3 4" xfId="39130" xr:uid="{00000000-0005-0000-0000-0000873B0000}"/>
    <cellStyle name="Normal 2 2 7 2 3 4" xfId="15608" xr:uid="{00000000-0005-0000-0000-0000883B0000}"/>
    <cellStyle name="Normal 2 2 7 2 3 4 2" xfId="31277" xr:uid="{00000000-0005-0000-0000-0000893B0000}"/>
    <cellStyle name="Normal 2 2 7 2 3 4 3" xfId="46874" xr:uid="{00000000-0005-0000-0000-00008A3B0000}"/>
    <cellStyle name="Normal 2 2 7 2 3 5" xfId="23531" xr:uid="{00000000-0005-0000-0000-00008B3B0000}"/>
    <cellStyle name="Normal 2 2 7 2 3 6" xfId="39128" xr:uid="{00000000-0005-0000-0000-00008C3B0000}"/>
    <cellStyle name="Normal 2 2 7 2 4" xfId="7699" xr:uid="{00000000-0005-0000-0000-00008D3B0000}"/>
    <cellStyle name="Normal 2 2 7 2 4 2" xfId="7700" xr:uid="{00000000-0005-0000-0000-00008E3B0000}"/>
    <cellStyle name="Normal 2 2 7 2 4 2 2" xfId="15612" xr:uid="{00000000-0005-0000-0000-00008F3B0000}"/>
    <cellStyle name="Normal 2 2 7 2 4 2 2 2" xfId="31281" xr:uid="{00000000-0005-0000-0000-0000903B0000}"/>
    <cellStyle name="Normal 2 2 7 2 4 2 2 3" xfId="46878" xr:uid="{00000000-0005-0000-0000-0000913B0000}"/>
    <cellStyle name="Normal 2 2 7 2 4 2 3" xfId="23535" xr:uid="{00000000-0005-0000-0000-0000923B0000}"/>
    <cellStyle name="Normal 2 2 7 2 4 2 4" xfId="39132" xr:uid="{00000000-0005-0000-0000-0000933B0000}"/>
    <cellStyle name="Normal 2 2 7 2 4 3" xfId="7701" xr:uid="{00000000-0005-0000-0000-0000943B0000}"/>
    <cellStyle name="Normal 2 2 7 2 4 3 2" xfId="15613" xr:uid="{00000000-0005-0000-0000-0000953B0000}"/>
    <cellStyle name="Normal 2 2 7 2 4 3 2 2" xfId="31282" xr:uid="{00000000-0005-0000-0000-0000963B0000}"/>
    <cellStyle name="Normal 2 2 7 2 4 3 2 3" xfId="46879" xr:uid="{00000000-0005-0000-0000-0000973B0000}"/>
    <cellStyle name="Normal 2 2 7 2 4 3 3" xfId="23536" xr:uid="{00000000-0005-0000-0000-0000983B0000}"/>
    <cellStyle name="Normal 2 2 7 2 4 3 4" xfId="39133" xr:uid="{00000000-0005-0000-0000-0000993B0000}"/>
    <cellStyle name="Normal 2 2 7 2 4 4" xfId="15611" xr:uid="{00000000-0005-0000-0000-00009A3B0000}"/>
    <cellStyle name="Normal 2 2 7 2 4 4 2" xfId="31280" xr:uid="{00000000-0005-0000-0000-00009B3B0000}"/>
    <cellStyle name="Normal 2 2 7 2 4 4 3" xfId="46877" xr:uid="{00000000-0005-0000-0000-00009C3B0000}"/>
    <cellStyle name="Normal 2 2 7 2 4 5" xfId="23534" xr:uid="{00000000-0005-0000-0000-00009D3B0000}"/>
    <cellStyle name="Normal 2 2 7 2 4 6" xfId="39131" xr:uid="{00000000-0005-0000-0000-00009E3B0000}"/>
    <cellStyle name="Normal 2 2 7 2 5" xfId="7702" xr:uid="{00000000-0005-0000-0000-00009F3B0000}"/>
    <cellStyle name="Normal 2 2 7 2 5 2" xfId="7703" xr:uid="{00000000-0005-0000-0000-0000A03B0000}"/>
    <cellStyle name="Normal 2 2 7 2 5 2 2" xfId="15615" xr:uid="{00000000-0005-0000-0000-0000A13B0000}"/>
    <cellStyle name="Normal 2 2 7 2 5 2 2 2" xfId="31284" xr:uid="{00000000-0005-0000-0000-0000A23B0000}"/>
    <cellStyle name="Normal 2 2 7 2 5 2 2 3" xfId="46881" xr:uid="{00000000-0005-0000-0000-0000A33B0000}"/>
    <cellStyle name="Normal 2 2 7 2 5 2 3" xfId="23538" xr:uid="{00000000-0005-0000-0000-0000A43B0000}"/>
    <cellStyle name="Normal 2 2 7 2 5 2 4" xfId="39135" xr:uid="{00000000-0005-0000-0000-0000A53B0000}"/>
    <cellStyle name="Normal 2 2 7 2 5 3" xfId="7704" xr:uid="{00000000-0005-0000-0000-0000A63B0000}"/>
    <cellStyle name="Normal 2 2 7 2 5 3 2" xfId="15616" xr:uid="{00000000-0005-0000-0000-0000A73B0000}"/>
    <cellStyle name="Normal 2 2 7 2 5 3 2 2" xfId="31285" xr:uid="{00000000-0005-0000-0000-0000A83B0000}"/>
    <cellStyle name="Normal 2 2 7 2 5 3 2 3" xfId="46882" xr:uid="{00000000-0005-0000-0000-0000A93B0000}"/>
    <cellStyle name="Normal 2 2 7 2 5 3 3" xfId="23539" xr:uid="{00000000-0005-0000-0000-0000AA3B0000}"/>
    <cellStyle name="Normal 2 2 7 2 5 3 4" xfId="39136" xr:uid="{00000000-0005-0000-0000-0000AB3B0000}"/>
    <cellStyle name="Normal 2 2 7 2 5 4" xfId="15614" xr:uid="{00000000-0005-0000-0000-0000AC3B0000}"/>
    <cellStyle name="Normal 2 2 7 2 5 4 2" xfId="31283" xr:uid="{00000000-0005-0000-0000-0000AD3B0000}"/>
    <cellStyle name="Normal 2 2 7 2 5 4 3" xfId="46880" xr:uid="{00000000-0005-0000-0000-0000AE3B0000}"/>
    <cellStyle name="Normal 2 2 7 2 5 5" xfId="23537" xr:uid="{00000000-0005-0000-0000-0000AF3B0000}"/>
    <cellStyle name="Normal 2 2 7 2 5 6" xfId="39134" xr:uid="{00000000-0005-0000-0000-0000B03B0000}"/>
    <cellStyle name="Normal 2 2 7 2 6" xfId="15604" xr:uid="{00000000-0005-0000-0000-0000B13B0000}"/>
    <cellStyle name="Normal 2 2 7 2 6 2" xfId="31273" xr:uid="{00000000-0005-0000-0000-0000B23B0000}"/>
    <cellStyle name="Normal 2 2 7 2 6 3" xfId="46870" xr:uid="{00000000-0005-0000-0000-0000B33B0000}"/>
    <cellStyle name="Normal 2 2 7 2 7" xfId="23527" xr:uid="{00000000-0005-0000-0000-0000B43B0000}"/>
    <cellStyle name="Normal 2 2 7 2 8" xfId="39124" xr:uid="{00000000-0005-0000-0000-0000B53B0000}"/>
    <cellStyle name="Normal 2 2 7 3" xfId="7705" xr:uid="{00000000-0005-0000-0000-0000B63B0000}"/>
    <cellStyle name="Normal 2 2 7 3 2" xfId="15617" xr:uid="{00000000-0005-0000-0000-0000B73B0000}"/>
    <cellStyle name="Normal 2 2 7 3 2 2" xfId="31286" xr:uid="{00000000-0005-0000-0000-0000B83B0000}"/>
    <cellStyle name="Normal 2 2 7 3 2 3" xfId="46883" xr:uid="{00000000-0005-0000-0000-0000B93B0000}"/>
    <cellStyle name="Normal 2 2 7 3 3" xfId="23540" xr:uid="{00000000-0005-0000-0000-0000BA3B0000}"/>
    <cellStyle name="Normal 2 2 7 3 4" xfId="39137" xr:uid="{00000000-0005-0000-0000-0000BB3B0000}"/>
    <cellStyle name="Normal 2 2 7 4" xfId="7706" xr:uid="{00000000-0005-0000-0000-0000BC3B0000}"/>
    <cellStyle name="Normal 2 2 7 4 2" xfId="15618" xr:uid="{00000000-0005-0000-0000-0000BD3B0000}"/>
    <cellStyle name="Normal 2 2 7 4 2 2" xfId="31287" xr:uid="{00000000-0005-0000-0000-0000BE3B0000}"/>
    <cellStyle name="Normal 2 2 7 4 2 3" xfId="46884" xr:uid="{00000000-0005-0000-0000-0000BF3B0000}"/>
    <cellStyle name="Normal 2 2 7 4 3" xfId="23541" xr:uid="{00000000-0005-0000-0000-0000C03B0000}"/>
    <cellStyle name="Normal 2 2 7 4 4" xfId="39138" xr:uid="{00000000-0005-0000-0000-0000C13B0000}"/>
    <cellStyle name="Normal 2 2 7 5" xfId="7707" xr:uid="{00000000-0005-0000-0000-0000C23B0000}"/>
    <cellStyle name="Normal 2 2 7 5 2" xfId="15619" xr:uid="{00000000-0005-0000-0000-0000C33B0000}"/>
    <cellStyle name="Normal 2 2 7 5 2 2" xfId="31288" xr:uid="{00000000-0005-0000-0000-0000C43B0000}"/>
    <cellStyle name="Normal 2 2 7 5 2 3" xfId="46885" xr:uid="{00000000-0005-0000-0000-0000C53B0000}"/>
    <cellStyle name="Normal 2 2 7 5 3" xfId="23542" xr:uid="{00000000-0005-0000-0000-0000C63B0000}"/>
    <cellStyle name="Normal 2 2 7 5 4" xfId="39139" xr:uid="{00000000-0005-0000-0000-0000C73B0000}"/>
    <cellStyle name="Normal 2 2 7 6" xfId="7708" xr:uid="{00000000-0005-0000-0000-0000C83B0000}"/>
    <cellStyle name="Normal 2 2 7 6 2" xfId="15620" xr:uid="{00000000-0005-0000-0000-0000C93B0000}"/>
    <cellStyle name="Normal 2 2 7 6 2 2" xfId="31289" xr:uid="{00000000-0005-0000-0000-0000CA3B0000}"/>
    <cellStyle name="Normal 2 2 7 6 2 3" xfId="46886" xr:uid="{00000000-0005-0000-0000-0000CB3B0000}"/>
    <cellStyle name="Normal 2 2 7 6 3" xfId="23543" xr:uid="{00000000-0005-0000-0000-0000CC3B0000}"/>
    <cellStyle name="Normal 2 2 7 6 4" xfId="39140" xr:uid="{00000000-0005-0000-0000-0000CD3B0000}"/>
    <cellStyle name="Normal 2 2 7 7" xfId="14027" xr:uid="{00000000-0005-0000-0000-0000CE3B0000}"/>
    <cellStyle name="Normal 2 2 7 8" xfId="15603" xr:uid="{00000000-0005-0000-0000-0000CF3B0000}"/>
    <cellStyle name="Normal 2 2 7 8 2" xfId="31272" xr:uid="{00000000-0005-0000-0000-0000D03B0000}"/>
    <cellStyle name="Normal 2 2 7 8 3" xfId="46869" xr:uid="{00000000-0005-0000-0000-0000D13B0000}"/>
    <cellStyle name="Normal 2 2 7 9" xfId="7691" xr:uid="{00000000-0005-0000-0000-0000D23B0000}"/>
    <cellStyle name="Normal 2 2 7 9 2" xfId="23526" xr:uid="{00000000-0005-0000-0000-0000D33B0000}"/>
    <cellStyle name="Normal 2 2 8" xfId="160" xr:uid="{00000000-0005-0000-0000-0000D43B0000}"/>
    <cellStyle name="Normal 2 2 8 10" xfId="39141" xr:uid="{00000000-0005-0000-0000-0000D53B0000}"/>
    <cellStyle name="Normal 2 2 8 2" xfId="7710" xr:uid="{00000000-0005-0000-0000-0000D63B0000}"/>
    <cellStyle name="Normal 2 2 8 2 2" xfId="7711" xr:uid="{00000000-0005-0000-0000-0000D73B0000}"/>
    <cellStyle name="Normal 2 2 8 2 2 2" xfId="7712" xr:uid="{00000000-0005-0000-0000-0000D83B0000}"/>
    <cellStyle name="Normal 2 2 8 2 2 2 2" xfId="15624" xr:uid="{00000000-0005-0000-0000-0000D93B0000}"/>
    <cellStyle name="Normal 2 2 8 2 2 2 2 2" xfId="31293" xr:uid="{00000000-0005-0000-0000-0000DA3B0000}"/>
    <cellStyle name="Normal 2 2 8 2 2 2 2 3" xfId="46890" xr:uid="{00000000-0005-0000-0000-0000DB3B0000}"/>
    <cellStyle name="Normal 2 2 8 2 2 2 3" xfId="23547" xr:uid="{00000000-0005-0000-0000-0000DC3B0000}"/>
    <cellStyle name="Normal 2 2 8 2 2 2 4" xfId="39144" xr:uid="{00000000-0005-0000-0000-0000DD3B0000}"/>
    <cellStyle name="Normal 2 2 8 2 2 3" xfId="7713" xr:uid="{00000000-0005-0000-0000-0000DE3B0000}"/>
    <cellStyle name="Normal 2 2 8 2 2 3 2" xfId="15625" xr:uid="{00000000-0005-0000-0000-0000DF3B0000}"/>
    <cellStyle name="Normal 2 2 8 2 2 3 2 2" xfId="31294" xr:uid="{00000000-0005-0000-0000-0000E03B0000}"/>
    <cellStyle name="Normal 2 2 8 2 2 3 2 3" xfId="46891" xr:uid="{00000000-0005-0000-0000-0000E13B0000}"/>
    <cellStyle name="Normal 2 2 8 2 2 3 3" xfId="23548" xr:uid="{00000000-0005-0000-0000-0000E23B0000}"/>
    <cellStyle name="Normal 2 2 8 2 2 3 4" xfId="39145" xr:uid="{00000000-0005-0000-0000-0000E33B0000}"/>
    <cellStyle name="Normal 2 2 8 2 2 4" xfId="15623" xr:uid="{00000000-0005-0000-0000-0000E43B0000}"/>
    <cellStyle name="Normal 2 2 8 2 2 4 2" xfId="31292" xr:uid="{00000000-0005-0000-0000-0000E53B0000}"/>
    <cellStyle name="Normal 2 2 8 2 2 4 3" xfId="46889" xr:uid="{00000000-0005-0000-0000-0000E63B0000}"/>
    <cellStyle name="Normal 2 2 8 2 2 5" xfId="23546" xr:uid="{00000000-0005-0000-0000-0000E73B0000}"/>
    <cellStyle name="Normal 2 2 8 2 2 6" xfId="39143" xr:uid="{00000000-0005-0000-0000-0000E83B0000}"/>
    <cellStyle name="Normal 2 2 8 2 3" xfId="7714" xr:uid="{00000000-0005-0000-0000-0000E93B0000}"/>
    <cellStyle name="Normal 2 2 8 2 3 2" xfId="7715" xr:uid="{00000000-0005-0000-0000-0000EA3B0000}"/>
    <cellStyle name="Normal 2 2 8 2 3 2 2" xfId="15627" xr:uid="{00000000-0005-0000-0000-0000EB3B0000}"/>
    <cellStyle name="Normal 2 2 8 2 3 2 2 2" xfId="31296" xr:uid="{00000000-0005-0000-0000-0000EC3B0000}"/>
    <cellStyle name="Normal 2 2 8 2 3 2 2 3" xfId="46893" xr:uid="{00000000-0005-0000-0000-0000ED3B0000}"/>
    <cellStyle name="Normal 2 2 8 2 3 2 3" xfId="23550" xr:uid="{00000000-0005-0000-0000-0000EE3B0000}"/>
    <cellStyle name="Normal 2 2 8 2 3 2 4" xfId="39147" xr:uid="{00000000-0005-0000-0000-0000EF3B0000}"/>
    <cellStyle name="Normal 2 2 8 2 3 3" xfId="7716" xr:uid="{00000000-0005-0000-0000-0000F03B0000}"/>
    <cellStyle name="Normal 2 2 8 2 3 3 2" xfId="15628" xr:uid="{00000000-0005-0000-0000-0000F13B0000}"/>
    <cellStyle name="Normal 2 2 8 2 3 3 2 2" xfId="31297" xr:uid="{00000000-0005-0000-0000-0000F23B0000}"/>
    <cellStyle name="Normal 2 2 8 2 3 3 2 3" xfId="46894" xr:uid="{00000000-0005-0000-0000-0000F33B0000}"/>
    <cellStyle name="Normal 2 2 8 2 3 3 3" xfId="23551" xr:uid="{00000000-0005-0000-0000-0000F43B0000}"/>
    <cellStyle name="Normal 2 2 8 2 3 3 4" xfId="39148" xr:uid="{00000000-0005-0000-0000-0000F53B0000}"/>
    <cellStyle name="Normal 2 2 8 2 3 4" xfId="15626" xr:uid="{00000000-0005-0000-0000-0000F63B0000}"/>
    <cellStyle name="Normal 2 2 8 2 3 4 2" xfId="31295" xr:uid="{00000000-0005-0000-0000-0000F73B0000}"/>
    <cellStyle name="Normal 2 2 8 2 3 4 3" xfId="46892" xr:uid="{00000000-0005-0000-0000-0000F83B0000}"/>
    <cellStyle name="Normal 2 2 8 2 3 5" xfId="23549" xr:uid="{00000000-0005-0000-0000-0000F93B0000}"/>
    <cellStyle name="Normal 2 2 8 2 3 6" xfId="39146" xr:uid="{00000000-0005-0000-0000-0000FA3B0000}"/>
    <cellStyle name="Normal 2 2 8 2 4" xfId="7717" xr:uid="{00000000-0005-0000-0000-0000FB3B0000}"/>
    <cellStyle name="Normal 2 2 8 2 4 2" xfId="7718" xr:uid="{00000000-0005-0000-0000-0000FC3B0000}"/>
    <cellStyle name="Normal 2 2 8 2 4 2 2" xfId="15630" xr:uid="{00000000-0005-0000-0000-0000FD3B0000}"/>
    <cellStyle name="Normal 2 2 8 2 4 2 2 2" xfId="31299" xr:uid="{00000000-0005-0000-0000-0000FE3B0000}"/>
    <cellStyle name="Normal 2 2 8 2 4 2 2 3" xfId="46896" xr:uid="{00000000-0005-0000-0000-0000FF3B0000}"/>
    <cellStyle name="Normal 2 2 8 2 4 2 3" xfId="23553" xr:uid="{00000000-0005-0000-0000-0000003C0000}"/>
    <cellStyle name="Normal 2 2 8 2 4 2 4" xfId="39150" xr:uid="{00000000-0005-0000-0000-0000013C0000}"/>
    <cellStyle name="Normal 2 2 8 2 4 3" xfId="7719" xr:uid="{00000000-0005-0000-0000-0000023C0000}"/>
    <cellStyle name="Normal 2 2 8 2 4 3 2" xfId="15631" xr:uid="{00000000-0005-0000-0000-0000033C0000}"/>
    <cellStyle name="Normal 2 2 8 2 4 3 2 2" xfId="31300" xr:uid="{00000000-0005-0000-0000-0000043C0000}"/>
    <cellStyle name="Normal 2 2 8 2 4 3 2 3" xfId="46897" xr:uid="{00000000-0005-0000-0000-0000053C0000}"/>
    <cellStyle name="Normal 2 2 8 2 4 3 3" xfId="23554" xr:uid="{00000000-0005-0000-0000-0000063C0000}"/>
    <cellStyle name="Normal 2 2 8 2 4 3 4" xfId="39151" xr:uid="{00000000-0005-0000-0000-0000073C0000}"/>
    <cellStyle name="Normal 2 2 8 2 4 4" xfId="15629" xr:uid="{00000000-0005-0000-0000-0000083C0000}"/>
    <cellStyle name="Normal 2 2 8 2 4 4 2" xfId="31298" xr:uid="{00000000-0005-0000-0000-0000093C0000}"/>
    <cellStyle name="Normal 2 2 8 2 4 4 3" xfId="46895" xr:uid="{00000000-0005-0000-0000-00000A3C0000}"/>
    <cellStyle name="Normal 2 2 8 2 4 5" xfId="23552" xr:uid="{00000000-0005-0000-0000-00000B3C0000}"/>
    <cellStyle name="Normal 2 2 8 2 4 6" xfId="39149" xr:uid="{00000000-0005-0000-0000-00000C3C0000}"/>
    <cellStyle name="Normal 2 2 8 2 5" xfId="15622" xr:uid="{00000000-0005-0000-0000-00000D3C0000}"/>
    <cellStyle name="Normal 2 2 8 2 5 2" xfId="31291" xr:uid="{00000000-0005-0000-0000-00000E3C0000}"/>
    <cellStyle name="Normal 2 2 8 2 5 3" xfId="46888" xr:uid="{00000000-0005-0000-0000-00000F3C0000}"/>
    <cellStyle name="Normal 2 2 8 2 6" xfId="23545" xr:uid="{00000000-0005-0000-0000-0000103C0000}"/>
    <cellStyle name="Normal 2 2 8 2 7" xfId="39142" xr:uid="{00000000-0005-0000-0000-0000113C0000}"/>
    <cellStyle name="Normal 2 2 8 3" xfId="7720" xr:uid="{00000000-0005-0000-0000-0000123C0000}"/>
    <cellStyle name="Normal 2 2 8 3 2" xfId="15632" xr:uid="{00000000-0005-0000-0000-0000133C0000}"/>
    <cellStyle name="Normal 2 2 8 3 2 2" xfId="31301" xr:uid="{00000000-0005-0000-0000-0000143C0000}"/>
    <cellStyle name="Normal 2 2 8 3 2 3" xfId="46898" xr:uid="{00000000-0005-0000-0000-0000153C0000}"/>
    <cellStyle name="Normal 2 2 8 3 3" xfId="23555" xr:uid="{00000000-0005-0000-0000-0000163C0000}"/>
    <cellStyle name="Normal 2 2 8 3 4" xfId="39152" xr:uid="{00000000-0005-0000-0000-0000173C0000}"/>
    <cellStyle name="Normal 2 2 8 4" xfId="7721" xr:uid="{00000000-0005-0000-0000-0000183C0000}"/>
    <cellStyle name="Normal 2 2 8 4 2" xfId="15633" xr:uid="{00000000-0005-0000-0000-0000193C0000}"/>
    <cellStyle name="Normal 2 2 8 4 2 2" xfId="31302" xr:uid="{00000000-0005-0000-0000-00001A3C0000}"/>
    <cellStyle name="Normal 2 2 8 4 2 3" xfId="46899" xr:uid="{00000000-0005-0000-0000-00001B3C0000}"/>
    <cellStyle name="Normal 2 2 8 4 3" xfId="23556" xr:uid="{00000000-0005-0000-0000-00001C3C0000}"/>
    <cellStyle name="Normal 2 2 8 4 4" xfId="39153" xr:uid="{00000000-0005-0000-0000-00001D3C0000}"/>
    <cellStyle name="Normal 2 2 8 5" xfId="7722" xr:uid="{00000000-0005-0000-0000-00001E3C0000}"/>
    <cellStyle name="Normal 2 2 8 5 2" xfId="15634" xr:uid="{00000000-0005-0000-0000-00001F3C0000}"/>
    <cellStyle name="Normal 2 2 8 5 2 2" xfId="31303" xr:uid="{00000000-0005-0000-0000-0000203C0000}"/>
    <cellStyle name="Normal 2 2 8 5 2 3" xfId="46900" xr:uid="{00000000-0005-0000-0000-0000213C0000}"/>
    <cellStyle name="Normal 2 2 8 5 3" xfId="23557" xr:uid="{00000000-0005-0000-0000-0000223C0000}"/>
    <cellStyle name="Normal 2 2 8 5 4" xfId="39154" xr:uid="{00000000-0005-0000-0000-0000233C0000}"/>
    <cellStyle name="Normal 2 2 8 6" xfId="7723" xr:uid="{00000000-0005-0000-0000-0000243C0000}"/>
    <cellStyle name="Normal 2 2 8 6 2" xfId="15635" xr:uid="{00000000-0005-0000-0000-0000253C0000}"/>
    <cellStyle name="Normal 2 2 8 6 2 2" xfId="31304" xr:uid="{00000000-0005-0000-0000-0000263C0000}"/>
    <cellStyle name="Normal 2 2 8 6 2 3" xfId="46901" xr:uid="{00000000-0005-0000-0000-0000273C0000}"/>
    <cellStyle name="Normal 2 2 8 6 3" xfId="23558" xr:uid="{00000000-0005-0000-0000-0000283C0000}"/>
    <cellStyle name="Normal 2 2 8 6 4" xfId="39155" xr:uid="{00000000-0005-0000-0000-0000293C0000}"/>
    <cellStyle name="Normal 2 2 8 7" xfId="14028" xr:uid="{00000000-0005-0000-0000-00002A3C0000}"/>
    <cellStyle name="Normal 2 2 8 8" xfId="15621" xr:uid="{00000000-0005-0000-0000-00002B3C0000}"/>
    <cellStyle name="Normal 2 2 8 8 2" xfId="31290" xr:uid="{00000000-0005-0000-0000-00002C3C0000}"/>
    <cellStyle name="Normal 2 2 8 8 3" xfId="46887" xr:uid="{00000000-0005-0000-0000-00002D3C0000}"/>
    <cellStyle name="Normal 2 2 8 9" xfId="7709" xr:uid="{00000000-0005-0000-0000-00002E3C0000}"/>
    <cellStyle name="Normal 2 2 8 9 2" xfId="23544" xr:uid="{00000000-0005-0000-0000-00002F3C0000}"/>
    <cellStyle name="Normal 2 2 9" xfId="161" xr:uid="{00000000-0005-0000-0000-0000303C0000}"/>
    <cellStyle name="Normal 2 2 9 2" xfId="7725" xr:uid="{00000000-0005-0000-0000-0000313C0000}"/>
    <cellStyle name="Normal 2 2 9 2 2" xfId="15637" xr:uid="{00000000-0005-0000-0000-0000323C0000}"/>
    <cellStyle name="Normal 2 2 9 2 2 2" xfId="31306" xr:uid="{00000000-0005-0000-0000-0000333C0000}"/>
    <cellStyle name="Normal 2 2 9 2 2 3" xfId="46903" xr:uid="{00000000-0005-0000-0000-0000343C0000}"/>
    <cellStyle name="Normal 2 2 9 2 3" xfId="23560" xr:uid="{00000000-0005-0000-0000-0000353C0000}"/>
    <cellStyle name="Normal 2 2 9 2 4" xfId="39157" xr:uid="{00000000-0005-0000-0000-0000363C0000}"/>
    <cellStyle name="Normal 2 2 9 3" xfId="7726" xr:uid="{00000000-0005-0000-0000-0000373C0000}"/>
    <cellStyle name="Normal 2 2 9 3 2" xfId="15638" xr:uid="{00000000-0005-0000-0000-0000383C0000}"/>
    <cellStyle name="Normal 2 2 9 3 2 2" xfId="31307" xr:uid="{00000000-0005-0000-0000-0000393C0000}"/>
    <cellStyle name="Normal 2 2 9 3 2 3" xfId="46904" xr:uid="{00000000-0005-0000-0000-00003A3C0000}"/>
    <cellStyle name="Normal 2 2 9 3 3" xfId="23561" xr:uid="{00000000-0005-0000-0000-00003B3C0000}"/>
    <cellStyle name="Normal 2 2 9 3 4" xfId="39158" xr:uid="{00000000-0005-0000-0000-00003C3C0000}"/>
    <cellStyle name="Normal 2 2 9 4" xfId="14029" xr:uid="{00000000-0005-0000-0000-00003D3C0000}"/>
    <cellStyle name="Normal 2 2 9 5" xfId="15636" xr:uid="{00000000-0005-0000-0000-00003E3C0000}"/>
    <cellStyle name="Normal 2 2 9 5 2" xfId="31305" xr:uid="{00000000-0005-0000-0000-00003F3C0000}"/>
    <cellStyle name="Normal 2 2 9 5 3" xfId="46902" xr:uid="{00000000-0005-0000-0000-0000403C0000}"/>
    <cellStyle name="Normal 2 2 9 6" xfId="7724" xr:uid="{00000000-0005-0000-0000-0000413C0000}"/>
    <cellStyle name="Normal 2 2 9 6 2" xfId="23559" xr:uid="{00000000-0005-0000-0000-0000423C0000}"/>
    <cellStyle name="Normal 2 2 9 7" xfId="39156" xr:uid="{00000000-0005-0000-0000-0000433C0000}"/>
    <cellStyle name="Normal 2 2_Relatórios Non Core" xfId="7727" xr:uid="{00000000-0005-0000-0000-0000443C0000}"/>
    <cellStyle name="Normal 2 20" xfId="162" xr:uid="{00000000-0005-0000-0000-0000453C0000}"/>
    <cellStyle name="Normal 2 20 2" xfId="14030" xr:uid="{00000000-0005-0000-0000-0000463C0000}"/>
    <cellStyle name="Normal 2 20 3" xfId="15639" xr:uid="{00000000-0005-0000-0000-0000473C0000}"/>
    <cellStyle name="Normal 2 20 3 2" xfId="31308" xr:uid="{00000000-0005-0000-0000-0000483C0000}"/>
    <cellStyle name="Normal 2 20 3 3" xfId="46905" xr:uid="{00000000-0005-0000-0000-0000493C0000}"/>
    <cellStyle name="Normal 2 20 4" xfId="7728" xr:uid="{00000000-0005-0000-0000-00004A3C0000}"/>
    <cellStyle name="Normal 2 20 4 2" xfId="23562" xr:uid="{00000000-0005-0000-0000-00004B3C0000}"/>
    <cellStyle name="Normal 2 20 5" xfId="39159" xr:uid="{00000000-0005-0000-0000-00004C3C0000}"/>
    <cellStyle name="Normal 2 21" xfId="163" xr:uid="{00000000-0005-0000-0000-00004D3C0000}"/>
    <cellStyle name="Normal 2 21 2" xfId="14031" xr:uid="{00000000-0005-0000-0000-00004E3C0000}"/>
    <cellStyle name="Normal 2 21 3" xfId="15640" xr:uid="{00000000-0005-0000-0000-00004F3C0000}"/>
    <cellStyle name="Normal 2 21 3 2" xfId="31309" xr:uid="{00000000-0005-0000-0000-0000503C0000}"/>
    <cellStyle name="Normal 2 21 3 3" xfId="46906" xr:uid="{00000000-0005-0000-0000-0000513C0000}"/>
    <cellStyle name="Normal 2 21 4" xfId="7729" xr:uid="{00000000-0005-0000-0000-0000523C0000}"/>
    <cellStyle name="Normal 2 21 4 2" xfId="23563" xr:uid="{00000000-0005-0000-0000-0000533C0000}"/>
    <cellStyle name="Normal 2 21 5" xfId="39160" xr:uid="{00000000-0005-0000-0000-0000543C0000}"/>
    <cellStyle name="Normal 2 22" xfId="164" xr:uid="{00000000-0005-0000-0000-0000553C0000}"/>
    <cellStyle name="Normal 2 22 2" xfId="14032" xr:uid="{00000000-0005-0000-0000-0000563C0000}"/>
    <cellStyle name="Normal 2 22 3" xfId="15641" xr:uid="{00000000-0005-0000-0000-0000573C0000}"/>
    <cellStyle name="Normal 2 22 3 2" xfId="31310" xr:uid="{00000000-0005-0000-0000-0000583C0000}"/>
    <cellStyle name="Normal 2 22 3 3" xfId="46907" xr:uid="{00000000-0005-0000-0000-0000593C0000}"/>
    <cellStyle name="Normal 2 22 4" xfId="7730" xr:uid="{00000000-0005-0000-0000-00005A3C0000}"/>
    <cellStyle name="Normal 2 22 4 2" xfId="23564" xr:uid="{00000000-0005-0000-0000-00005B3C0000}"/>
    <cellStyle name="Normal 2 22 5" xfId="39161" xr:uid="{00000000-0005-0000-0000-00005C3C0000}"/>
    <cellStyle name="Normal 2 23" xfId="165" xr:uid="{00000000-0005-0000-0000-00005D3C0000}"/>
    <cellStyle name="Normal 2 23 2" xfId="14033" xr:uid="{00000000-0005-0000-0000-00005E3C0000}"/>
    <cellStyle name="Normal 2 23 3" xfId="15642" xr:uid="{00000000-0005-0000-0000-00005F3C0000}"/>
    <cellStyle name="Normal 2 23 3 2" xfId="31311" xr:uid="{00000000-0005-0000-0000-0000603C0000}"/>
    <cellStyle name="Normal 2 23 3 3" xfId="46908" xr:uid="{00000000-0005-0000-0000-0000613C0000}"/>
    <cellStyle name="Normal 2 23 4" xfId="7731" xr:uid="{00000000-0005-0000-0000-0000623C0000}"/>
    <cellStyle name="Normal 2 23 4 2" xfId="23565" xr:uid="{00000000-0005-0000-0000-0000633C0000}"/>
    <cellStyle name="Normal 2 23 5" xfId="39162" xr:uid="{00000000-0005-0000-0000-0000643C0000}"/>
    <cellStyle name="Normal 2 24" xfId="166" xr:uid="{00000000-0005-0000-0000-0000653C0000}"/>
    <cellStyle name="Normal 2 24 2" xfId="14034" xr:uid="{00000000-0005-0000-0000-0000663C0000}"/>
    <cellStyle name="Normal 2 24 3" xfId="15643" xr:uid="{00000000-0005-0000-0000-0000673C0000}"/>
    <cellStyle name="Normal 2 24 3 2" xfId="31312" xr:uid="{00000000-0005-0000-0000-0000683C0000}"/>
    <cellStyle name="Normal 2 24 3 3" xfId="46909" xr:uid="{00000000-0005-0000-0000-0000693C0000}"/>
    <cellStyle name="Normal 2 24 4" xfId="7732" xr:uid="{00000000-0005-0000-0000-00006A3C0000}"/>
    <cellStyle name="Normal 2 24 4 2" xfId="23566" xr:uid="{00000000-0005-0000-0000-00006B3C0000}"/>
    <cellStyle name="Normal 2 24 5" xfId="39163" xr:uid="{00000000-0005-0000-0000-00006C3C0000}"/>
    <cellStyle name="Normal 2 25" xfId="167" xr:uid="{00000000-0005-0000-0000-00006D3C0000}"/>
    <cellStyle name="Normal 2 25 2" xfId="14035" xr:uid="{00000000-0005-0000-0000-00006E3C0000}"/>
    <cellStyle name="Normal 2 25 3" xfId="15644" xr:uid="{00000000-0005-0000-0000-00006F3C0000}"/>
    <cellStyle name="Normal 2 25 3 2" xfId="31313" xr:uid="{00000000-0005-0000-0000-0000703C0000}"/>
    <cellStyle name="Normal 2 25 3 3" xfId="46910" xr:uid="{00000000-0005-0000-0000-0000713C0000}"/>
    <cellStyle name="Normal 2 25 4" xfId="7733" xr:uid="{00000000-0005-0000-0000-0000723C0000}"/>
    <cellStyle name="Normal 2 25 4 2" xfId="23567" xr:uid="{00000000-0005-0000-0000-0000733C0000}"/>
    <cellStyle name="Normal 2 25 5" xfId="39164" xr:uid="{00000000-0005-0000-0000-0000743C0000}"/>
    <cellStyle name="Normal 2 26" xfId="168" xr:uid="{00000000-0005-0000-0000-0000753C0000}"/>
    <cellStyle name="Normal 2 26 2" xfId="14036" xr:uid="{00000000-0005-0000-0000-0000763C0000}"/>
    <cellStyle name="Normal 2 26 3" xfId="15645" xr:uid="{00000000-0005-0000-0000-0000773C0000}"/>
    <cellStyle name="Normal 2 26 3 2" xfId="31314" xr:uid="{00000000-0005-0000-0000-0000783C0000}"/>
    <cellStyle name="Normal 2 26 3 3" xfId="46911" xr:uid="{00000000-0005-0000-0000-0000793C0000}"/>
    <cellStyle name="Normal 2 26 4" xfId="7734" xr:uid="{00000000-0005-0000-0000-00007A3C0000}"/>
    <cellStyle name="Normal 2 26 4 2" xfId="23568" xr:uid="{00000000-0005-0000-0000-00007B3C0000}"/>
    <cellStyle name="Normal 2 26 5" xfId="39165" xr:uid="{00000000-0005-0000-0000-00007C3C0000}"/>
    <cellStyle name="Normal 2 27" xfId="169" xr:uid="{00000000-0005-0000-0000-00007D3C0000}"/>
    <cellStyle name="Normal 2 27 2" xfId="14037" xr:uid="{00000000-0005-0000-0000-00007E3C0000}"/>
    <cellStyle name="Normal 2 27 3" xfId="15646" xr:uid="{00000000-0005-0000-0000-00007F3C0000}"/>
    <cellStyle name="Normal 2 27 3 2" xfId="31315" xr:uid="{00000000-0005-0000-0000-0000803C0000}"/>
    <cellStyle name="Normal 2 27 3 3" xfId="46912" xr:uid="{00000000-0005-0000-0000-0000813C0000}"/>
    <cellStyle name="Normal 2 27 4" xfId="7735" xr:uid="{00000000-0005-0000-0000-0000823C0000}"/>
    <cellStyle name="Normal 2 27 4 2" xfId="23569" xr:uid="{00000000-0005-0000-0000-0000833C0000}"/>
    <cellStyle name="Normal 2 27 5" xfId="39166" xr:uid="{00000000-0005-0000-0000-0000843C0000}"/>
    <cellStyle name="Normal 2 28" xfId="170" xr:uid="{00000000-0005-0000-0000-0000853C0000}"/>
    <cellStyle name="Normal 2 28 2" xfId="14038" xr:uid="{00000000-0005-0000-0000-0000863C0000}"/>
    <cellStyle name="Normal 2 28 3" xfId="15647" xr:uid="{00000000-0005-0000-0000-0000873C0000}"/>
    <cellStyle name="Normal 2 28 3 2" xfId="31316" xr:uid="{00000000-0005-0000-0000-0000883C0000}"/>
    <cellStyle name="Normal 2 28 3 3" xfId="46913" xr:uid="{00000000-0005-0000-0000-0000893C0000}"/>
    <cellStyle name="Normal 2 28 4" xfId="7736" xr:uid="{00000000-0005-0000-0000-00008A3C0000}"/>
    <cellStyle name="Normal 2 28 4 2" xfId="23570" xr:uid="{00000000-0005-0000-0000-00008B3C0000}"/>
    <cellStyle name="Normal 2 28 5" xfId="39167" xr:uid="{00000000-0005-0000-0000-00008C3C0000}"/>
    <cellStyle name="Normal 2 29" xfId="171" xr:uid="{00000000-0005-0000-0000-00008D3C0000}"/>
    <cellStyle name="Normal 2 29 2" xfId="14039" xr:uid="{00000000-0005-0000-0000-00008E3C0000}"/>
    <cellStyle name="Normal 2 29 3" xfId="15648" xr:uid="{00000000-0005-0000-0000-00008F3C0000}"/>
    <cellStyle name="Normal 2 29 3 2" xfId="31317" xr:uid="{00000000-0005-0000-0000-0000903C0000}"/>
    <cellStyle name="Normal 2 29 3 3" xfId="46914" xr:uid="{00000000-0005-0000-0000-0000913C0000}"/>
    <cellStyle name="Normal 2 29 4" xfId="7737" xr:uid="{00000000-0005-0000-0000-0000923C0000}"/>
    <cellStyle name="Normal 2 29 4 2" xfId="23571" xr:uid="{00000000-0005-0000-0000-0000933C0000}"/>
    <cellStyle name="Normal 2 29 5" xfId="39168" xr:uid="{00000000-0005-0000-0000-0000943C0000}"/>
    <cellStyle name="Normal 2 3" xfId="172" xr:uid="{00000000-0005-0000-0000-0000953C0000}"/>
    <cellStyle name="Normal 2 3 10" xfId="7739" xr:uid="{00000000-0005-0000-0000-0000963C0000}"/>
    <cellStyle name="Normal 2 3 10 2" xfId="7740" xr:uid="{00000000-0005-0000-0000-0000973C0000}"/>
    <cellStyle name="Normal 2 3 10 2 2" xfId="15651" xr:uid="{00000000-0005-0000-0000-0000983C0000}"/>
    <cellStyle name="Normal 2 3 10 2 2 2" xfId="31320" xr:uid="{00000000-0005-0000-0000-0000993C0000}"/>
    <cellStyle name="Normal 2 3 10 2 2 3" xfId="46917" xr:uid="{00000000-0005-0000-0000-00009A3C0000}"/>
    <cellStyle name="Normal 2 3 10 2 3" xfId="23574" xr:uid="{00000000-0005-0000-0000-00009B3C0000}"/>
    <cellStyle name="Normal 2 3 10 2 4" xfId="39171" xr:uid="{00000000-0005-0000-0000-00009C3C0000}"/>
    <cellStyle name="Normal 2 3 10 3" xfId="7741" xr:uid="{00000000-0005-0000-0000-00009D3C0000}"/>
    <cellStyle name="Normal 2 3 10 3 2" xfId="15652" xr:uid="{00000000-0005-0000-0000-00009E3C0000}"/>
    <cellStyle name="Normal 2 3 10 3 2 2" xfId="31321" xr:uid="{00000000-0005-0000-0000-00009F3C0000}"/>
    <cellStyle name="Normal 2 3 10 3 2 3" xfId="46918" xr:uid="{00000000-0005-0000-0000-0000A03C0000}"/>
    <cellStyle name="Normal 2 3 10 3 3" xfId="23575" xr:uid="{00000000-0005-0000-0000-0000A13C0000}"/>
    <cellStyle name="Normal 2 3 10 3 4" xfId="39172" xr:uid="{00000000-0005-0000-0000-0000A23C0000}"/>
    <cellStyle name="Normal 2 3 10 4" xfId="15650" xr:uid="{00000000-0005-0000-0000-0000A33C0000}"/>
    <cellStyle name="Normal 2 3 10 4 2" xfId="31319" xr:uid="{00000000-0005-0000-0000-0000A43C0000}"/>
    <cellStyle name="Normal 2 3 10 4 3" xfId="46916" xr:uid="{00000000-0005-0000-0000-0000A53C0000}"/>
    <cellStyle name="Normal 2 3 10 5" xfId="23573" xr:uid="{00000000-0005-0000-0000-0000A63C0000}"/>
    <cellStyle name="Normal 2 3 10 6" xfId="39170" xr:uid="{00000000-0005-0000-0000-0000A73C0000}"/>
    <cellStyle name="Normal 2 3 11" xfId="7742" xr:uid="{00000000-0005-0000-0000-0000A83C0000}"/>
    <cellStyle name="Normal 2 3 11 2" xfId="7743" xr:uid="{00000000-0005-0000-0000-0000A93C0000}"/>
    <cellStyle name="Normal 2 3 11 2 2" xfId="15654" xr:uid="{00000000-0005-0000-0000-0000AA3C0000}"/>
    <cellStyle name="Normal 2 3 11 2 2 2" xfId="31323" xr:uid="{00000000-0005-0000-0000-0000AB3C0000}"/>
    <cellStyle name="Normal 2 3 11 2 2 3" xfId="46920" xr:uid="{00000000-0005-0000-0000-0000AC3C0000}"/>
    <cellStyle name="Normal 2 3 11 2 3" xfId="23577" xr:uid="{00000000-0005-0000-0000-0000AD3C0000}"/>
    <cellStyle name="Normal 2 3 11 2 4" xfId="39174" xr:uid="{00000000-0005-0000-0000-0000AE3C0000}"/>
    <cellStyle name="Normal 2 3 11 3" xfId="7744" xr:uid="{00000000-0005-0000-0000-0000AF3C0000}"/>
    <cellStyle name="Normal 2 3 11 3 2" xfId="15655" xr:uid="{00000000-0005-0000-0000-0000B03C0000}"/>
    <cellStyle name="Normal 2 3 11 3 2 2" xfId="31324" xr:uid="{00000000-0005-0000-0000-0000B13C0000}"/>
    <cellStyle name="Normal 2 3 11 3 2 3" xfId="46921" xr:uid="{00000000-0005-0000-0000-0000B23C0000}"/>
    <cellStyle name="Normal 2 3 11 3 3" xfId="23578" xr:uid="{00000000-0005-0000-0000-0000B33C0000}"/>
    <cellStyle name="Normal 2 3 11 3 4" xfId="39175" xr:uid="{00000000-0005-0000-0000-0000B43C0000}"/>
    <cellStyle name="Normal 2 3 11 4" xfId="15653" xr:uid="{00000000-0005-0000-0000-0000B53C0000}"/>
    <cellStyle name="Normal 2 3 11 4 2" xfId="31322" xr:uid="{00000000-0005-0000-0000-0000B63C0000}"/>
    <cellStyle name="Normal 2 3 11 4 3" xfId="46919" xr:uid="{00000000-0005-0000-0000-0000B73C0000}"/>
    <cellStyle name="Normal 2 3 11 5" xfId="23576" xr:uid="{00000000-0005-0000-0000-0000B83C0000}"/>
    <cellStyle name="Normal 2 3 11 6" xfId="39173" xr:uid="{00000000-0005-0000-0000-0000B93C0000}"/>
    <cellStyle name="Normal 2 3 12" xfId="7745" xr:uid="{00000000-0005-0000-0000-0000BA3C0000}"/>
    <cellStyle name="Normal 2 3 12 2" xfId="7746" xr:uid="{00000000-0005-0000-0000-0000BB3C0000}"/>
    <cellStyle name="Normal 2 3 12 2 2" xfId="15657" xr:uid="{00000000-0005-0000-0000-0000BC3C0000}"/>
    <cellStyle name="Normal 2 3 12 2 2 2" xfId="31326" xr:uid="{00000000-0005-0000-0000-0000BD3C0000}"/>
    <cellStyle name="Normal 2 3 12 2 2 3" xfId="46923" xr:uid="{00000000-0005-0000-0000-0000BE3C0000}"/>
    <cellStyle name="Normal 2 3 12 2 3" xfId="23580" xr:uid="{00000000-0005-0000-0000-0000BF3C0000}"/>
    <cellStyle name="Normal 2 3 12 2 4" xfId="39177" xr:uid="{00000000-0005-0000-0000-0000C03C0000}"/>
    <cellStyle name="Normal 2 3 12 3" xfId="7747" xr:uid="{00000000-0005-0000-0000-0000C13C0000}"/>
    <cellStyle name="Normal 2 3 12 3 2" xfId="15658" xr:uid="{00000000-0005-0000-0000-0000C23C0000}"/>
    <cellStyle name="Normal 2 3 12 3 2 2" xfId="31327" xr:uid="{00000000-0005-0000-0000-0000C33C0000}"/>
    <cellStyle name="Normal 2 3 12 3 2 3" xfId="46924" xr:uid="{00000000-0005-0000-0000-0000C43C0000}"/>
    <cellStyle name="Normal 2 3 12 3 3" xfId="23581" xr:uid="{00000000-0005-0000-0000-0000C53C0000}"/>
    <cellStyle name="Normal 2 3 12 3 4" xfId="39178" xr:uid="{00000000-0005-0000-0000-0000C63C0000}"/>
    <cellStyle name="Normal 2 3 12 4" xfId="15656" xr:uid="{00000000-0005-0000-0000-0000C73C0000}"/>
    <cellStyle name="Normal 2 3 12 4 2" xfId="31325" xr:uid="{00000000-0005-0000-0000-0000C83C0000}"/>
    <cellStyle name="Normal 2 3 12 4 3" xfId="46922" xr:uid="{00000000-0005-0000-0000-0000C93C0000}"/>
    <cellStyle name="Normal 2 3 12 5" xfId="23579" xr:uid="{00000000-0005-0000-0000-0000CA3C0000}"/>
    <cellStyle name="Normal 2 3 12 6" xfId="39176" xr:uid="{00000000-0005-0000-0000-0000CB3C0000}"/>
    <cellStyle name="Normal 2 3 13" xfId="7748" xr:uid="{00000000-0005-0000-0000-0000CC3C0000}"/>
    <cellStyle name="Normal 2 3 13 2" xfId="7749" xr:uid="{00000000-0005-0000-0000-0000CD3C0000}"/>
    <cellStyle name="Normal 2 3 13 2 2" xfId="15660" xr:uid="{00000000-0005-0000-0000-0000CE3C0000}"/>
    <cellStyle name="Normal 2 3 13 2 2 2" xfId="31329" xr:uid="{00000000-0005-0000-0000-0000CF3C0000}"/>
    <cellStyle name="Normal 2 3 13 2 2 3" xfId="46926" xr:uid="{00000000-0005-0000-0000-0000D03C0000}"/>
    <cellStyle name="Normal 2 3 13 2 3" xfId="23583" xr:uid="{00000000-0005-0000-0000-0000D13C0000}"/>
    <cellStyle name="Normal 2 3 13 2 4" xfId="39180" xr:uid="{00000000-0005-0000-0000-0000D23C0000}"/>
    <cellStyle name="Normal 2 3 13 3" xfId="7750" xr:uid="{00000000-0005-0000-0000-0000D33C0000}"/>
    <cellStyle name="Normal 2 3 13 3 2" xfId="15661" xr:uid="{00000000-0005-0000-0000-0000D43C0000}"/>
    <cellStyle name="Normal 2 3 13 3 2 2" xfId="31330" xr:uid="{00000000-0005-0000-0000-0000D53C0000}"/>
    <cellStyle name="Normal 2 3 13 3 2 3" xfId="46927" xr:uid="{00000000-0005-0000-0000-0000D63C0000}"/>
    <cellStyle name="Normal 2 3 13 3 3" xfId="23584" xr:uid="{00000000-0005-0000-0000-0000D73C0000}"/>
    <cellStyle name="Normal 2 3 13 3 4" xfId="39181" xr:uid="{00000000-0005-0000-0000-0000D83C0000}"/>
    <cellStyle name="Normal 2 3 13 4" xfId="15659" xr:uid="{00000000-0005-0000-0000-0000D93C0000}"/>
    <cellStyle name="Normal 2 3 13 4 2" xfId="31328" xr:uid="{00000000-0005-0000-0000-0000DA3C0000}"/>
    <cellStyle name="Normal 2 3 13 4 3" xfId="46925" xr:uid="{00000000-0005-0000-0000-0000DB3C0000}"/>
    <cellStyle name="Normal 2 3 13 5" xfId="23582" xr:uid="{00000000-0005-0000-0000-0000DC3C0000}"/>
    <cellStyle name="Normal 2 3 13 6" xfId="39179" xr:uid="{00000000-0005-0000-0000-0000DD3C0000}"/>
    <cellStyle name="Normal 2 3 14" xfId="7751" xr:uid="{00000000-0005-0000-0000-0000DE3C0000}"/>
    <cellStyle name="Normal 2 3 14 2" xfId="7752" xr:uid="{00000000-0005-0000-0000-0000DF3C0000}"/>
    <cellStyle name="Normal 2 3 14 2 2" xfId="15663" xr:uid="{00000000-0005-0000-0000-0000E03C0000}"/>
    <cellStyle name="Normal 2 3 14 2 2 2" xfId="31332" xr:uid="{00000000-0005-0000-0000-0000E13C0000}"/>
    <cellStyle name="Normal 2 3 14 2 2 3" xfId="46929" xr:uid="{00000000-0005-0000-0000-0000E23C0000}"/>
    <cellStyle name="Normal 2 3 14 2 3" xfId="23586" xr:uid="{00000000-0005-0000-0000-0000E33C0000}"/>
    <cellStyle name="Normal 2 3 14 2 4" xfId="39183" xr:uid="{00000000-0005-0000-0000-0000E43C0000}"/>
    <cellStyle name="Normal 2 3 14 3" xfId="7753" xr:uid="{00000000-0005-0000-0000-0000E53C0000}"/>
    <cellStyle name="Normal 2 3 14 3 2" xfId="15664" xr:uid="{00000000-0005-0000-0000-0000E63C0000}"/>
    <cellStyle name="Normal 2 3 14 3 2 2" xfId="31333" xr:uid="{00000000-0005-0000-0000-0000E73C0000}"/>
    <cellStyle name="Normal 2 3 14 3 2 3" xfId="46930" xr:uid="{00000000-0005-0000-0000-0000E83C0000}"/>
    <cellStyle name="Normal 2 3 14 3 3" xfId="23587" xr:uid="{00000000-0005-0000-0000-0000E93C0000}"/>
    <cellStyle name="Normal 2 3 14 3 4" xfId="39184" xr:uid="{00000000-0005-0000-0000-0000EA3C0000}"/>
    <cellStyle name="Normal 2 3 14 4" xfId="15662" xr:uid="{00000000-0005-0000-0000-0000EB3C0000}"/>
    <cellStyle name="Normal 2 3 14 4 2" xfId="31331" xr:uid="{00000000-0005-0000-0000-0000EC3C0000}"/>
    <cellStyle name="Normal 2 3 14 4 3" xfId="46928" xr:uid="{00000000-0005-0000-0000-0000ED3C0000}"/>
    <cellStyle name="Normal 2 3 14 5" xfId="23585" xr:uid="{00000000-0005-0000-0000-0000EE3C0000}"/>
    <cellStyle name="Normal 2 3 14 6" xfId="39182" xr:uid="{00000000-0005-0000-0000-0000EF3C0000}"/>
    <cellStyle name="Normal 2 3 15" xfId="7754" xr:uid="{00000000-0005-0000-0000-0000F03C0000}"/>
    <cellStyle name="Normal 2 3 15 2" xfId="7755" xr:uid="{00000000-0005-0000-0000-0000F13C0000}"/>
    <cellStyle name="Normal 2 3 15 2 2" xfId="15666" xr:uid="{00000000-0005-0000-0000-0000F23C0000}"/>
    <cellStyle name="Normal 2 3 15 2 2 2" xfId="31335" xr:uid="{00000000-0005-0000-0000-0000F33C0000}"/>
    <cellStyle name="Normal 2 3 15 2 2 3" xfId="46932" xr:uid="{00000000-0005-0000-0000-0000F43C0000}"/>
    <cellStyle name="Normal 2 3 15 2 3" xfId="23589" xr:uid="{00000000-0005-0000-0000-0000F53C0000}"/>
    <cellStyle name="Normal 2 3 15 2 4" xfId="39186" xr:uid="{00000000-0005-0000-0000-0000F63C0000}"/>
    <cellStyle name="Normal 2 3 15 3" xfId="7756" xr:uid="{00000000-0005-0000-0000-0000F73C0000}"/>
    <cellStyle name="Normal 2 3 15 3 2" xfId="15667" xr:uid="{00000000-0005-0000-0000-0000F83C0000}"/>
    <cellStyle name="Normal 2 3 15 3 2 2" xfId="31336" xr:uid="{00000000-0005-0000-0000-0000F93C0000}"/>
    <cellStyle name="Normal 2 3 15 3 2 3" xfId="46933" xr:uid="{00000000-0005-0000-0000-0000FA3C0000}"/>
    <cellStyle name="Normal 2 3 15 3 3" xfId="23590" xr:uid="{00000000-0005-0000-0000-0000FB3C0000}"/>
    <cellStyle name="Normal 2 3 15 3 4" xfId="39187" xr:uid="{00000000-0005-0000-0000-0000FC3C0000}"/>
    <cellStyle name="Normal 2 3 15 4" xfId="15665" xr:uid="{00000000-0005-0000-0000-0000FD3C0000}"/>
    <cellStyle name="Normal 2 3 15 4 2" xfId="31334" xr:uid="{00000000-0005-0000-0000-0000FE3C0000}"/>
    <cellStyle name="Normal 2 3 15 4 3" xfId="46931" xr:uid="{00000000-0005-0000-0000-0000FF3C0000}"/>
    <cellStyle name="Normal 2 3 15 5" xfId="23588" xr:uid="{00000000-0005-0000-0000-0000003D0000}"/>
    <cellStyle name="Normal 2 3 15 6" xfId="39185" xr:uid="{00000000-0005-0000-0000-0000013D0000}"/>
    <cellStyle name="Normal 2 3 16" xfId="7757" xr:uid="{00000000-0005-0000-0000-0000023D0000}"/>
    <cellStyle name="Normal 2 3 16 2" xfId="7758" xr:uid="{00000000-0005-0000-0000-0000033D0000}"/>
    <cellStyle name="Normal 2 3 16 2 2" xfId="15669" xr:uid="{00000000-0005-0000-0000-0000043D0000}"/>
    <cellStyle name="Normal 2 3 16 2 2 2" xfId="31338" xr:uid="{00000000-0005-0000-0000-0000053D0000}"/>
    <cellStyle name="Normal 2 3 16 2 2 3" xfId="46935" xr:uid="{00000000-0005-0000-0000-0000063D0000}"/>
    <cellStyle name="Normal 2 3 16 2 3" xfId="23592" xr:uid="{00000000-0005-0000-0000-0000073D0000}"/>
    <cellStyle name="Normal 2 3 16 2 4" xfId="39189" xr:uid="{00000000-0005-0000-0000-0000083D0000}"/>
    <cellStyle name="Normal 2 3 16 3" xfId="7759" xr:uid="{00000000-0005-0000-0000-0000093D0000}"/>
    <cellStyle name="Normal 2 3 16 3 2" xfId="15670" xr:uid="{00000000-0005-0000-0000-00000A3D0000}"/>
    <cellStyle name="Normal 2 3 16 3 2 2" xfId="31339" xr:uid="{00000000-0005-0000-0000-00000B3D0000}"/>
    <cellStyle name="Normal 2 3 16 3 2 3" xfId="46936" xr:uid="{00000000-0005-0000-0000-00000C3D0000}"/>
    <cellStyle name="Normal 2 3 16 3 3" xfId="23593" xr:uid="{00000000-0005-0000-0000-00000D3D0000}"/>
    <cellStyle name="Normal 2 3 16 3 4" xfId="39190" xr:uid="{00000000-0005-0000-0000-00000E3D0000}"/>
    <cellStyle name="Normal 2 3 16 4" xfId="15668" xr:uid="{00000000-0005-0000-0000-00000F3D0000}"/>
    <cellStyle name="Normal 2 3 16 4 2" xfId="31337" xr:uid="{00000000-0005-0000-0000-0000103D0000}"/>
    <cellStyle name="Normal 2 3 16 4 3" xfId="46934" xr:uid="{00000000-0005-0000-0000-0000113D0000}"/>
    <cellStyle name="Normal 2 3 16 5" xfId="23591" xr:uid="{00000000-0005-0000-0000-0000123D0000}"/>
    <cellStyle name="Normal 2 3 16 6" xfId="39188" xr:uid="{00000000-0005-0000-0000-0000133D0000}"/>
    <cellStyle name="Normal 2 3 17" xfId="7760" xr:uid="{00000000-0005-0000-0000-0000143D0000}"/>
    <cellStyle name="Normal 2 3 17 2" xfId="7761" xr:uid="{00000000-0005-0000-0000-0000153D0000}"/>
    <cellStyle name="Normal 2 3 17 2 2" xfId="15672" xr:uid="{00000000-0005-0000-0000-0000163D0000}"/>
    <cellStyle name="Normal 2 3 17 2 2 2" xfId="31341" xr:uid="{00000000-0005-0000-0000-0000173D0000}"/>
    <cellStyle name="Normal 2 3 17 2 2 3" xfId="46938" xr:uid="{00000000-0005-0000-0000-0000183D0000}"/>
    <cellStyle name="Normal 2 3 17 2 3" xfId="23595" xr:uid="{00000000-0005-0000-0000-0000193D0000}"/>
    <cellStyle name="Normal 2 3 17 2 4" xfId="39192" xr:uid="{00000000-0005-0000-0000-00001A3D0000}"/>
    <cellStyle name="Normal 2 3 17 3" xfId="7762" xr:uid="{00000000-0005-0000-0000-00001B3D0000}"/>
    <cellStyle name="Normal 2 3 17 3 2" xfId="15673" xr:uid="{00000000-0005-0000-0000-00001C3D0000}"/>
    <cellStyle name="Normal 2 3 17 3 2 2" xfId="31342" xr:uid="{00000000-0005-0000-0000-00001D3D0000}"/>
    <cellStyle name="Normal 2 3 17 3 2 3" xfId="46939" xr:uid="{00000000-0005-0000-0000-00001E3D0000}"/>
    <cellStyle name="Normal 2 3 17 3 3" xfId="23596" xr:uid="{00000000-0005-0000-0000-00001F3D0000}"/>
    <cellStyle name="Normal 2 3 17 3 4" xfId="39193" xr:uid="{00000000-0005-0000-0000-0000203D0000}"/>
    <cellStyle name="Normal 2 3 17 4" xfId="15671" xr:uid="{00000000-0005-0000-0000-0000213D0000}"/>
    <cellStyle name="Normal 2 3 17 4 2" xfId="31340" xr:uid="{00000000-0005-0000-0000-0000223D0000}"/>
    <cellStyle name="Normal 2 3 17 4 3" xfId="46937" xr:uid="{00000000-0005-0000-0000-0000233D0000}"/>
    <cellStyle name="Normal 2 3 17 5" xfId="23594" xr:uid="{00000000-0005-0000-0000-0000243D0000}"/>
    <cellStyle name="Normal 2 3 17 6" xfId="39191" xr:uid="{00000000-0005-0000-0000-0000253D0000}"/>
    <cellStyle name="Normal 2 3 18" xfId="7763" xr:uid="{00000000-0005-0000-0000-0000263D0000}"/>
    <cellStyle name="Normal 2 3 18 2" xfId="7764" xr:uid="{00000000-0005-0000-0000-0000273D0000}"/>
    <cellStyle name="Normal 2 3 18 2 2" xfId="15675" xr:uid="{00000000-0005-0000-0000-0000283D0000}"/>
    <cellStyle name="Normal 2 3 18 2 2 2" xfId="31344" xr:uid="{00000000-0005-0000-0000-0000293D0000}"/>
    <cellStyle name="Normal 2 3 18 2 2 3" xfId="46941" xr:uid="{00000000-0005-0000-0000-00002A3D0000}"/>
    <cellStyle name="Normal 2 3 18 2 3" xfId="23598" xr:uid="{00000000-0005-0000-0000-00002B3D0000}"/>
    <cellStyle name="Normal 2 3 18 2 4" xfId="39195" xr:uid="{00000000-0005-0000-0000-00002C3D0000}"/>
    <cellStyle name="Normal 2 3 18 3" xfId="7765" xr:uid="{00000000-0005-0000-0000-00002D3D0000}"/>
    <cellStyle name="Normal 2 3 18 3 2" xfId="15676" xr:uid="{00000000-0005-0000-0000-00002E3D0000}"/>
    <cellStyle name="Normal 2 3 18 3 2 2" xfId="31345" xr:uid="{00000000-0005-0000-0000-00002F3D0000}"/>
    <cellStyle name="Normal 2 3 18 3 2 3" xfId="46942" xr:uid="{00000000-0005-0000-0000-0000303D0000}"/>
    <cellStyle name="Normal 2 3 18 3 3" xfId="23599" xr:uid="{00000000-0005-0000-0000-0000313D0000}"/>
    <cellStyle name="Normal 2 3 18 3 4" xfId="39196" xr:uid="{00000000-0005-0000-0000-0000323D0000}"/>
    <cellStyle name="Normal 2 3 18 4" xfId="15674" xr:uid="{00000000-0005-0000-0000-0000333D0000}"/>
    <cellStyle name="Normal 2 3 18 4 2" xfId="31343" xr:uid="{00000000-0005-0000-0000-0000343D0000}"/>
    <cellStyle name="Normal 2 3 18 4 3" xfId="46940" xr:uid="{00000000-0005-0000-0000-0000353D0000}"/>
    <cellStyle name="Normal 2 3 18 5" xfId="23597" xr:uid="{00000000-0005-0000-0000-0000363D0000}"/>
    <cellStyle name="Normal 2 3 18 6" xfId="39194" xr:uid="{00000000-0005-0000-0000-0000373D0000}"/>
    <cellStyle name="Normal 2 3 19" xfId="7766" xr:uid="{00000000-0005-0000-0000-0000383D0000}"/>
    <cellStyle name="Normal 2 3 19 2" xfId="15677" xr:uid="{00000000-0005-0000-0000-0000393D0000}"/>
    <cellStyle name="Normal 2 3 19 2 2" xfId="31346" xr:uid="{00000000-0005-0000-0000-00003A3D0000}"/>
    <cellStyle name="Normal 2 3 19 2 3" xfId="46943" xr:uid="{00000000-0005-0000-0000-00003B3D0000}"/>
    <cellStyle name="Normal 2 3 19 3" xfId="23600" xr:uid="{00000000-0005-0000-0000-00003C3D0000}"/>
    <cellStyle name="Normal 2 3 19 4" xfId="39197" xr:uid="{00000000-0005-0000-0000-00003D3D0000}"/>
    <cellStyle name="Normal 2 3 2" xfId="173" xr:uid="{00000000-0005-0000-0000-00003E3D0000}"/>
    <cellStyle name="Normal 2 3 2 10" xfId="7768" xr:uid="{00000000-0005-0000-0000-00003F3D0000}"/>
    <cellStyle name="Normal 2 3 2 10 2" xfId="7769" xr:uid="{00000000-0005-0000-0000-0000403D0000}"/>
    <cellStyle name="Normal 2 3 2 10 2 2" xfId="15680" xr:uid="{00000000-0005-0000-0000-0000413D0000}"/>
    <cellStyle name="Normal 2 3 2 10 2 2 2" xfId="31349" xr:uid="{00000000-0005-0000-0000-0000423D0000}"/>
    <cellStyle name="Normal 2 3 2 10 2 2 3" xfId="46946" xr:uid="{00000000-0005-0000-0000-0000433D0000}"/>
    <cellStyle name="Normal 2 3 2 10 2 3" xfId="23603" xr:uid="{00000000-0005-0000-0000-0000443D0000}"/>
    <cellStyle name="Normal 2 3 2 10 2 4" xfId="39200" xr:uid="{00000000-0005-0000-0000-0000453D0000}"/>
    <cellStyle name="Normal 2 3 2 10 3" xfId="7770" xr:uid="{00000000-0005-0000-0000-0000463D0000}"/>
    <cellStyle name="Normal 2 3 2 10 3 2" xfId="15681" xr:uid="{00000000-0005-0000-0000-0000473D0000}"/>
    <cellStyle name="Normal 2 3 2 10 3 2 2" xfId="31350" xr:uid="{00000000-0005-0000-0000-0000483D0000}"/>
    <cellStyle name="Normal 2 3 2 10 3 2 3" xfId="46947" xr:uid="{00000000-0005-0000-0000-0000493D0000}"/>
    <cellStyle name="Normal 2 3 2 10 3 3" xfId="23604" xr:uid="{00000000-0005-0000-0000-00004A3D0000}"/>
    <cellStyle name="Normal 2 3 2 10 3 4" xfId="39201" xr:uid="{00000000-0005-0000-0000-00004B3D0000}"/>
    <cellStyle name="Normal 2 3 2 10 4" xfId="15679" xr:uid="{00000000-0005-0000-0000-00004C3D0000}"/>
    <cellStyle name="Normal 2 3 2 10 4 2" xfId="31348" xr:uid="{00000000-0005-0000-0000-00004D3D0000}"/>
    <cellStyle name="Normal 2 3 2 10 4 3" xfId="46945" xr:uid="{00000000-0005-0000-0000-00004E3D0000}"/>
    <cellStyle name="Normal 2 3 2 10 5" xfId="23602" xr:uid="{00000000-0005-0000-0000-00004F3D0000}"/>
    <cellStyle name="Normal 2 3 2 10 6" xfId="39199" xr:uid="{00000000-0005-0000-0000-0000503D0000}"/>
    <cellStyle name="Normal 2 3 2 11" xfId="7771" xr:uid="{00000000-0005-0000-0000-0000513D0000}"/>
    <cellStyle name="Normal 2 3 2 11 2" xfId="7772" xr:uid="{00000000-0005-0000-0000-0000523D0000}"/>
    <cellStyle name="Normal 2 3 2 11 2 2" xfId="15683" xr:uid="{00000000-0005-0000-0000-0000533D0000}"/>
    <cellStyle name="Normal 2 3 2 11 2 2 2" xfId="31352" xr:uid="{00000000-0005-0000-0000-0000543D0000}"/>
    <cellStyle name="Normal 2 3 2 11 2 2 3" xfId="46949" xr:uid="{00000000-0005-0000-0000-0000553D0000}"/>
    <cellStyle name="Normal 2 3 2 11 2 3" xfId="23606" xr:uid="{00000000-0005-0000-0000-0000563D0000}"/>
    <cellStyle name="Normal 2 3 2 11 2 4" xfId="39203" xr:uid="{00000000-0005-0000-0000-0000573D0000}"/>
    <cellStyle name="Normal 2 3 2 11 3" xfId="7773" xr:uid="{00000000-0005-0000-0000-0000583D0000}"/>
    <cellStyle name="Normal 2 3 2 11 3 2" xfId="15684" xr:uid="{00000000-0005-0000-0000-0000593D0000}"/>
    <cellStyle name="Normal 2 3 2 11 3 2 2" xfId="31353" xr:uid="{00000000-0005-0000-0000-00005A3D0000}"/>
    <cellStyle name="Normal 2 3 2 11 3 2 3" xfId="46950" xr:uid="{00000000-0005-0000-0000-00005B3D0000}"/>
    <cellStyle name="Normal 2 3 2 11 3 3" xfId="23607" xr:uid="{00000000-0005-0000-0000-00005C3D0000}"/>
    <cellStyle name="Normal 2 3 2 11 3 4" xfId="39204" xr:uid="{00000000-0005-0000-0000-00005D3D0000}"/>
    <cellStyle name="Normal 2 3 2 11 4" xfId="15682" xr:uid="{00000000-0005-0000-0000-00005E3D0000}"/>
    <cellStyle name="Normal 2 3 2 11 4 2" xfId="31351" xr:uid="{00000000-0005-0000-0000-00005F3D0000}"/>
    <cellStyle name="Normal 2 3 2 11 4 3" xfId="46948" xr:uid="{00000000-0005-0000-0000-0000603D0000}"/>
    <cellStyle name="Normal 2 3 2 11 5" xfId="23605" xr:uid="{00000000-0005-0000-0000-0000613D0000}"/>
    <cellStyle name="Normal 2 3 2 11 6" xfId="39202" xr:uid="{00000000-0005-0000-0000-0000623D0000}"/>
    <cellStyle name="Normal 2 3 2 12" xfId="7774" xr:uid="{00000000-0005-0000-0000-0000633D0000}"/>
    <cellStyle name="Normal 2 3 2 12 2" xfId="7775" xr:uid="{00000000-0005-0000-0000-0000643D0000}"/>
    <cellStyle name="Normal 2 3 2 12 2 2" xfId="15686" xr:uid="{00000000-0005-0000-0000-0000653D0000}"/>
    <cellStyle name="Normal 2 3 2 12 2 2 2" xfId="31355" xr:uid="{00000000-0005-0000-0000-0000663D0000}"/>
    <cellStyle name="Normal 2 3 2 12 2 2 3" xfId="46952" xr:uid="{00000000-0005-0000-0000-0000673D0000}"/>
    <cellStyle name="Normal 2 3 2 12 2 3" xfId="23609" xr:uid="{00000000-0005-0000-0000-0000683D0000}"/>
    <cellStyle name="Normal 2 3 2 12 2 4" xfId="39206" xr:uid="{00000000-0005-0000-0000-0000693D0000}"/>
    <cellStyle name="Normal 2 3 2 12 3" xfId="7776" xr:uid="{00000000-0005-0000-0000-00006A3D0000}"/>
    <cellStyle name="Normal 2 3 2 12 3 2" xfId="15687" xr:uid="{00000000-0005-0000-0000-00006B3D0000}"/>
    <cellStyle name="Normal 2 3 2 12 3 2 2" xfId="31356" xr:uid="{00000000-0005-0000-0000-00006C3D0000}"/>
    <cellStyle name="Normal 2 3 2 12 3 2 3" xfId="46953" xr:uid="{00000000-0005-0000-0000-00006D3D0000}"/>
    <cellStyle name="Normal 2 3 2 12 3 3" xfId="23610" xr:uid="{00000000-0005-0000-0000-00006E3D0000}"/>
    <cellStyle name="Normal 2 3 2 12 3 4" xfId="39207" xr:uid="{00000000-0005-0000-0000-00006F3D0000}"/>
    <cellStyle name="Normal 2 3 2 12 4" xfId="15685" xr:uid="{00000000-0005-0000-0000-0000703D0000}"/>
    <cellStyle name="Normal 2 3 2 12 4 2" xfId="31354" xr:uid="{00000000-0005-0000-0000-0000713D0000}"/>
    <cellStyle name="Normal 2 3 2 12 4 3" xfId="46951" xr:uid="{00000000-0005-0000-0000-0000723D0000}"/>
    <cellStyle name="Normal 2 3 2 12 5" xfId="23608" xr:uid="{00000000-0005-0000-0000-0000733D0000}"/>
    <cellStyle name="Normal 2 3 2 12 6" xfId="39205" xr:uid="{00000000-0005-0000-0000-0000743D0000}"/>
    <cellStyle name="Normal 2 3 2 13" xfId="7777" xr:uid="{00000000-0005-0000-0000-0000753D0000}"/>
    <cellStyle name="Normal 2 3 2 13 2" xfId="7778" xr:uid="{00000000-0005-0000-0000-0000763D0000}"/>
    <cellStyle name="Normal 2 3 2 13 2 2" xfId="15689" xr:uid="{00000000-0005-0000-0000-0000773D0000}"/>
    <cellStyle name="Normal 2 3 2 13 2 2 2" xfId="31358" xr:uid="{00000000-0005-0000-0000-0000783D0000}"/>
    <cellStyle name="Normal 2 3 2 13 2 2 3" xfId="46955" xr:uid="{00000000-0005-0000-0000-0000793D0000}"/>
    <cellStyle name="Normal 2 3 2 13 2 3" xfId="23612" xr:uid="{00000000-0005-0000-0000-00007A3D0000}"/>
    <cellStyle name="Normal 2 3 2 13 2 4" xfId="39209" xr:uid="{00000000-0005-0000-0000-00007B3D0000}"/>
    <cellStyle name="Normal 2 3 2 13 3" xfId="7779" xr:uid="{00000000-0005-0000-0000-00007C3D0000}"/>
    <cellStyle name="Normal 2 3 2 13 3 2" xfId="15690" xr:uid="{00000000-0005-0000-0000-00007D3D0000}"/>
    <cellStyle name="Normal 2 3 2 13 3 2 2" xfId="31359" xr:uid="{00000000-0005-0000-0000-00007E3D0000}"/>
    <cellStyle name="Normal 2 3 2 13 3 2 3" xfId="46956" xr:uid="{00000000-0005-0000-0000-00007F3D0000}"/>
    <cellStyle name="Normal 2 3 2 13 3 3" xfId="23613" xr:uid="{00000000-0005-0000-0000-0000803D0000}"/>
    <cellStyle name="Normal 2 3 2 13 3 4" xfId="39210" xr:uid="{00000000-0005-0000-0000-0000813D0000}"/>
    <cellStyle name="Normal 2 3 2 13 4" xfId="15688" xr:uid="{00000000-0005-0000-0000-0000823D0000}"/>
    <cellStyle name="Normal 2 3 2 13 4 2" xfId="31357" xr:uid="{00000000-0005-0000-0000-0000833D0000}"/>
    <cellStyle name="Normal 2 3 2 13 4 3" xfId="46954" xr:uid="{00000000-0005-0000-0000-0000843D0000}"/>
    <cellStyle name="Normal 2 3 2 13 5" xfId="23611" xr:uid="{00000000-0005-0000-0000-0000853D0000}"/>
    <cellStyle name="Normal 2 3 2 13 6" xfId="39208" xr:uid="{00000000-0005-0000-0000-0000863D0000}"/>
    <cellStyle name="Normal 2 3 2 14" xfId="7780" xr:uid="{00000000-0005-0000-0000-0000873D0000}"/>
    <cellStyle name="Normal 2 3 2 14 2" xfId="7781" xr:uid="{00000000-0005-0000-0000-0000883D0000}"/>
    <cellStyle name="Normal 2 3 2 14 2 2" xfId="15692" xr:uid="{00000000-0005-0000-0000-0000893D0000}"/>
    <cellStyle name="Normal 2 3 2 14 2 2 2" xfId="31361" xr:uid="{00000000-0005-0000-0000-00008A3D0000}"/>
    <cellStyle name="Normal 2 3 2 14 2 2 3" xfId="46958" xr:uid="{00000000-0005-0000-0000-00008B3D0000}"/>
    <cellStyle name="Normal 2 3 2 14 2 3" xfId="23615" xr:uid="{00000000-0005-0000-0000-00008C3D0000}"/>
    <cellStyle name="Normal 2 3 2 14 2 4" xfId="39212" xr:uid="{00000000-0005-0000-0000-00008D3D0000}"/>
    <cellStyle name="Normal 2 3 2 14 3" xfId="7782" xr:uid="{00000000-0005-0000-0000-00008E3D0000}"/>
    <cellStyle name="Normal 2 3 2 14 3 2" xfId="15693" xr:uid="{00000000-0005-0000-0000-00008F3D0000}"/>
    <cellStyle name="Normal 2 3 2 14 3 2 2" xfId="31362" xr:uid="{00000000-0005-0000-0000-0000903D0000}"/>
    <cellStyle name="Normal 2 3 2 14 3 2 3" xfId="46959" xr:uid="{00000000-0005-0000-0000-0000913D0000}"/>
    <cellStyle name="Normal 2 3 2 14 3 3" xfId="23616" xr:uid="{00000000-0005-0000-0000-0000923D0000}"/>
    <cellStyle name="Normal 2 3 2 14 3 4" xfId="39213" xr:uid="{00000000-0005-0000-0000-0000933D0000}"/>
    <cellStyle name="Normal 2 3 2 14 4" xfId="15691" xr:uid="{00000000-0005-0000-0000-0000943D0000}"/>
    <cellStyle name="Normal 2 3 2 14 4 2" xfId="31360" xr:uid="{00000000-0005-0000-0000-0000953D0000}"/>
    <cellStyle name="Normal 2 3 2 14 4 3" xfId="46957" xr:uid="{00000000-0005-0000-0000-0000963D0000}"/>
    <cellStyle name="Normal 2 3 2 14 5" xfId="23614" xr:uid="{00000000-0005-0000-0000-0000973D0000}"/>
    <cellStyle name="Normal 2 3 2 14 6" xfId="39211" xr:uid="{00000000-0005-0000-0000-0000983D0000}"/>
    <cellStyle name="Normal 2 3 2 15" xfId="7783" xr:uid="{00000000-0005-0000-0000-0000993D0000}"/>
    <cellStyle name="Normal 2 3 2 15 2" xfId="7784" xr:uid="{00000000-0005-0000-0000-00009A3D0000}"/>
    <cellStyle name="Normal 2 3 2 15 2 2" xfId="15695" xr:uid="{00000000-0005-0000-0000-00009B3D0000}"/>
    <cellStyle name="Normal 2 3 2 15 2 2 2" xfId="31364" xr:uid="{00000000-0005-0000-0000-00009C3D0000}"/>
    <cellStyle name="Normal 2 3 2 15 2 2 3" xfId="46961" xr:uid="{00000000-0005-0000-0000-00009D3D0000}"/>
    <cellStyle name="Normal 2 3 2 15 2 3" xfId="23618" xr:uid="{00000000-0005-0000-0000-00009E3D0000}"/>
    <cellStyle name="Normal 2 3 2 15 2 4" xfId="39215" xr:uid="{00000000-0005-0000-0000-00009F3D0000}"/>
    <cellStyle name="Normal 2 3 2 15 3" xfId="7785" xr:uid="{00000000-0005-0000-0000-0000A03D0000}"/>
    <cellStyle name="Normal 2 3 2 15 3 2" xfId="15696" xr:uid="{00000000-0005-0000-0000-0000A13D0000}"/>
    <cellStyle name="Normal 2 3 2 15 3 2 2" xfId="31365" xr:uid="{00000000-0005-0000-0000-0000A23D0000}"/>
    <cellStyle name="Normal 2 3 2 15 3 2 3" xfId="46962" xr:uid="{00000000-0005-0000-0000-0000A33D0000}"/>
    <cellStyle name="Normal 2 3 2 15 3 3" xfId="23619" xr:uid="{00000000-0005-0000-0000-0000A43D0000}"/>
    <cellStyle name="Normal 2 3 2 15 3 4" xfId="39216" xr:uid="{00000000-0005-0000-0000-0000A53D0000}"/>
    <cellStyle name="Normal 2 3 2 15 4" xfId="15694" xr:uid="{00000000-0005-0000-0000-0000A63D0000}"/>
    <cellStyle name="Normal 2 3 2 15 4 2" xfId="31363" xr:uid="{00000000-0005-0000-0000-0000A73D0000}"/>
    <cellStyle name="Normal 2 3 2 15 4 3" xfId="46960" xr:uid="{00000000-0005-0000-0000-0000A83D0000}"/>
    <cellStyle name="Normal 2 3 2 15 5" xfId="23617" xr:uid="{00000000-0005-0000-0000-0000A93D0000}"/>
    <cellStyle name="Normal 2 3 2 15 6" xfId="39214" xr:uid="{00000000-0005-0000-0000-0000AA3D0000}"/>
    <cellStyle name="Normal 2 3 2 16" xfId="7786" xr:uid="{00000000-0005-0000-0000-0000AB3D0000}"/>
    <cellStyle name="Normal 2 3 2 16 2" xfId="7787" xr:uid="{00000000-0005-0000-0000-0000AC3D0000}"/>
    <cellStyle name="Normal 2 3 2 16 2 2" xfId="15698" xr:uid="{00000000-0005-0000-0000-0000AD3D0000}"/>
    <cellStyle name="Normal 2 3 2 16 2 2 2" xfId="31367" xr:uid="{00000000-0005-0000-0000-0000AE3D0000}"/>
    <cellStyle name="Normal 2 3 2 16 2 2 3" xfId="46964" xr:uid="{00000000-0005-0000-0000-0000AF3D0000}"/>
    <cellStyle name="Normal 2 3 2 16 2 3" xfId="23621" xr:uid="{00000000-0005-0000-0000-0000B03D0000}"/>
    <cellStyle name="Normal 2 3 2 16 2 4" xfId="39218" xr:uid="{00000000-0005-0000-0000-0000B13D0000}"/>
    <cellStyle name="Normal 2 3 2 16 3" xfId="7788" xr:uid="{00000000-0005-0000-0000-0000B23D0000}"/>
    <cellStyle name="Normal 2 3 2 16 3 2" xfId="15699" xr:uid="{00000000-0005-0000-0000-0000B33D0000}"/>
    <cellStyle name="Normal 2 3 2 16 3 2 2" xfId="31368" xr:uid="{00000000-0005-0000-0000-0000B43D0000}"/>
    <cellStyle name="Normal 2 3 2 16 3 2 3" xfId="46965" xr:uid="{00000000-0005-0000-0000-0000B53D0000}"/>
    <cellStyle name="Normal 2 3 2 16 3 3" xfId="23622" xr:uid="{00000000-0005-0000-0000-0000B63D0000}"/>
    <cellStyle name="Normal 2 3 2 16 3 4" xfId="39219" xr:uid="{00000000-0005-0000-0000-0000B73D0000}"/>
    <cellStyle name="Normal 2 3 2 16 4" xfId="15697" xr:uid="{00000000-0005-0000-0000-0000B83D0000}"/>
    <cellStyle name="Normal 2 3 2 16 4 2" xfId="31366" xr:uid="{00000000-0005-0000-0000-0000B93D0000}"/>
    <cellStyle name="Normal 2 3 2 16 4 3" xfId="46963" xr:uid="{00000000-0005-0000-0000-0000BA3D0000}"/>
    <cellStyle name="Normal 2 3 2 16 5" xfId="23620" xr:uid="{00000000-0005-0000-0000-0000BB3D0000}"/>
    <cellStyle name="Normal 2 3 2 16 6" xfId="39217" xr:uid="{00000000-0005-0000-0000-0000BC3D0000}"/>
    <cellStyle name="Normal 2 3 2 17" xfId="7789" xr:uid="{00000000-0005-0000-0000-0000BD3D0000}"/>
    <cellStyle name="Normal 2 3 2 17 2" xfId="15700" xr:uid="{00000000-0005-0000-0000-0000BE3D0000}"/>
    <cellStyle name="Normal 2 3 2 17 2 2" xfId="31369" xr:uid="{00000000-0005-0000-0000-0000BF3D0000}"/>
    <cellStyle name="Normal 2 3 2 17 2 3" xfId="46966" xr:uid="{00000000-0005-0000-0000-0000C03D0000}"/>
    <cellStyle name="Normal 2 3 2 17 3" xfId="23623" xr:uid="{00000000-0005-0000-0000-0000C13D0000}"/>
    <cellStyle name="Normal 2 3 2 17 4" xfId="39220" xr:uid="{00000000-0005-0000-0000-0000C23D0000}"/>
    <cellStyle name="Normal 2 3 2 18" xfId="7790" xr:uid="{00000000-0005-0000-0000-0000C33D0000}"/>
    <cellStyle name="Normal 2 3 2 18 2" xfId="15701" xr:uid="{00000000-0005-0000-0000-0000C43D0000}"/>
    <cellStyle name="Normal 2 3 2 18 2 2" xfId="31370" xr:uid="{00000000-0005-0000-0000-0000C53D0000}"/>
    <cellStyle name="Normal 2 3 2 18 2 3" xfId="46967" xr:uid="{00000000-0005-0000-0000-0000C63D0000}"/>
    <cellStyle name="Normal 2 3 2 18 3" xfId="23624" xr:uid="{00000000-0005-0000-0000-0000C73D0000}"/>
    <cellStyle name="Normal 2 3 2 18 4" xfId="39221" xr:uid="{00000000-0005-0000-0000-0000C83D0000}"/>
    <cellStyle name="Normal 2 3 2 19" xfId="15678" xr:uid="{00000000-0005-0000-0000-0000C93D0000}"/>
    <cellStyle name="Normal 2 3 2 19 2" xfId="31347" xr:uid="{00000000-0005-0000-0000-0000CA3D0000}"/>
    <cellStyle name="Normal 2 3 2 19 3" xfId="46944" xr:uid="{00000000-0005-0000-0000-0000CB3D0000}"/>
    <cellStyle name="Normal 2 3 2 2" xfId="7791" xr:uid="{00000000-0005-0000-0000-0000CC3D0000}"/>
    <cellStyle name="Normal 2 3 2 2 2" xfId="7792" xr:uid="{00000000-0005-0000-0000-0000CD3D0000}"/>
    <cellStyle name="Normal 2 3 2 2 2 2" xfId="7793" xr:uid="{00000000-0005-0000-0000-0000CE3D0000}"/>
    <cellStyle name="Normal 2 3 2 2 2 2 2" xfId="7794" xr:uid="{00000000-0005-0000-0000-0000CF3D0000}"/>
    <cellStyle name="Normal 2 3 2 2 2 2 2 2" xfId="15705" xr:uid="{00000000-0005-0000-0000-0000D03D0000}"/>
    <cellStyle name="Normal 2 3 2 2 2 2 2 2 2" xfId="31374" xr:uid="{00000000-0005-0000-0000-0000D13D0000}"/>
    <cellStyle name="Normal 2 3 2 2 2 2 2 2 3" xfId="46971" xr:uid="{00000000-0005-0000-0000-0000D23D0000}"/>
    <cellStyle name="Normal 2 3 2 2 2 2 2 3" xfId="23628" xr:uid="{00000000-0005-0000-0000-0000D33D0000}"/>
    <cellStyle name="Normal 2 3 2 2 2 2 2 4" xfId="39225" xr:uid="{00000000-0005-0000-0000-0000D43D0000}"/>
    <cellStyle name="Normal 2 3 2 2 2 2 3" xfId="7795" xr:uid="{00000000-0005-0000-0000-0000D53D0000}"/>
    <cellStyle name="Normal 2 3 2 2 2 2 3 2" xfId="15706" xr:uid="{00000000-0005-0000-0000-0000D63D0000}"/>
    <cellStyle name="Normal 2 3 2 2 2 2 3 2 2" xfId="31375" xr:uid="{00000000-0005-0000-0000-0000D73D0000}"/>
    <cellStyle name="Normal 2 3 2 2 2 2 3 2 3" xfId="46972" xr:uid="{00000000-0005-0000-0000-0000D83D0000}"/>
    <cellStyle name="Normal 2 3 2 2 2 2 3 3" xfId="23629" xr:uid="{00000000-0005-0000-0000-0000D93D0000}"/>
    <cellStyle name="Normal 2 3 2 2 2 2 3 4" xfId="39226" xr:uid="{00000000-0005-0000-0000-0000DA3D0000}"/>
    <cellStyle name="Normal 2 3 2 2 2 2 4" xfId="15704" xr:uid="{00000000-0005-0000-0000-0000DB3D0000}"/>
    <cellStyle name="Normal 2 3 2 2 2 2 4 2" xfId="31373" xr:uid="{00000000-0005-0000-0000-0000DC3D0000}"/>
    <cellStyle name="Normal 2 3 2 2 2 2 4 3" xfId="46970" xr:uid="{00000000-0005-0000-0000-0000DD3D0000}"/>
    <cellStyle name="Normal 2 3 2 2 2 2 5" xfId="23627" xr:uid="{00000000-0005-0000-0000-0000DE3D0000}"/>
    <cellStyle name="Normal 2 3 2 2 2 2 6" xfId="39224" xr:uid="{00000000-0005-0000-0000-0000DF3D0000}"/>
    <cellStyle name="Normal 2 3 2 2 2 3" xfId="7796" xr:uid="{00000000-0005-0000-0000-0000E03D0000}"/>
    <cellStyle name="Normal 2 3 2 2 2 3 2" xfId="15707" xr:uid="{00000000-0005-0000-0000-0000E13D0000}"/>
    <cellStyle name="Normal 2 3 2 2 2 3 2 2" xfId="31376" xr:uid="{00000000-0005-0000-0000-0000E23D0000}"/>
    <cellStyle name="Normal 2 3 2 2 2 3 2 3" xfId="46973" xr:uid="{00000000-0005-0000-0000-0000E33D0000}"/>
    <cellStyle name="Normal 2 3 2 2 2 3 3" xfId="23630" xr:uid="{00000000-0005-0000-0000-0000E43D0000}"/>
    <cellStyle name="Normal 2 3 2 2 2 3 4" xfId="39227" xr:uid="{00000000-0005-0000-0000-0000E53D0000}"/>
    <cellStyle name="Normal 2 3 2 2 2 4" xfId="7797" xr:uid="{00000000-0005-0000-0000-0000E63D0000}"/>
    <cellStyle name="Normal 2 3 2 2 2 4 2" xfId="15708" xr:uid="{00000000-0005-0000-0000-0000E73D0000}"/>
    <cellStyle name="Normal 2 3 2 2 2 4 2 2" xfId="31377" xr:uid="{00000000-0005-0000-0000-0000E83D0000}"/>
    <cellStyle name="Normal 2 3 2 2 2 4 2 3" xfId="46974" xr:uid="{00000000-0005-0000-0000-0000E93D0000}"/>
    <cellStyle name="Normal 2 3 2 2 2 4 3" xfId="23631" xr:uid="{00000000-0005-0000-0000-0000EA3D0000}"/>
    <cellStyle name="Normal 2 3 2 2 2 4 4" xfId="39228" xr:uid="{00000000-0005-0000-0000-0000EB3D0000}"/>
    <cellStyle name="Normal 2 3 2 2 2 5" xfId="15703" xr:uid="{00000000-0005-0000-0000-0000EC3D0000}"/>
    <cellStyle name="Normal 2 3 2 2 2 5 2" xfId="31372" xr:uid="{00000000-0005-0000-0000-0000ED3D0000}"/>
    <cellStyle name="Normal 2 3 2 2 2 5 3" xfId="46969" xr:uid="{00000000-0005-0000-0000-0000EE3D0000}"/>
    <cellStyle name="Normal 2 3 2 2 2 6" xfId="23626" xr:uid="{00000000-0005-0000-0000-0000EF3D0000}"/>
    <cellStyle name="Normal 2 3 2 2 2 7" xfId="39223" xr:uid="{00000000-0005-0000-0000-0000F03D0000}"/>
    <cellStyle name="Normal 2 3 2 2 3" xfId="7798" xr:uid="{00000000-0005-0000-0000-0000F13D0000}"/>
    <cellStyle name="Normal 2 3 2 2 3 2" xfId="7799" xr:uid="{00000000-0005-0000-0000-0000F23D0000}"/>
    <cellStyle name="Normal 2 3 2 2 3 2 2" xfId="15710" xr:uid="{00000000-0005-0000-0000-0000F33D0000}"/>
    <cellStyle name="Normal 2 3 2 2 3 2 2 2" xfId="31379" xr:uid="{00000000-0005-0000-0000-0000F43D0000}"/>
    <cellStyle name="Normal 2 3 2 2 3 2 2 3" xfId="46976" xr:uid="{00000000-0005-0000-0000-0000F53D0000}"/>
    <cellStyle name="Normal 2 3 2 2 3 2 3" xfId="23633" xr:uid="{00000000-0005-0000-0000-0000F63D0000}"/>
    <cellStyle name="Normal 2 3 2 2 3 2 4" xfId="39230" xr:uid="{00000000-0005-0000-0000-0000F73D0000}"/>
    <cellStyle name="Normal 2 3 2 2 3 3" xfId="7800" xr:uid="{00000000-0005-0000-0000-0000F83D0000}"/>
    <cellStyle name="Normal 2 3 2 2 3 3 2" xfId="15711" xr:uid="{00000000-0005-0000-0000-0000F93D0000}"/>
    <cellStyle name="Normal 2 3 2 2 3 3 2 2" xfId="31380" xr:uid="{00000000-0005-0000-0000-0000FA3D0000}"/>
    <cellStyle name="Normal 2 3 2 2 3 3 2 3" xfId="46977" xr:uid="{00000000-0005-0000-0000-0000FB3D0000}"/>
    <cellStyle name="Normal 2 3 2 2 3 3 3" xfId="23634" xr:uid="{00000000-0005-0000-0000-0000FC3D0000}"/>
    <cellStyle name="Normal 2 3 2 2 3 3 4" xfId="39231" xr:uid="{00000000-0005-0000-0000-0000FD3D0000}"/>
    <cellStyle name="Normal 2 3 2 2 3 4" xfId="15709" xr:uid="{00000000-0005-0000-0000-0000FE3D0000}"/>
    <cellStyle name="Normal 2 3 2 2 3 4 2" xfId="31378" xr:uid="{00000000-0005-0000-0000-0000FF3D0000}"/>
    <cellStyle name="Normal 2 3 2 2 3 4 3" xfId="46975" xr:uid="{00000000-0005-0000-0000-0000003E0000}"/>
    <cellStyle name="Normal 2 3 2 2 3 5" xfId="23632" xr:uid="{00000000-0005-0000-0000-0000013E0000}"/>
    <cellStyle name="Normal 2 3 2 2 3 6" xfId="39229" xr:uid="{00000000-0005-0000-0000-0000023E0000}"/>
    <cellStyle name="Normal 2 3 2 2 4" xfId="7801" xr:uid="{00000000-0005-0000-0000-0000033E0000}"/>
    <cellStyle name="Normal 2 3 2 2 4 2" xfId="15712" xr:uid="{00000000-0005-0000-0000-0000043E0000}"/>
    <cellStyle name="Normal 2 3 2 2 4 2 2" xfId="31381" xr:uid="{00000000-0005-0000-0000-0000053E0000}"/>
    <cellStyle name="Normal 2 3 2 2 4 2 3" xfId="46978" xr:uid="{00000000-0005-0000-0000-0000063E0000}"/>
    <cellStyle name="Normal 2 3 2 2 4 3" xfId="23635" xr:uid="{00000000-0005-0000-0000-0000073E0000}"/>
    <cellStyle name="Normal 2 3 2 2 4 4" xfId="39232" xr:uid="{00000000-0005-0000-0000-0000083E0000}"/>
    <cellStyle name="Normal 2 3 2 2 5" xfId="7802" xr:uid="{00000000-0005-0000-0000-0000093E0000}"/>
    <cellStyle name="Normal 2 3 2 2 5 2" xfId="15713" xr:uid="{00000000-0005-0000-0000-00000A3E0000}"/>
    <cellStyle name="Normal 2 3 2 2 5 2 2" xfId="31382" xr:uid="{00000000-0005-0000-0000-00000B3E0000}"/>
    <cellStyle name="Normal 2 3 2 2 5 2 3" xfId="46979" xr:uid="{00000000-0005-0000-0000-00000C3E0000}"/>
    <cellStyle name="Normal 2 3 2 2 5 3" xfId="23636" xr:uid="{00000000-0005-0000-0000-00000D3E0000}"/>
    <cellStyle name="Normal 2 3 2 2 5 4" xfId="39233" xr:uid="{00000000-0005-0000-0000-00000E3E0000}"/>
    <cellStyle name="Normal 2 3 2 2 6" xfId="15702" xr:uid="{00000000-0005-0000-0000-00000F3E0000}"/>
    <cellStyle name="Normal 2 3 2 2 6 2" xfId="31371" xr:uid="{00000000-0005-0000-0000-0000103E0000}"/>
    <cellStyle name="Normal 2 3 2 2 6 3" xfId="46968" xr:uid="{00000000-0005-0000-0000-0000113E0000}"/>
    <cellStyle name="Normal 2 3 2 2 7" xfId="23625" xr:uid="{00000000-0005-0000-0000-0000123E0000}"/>
    <cellStyle name="Normal 2 3 2 2 8" xfId="39222" xr:uid="{00000000-0005-0000-0000-0000133E0000}"/>
    <cellStyle name="Normal 2 3 2 20" xfId="7767" xr:uid="{00000000-0005-0000-0000-0000143E0000}"/>
    <cellStyle name="Normal 2 3 2 20 2" xfId="23601" xr:uid="{00000000-0005-0000-0000-0000153E0000}"/>
    <cellStyle name="Normal 2 3 2 21" xfId="39198" xr:uid="{00000000-0005-0000-0000-0000163E0000}"/>
    <cellStyle name="Normal 2 3 2 3" xfId="7803" xr:uid="{00000000-0005-0000-0000-0000173E0000}"/>
    <cellStyle name="Normal 2 3 2 3 2" xfId="7804" xr:uid="{00000000-0005-0000-0000-0000183E0000}"/>
    <cellStyle name="Normal 2 3 2 3 2 2" xfId="7805" xr:uid="{00000000-0005-0000-0000-0000193E0000}"/>
    <cellStyle name="Normal 2 3 2 3 2 2 2" xfId="7806" xr:uid="{00000000-0005-0000-0000-00001A3E0000}"/>
    <cellStyle name="Normal 2 3 2 3 2 2 2 2" xfId="15717" xr:uid="{00000000-0005-0000-0000-00001B3E0000}"/>
    <cellStyle name="Normal 2 3 2 3 2 2 2 2 2" xfId="31386" xr:uid="{00000000-0005-0000-0000-00001C3E0000}"/>
    <cellStyle name="Normal 2 3 2 3 2 2 2 2 3" xfId="46983" xr:uid="{00000000-0005-0000-0000-00001D3E0000}"/>
    <cellStyle name="Normal 2 3 2 3 2 2 2 3" xfId="23640" xr:uid="{00000000-0005-0000-0000-00001E3E0000}"/>
    <cellStyle name="Normal 2 3 2 3 2 2 2 4" xfId="39237" xr:uid="{00000000-0005-0000-0000-00001F3E0000}"/>
    <cellStyle name="Normal 2 3 2 3 2 2 3" xfId="7807" xr:uid="{00000000-0005-0000-0000-0000203E0000}"/>
    <cellStyle name="Normal 2 3 2 3 2 2 3 2" xfId="15718" xr:uid="{00000000-0005-0000-0000-0000213E0000}"/>
    <cellStyle name="Normal 2 3 2 3 2 2 3 2 2" xfId="31387" xr:uid="{00000000-0005-0000-0000-0000223E0000}"/>
    <cellStyle name="Normal 2 3 2 3 2 2 3 2 3" xfId="46984" xr:uid="{00000000-0005-0000-0000-0000233E0000}"/>
    <cellStyle name="Normal 2 3 2 3 2 2 3 3" xfId="23641" xr:uid="{00000000-0005-0000-0000-0000243E0000}"/>
    <cellStyle name="Normal 2 3 2 3 2 2 3 4" xfId="39238" xr:uid="{00000000-0005-0000-0000-0000253E0000}"/>
    <cellStyle name="Normal 2 3 2 3 2 2 4" xfId="15716" xr:uid="{00000000-0005-0000-0000-0000263E0000}"/>
    <cellStyle name="Normal 2 3 2 3 2 2 4 2" xfId="31385" xr:uid="{00000000-0005-0000-0000-0000273E0000}"/>
    <cellStyle name="Normal 2 3 2 3 2 2 4 3" xfId="46982" xr:uid="{00000000-0005-0000-0000-0000283E0000}"/>
    <cellStyle name="Normal 2 3 2 3 2 2 5" xfId="23639" xr:uid="{00000000-0005-0000-0000-0000293E0000}"/>
    <cellStyle name="Normal 2 3 2 3 2 2 6" xfId="39236" xr:uid="{00000000-0005-0000-0000-00002A3E0000}"/>
    <cellStyle name="Normal 2 3 2 3 2 3" xfId="7808" xr:uid="{00000000-0005-0000-0000-00002B3E0000}"/>
    <cellStyle name="Normal 2 3 2 3 2 3 2" xfId="15719" xr:uid="{00000000-0005-0000-0000-00002C3E0000}"/>
    <cellStyle name="Normal 2 3 2 3 2 3 2 2" xfId="31388" xr:uid="{00000000-0005-0000-0000-00002D3E0000}"/>
    <cellStyle name="Normal 2 3 2 3 2 3 2 3" xfId="46985" xr:uid="{00000000-0005-0000-0000-00002E3E0000}"/>
    <cellStyle name="Normal 2 3 2 3 2 3 3" xfId="23642" xr:uid="{00000000-0005-0000-0000-00002F3E0000}"/>
    <cellStyle name="Normal 2 3 2 3 2 3 4" xfId="39239" xr:uid="{00000000-0005-0000-0000-0000303E0000}"/>
    <cellStyle name="Normal 2 3 2 3 2 4" xfId="7809" xr:uid="{00000000-0005-0000-0000-0000313E0000}"/>
    <cellStyle name="Normal 2 3 2 3 2 4 2" xfId="15720" xr:uid="{00000000-0005-0000-0000-0000323E0000}"/>
    <cellStyle name="Normal 2 3 2 3 2 4 2 2" xfId="31389" xr:uid="{00000000-0005-0000-0000-0000333E0000}"/>
    <cellStyle name="Normal 2 3 2 3 2 4 2 3" xfId="46986" xr:uid="{00000000-0005-0000-0000-0000343E0000}"/>
    <cellStyle name="Normal 2 3 2 3 2 4 3" xfId="23643" xr:uid="{00000000-0005-0000-0000-0000353E0000}"/>
    <cellStyle name="Normal 2 3 2 3 2 4 4" xfId="39240" xr:uid="{00000000-0005-0000-0000-0000363E0000}"/>
    <cellStyle name="Normal 2 3 2 3 2 5" xfId="15715" xr:uid="{00000000-0005-0000-0000-0000373E0000}"/>
    <cellStyle name="Normal 2 3 2 3 2 5 2" xfId="31384" xr:uid="{00000000-0005-0000-0000-0000383E0000}"/>
    <cellStyle name="Normal 2 3 2 3 2 5 3" xfId="46981" xr:uid="{00000000-0005-0000-0000-0000393E0000}"/>
    <cellStyle name="Normal 2 3 2 3 2 6" xfId="23638" xr:uid="{00000000-0005-0000-0000-00003A3E0000}"/>
    <cellStyle name="Normal 2 3 2 3 2 7" xfId="39235" xr:uid="{00000000-0005-0000-0000-00003B3E0000}"/>
    <cellStyle name="Normal 2 3 2 3 3" xfId="7810" xr:uid="{00000000-0005-0000-0000-00003C3E0000}"/>
    <cellStyle name="Normal 2 3 2 3 3 2" xfId="7811" xr:uid="{00000000-0005-0000-0000-00003D3E0000}"/>
    <cellStyle name="Normal 2 3 2 3 3 2 2" xfId="15722" xr:uid="{00000000-0005-0000-0000-00003E3E0000}"/>
    <cellStyle name="Normal 2 3 2 3 3 2 2 2" xfId="31391" xr:uid="{00000000-0005-0000-0000-00003F3E0000}"/>
    <cellStyle name="Normal 2 3 2 3 3 2 2 3" xfId="46988" xr:uid="{00000000-0005-0000-0000-0000403E0000}"/>
    <cellStyle name="Normal 2 3 2 3 3 2 3" xfId="23645" xr:uid="{00000000-0005-0000-0000-0000413E0000}"/>
    <cellStyle name="Normal 2 3 2 3 3 2 4" xfId="39242" xr:uid="{00000000-0005-0000-0000-0000423E0000}"/>
    <cellStyle name="Normal 2 3 2 3 3 3" xfId="7812" xr:uid="{00000000-0005-0000-0000-0000433E0000}"/>
    <cellStyle name="Normal 2 3 2 3 3 3 2" xfId="15723" xr:uid="{00000000-0005-0000-0000-0000443E0000}"/>
    <cellStyle name="Normal 2 3 2 3 3 3 2 2" xfId="31392" xr:uid="{00000000-0005-0000-0000-0000453E0000}"/>
    <cellStyle name="Normal 2 3 2 3 3 3 2 3" xfId="46989" xr:uid="{00000000-0005-0000-0000-0000463E0000}"/>
    <cellStyle name="Normal 2 3 2 3 3 3 3" xfId="23646" xr:uid="{00000000-0005-0000-0000-0000473E0000}"/>
    <cellStyle name="Normal 2 3 2 3 3 3 4" xfId="39243" xr:uid="{00000000-0005-0000-0000-0000483E0000}"/>
    <cellStyle name="Normal 2 3 2 3 3 4" xfId="15721" xr:uid="{00000000-0005-0000-0000-0000493E0000}"/>
    <cellStyle name="Normal 2 3 2 3 3 4 2" xfId="31390" xr:uid="{00000000-0005-0000-0000-00004A3E0000}"/>
    <cellStyle name="Normal 2 3 2 3 3 4 3" xfId="46987" xr:uid="{00000000-0005-0000-0000-00004B3E0000}"/>
    <cellStyle name="Normal 2 3 2 3 3 5" xfId="23644" xr:uid="{00000000-0005-0000-0000-00004C3E0000}"/>
    <cellStyle name="Normal 2 3 2 3 3 6" xfId="39241" xr:uid="{00000000-0005-0000-0000-00004D3E0000}"/>
    <cellStyle name="Normal 2 3 2 3 4" xfId="7813" xr:uid="{00000000-0005-0000-0000-00004E3E0000}"/>
    <cellStyle name="Normal 2 3 2 3 4 2" xfId="15724" xr:uid="{00000000-0005-0000-0000-00004F3E0000}"/>
    <cellStyle name="Normal 2 3 2 3 4 2 2" xfId="31393" xr:uid="{00000000-0005-0000-0000-0000503E0000}"/>
    <cellStyle name="Normal 2 3 2 3 4 2 3" xfId="46990" xr:uid="{00000000-0005-0000-0000-0000513E0000}"/>
    <cellStyle name="Normal 2 3 2 3 4 3" xfId="23647" xr:uid="{00000000-0005-0000-0000-0000523E0000}"/>
    <cellStyle name="Normal 2 3 2 3 4 4" xfId="39244" xr:uid="{00000000-0005-0000-0000-0000533E0000}"/>
    <cellStyle name="Normal 2 3 2 3 5" xfId="7814" xr:uid="{00000000-0005-0000-0000-0000543E0000}"/>
    <cellStyle name="Normal 2 3 2 3 5 2" xfId="15725" xr:uid="{00000000-0005-0000-0000-0000553E0000}"/>
    <cellStyle name="Normal 2 3 2 3 5 2 2" xfId="31394" xr:uid="{00000000-0005-0000-0000-0000563E0000}"/>
    <cellStyle name="Normal 2 3 2 3 5 2 3" xfId="46991" xr:uid="{00000000-0005-0000-0000-0000573E0000}"/>
    <cellStyle name="Normal 2 3 2 3 5 3" xfId="23648" xr:uid="{00000000-0005-0000-0000-0000583E0000}"/>
    <cellStyle name="Normal 2 3 2 3 5 4" xfId="39245" xr:uid="{00000000-0005-0000-0000-0000593E0000}"/>
    <cellStyle name="Normal 2 3 2 3 6" xfId="15714" xr:uid="{00000000-0005-0000-0000-00005A3E0000}"/>
    <cellStyle name="Normal 2 3 2 3 6 2" xfId="31383" xr:uid="{00000000-0005-0000-0000-00005B3E0000}"/>
    <cellStyle name="Normal 2 3 2 3 6 3" xfId="46980" xr:uid="{00000000-0005-0000-0000-00005C3E0000}"/>
    <cellStyle name="Normal 2 3 2 3 7" xfId="23637" xr:uid="{00000000-0005-0000-0000-00005D3E0000}"/>
    <cellStyle name="Normal 2 3 2 3 8" xfId="39234" xr:uid="{00000000-0005-0000-0000-00005E3E0000}"/>
    <cellStyle name="Normal 2 3 2 4" xfId="7815" xr:uid="{00000000-0005-0000-0000-00005F3E0000}"/>
    <cellStyle name="Normal 2 3 2 4 2" xfId="7816" xr:uid="{00000000-0005-0000-0000-0000603E0000}"/>
    <cellStyle name="Normal 2 3 2 4 2 2" xfId="7817" xr:uid="{00000000-0005-0000-0000-0000613E0000}"/>
    <cellStyle name="Normal 2 3 2 4 2 2 2" xfId="15728" xr:uid="{00000000-0005-0000-0000-0000623E0000}"/>
    <cellStyle name="Normal 2 3 2 4 2 2 2 2" xfId="31397" xr:uid="{00000000-0005-0000-0000-0000633E0000}"/>
    <cellStyle name="Normal 2 3 2 4 2 2 2 3" xfId="46994" xr:uid="{00000000-0005-0000-0000-0000643E0000}"/>
    <cellStyle name="Normal 2 3 2 4 2 2 3" xfId="23651" xr:uid="{00000000-0005-0000-0000-0000653E0000}"/>
    <cellStyle name="Normal 2 3 2 4 2 2 4" xfId="39248" xr:uid="{00000000-0005-0000-0000-0000663E0000}"/>
    <cellStyle name="Normal 2 3 2 4 2 3" xfId="7818" xr:uid="{00000000-0005-0000-0000-0000673E0000}"/>
    <cellStyle name="Normal 2 3 2 4 2 3 2" xfId="15729" xr:uid="{00000000-0005-0000-0000-0000683E0000}"/>
    <cellStyle name="Normal 2 3 2 4 2 3 2 2" xfId="31398" xr:uid="{00000000-0005-0000-0000-0000693E0000}"/>
    <cellStyle name="Normal 2 3 2 4 2 3 2 3" xfId="46995" xr:uid="{00000000-0005-0000-0000-00006A3E0000}"/>
    <cellStyle name="Normal 2 3 2 4 2 3 3" xfId="23652" xr:uid="{00000000-0005-0000-0000-00006B3E0000}"/>
    <cellStyle name="Normal 2 3 2 4 2 3 4" xfId="39249" xr:uid="{00000000-0005-0000-0000-00006C3E0000}"/>
    <cellStyle name="Normal 2 3 2 4 2 4" xfId="15727" xr:uid="{00000000-0005-0000-0000-00006D3E0000}"/>
    <cellStyle name="Normal 2 3 2 4 2 4 2" xfId="31396" xr:uid="{00000000-0005-0000-0000-00006E3E0000}"/>
    <cellStyle name="Normal 2 3 2 4 2 4 3" xfId="46993" xr:uid="{00000000-0005-0000-0000-00006F3E0000}"/>
    <cellStyle name="Normal 2 3 2 4 2 5" xfId="23650" xr:uid="{00000000-0005-0000-0000-0000703E0000}"/>
    <cellStyle name="Normal 2 3 2 4 2 6" xfId="39247" xr:uid="{00000000-0005-0000-0000-0000713E0000}"/>
    <cellStyle name="Normal 2 3 2 4 3" xfId="7819" xr:uid="{00000000-0005-0000-0000-0000723E0000}"/>
    <cellStyle name="Normal 2 3 2 4 3 2" xfId="15730" xr:uid="{00000000-0005-0000-0000-0000733E0000}"/>
    <cellStyle name="Normal 2 3 2 4 3 2 2" xfId="31399" xr:uid="{00000000-0005-0000-0000-0000743E0000}"/>
    <cellStyle name="Normal 2 3 2 4 3 2 3" xfId="46996" xr:uid="{00000000-0005-0000-0000-0000753E0000}"/>
    <cellStyle name="Normal 2 3 2 4 3 3" xfId="23653" xr:uid="{00000000-0005-0000-0000-0000763E0000}"/>
    <cellStyle name="Normal 2 3 2 4 3 4" xfId="39250" xr:uid="{00000000-0005-0000-0000-0000773E0000}"/>
    <cellStyle name="Normal 2 3 2 4 4" xfId="7820" xr:uid="{00000000-0005-0000-0000-0000783E0000}"/>
    <cellStyle name="Normal 2 3 2 4 4 2" xfId="15731" xr:uid="{00000000-0005-0000-0000-0000793E0000}"/>
    <cellStyle name="Normal 2 3 2 4 4 2 2" xfId="31400" xr:uid="{00000000-0005-0000-0000-00007A3E0000}"/>
    <cellStyle name="Normal 2 3 2 4 4 2 3" xfId="46997" xr:uid="{00000000-0005-0000-0000-00007B3E0000}"/>
    <cellStyle name="Normal 2 3 2 4 4 3" xfId="23654" xr:uid="{00000000-0005-0000-0000-00007C3E0000}"/>
    <cellStyle name="Normal 2 3 2 4 4 4" xfId="39251" xr:uid="{00000000-0005-0000-0000-00007D3E0000}"/>
    <cellStyle name="Normal 2 3 2 4 5" xfId="15726" xr:uid="{00000000-0005-0000-0000-00007E3E0000}"/>
    <cellStyle name="Normal 2 3 2 4 5 2" xfId="31395" xr:uid="{00000000-0005-0000-0000-00007F3E0000}"/>
    <cellStyle name="Normal 2 3 2 4 5 3" xfId="46992" xr:uid="{00000000-0005-0000-0000-0000803E0000}"/>
    <cellStyle name="Normal 2 3 2 4 6" xfId="23649" xr:uid="{00000000-0005-0000-0000-0000813E0000}"/>
    <cellStyle name="Normal 2 3 2 4 7" xfId="39246" xr:uid="{00000000-0005-0000-0000-0000823E0000}"/>
    <cellStyle name="Normal 2 3 2 5" xfId="7821" xr:uid="{00000000-0005-0000-0000-0000833E0000}"/>
    <cellStyle name="Normal 2 3 2 5 2" xfId="7822" xr:uid="{00000000-0005-0000-0000-0000843E0000}"/>
    <cellStyle name="Normal 2 3 2 5 2 2" xfId="15733" xr:uid="{00000000-0005-0000-0000-0000853E0000}"/>
    <cellStyle name="Normal 2 3 2 5 2 2 2" xfId="31402" xr:uid="{00000000-0005-0000-0000-0000863E0000}"/>
    <cellStyle name="Normal 2 3 2 5 2 2 3" xfId="46999" xr:uid="{00000000-0005-0000-0000-0000873E0000}"/>
    <cellStyle name="Normal 2 3 2 5 2 3" xfId="23656" xr:uid="{00000000-0005-0000-0000-0000883E0000}"/>
    <cellStyle name="Normal 2 3 2 5 2 4" xfId="39253" xr:uid="{00000000-0005-0000-0000-0000893E0000}"/>
    <cellStyle name="Normal 2 3 2 5 3" xfId="7823" xr:uid="{00000000-0005-0000-0000-00008A3E0000}"/>
    <cellStyle name="Normal 2 3 2 5 3 2" xfId="15734" xr:uid="{00000000-0005-0000-0000-00008B3E0000}"/>
    <cellStyle name="Normal 2 3 2 5 3 2 2" xfId="31403" xr:uid="{00000000-0005-0000-0000-00008C3E0000}"/>
    <cellStyle name="Normal 2 3 2 5 3 2 3" xfId="47000" xr:uid="{00000000-0005-0000-0000-00008D3E0000}"/>
    <cellStyle name="Normal 2 3 2 5 3 3" xfId="23657" xr:uid="{00000000-0005-0000-0000-00008E3E0000}"/>
    <cellStyle name="Normal 2 3 2 5 3 4" xfId="39254" xr:uid="{00000000-0005-0000-0000-00008F3E0000}"/>
    <cellStyle name="Normal 2 3 2 5 4" xfId="15732" xr:uid="{00000000-0005-0000-0000-0000903E0000}"/>
    <cellStyle name="Normal 2 3 2 5 4 2" xfId="31401" xr:uid="{00000000-0005-0000-0000-0000913E0000}"/>
    <cellStyle name="Normal 2 3 2 5 4 3" xfId="46998" xr:uid="{00000000-0005-0000-0000-0000923E0000}"/>
    <cellStyle name="Normal 2 3 2 5 5" xfId="23655" xr:uid="{00000000-0005-0000-0000-0000933E0000}"/>
    <cellStyle name="Normal 2 3 2 5 6" xfId="39252" xr:uid="{00000000-0005-0000-0000-0000943E0000}"/>
    <cellStyle name="Normal 2 3 2 6" xfId="7824" xr:uid="{00000000-0005-0000-0000-0000953E0000}"/>
    <cellStyle name="Normal 2 3 2 6 2" xfId="7825" xr:uid="{00000000-0005-0000-0000-0000963E0000}"/>
    <cellStyle name="Normal 2 3 2 6 2 2" xfId="15736" xr:uid="{00000000-0005-0000-0000-0000973E0000}"/>
    <cellStyle name="Normal 2 3 2 6 2 2 2" xfId="31405" xr:uid="{00000000-0005-0000-0000-0000983E0000}"/>
    <cellStyle name="Normal 2 3 2 6 2 2 3" xfId="47002" xr:uid="{00000000-0005-0000-0000-0000993E0000}"/>
    <cellStyle name="Normal 2 3 2 6 2 3" xfId="23659" xr:uid="{00000000-0005-0000-0000-00009A3E0000}"/>
    <cellStyle name="Normal 2 3 2 6 2 4" xfId="39256" xr:uid="{00000000-0005-0000-0000-00009B3E0000}"/>
    <cellStyle name="Normal 2 3 2 6 3" xfId="7826" xr:uid="{00000000-0005-0000-0000-00009C3E0000}"/>
    <cellStyle name="Normal 2 3 2 6 3 2" xfId="15737" xr:uid="{00000000-0005-0000-0000-00009D3E0000}"/>
    <cellStyle name="Normal 2 3 2 6 3 2 2" xfId="31406" xr:uid="{00000000-0005-0000-0000-00009E3E0000}"/>
    <cellStyle name="Normal 2 3 2 6 3 2 3" xfId="47003" xr:uid="{00000000-0005-0000-0000-00009F3E0000}"/>
    <cellStyle name="Normal 2 3 2 6 3 3" xfId="23660" xr:uid="{00000000-0005-0000-0000-0000A03E0000}"/>
    <cellStyle name="Normal 2 3 2 6 3 4" xfId="39257" xr:uid="{00000000-0005-0000-0000-0000A13E0000}"/>
    <cellStyle name="Normal 2 3 2 6 4" xfId="15735" xr:uid="{00000000-0005-0000-0000-0000A23E0000}"/>
    <cellStyle name="Normal 2 3 2 6 4 2" xfId="31404" xr:uid="{00000000-0005-0000-0000-0000A33E0000}"/>
    <cellStyle name="Normal 2 3 2 6 4 3" xfId="47001" xr:uid="{00000000-0005-0000-0000-0000A43E0000}"/>
    <cellStyle name="Normal 2 3 2 6 5" xfId="23658" xr:uid="{00000000-0005-0000-0000-0000A53E0000}"/>
    <cellStyle name="Normal 2 3 2 6 6" xfId="39255" xr:uid="{00000000-0005-0000-0000-0000A63E0000}"/>
    <cellStyle name="Normal 2 3 2 7" xfId="7827" xr:uid="{00000000-0005-0000-0000-0000A73E0000}"/>
    <cellStyle name="Normal 2 3 2 7 2" xfId="7828" xr:uid="{00000000-0005-0000-0000-0000A83E0000}"/>
    <cellStyle name="Normal 2 3 2 7 2 2" xfId="15739" xr:uid="{00000000-0005-0000-0000-0000A93E0000}"/>
    <cellStyle name="Normal 2 3 2 7 2 2 2" xfId="31408" xr:uid="{00000000-0005-0000-0000-0000AA3E0000}"/>
    <cellStyle name="Normal 2 3 2 7 2 2 3" xfId="47005" xr:uid="{00000000-0005-0000-0000-0000AB3E0000}"/>
    <cellStyle name="Normal 2 3 2 7 2 3" xfId="23662" xr:uid="{00000000-0005-0000-0000-0000AC3E0000}"/>
    <cellStyle name="Normal 2 3 2 7 2 4" xfId="39259" xr:uid="{00000000-0005-0000-0000-0000AD3E0000}"/>
    <cellStyle name="Normal 2 3 2 7 3" xfId="7829" xr:uid="{00000000-0005-0000-0000-0000AE3E0000}"/>
    <cellStyle name="Normal 2 3 2 7 3 2" xfId="15740" xr:uid="{00000000-0005-0000-0000-0000AF3E0000}"/>
    <cellStyle name="Normal 2 3 2 7 3 2 2" xfId="31409" xr:uid="{00000000-0005-0000-0000-0000B03E0000}"/>
    <cellStyle name="Normal 2 3 2 7 3 2 3" xfId="47006" xr:uid="{00000000-0005-0000-0000-0000B13E0000}"/>
    <cellStyle name="Normal 2 3 2 7 3 3" xfId="23663" xr:uid="{00000000-0005-0000-0000-0000B23E0000}"/>
    <cellStyle name="Normal 2 3 2 7 3 4" xfId="39260" xr:uid="{00000000-0005-0000-0000-0000B33E0000}"/>
    <cellStyle name="Normal 2 3 2 7 4" xfId="15738" xr:uid="{00000000-0005-0000-0000-0000B43E0000}"/>
    <cellStyle name="Normal 2 3 2 7 4 2" xfId="31407" xr:uid="{00000000-0005-0000-0000-0000B53E0000}"/>
    <cellStyle name="Normal 2 3 2 7 4 3" xfId="47004" xr:uid="{00000000-0005-0000-0000-0000B63E0000}"/>
    <cellStyle name="Normal 2 3 2 7 5" xfId="23661" xr:uid="{00000000-0005-0000-0000-0000B73E0000}"/>
    <cellStyle name="Normal 2 3 2 7 6" xfId="39258" xr:uid="{00000000-0005-0000-0000-0000B83E0000}"/>
    <cellStyle name="Normal 2 3 2 8" xfId="7830" xr:uid="{00000000-0005-0000-0000-0000B93E0000}"/>
    <cellStyle name="Normal 2 3 2 8 2" xfId="7831" xr:uid="{00000000-0005-0000-0000-0000BA3E0000}"/>
    <cellStyle name="Normal 2 3 2 8 2 2" xfId="15742" xr:uid="{00000000-0005-0000-0000-0000BB3E0000}"/>
    <cellStyle name="Normal 2 3 2 8 2 2 2" xfId="31411" xr:uid="{00000000-0005-0000-0000-0000BC3E0000}"/>
    <cellStyle name="Normal 2 3 2 8 2 2 3" xfId="47008" xr:uid="{00000000-0005-0000-0000-0000BD3E0000}"/>
    <cellStyle name="Normal 2 3 2 8 2 3" xfId="23665" xr:uid="{00000000-0005-0000-0000-0000BE3E0000}"/>
    <cellStyle name="Normal 2 3 2 8 2 4" xfId="39262" xr:uid="{00000000-0005-0000-0000-0000BF3E0000}"/>
    <cellStyle name="Normal 2 3 2 8 3" xfId="7832" xr:uid="{00000000-0005-0000-0000-0000C03E0000}"/>
    <cellStyle name="Normal 2 3 2 8 3 2" xfId="15743" xr:uid="{00000000-0005-0000-0000-0000C13E0000}"/>
    <cellStyle name="Normal 2 3 2 8 3 2 2" xfId="31412" xr:uid="{00000000-0005-0000-0000-0000C23E0000}"/>
    <cellStyle name="Normal 2 3 2 8 3 2 3" xfId="47009" xr:uid="{00000000-0005-0000-0000-0000C33E0000}"/>
    <cellStyle name="Normal 2 3 2 8 3 3" xfId="23666" xr:uid="{00000000-0005-0000-0000-0000C43E0000}"/>
    <cellStyle name="Normal 2 3 2 8 3 4" xfId="39263" xr:uid="{00000000-0005-0000-0000-0000C53E0000}"/>
    <cellStyle name="Normal 2 3 2 8 4" xfId="15741" xr:uid="{00000000-0005-0000-0000-0000C63E0000}"/>
    <cellStyle name="Normal 2 3 2 8 4 2" xfId="31410" xr:uid="{00000000-0005-0000-0000-0000C73E0000}"/>
    <cellStyle name="Normal 2 3 2 8 4 3" xfId="47007" xr:uid="{00000000-0005-0000-0000-0000C83E0000}"/>
    <cellStyle name="Normal 2 3 2 8 5" xfId="23664" xr:uid="{00000000-0005-0000-0000-0000C93E0000}"/>
    <cellStyle name="Normal 2 3 2 8 6" xfId="39261" xr:uid="{00000000-0005-0000-0000-0000CA3E0000}"/>
    <cellStyle name="Normal 2 3 2 9" xfId="7833" xr:uid="{00000000-0005-0000-0000-0000CB3E0000}"/>
    <cellStyle name="Normal 2 3 2 9 2" xfId="7834" xr:uid="{00000000-0005-0000-0000-0000CC3E0000}"/>
    <cellStyle name="Normal 2 3 2 9 2 2" xfId="15745" xr:uid="{00000000-0005-0000-0000-0000CD3E0000}"/>
    <cellStyle name="Normal 2 3 2 9 2 2 2" xfId="31414" xr:uid="{00000000-0005-0000-0000-0000CE3E0000}"/>
    <cellStyle name="Normal 2 3 2 9 2 2 3" xfId="47011" xr:uid="{00000000-0005-0000-0000-0000CF3E0000}"/>
    <cellStyle name="Normal 2 3 2 9 2 3" xfId="23668" xr:uid="{00000000-0005-0000-0000-0000D03E0000}"/>
    <cellStyle name="Normal 2 3 2 9 2 4" xfId="39265" xr:uid="{00000000-0005-0000-0000-0000D13E0000}"/>
    <cellStyle name="Normal 2 3 2 9 3" xfId="7835" xr:uid="{00000000-0005-0000-0000-0000D23E0000}"/>
    <cellStyle name="Normal 2 3 2 9 3 2" xfId="15746" xr:uid="{00000000-0005-0000-0000-0000D33E0000}"/>
    <cellStyle name="Normal 2 3 2 9 3 2 2" xfId="31415" xr:uid="{00000000-0005-0000-0000-0000D43E0000}"/>
    <cellStyle name="Normal 2 3 2 9 3 2 3" xfId="47012" xr:uid="{00000000-0005-0000-0000-0000D53E0000}"/>
    <cellStyle name="Normal 2 3 2 9 3 3" xfId="23669" xr:uid="{00000000-0005-0000-0000-0000D63E0000}"/>
    <cellStyle name="Normal 2 3 2 9 3 4" xfId="39266" xr:uid="{00000000-0005-0000-0000-0000D73E0000}"/>
    <cellStyle name="Normal 2 3 2 9 4" xfId="15744" xr:uid="{00000000-0005-0000-0000-0000D83E0000}"/>
    <cellStyle name="Normal 2 3 2 9 4 2" xfId="31413" xr:uid="{00000000-0005-0000-0000-0000D93E0000}"/>
    <cellStyle name="Normal 2 3 2 9 4 3" xfId="47010" xr:uid="{00000000-0005-0000-0000-0000DA3E0000}"/>
    <cellStyle name="Normal 2 3 2 9 5" xfId="23667" xr:uid="{00000000-0005-0000-0000-0000DB3E0000}"/>
    <cellStyle name="Normal 2 3 2 9 6" xfId="39264" xr:uid="{00000000-0005-0000-0000-0000DC3E0000}"/>
    <cellStyle name="Normal 2 3 20" xfId="7836" xr:uid="{00000000-0005-0000-0000-0000DD3E0000}"/>
    <cellStyle name="Normal 2 3 20 2" xfId="15747" xr:uid="{00000000-0005-0000-0000-0000DE3E0000}"/>
    <cellStyle name="Normal 2 3 20 2 2" xfId="31416" xr:uid="{00000000-0005-0000-0000-0000DF3E0000}"/>
    <cellStyle name="Normal 2 3 20 2 3" xfId="47013" xr:uid="{00000000-0005-0000-0000-0000E03E0000}"/>
    <cellStyle name="Normal 2 3 20 3" xfId="23670" xr:uid="{00000000-0005-0000-0000-0000E13E0000}"/>
    <cellStyle name="Normal 2 3 20 4" xfId="39267" xr:uid="{00000000-0005-0000-0000-0000E23E0000}"/>
    <cellStyle name="Normal 2 3 21" xfId="7837" xr:uid="{00000000-0005-0000-0000-0000E33E0000}"/>
    <cellStyle name="Normal 2 3 21 2" xfId="15748" xr:uid="{00000000-0005-0000-0000-0000E43E0000}"/>
    <cellStyle name="Normal 2 3 21 2 2" xfId="31417" xr:uid="{00000000-0005-0000-0000-0000E53E0000}"/>
    <cellStyle name="Normal 2 3 21 2 3" xfId="47014" xr:uid="{00000000-0005-0000-0000-0000E63E0000}"/>
    <cellStyle name="Normal 2 3 21 3" xfId="23671" xr:uid="{00000000-0005-0000-0000-0000E73E0000}"/>
    <cellStyle name="Normal 2 3 21 4" xfId="39268" xr:uid="{00000000-0005-0000-0000-0000E83E0000}"/>
    <cellStyle name="Normal 2 3 22" xfId="14040" xr:uid="{00000000-0005-0000-0000-0000E93E0000}"/>
    <cellStyle name="Normal 2 3 23" xfId="15649" xr:uid="{00000000-0005-0000-0000-0000EA3E0000}"/>
    <cellStyle name="Normal 2 3 23 2" xfId="31318" xr:uid="{00000000-0005-0000-0000-0000EB3E0000}"/>
    <cellStyle name="Normal 2 3 23 3" xfId="46915" xr:uid="{00000000-0005-0000-0000-0000EC3E0000}"/>
    <cellStyle name="Normal 2 3 24" xfId="7738" xr:uid="{00000000-0005-0000-0000-0000ED3E0000}"/>
    <cellStyle name="Normal 2 3 24 2" xfId="23572" xr:uid="{00000000-0005-0000-0000-0000EE3E0000}"/>
    <cellStyle name="Normal 2 3 25" xfId="39169" xr:uid="{00000000-0005-0000-0000-0000EF3E0000}"/>
    <cellStyle name="Normal 2 3 3" xfId="174" xr:uid="{00000000-0005-0000-0000-0000F03E0000}"/>
    <cellStyle name="Normal 2 3 3 10" xfId="7839" xr:uid="{00000000-0005-0000-0000-0000F13E0000}"/>
    <cellStyle name="Normal 2 3 3 10 2" xfId="7840" xr:uid="{00000000-0005-0000-0000-0000F23E0000}"/>
    <cellStyle name="Normal 2 3 3 10 2 2" xfId="15751" xr:uid="{00000000-0005-0000-0000-0000F33E0000}"/>
    <cellStyle name="Normal 2 3 3 10 2 2 2" xfId="31420" xr:uid="{00000000-0005-0000-0000-0000F43E0000}"/>
    <cellStyle name="Normal 2 3 3 10 2 2 3" xfId="47017" xr:uid="{00000000-0005-0000-0000-0000F53E0000}"/>
    <cellStyle name="Normal 2 3 3 10 2 3" xfId="23674" xr:uid="{00000000-0005-0000-0000-0000F63E0000}"/>
    <cellStyle name="Normal 2 3 3 10 2 4" xfId="39271" xr:uid="{00000000-0005-0000-0000-0000F73E0000}"/>
    <cellStyle name="Normal 2 3 3 10 3" xfId="7841" xr:uid="{00000000-0005-0000-0000-0000F83E0000}"/>
    <cellStyle name="Normal 2 3 3 10 3 2" xfId="15752" xr:uid="{00000000-0005-0000-0000-0000F93E0000}"/>
    <cellStyle name="Normal 2 3 3 10 3 2 2" xfId="31421" xr:uid="{00000000-0005-0000-0000-0000FA3E0000}"/>
    <cellStyle name="Normal 2 3 3 10 3 2 3" xfId="47018" xr:uid="{00000000-0005-0000-0000-0000FB3E0000}"/>
    <cellStyle name="Normal 2 3 3 10 3 3" xfId="23675" xr:uid="{00000000-0005-0000-0000-0000FC3E0000}"/>
    <cellStyle name="Normal 2 3 3 10 3 4" xfId="39272" xr:uid="{00000000-0005-0000-0000-0000FD3E0000}"/>
    <cellStyle name="Normal 2 3 3 10 4" xfId="15750" xr:uid="{00000000-0005-0000-0000-0000FE3E0000}"/>
    <cellStyle name="Normal 2 3 3 10 4 2" xfId="31419" xr:uid="{00000000-0005-0000-0000-0000FF3E0000}"/>
    <cellStyle name="Normal 2 3 3 10 4 3" xfId="47016" xr:uid="{00000000-0005-0000-0000-0000003F0000}"/>
    <cellStyle name="Normal 2 3 3 10 5" xfId="23673" xr:uid="{00000000-0005-0000-0000-0000013F0000}"/>
    <cellStyle name="Normal 2 3 3 10 6" xfId="39270" xr:uid="{00000000-0005-0000-0000-0000023F0000}"/>
    <cellStyle name="Normal 2 3 3 11" xfId="7842" xr:uid="{00000000-0005-0000-0000-0000033F0000}"/>
    <cellStyle name="Normal 2 3 3 11 2" xfId="7843" xr:uid="{00000000-0005-0000-0000-0000043F0000}"/>
    <cellStyle name="Normal 2 3 3 11 2 2" xfId="15754" xr:uid="{00000000-0005-0000-0000-0000053F0000}"/>
    <cellStyle name="Normal 2 3 3 11 2 2 2" xfId="31423" xr:uid="{00000000-0005-0000-0000-0000063F0000}"/>
    <cellStyle name="Normal 2 3 3 11 2 2 3" xfId="47020" xr:uid="{00000000-0005-0000-0000-0000073F0000}"/>
    <cellStyle name="Normal 2 3 3 11 2 3" xfId="23677" xr:uid="{00000000-0005-0000-0000-0000083F0000}"/>
    <cellStyle name="Normal 2 3 3 11 2 4" xfId="39274" xr:uid="{00000000-0005-0000-0000-0000093F0000}"/>
    <cellStyle name="Normal 2 3 3 11 3" xfId="7844" xr:uid="{00000000-0005-0000-0000-00000A3F0000}"/>
    <cellStyle name="Normal 2 3 3 11 3 2" xfId="15755" xr:uid="{00000000-0005-0000-0000-00000B3F0000}"/>
    <cellStyle name="Normal 2 3 3 11 3 2 2" xfId="31424" xr:uid="{00000000-0005-0000-0000-00000C3F0000}"/>
    <cellStyle name="Normal 2 3 3 11 3 2 3" xfId="47021" xr:uid="{00000000-0005-0000-0000-00000D3F0000}"/>
    <cellStyle name="Normal 2 3 3 11 3 3" xfId="23678" xr:uid="{00000000-0005-0000-0000-00000E3F0000}"/>
    <cellStyle name="Normal 2 3 3 11 3 4" xfId="39275" xr:uid="{00000000-0005-0000-0000-00000F3F0000}"/>
    <cellStyle name="Normal 2 3 3 11 4" xfId="15753" xr:uid="{00000000-0005-0000-0000-0000103F0000}"/>
    <cellStyle name="Normal 2 3 3 11 4 2" xfId="31422" xr:uid="{00000000-0005-0000-0000-0000113F0000}"/>
    <cellStyle name="Normal 2 3 3 11 4 3" xfId="47019" xr:uid="{00000000-0005-0000-0000-0000123F0000}"/>
    <cellStyle name="Normal 2 3 3 11 5" xfId="23676" xr:uid="{00000000-0005-0000-0000-0000133F0000}"/>
    <cellStyle name="Normal 2 3 3 11 6" xfId="39273" xr:uid="{00000000-0005-0000-0000-0000143F0000}"/>
    <cellStyle name="Normal 2 3 3 12" xfId="7845" xr:uid="{00000000-0005-0000-0000-0000153F0000}"/>
    <cellStyle name="Normal 2 3 3 12 2" xfId="7846" xr:uid="{00000000-0005-0000-0000-0000163F0000}"/>
    <cellStyle name="Normal 2 3 3 12 2 2" xfId="15757" xr:uid="{00000000-0005-0000-0000-0000173F0000}"/>
    <cellStyle name="Normal 2 3 3 12 2 2 2" xfId="31426" xr:uid="{00000000-0005-0000-0000-0000183F0000}"/>
    <cellStyle name="Normal 2 3 3 12 2 2 3" xfId="47023" xr:uid="{00000000-0005-0000-0000-0000193F0000}"/>
    <cellStyle name="Normal 2 3 3 12 2 3" xfId="23680" xr:uid="{00000000-0005-0000-0000-00001A3F0000}"/>
    <cellStyle name="Normal 2 3 3 12 2 4" xfId="39277" xr:uid="{00000000-0005-0000-0000-00001B3F0000}"/>
    <cellStyle name="Normal 2 3 3 12 3" xfId="7847" xr:uid="{00000000-0005-0000-0000-00001C3F0000}"/>
    <cellStyle name="Normal 2 3 3 12 3 2" xfId="15758" xr:uid="{00000000-0005-0000-0000-00001D3F0000}"/>
    <cellStyle name="Normal 2 3 3 12 3 2 2" xfId="31427" xr:uid="{00000000-0005-0000-0000-00001E3F0000}"/>
    <cellStyle name="Normal 2 3 3 12 3 2 3" xfId="47024" xr:uid="{00000000-0005-0000-0000-00001F3F0000}"/>
    <cellStyle name="Normal 2 3 3 12 3 3" xfId="23681" xr:uid="{00000000-0005-0000-0000-0000203F0000}"/>
    <cellStyle name="Normal 2 3 3 12 3 4" xfId="39278" xr:uid="{00000000-0005-0000-0000-0000213F0000}"/>
    <cellStyle name="Normal 2 3 3 12 4" xfId="15756" xr:uid="{00000000-0005-0000-0000-0000223F0000}"/>
    <cellStyle name="Normal 2 3 3 12 4 2" xfId="31425" xr:uid="{00000000-0005-0000-0000-0000233F0000}"/>
    <cellStyle name="Normal 2 3 3 12 4 3" xfId="47022" xr:uid="{00000000-0005-0000-0000-0000243F0000}"/>
    <cellStyle name="Normal 2 3 3 12 5" xfId="23679" xr:uid="{00000000-0005-0000-0000-0000253F0000}"/>
    <cellStyle name="Normal 2 3 3 12 6" xfId="39276" xr:uid="{00000000-0005-0000-0000-0000263F0000}"/>
    <cellStyle name="Normal 2 3 3 13" xfId="7848" xr:uid="{00000000-0005-0000-0000-0000273F0000}"/>
    <cellStyle name="Normal 2 3 3 13 2" xfId="7849" xr:uid="{00000000-0005-0000-0000-0000283F0000}"/>
    <cellStyle name="Normal 2 3 3 13 2 2" xfId="15760" xr:uid="{00000000-0005-0000-0000-0000293F0000}"/>
    <cellStyle name="Normal 2 3 3 13 2 2 2" xfId="31429" xr:uid="{00000000-0005-0000-0000-00002A3F0000}"/>
    <cellStyle name="Normal 2 3 3 13 2 2 3" xfId="47026" xr:uid="{00000000-0005-0000-0000-00002B3F0000}"/>
    <cellStyle name="Normal 2 3 3 13 2 3" xfId="23683" xr:uid="{00000000-0005-0000-0000-00002C3F0000}"/>
    <cellStyle name="Normal 2 3 3 13 2 4" xfId="39280" xr:uid="{00000000-0005-0000-0000-00002D3F0000}"/>
    <cellStyle name="Normal 2 3 3 13 3" xfId="7850" xr:uid="{00000000-0005-0000-0000-00002E3F0000}"/>
    <cellStyle name="Normal 2 3 3 13 3 2" xfId="15761" xr:uid="{00000000-0005-0000-0000-00002F3F0000}"/>
    <cellStyle name="Normal 2 3 3 13 3 2 2" xfId="31430" xr:uid="{00000000-0005-0000-0000-0000303F0000}"/>
    <cellStyle name="Normal 2 3 3 13 3 2 3" xfId="47027" xr:uid="{00000000-0005-0000-0000-0000313F0000}"/>
    <cellStyle name="Normal 2 3 3 13 3 3" xfId="23684" xr:uid="{00000000-0005-0000-0000-0000323F0000}"/>
    <cellStyle name="Normal 2 3 3 13 3 4" xfId="39281" xr:uid="{00000000-0005-0000-0000-0000333F0000}"/>
    <cellStyle name="Normal 2 3 3 13 4" xfId="15759" xr:uid="{00000000-0005-0000-0000-0000343F0000}"/>
    <cellStyle name="Normal 2 3 3 13 4 2" xfId="31428" xr:uid="{00000000-0005-0000-0000-0000353F0000}"/>
    <cellStyle name="Normal 2 3 3 13 4 3" xfId="47025" xr:uid="{00000000-0005-0000-0000-0000363F0000}"/>
    <cellStyle name="Normal 2 3 3 13 5" xfId="23682" xr:uid="{00000000-0005-0000-0000-0000373F0000}"/>
    <cellStyle name="Normal 2 3 3 13 6" xfId="39279" xr:uid="{00000000-0005-0000-0000-0000383F0000}"/>
    <cellStyle name="Normal 2 3 3 14" xfId="7851" xr:uid="{00000000-0005-0000-0000-0000393F0000}"/>
    <cellStyle name="Normal 2 3 3 14 2" xfId="7852" xr:uid="{00000000-0005-0000-0000-00003A3F0000}"/>
    <cellStyle name="Normal 2 3 3 14 2 2" xfId="15763" xr:uid="{00000000-0005-0000-0000-00003B3F0000}"/>
    <cellStyle name="Normal 2 3 3 14 2 2 2" xfId="31432" xr:uid="{00000000-0005-0000-0000-00003C3F0000}"/>
    <cellStyle name="Normal 2 3 3 14 2 2 3" xfId="47029" xr:uid="{00000000-0005-0000-0000-00003D3F0000}"/>
    <cellStyle name="Normal 2 3 3 14 2 3" xfId="23686" xr:uid="{00000000-0005-0000-0000-00003E3F0000}"/>
    <cellStyle name="Normal 2 3 3 14 2 4" xfId="39283" xr:uid="{00000000-0005-0000-0000-00003F3F0000}"/>
    <cellStyle name="Normal 2 3 3 14 3" xfId="7853" xr:uid="{00000000-0005-0000-0000-0000403F0000}"/>
    <cellStyle name="Normal 2 3 3 14 3 2" xfId="15764" xr:uid="{00000000-0005-0000-0000-0000413F0000}"/>
    <cellStyle name="Normal 2 3 3 14 3 2 2" xfId="31433" xr:uid="{00000000-0005-0000-0000-0000423F0000}"/>
    <cellStyle name="Normal 2 3 3 14 3 2 3" xfId="47030" xr:uid="{00000000-0005-0000-0000-0000433F0000}"/>
    <cellStyle name="Normal 2 3 3 14 3 3" xfId="23687" xr:uid="{00000000-0005-0000-0000-0000443F0000}"/>
    <cellStyle name="Normal 2 3 3 14 3 4" xfId="39284" xr:uid="{00000000-0005-0000-0000-0000453F0000}"/>
    <cellStyle name="Normal 2 3 3 14 4" xfId="15762" xr:uid="{00000000-0005-0000-0000-0000463F0000}"/>
    <cellStyle name="Normal 2 3 3 14 4 2" xfId="31431" xr:uid="{00000000-0005-0000-0000-0000473F0000}"/>
    <cellStyle name="Normal 2 3 3 14 4 3" xfId="47028" xr:uid="{00000000-0005-0000-0000-0000483F0000}"/>
    <cellStyle name="Normal 2 3 3 14 5" xfId="23685" xr:uid="{00000000-0005-0000-0000-0000493F0000}"/>
    <cellStyle name="Normal 2 3 3 14 6" xfId="39282" xr:uid="{00000000-0005-0000-0000-00004A3F0000}"/>
    <cellStyle name="Normal 2 3 3 15" xfId="7854" xr:uid="{00000000-0005-0000-0000-00004B3F0000}"/>
    <cellStyle name="Normal 2 3 3 15 2" xfId="7855" xr:uid="{00000000-0005-0000-0000-00004C3F0000}"/>
    <cellStyle name="Normal 2 3 3 15 2 2" xfId="15766" xr:uid="{00000000-0005-0000-0000-00004D3F0000}"/>
    <cellStyle name="Normal 2 3 3 15 2 2 2" xfId="31435" xr:uid="{00000000-0005-0000-0000-00004E3F0000}"/>
    <cellStyle name="Normal 2 3 3 15 2 2 3" xfId="47032" xr:uid="{00000000-0005-0000-0000-00004F3F0000}"/>
    <cellStyle name="Normal 2 3 3 15 2 3" xfId="23689" xr:uid="{00000000-0005-0000-0000-0000503F0000}"/>
    <cellStyle name="Normal 2 3 3 15 2 4" xfId="39286" xr:uid="{00000000-0005-0000-0000-0000513F0000}"/>
    <cellStyle name="Normal 2 3 3 15 3" xfId="7856" xr:uid="{00000000-0005-0000-0000-0000523F0000}"/>
    <cellStyle name="Normal 2 3 3 15 3 2" xfId="15767" xr:uid="{00000000-0005-0000-0000-0000533F0000}"/>
    <cellStyle name="Normal 2 3 3 15 3 2 2" xfId="31436" xr:uid="{00000000-0005-0000-0000-0000543F0000}"/>
    <cellStyle name="Normal 2 3 3 15 3 2 3" xfId="47033" xr:uid="{00000000-0005-0000-0000-0000553F0000}"/>
    <cellStyle name="Normal 2 3 3 15 3 3" xfId="23690" xr:uid="{00000000-0005-0000-0000-0000563F0000}"/>
    <cellStyle name="Normal 2 3 3 15 3 4" xfId="39287" xr:uid="{00000000-0005-0000-0000-0000573F0000}"/>
    <cellStyle name="Normal 2 3 3 15 4" xfId="15765" xr:uid="{00000000-0005-0000-0000-0000583F0000}"/>
    <cellStyle name="Normal 2 3 3 15 4 2" xfId="31434" xr:uid="{00000000-0005-0000-0000-0000593F0000}"/>
    <cellStyle name="Normal 2 3 3 15 4 3" xfId="47031" xr:uid="{00000000-0005-0000-0000-00005A3F0000}"/>
    <cellStyle name="Normal 2 3 3 15 5" xfId="23688" xr:uid="{00000000-0005-0000-0000-00005B3F0000}"/>
    <cellStyle name="Normal 2 3 3 15 6" xfId="39285" xr:uid="{00000000-0005-0000-0000-00005C3F0000}"/>
    <cellStyle name="Normal 2 3 3 16" xfId="7857" xr:uid="{00000000-0005-0000-0000-00005D3F0000}"/>
    <cellStyle name="Normal 2 3 3 16 2" xfId="7858" xr:uid="{00000000-0005-0000-0000-00005E3F0000}"/>
    <cellStyle name="Normal 2 3 3 16 2 2" xfId="15769" xr:uid="{00000000-0005-0000-0000-00005F3F0000}"/>
    <cellStyle name="Normal 2 3 3 16 2 2 2" xfId="31438" xr:uid="{00000000-0005-0000-0000-0000603F0000}"/>
    <cellStyle name="Normal 2 3 3 16 2 2 3" xfId="47035" xr:uid="{00000000-0005-0000-0000-0000613F0000}"/>
    <cellStyle name="Normal 2 3 3 16 2 3" xfId="23692" xr:uid="{00000000-0005-0000-0000-0000623F0000}"/>
    <cellStyle name="Normal 2 3 3 16 2 4" xfId="39289" xr:uid="{00000000-0005-0000-0000-0000633F0000}"/>
    <cellStyle name="Normal 2 3 3 16 3" xfId="7859" xr:uid="{00000000-0005-0000-0000-0000643F0000}"/>
    <cellStyle name="Normal 2 3 3 16 3 2" xfId="15770" xr:uid="{00000000-0005-0000-0000-0000653F0000}"/>
    <cellStyle name="Normal 2 3 3 16 3 2 2" xfId="31439" xr:uid="{00000000-0005-0000-0000-0000663F0000}"/>
    <cellStyle name="Normal 2 3 3 16 3 2 3" xfId="47036" xr:uid="{00000000-0005-0000-0000-0000673F0000}"/>
    <cellStyle name="Normal 2 3 3 16 3 3" xfId="23693" xr:uid="{00000000-0005-0000-0000-0000683F0000}"/>
    <cellStyle name="Normal 2 3 3 16 3 4" xfId="39290" xr:uid="{00000000-0005-0000-0000-0000693F0000}"/>
    <cellStyle name="Normal 2 3 3 16 4" xfId="15768" xr:uid="{00000000-0005-0000-0000-00006A3F0000}"/>
    <cellStyle name="Normal 2 3 3 16 4 2" xfId="31437" xr:uid="{00000000-0005-0000-0000-00006B3F0000}"/>
    <cellStyle name="Normal 2 3 3 16 4 3" xfId="47034" xr:uid="{00000000-0005-0000-0000-00006C3F0000}"/>
    <cellStyle name="Normal 2 3 3 16 5" xfId="23691" xr:uid="{00000000-0005-0000-0000-00006D3F0000}"/>
    <cellStyle name="Normal 2 3 3 16 6" xfId="39288" xr:uid="{00000000-0005-0000-0000-00006E3F0000}"/>
    <cellStyle name="Normal 2 3 3 17" xfId="7860" xr:uid="{00000000-0005-0000-0000-00006F3F0000}"/>
    <cellStyle name="Normal 2 3 3 17 2" xfId="15771" xr:uid="{00000000-0005-0000-0000-0000703F0000}"/>
    <cellStyle name="Normal 2 3 3 17 2 2" xfId="31440" xr:uid="{00000000-0005-0000-0000-0000713F0000}"/>
    <cellStyle name="Normal 2 3 3 17 2 3" xfId="47037" xr:uid="{00000000-0005-0000-0000-0000723F0000}"/>
    <cellStyle name="Normal 2 3 3 17 3" xfId="23694" xr:uid="{00000000-0005-0000-0000-0000733F0000}"/>
    <cellStyle name="Normal 2 3 3 17 4" xfId="39291" xr:uid="{00000000-0005-0000-0000-0000743F0000}"/>
    <cellStyle name="Normal 2 3 3 18" xfId="7861" xr:uid="{00000000-0005-0000-0000-0000753F0000}"/>
    <cellStyle name="Normal 2 3 3 18 2" xfId="15772" xr:uid="{00000000-0005-0000-0000-0000763F0000}"/>
    <cellStyle name="Normal 2 3 3 18 2 2" xfId="31441" xr:uid="{00000000-0005-0000-0000-0000773F0000}"/>
    <cellStyle name="Normal 2 3 3 18 2 3" xfId="47038" xr:uid="{00000000-0005-0000-0000-0000783F0000}"/>
    <cellStyle name="Normal 2 3 3 18 3" xfId="23695" xr:uid="{00000000-0005-0000-0000-0000793F0000}"/>
    <cellStyle name="Normal 2 3 3 18 4" xfId="39292" xr:uid="{00000000-0005-0000-0000-00007A3F0000}"/>
    <cellStyle name="Normal 2 3 3 19" xfId="15749" xr:uid="{00000000-0005-0000-0000-00007B3F0000}"/>
    <cellStyle name="Normal 2 3 3 19 2" xfId="31418" xr:uid="{00000000-0005-0000-0000-00007C3F0000}"/>
    <cellStyle name="Normal 2 3 3 19 3" xfId="47015" xr:uid="{00000000-0005-0000-0000-00007D3F0000}"/>
    <cellStyle name="Normal 2 3 3 2" xfId="518" xr:uid="{00000000-0005-0000-0000-00007E3F0000}"/>
    <cellStyle name="Normal 2 3 3 2 10" xfId="39293" xr:uid="{00000000-0005-0000-0000-00007F3F0000}"/>
    <cellStyle name="Normal 2 3 3 2 2" xfId="7863" xr:uid="{00000000-0005-0000-0000-0000803F0000}"/>
    <cellStyle name="Normal 2 3 3 2 2 2" xfId="7864" xr:uid="{00000000-0005-0000-0000-0000813F0000}"/>
    <cellStyle name="Normal 2 3 3 2 2 2 2" xfId="7865" xr:uid="{00000000-0005-0000-0000-0000823F0000}"/>
    <cellStyle name="Normal 2 3 3 2 2 2 2 2" xfId="15776" xr:uid="{00000000-0005-0000-0000-0000833F0000}"/>
    <cellStyle name="Normal 2 3 3 2 2 2 2 2 2" xfId="31445" xr:uid="{00000000-0005-0000-0000-0000843F0000}"/>
    <cellStyle name="Normal 2 3 3 2 2 2 2 2 3" xfId="47042" xr:uid="{00000000-0005-0000-0000-0000853F0000}"/>
    <cellStyle name="Normal 2 3 3 2 2 2 2 3" xfId="23699" xr:uid="{00000000-0005-0000-0000-0000863F0000}"/>
    <cellStyle name="Normal 2 3 3 2 2 2 2 4" xfId="39296" xr:uid="{00000000-0005-0000-0000-0000873F0000}"/>
    <cellStyle name="Normal 2 3 3 2 2 2 3" xfId="7866" xr:uid="{00000000-0005-0000-0000-0000883F0000}"/>
    <cellStyle name="Normal 2 3 3 2 2 2 3 2" xfId="15777" xr:uid="{00000000-0005-0000-0000-0000893F0000}"/>
    <cellStyle name="Normal 2 3 3 2 2 2 3 2 2" xfId="31446" xr:uid="{00000000-0005-0000-0000-00008A3F0000}"/>
    <cellStyle name="Normal 2 3 3 2 2 2 3 2 3" xfId="47043" xr:uid="{00000000-0005-0000-0000-00008B3F0000}"/>
    <cellStyle name="Normal 2 3 3 2 2 2 3 3" xfId="23700" xr:uid="{00000000-0005-0000-0000-00008C3F0000}"/>
    <cellStyle name="Normal 2 3 3 2 2 2 3 4" xfId="39297" xr:uid="{00000000-0005-0000-0000-00008D3F0000}"/>
    <cellStyle name="Normal 2 3 3 2 2 2 4" xfId="15775" xr:uid="{00000000-0005-0000-0000-00008E3F0000}"/>
    <cellStyle name="Normal 2 3 3 2 2 2 4 2" xfId="31444" xr:uid="{00000000-0005-0000-0000-00008F3F0000}"/>
    <cellStyle name="Normal 2 3 3 2 2 2 4 3" xfId="47041" xr:uid="{00000000-0005-0000-0000-0000903F0000}"/>
    <cellStyle name="Normal 2 3 3 2 2 2 5" xfId="23698" xr:uid="{00000000-0005-0000-0000-0000913F0000}"/>
    <cellStyle name="Normal 2 3 3 2 2 2 6" xfId="39295" xr:uid="{00000000-0005-0000-0000-0000923F0000}"/>
    <cellStyle name="Normal 2 3 3 2 2 3" xfId="7867" xr:uid="{00000000-0005-0000-0000-0000933F0000}"/>
    <cellStyle name="Normal 2 3 3 2 2 3 2" xfId="15778" xr:uid="{00000000-0005-0000-0000-0000943F0000}"/>
    <cellStyle name="Normal 2 3 3 2 2 3 2 2" xfId="31447" xr:uid="{00000000-0005-0000-0000-0000953F0000}"/>
    <cellStyle name="Normal 2 3 3 2 2 3 2 3" xfId="47044" xr:uid="{00000000-0005-0000-0000-0000963F0000}"/>
    <cellStyle name="Normal 2 3 3 2 2 3 3" xfId="23701" xr:uid="{00000000-0005-0000-0000-0000973F0000}"/>
    <cellStyle name="Normal 2 3 3 2 2 3 4" xfId="39298" xr:uid="{00000000-0005-0000-0000-0000983F0000}"/>
    <cellStyle name="Normal 2 3 3 2 2 4" xfId="7868" xr:uid="{00000000-0005-0000-0000-0000993F0000}"/>
    <cellStyle name="Normal 2 3 3 2 2 4 2" xfId="15779" xr:uid="{00000000-0005-0000-0000-00009A3F0000}"/>
    <cellStyle name="Normal 2 3 3 2 2 4 2 2" xfId="31448" xr:uid="{00000000-0005-0000-0000-00009B3F0000}"/>
    <cellStyle name="Normal 2 3 3 2 2 4 2 3" xfId="47045" xr:uid="{00000000-0005-0000-0000-00009C3F0000}"/>
    <cellStyle name="Normal 2 3 3 2 2 4 3" xfId="23702" xr:uid="{00000000-0005-0000-0000-00009D3F0000}"/>
    <cellStyle name="Normal 2 3 3 2 2 4 4" xfId="39299" xr:uid="{00000000-0005-0000-0000-00009E3F0000}"/>
    <cellStyle name="Normal 2 3 3 2 2 5" xfId="15774" xr:uid="{00000000-0005-0000-0000-00009F3F0000}"/>
    <cellStyle name="Normal 2 3 3 2 2 5 2" xfId="31443" xr:uid="{00000000-0005-0000-0000-0000A03F0000}"/>
    <cellStyle name="Normal 2 3 3 2 2 5 3" xfId="47040" xr:uid="{00000000-0005-0000-0000-0000A13F0000}"/>
    <cellStyle name="Normal 2 3 3 2 2 6" xfId="23697" xr:uid="{00000000-0005-0000-0000-0000A23F0000}"/>
    <cellStyle name="Normal 2 3 3 2 2 7" xfId="39294" xr:uid="{00000000-0005-0000-0000-0000A33F0000}"/>
    <cellStyle name="Normal 2 3 3 2 3" xfId="7869" xr:uid="{00000000-0005-0000-0000-0000A43F0000}"/>
    <cellStyle name="Normal 2 3 3 2 3 2" xfId="7870" xr:uid="{00000000-0005-0000-0000-0000A53F0000}"/>
    <cellStyle name="Normal 2 3 3 2 3 2 2" xfId="15781" xr:uid="{00000000-0005-0000-0000-0000A63F0000}"/>
    <cellStyle name="Normal 2 3 3 2 3 2 2 2" xfId="31450" xr:uid="{00000000-0005-0000-0000-0000A73F0000}"/>
    <cellStyle name="Normal 2 3 3 2 3 2 2 3" xfId="47047" xr:uid="{00000000-0005-0000-0000-0000A83F0000}"/>
    <cellStyle name="Normal 2 3 3 2 3 2 3" xfId="23704" xr:uid="{00000000-0005-0000-0000-0000A93F0000}"/>
    <cellStyle name="Normal 2 3 3 2 3 2 4" xfId="39301" xr:uid="{00000000-0005-0000-0000-0000AA3F0000}"/>
    <cellStyle name="Normal 2 3 3 2 3 3" xfId="7871" xr:uid="{00000000-0005-0000-0000-0000AB3F0000}"/>
    <cellStyle name="Normal 2 3 3 2 3 3 2" xfId="15782" xr:uid="{00000000-0005-0000-0000-0000AC3F0000}"/>
    <cellStyle name="Normal 2 3 3 2 3 3 2 2" xfId="31451" xr:uid="{00000000-0005-0000-0000-0000AD3F0000}"/>
    <cellStyle name="Normal 2 3 3 2 3 3 2 3" xfId="47048" xr:uid="{00000000-0005-0000-0000-0000AE3F0000}"/>
    <cellStyle name="Normal 2 3 3 2 3 3 3" xfId="23705" xr:uid="{00000000-0005-0000-0000-0000AF3F0000}"/>
    <cellStyle name="Normal 2 3 3 2 3 3 4" xfId="39302" xr:uid="{00000000-0005-0000-0000-0000B03F0000}"/>
    <cellStyle name="Normal 2 3 3 2 3 4" xfId="15780" xr:uid="{00000000-0005-0000-0000-0000B13F0000}"/>
    <cellStyle name="Normal 2 3 3 2 3 4 2" xfId="31449" xr:uid="{00000000-0005-0000-0000-0000B23F0000}"/>
    <cellStyle name="Normal 2 3 3 2 3 4 3" xfId="47046" xr:uid="{00000000-0005-0000-0000-0000B33F0000}"/>
    <cellStyle name="Normal 2 3 3 2 3 5" xfId="23703" xr:uid="{00000000-0005-0000-0000-0000B43F0000}"/>
    <cellStyle name="Normal 2 3 3 2 3 6" xfId="39300" xr:uid="{00000000-0005-0000-0000-0000B53F0000}"/>
    <cellStyle name="Normal 2 3 3 2 4" xfId="7872" xr:uid="{00000000-0005-0000-0000-0000B63F0000}"/>
    <cellStyle name="Normal 2 3 3 2 4 2" xfId="15783" xr:uid="{00000000-0005-0000-0000-0000B73F0000}"/>
    <cellStyle name="Normal 2 3 3 2 4 2 2" xfId="31452" xr:uid="{00000000-0005-0000-0000-0000B83F0000}"/>
    <cellStyle name="Normal 2 3 3 2 4 2 3" xfId="47049" xr:uid="{00000000-0005-0000-0000-0000B93F0000}"/>
    <cellStyle name="Normal 2 3 3 2 4 3" xfId="23706" xr:uid="{00000000-0005-0000-0000-0000BA3F0000}"/>
    <cellStyle name="Normal 2 3 3 2 4 4" xfId="39303" xr:uid="{00000000-0005-0000-0000-0000BB3F0000}"/>
    <cellStyle name="Normal 2 3 3 2 5" xfId="7873" xr:uid="{00000000-0005-0000-0000-0000BC3F0000}"/>
    <cellStyle name="Normal 2 3 3 2 5 2" xfId="15784" xr:uid="{00000000-0005-0000-0000-0000BD3F0000}"/>
    <cellStyle name="Normal 2 3 3 2 5 2 2" xfId="31453" xr:uid="{00000000-0005-0000-0000-0000BE3F0000}"/>
    <cellStyle name="Normal 2 3 3 2 5 2 3" xfId="47050" xr:uid="{00000000-0005-0000-0000-0000BF3F0000}"/>
    <cellStyle name="Normal 2 3 3 2 5 3" xfId="23707" xr:uid="{00000000-0005-0000-0000-0000C03F0000}"/>
    <cellStyle name="Normal 2 3 3 2 5 4" xfId="39304" xr:uid="{00000000-0005-0000-0000-0000C13F0000}"/>
    <cellStyle name="Normal 2 3 3 2 6" xfId="15773" xr:uid="{00000000-0005-0000-0000-0000C23F0000}"/>
    <cellStyle name="Normal 2 3 3 2 6 2" xfId="31442" xr:uid="{00000000-0005-0000-0000-0000C33F0000}"/>
    <cellStyle name="Normal 2 3 3 2 6 3" xfId="47039" xr:uid="{00000000-0005-0000-0000-0000C43F0000}"/>
    <cellStyle name="Normal 2 3 3 2 7" xfId="7862" xr:uid="{00000000-0005-0000-0000-0000C53F0000}"/>
    <cellStyle name="Normal 2 3 3 2 7 2" xfId="23696" xr:uid="{00000000-0005-0000-0000-0000C63F0000}"/>
    <cellStyle name="Normal 2 3 3 2 8" xfId="21943" xr:uid="{00000000-0005-0000-0000-0000C73F0000}"/>
    <cellStyle name="Normal 2 3 3 2 8 2" xfId="37611" xr:uid="{00000000-0005-0000-0000-0000C83F0000}"/>
    <cellStyle name="Normal 2 3 3 2 9" xfId="22023" xr:uid="{00000000-0005-0000-0000-0000C93F0000}"/>
    <cellStyle name="Normal 2 3 3 20" xfId="7838" xr:uid="{00000000-0005-0000-0000-0000CA3F0000}"/>
    <cellStyle name="Normal 2 3 3 20 2" xfId="23672" xr:uid="{00000000-0005-0000-0000-0000CB3F0000}"/>
    <cellStyle name="Normal 2 3 3 21" xfId="21912" xr:uid="{00000000-0005-0000-0000-0000CC3F0000}"/>
    <cellStyle name="Normal 2 3 3 21 2" xfId="37580" xr:uid="{00000000-0005-0000-0000-0000CD3F0000}"/>
    <cellStyle name="Normal 2 3 3 22" xfId="21973" xr:uid="{00000000-0005-0000-0000-0000CE3F0000}"/>
    <cellStyle name="Normal 2 3 3 23" xfId="39269" xr:uid="{00000000-0005-0000-0000-0000CF3F0000}"/>
    <cellStyle name="Normal 2 3 3 3" xfId="7874" xr:uid="{00000000-0005-0000-0000-0000D03F0000}"/>
    <cellStyle name="Normal 2 3 3 3 2" xfId="7875" xr:uid="{00000000-0005-0000-0000-0000D13F0000}"/>
    <cellStyle name="Normal 2 3 3 3 2 2" xfId="7876" xr:uid="{00000000-0005-0000-0000-0000D23F0000}"/>
    <cellStyle name="Normal 2 3 3 3 2 2 2" xfId="7877" xr:uid="{00000000-0005-0000-0000-0000D33F0000}"/>
    <cellStyle name="Normal 2 3 3 3 2 2 2 2" xfId="15788" xr:uid="{00000000-0005-0000-0000-0000D43F0000}"/>
    <cellStyle name="Normal 2 3 3 3 2 2 2 2 2" xfId="31457" xr:uid="{00000000-0005-0000-0000-0000D53F0000}"/>
    <cellStyle name="Normal 2 3 3 3 2 2 2 2 3" xfId="47054" xr:uid="{00000000-0005-0000-0000-0000D63F0000}"/>
    <cellStyle name="Normal 2 3 3 3 2 2 2 3" xfId="23711" xr:uid="{00000000-0005-0000-0000-0000D73F0000}"/>
    <cellStyle name="Normal 2 3 3 3 2 2 2 4" xfId="39308" xr:uid="{00000000-0005-0000-0000-0000D83F0000}"/>
    <cellStyle name="Normal 2 3 3 3 2 2 3" xfId="7878" xr:uid="{00000000-0005-0000-0000-0000D93F0000}"/>
    <cellStyle name="Normal 2 3 3 3 2 2 3 2" xfId="15789" xr:uid="{00000000-0005-0000-0000-0000DA3F0000}"/>
    <cellStyle name="Normal 2 3 3 3 2 2 3 2 2" xfId="31458" xr:uid="{00000000-0005-0000-0000-0000DB3F0000}"/>
    <cellStyle name="Normal 2 3 3 3 2 2 3 2 3" xfId="47055" xr:uid="{00000000-0005-0000-0000-0000DC3F0000}"/>
    <cellStyle name="Normal 2 3 3 3 2 2 3 3" xfId="23712" xr:uid="{00000000-0005-0000-0000-0000DD3F0000}"/>
    <cellStyle name="Normal 2 3 3 3 2 2 3 4" xfId="39309" xr:uid="{00000000-0005-0000-0000-0000DE3F0000}"/>
    <cellStyle name="Normal 2 3 3 3 2 2 4" xfId="15787" xr:uid="{00000000-0005-0000-0000-0000DF3F0000}"/>
    <cellStyle name="Normal 2 3 3 3 2 2 4 2" xfId="31456" xr:uid="{00000000-0005-0000-0000-0000E03F0000}"/>
    <cellStyle name="Normal 2 3 3 3 2 2 4 3" xfId="47053" xr:uid="{00000000-0005-0000-0000-0000E13F0000}"/>
    <cellStyle name="Normal 2 3 3 3 2 2 5" xfId="23710" xr:uid="{00000000-0005-0000-0000-0000E23F0000}"/>
    <cellStyle name="Normal 2 3 3 3 2 2 6" xfId="39307" xr:uid="{00000000-0005-0000-0000-0000E33F0000}"/>
    <cellStyle name="Normal 2 3 3 3 2 3" xfId="7879" xr:uid="{00000000-0005-0000-0000-0000E43F0000}"/>
    <cellStyle name="Normal 2 3 3 3 2 3 2" xfId="15790" xr:uid="{00000000-0005-0000-0000-0000E53F0000}"/>
    <cellStyle name="Normal 2 3 3 3 2 3 2 2" xfId="31459" xr:uid="{00000000-0005-0000-0000-0000E63F0000}"/>
    <cellStyle name="Normal 2 3 3 3 2 3 2 3" xfId="47056" xr:uid="{00000000-0005-0000-0000-0000E73F0000}"/>
    <cellStyle name="Normal 2 3 3 3 2 3 3" xfId="23713" xr:uid="{00000000-0005-0000-0000-0000E83F0000}"/>
    <cellStyle name="Normal 2 3 3 3 2 3 4" xfId="39310" xr:uid="{00000000-0005-0000-0000-0000E93F0000}"/>
    <cellStyle name="Normal 2 3 3 3 2 4" xfId="7880" xr:uid="{00000000-0005-0000-0000-0000EA3F0000}"/>
    <cellStyle name="Normal 2 3 3 3 2 4 2" xfId="15791" xr:uid="{00000000-0005-0000-0000-0000EB3F0000}"/>
    <cellStyle name="Normal 2 3 3 3 2 4 2 2" xfId="31460" xr:uid="{00000000-0005-0000-0000-0000EC3F0000}"/>
    <cellStyle name="Normal 2 3 3 3 2 4 2 3" xfId="47057" xr:uid="{00000000-0005-0000-0000-0000ED3F0000}"/>
    <cellStyle name="Normal 2 3 3 3 2 4 3" xfId="23714" xr:uid="{00000000-0005-0000-0000-0000EE3F0000}"/>
    <cellStyle name="Normal 2 3 3 3 2 4 4" xfId="39311" xr:uid="{00000000-0005-0000-0000-0000EF3F0000}"/>
    <cellStyle name="Normal 2 3 3 3 2 5" xfId="15786" xr:uid="{00000000-0005-0000-0000-0000F03F0000}"/>
    <cellStyle name="Normal 2 3 3 3 2 5 2" xfId="31455" xr:uid="{00000000-0005-0000-0000-0000F13F0000}"/>
    <cellStyle name="Normal 2 3 3 3 2 5 3" xfId="47052" xr:uid="{00000000-0005-0000-0000-0000F23F0000}"/>
    <cellStyle name="Normal 2 3 3 3 2 6" xfId="23709" xr:uid="{00000000-0005-0000-0000-0000F33F0000}"/>
    <cellStyle name="Normal 2 3 3 3 2 7" xfId="39306" xr:uid="{00000000-0005-0000-0000-0000F43F0000}"/>
    <cellStyle name="Normal 2 3 3 3 3" xfId="7881" xr:uid="{00000000-0005-0000-0000-0000F53F0000}"/>
    <cellStyle name="Normal 2 3 3 3 3 2" xfId="7882" xr:uid="{00000000-0005-0000-0000-0000F63F0000}"/>
    <cellStyle name="Normal 2 3 3 3 3 2 2" xfId="15793" xr:uid="{00000000-0005-0000-0000-0000F73F0000}"/>
    <cellStyle name="Normal 2 3 3 3 3 2 2 2" xfId="31462" xr:uid="{00000000-0005-0000-0000-0000F83F0000}"/>
    <cellStyle name="Normal 2 3 3 3 3 2 2 3" xfId="47059" xr:uid="{00000000-0005-0000-0000-0000F93F0000}"/>
    <cellStyle name="Normal 2 3 3 3 3 2 3" xfId="23716" xr:uid="{00000000-0005-0000-0000-0000FA3F0000}"/>
    <cellStyle name="Normal 2 3 3 3 3 2 4" xfId="39313" xr:uid="{00000000-0005-0000-0000-0000FB3F0000}"/>
    <cellStyle name="Normal 2 3 3 3 3 3" xfId="7883" xr:uid="{00000000-0005-0000-0000-0000FC3F0000}"/>
    <cellStyle name="Normal 2 3 3 3 3 3 2" xfId="15794" xr:uid="{00000000-0005-0000-0000-0000FD3F0000}"/>
    <cellStyle name="Normal 2 3 3 3 3 3 2 2" xfId="31463" xr:uid="{00000000-0005-0000-0000-0000FE3F0000}"/>
    <cellStyle name="Normal 2 3 3 3 3 3 2 3" xfId="47060" xr:uid="{00000000-0005-0000-0000-0000FF3F0000}"/>
    <cellStyle name="Normal 2 3 3 3 3 3 3" xfId="23717" xr:uid="{00000000-0005-0000-0000-000000400000}"/>
    <cellStyle name="Normal 2 3 3 3 3 3 4" xfId="39314" xr:uid="{00000000-0005-0000-0000-000001400000}"/>
    <cellStyle name="Normal 2 3 3 3 3 4" xfId="15792" xr:uid="{00000000-0005-0000-0000-000002400000}"/>
    <cellStyle name="Normal 2 3 3 3 3 4 2" xfId="31461" xr:uid="{00000000-0005-0000-0000-000003400000}"/>
    <cellStyle name="Normal 2 3 3 3 3 4 3" xfId="47058" xr:uid="{00000000-0005-0000-0000-000004400000}"/>
    <cellStyle name="Normal 2 3 3 3 3 5" xfId="23715" xr:uid="{00000000-0005-0000-0000-000005400000}"/>
    <cellStyle name="Normal 2 3 3 3 3 6" xfId="39312" xr:uid="{00000000-0005-0000-0000-000006400000}"/>
    <cellStyle name="Normal 2 3 3 3 4" xfId="7884" xr:uid="{00000000-0005-0000-0000-000007400000}"/>
    <cellStyle name="Normal 2 3 3 3 4 2" xfId="15795" xr:uid="{00000000-0005-0000-0000-000008400000}"/>
    <cellStyle name="Normal 2 3 3 3 4 2 2" xfId="31464" xr:uid="{00000000-0005-0000-0000-000009400000}"/>
    <cellStyle name="Normal 2 3 3 3 4 2 3" xfId="47061" xr:uid="{00000000-0005-0000-0000-00000A400000}"/>
    <cellStyle name="Normal 2 3 3 3 4 3" xfId="23718" xr:uid="{00000000-0005-0000-0000-00000B400000}"/>
    <cellStyle name="Normal 2 3 3 3 4 4" xfId="39315" xr:uid="{00000000-0005-0000-0000-00000C400000}"/>
    <cellStyle name="Normal 2 3 3 3 5" xfId="7885" xr:uid="{00000000-0005-0000-0000-00000D400000}"/>
    <cellStyle name="Normal 2 3 3 3 5 2" xfId="15796" xr:uid="{00000000-0005-0000-0000-00000E400000}"/>
    <cellStyle name="Normal 2 3 3 3 5 2 2" xfId="31465" xr:uid="{00000000-0005-0000-0000-00000F400000}"/>
    <cellStyle name="Normal 2 3 3 3 5 2 3" xfId="47062" xr:uid="{00000000-0005-0000-0000-000010400000}"/>
    <cellStyle name="Normal 2 3 3 3 5 3" xfId="23719" xr:uid="{00000000-0005-0000-0000-000011400000}"/>
    <cellStyle name="Normal 2 3 3 3 5 4" xfId="39316" xr:uid="{00000000-0005-0000-0000-000012400000}"/>
    <cellStyle name="Normal 2 3 3 3 6" xfId="15785" xr:uid="{00000000-0005-0000-0000-000013400000}"/>
    <cellStyle name="Normal 2 3 3 3 6 2" xfId="31454" xr:uid="{00000000-0005-0000-0000-000014400000}"/>
    <cellStyle name="Normal 2 3 3 3 6 3" xfId="47051" xr:uid="{00000000-0005-0000-0000-000015400000}"/>
    <cellStyle name="Normal 2 3 3 3 7" xfId="23708" xr:uid="{00000000-0005-0000-0000-000016400000}"/>
    <cellStyle name="Normal 2 3 3 3 8" xfId="39305" xr:uid="{00000000-0005-0000-0000-000017400000}"/>
    <cellStyle name="Normal 2 3 3 4" xfId="7886" xr:uid="{00000000-0005-0000-0000-000018400000}"/>
    <cellStyle name="Normal 2 3 3 4 2" xfId="7887" xr:uid="{00000000-0005-0000-0000-000019400000}"/>
    <cellStyle name="Normal 2 3 3 4 2 2" xfId="7888" xr:uid="{00000000-0005-0000-0000-00001A400000}"/>
    <cellStyle name="Normal 2 3 3 4 2 2 2" xfId="15799" xr:uid="{00000000-0005-0000-0000-00001B400000}"/>
    <cellStyle name="Normal 2 3 3 4 2 2 2 2" xfId="31468" xr:uid="{00000000-0005-0000-0000-00001C400000}"/>
    <cellStyle name="Normal 2 3 3 4 2 2 2 3" xfId="47065" xr:uid="{00000000-0005-0000-0000-00001D400000}"/>
    <cellStyle name="Normal 2 3 3 4 2 2 3" xfId="23722" xr:uid="{00000000-0005-0000-0000-00001E400000}"/>
    <cellStyle name="Normal 2 3 3 4 2 2 4" xfId="39319" xr:uid="{00000000-0005-0000-0000-00001F400000}"/>
    <cellStyle name="Normal 2 3 3 4 2 3" xfId="7889" xr:uid="{00000000-0005-0000-0000-000020400000}"/>
    <cellStyle name="Normal 2 3 3 4 2 3 2" xfId="15800" xr:uid="{00000000-0005-0000-0000-000021400000}"/>
    <cellStyle name="Normal 2 3 3 4 2 3 2 2" xfId="31469" xr:uid="{00000000-0005-0000-0000-000022400000}"/>
    <cellStyle name="Normal 2 3 3 4 2 3 2 3" xfId="47066" xr:uid="{00000000-0005-0000-0000-000023400000}"/>
    <cellStyle name="Normal 2 3 3 4 2 3 3" xfId="23723" xr:uid="{00000000-0005-0000-0000-000024400000}"/>
    <cellStyle name="Normal 2 3 3 4 2 3 4" xfId="39320" xr:uid="{00000000-0005-0000-0000-000025400000}"/>
    <cellStyle name="Normal 2 3 3 4 2 4" xfId="15798" xr:uid="{00000000-0005-0000-0000-000026400000}"/>
    <cellStyle name="Normal 2 3 3 4 2 4 2" xfId="31467" xr:uid="{00000000-0005-0000-0000-000027400000}"/>
    <cellStyle name="Normal 2 3 3 4 2 4 3" xfId="47064" xr:uid="{00000000-0005-0000-0000-000028400000}"/>
    <cellStyle name="Normal 2 3 3 4 2 5" xfId="23721" xr:uid="{00000000-0005-0000-0000-000029400000}"/>
    <cellStyle name="Normal 2 3 3 4 2 6" xfId="39318" xr:uid="{00000000-0005-0000-0000-00002A400000}"/>
    <cellStyle name="Normal 2 3 3 4 3" xfId="7890" xr:uid="{00000000-0005-0000-0000-00002B400000}"/>
    <cellStyle name="Normal 2 3 3 4 3 2" xfId="15801" xr:uid="{00000000-0005-0000-0000-00002C400000}"/>
    <cellStyle name="Normal 2 3 3 4 3 2 2" xfId="31470" xr:uid="{00000000-0005-0000-0000-00002D400000}"/>
    <cellStyle name="Normal 2 3 3 4 3 2 3" xfId="47067" xr:uid="{00000000-0005-0000-0000-00002E400000}"/>
    <cellStyle name="Normal 2 3 3 4 3 3" xfId="23724" xr:uid="{00000000-0005-0000-0000-00002F400000}"/>
    <cellStyle name="Normal 2 3 3 4 3 4" xfId="39321" xr:uid="{00000000-0005-0000-0000-000030400000}"/>
    <cellStyle name="Normal 2 3 3 4 4" xfId="7891" xr:uid="{00000000-0005-0000-0000-000031400000}"/>
    <cellStyle name="Normal 2 3 3 4 4 2" xfId="15802" xr:uid="{00000000-0005-0000-0000-000032400000}"/>
    <cellStyle name="Normal 2 3 3 4 4 2 2" xfId="31471" xr:uid="{00000000-0005-0000-0000-000033400000}"/>
    <cellStyle name="Normal 2 3 3 4 4 2 3" xfId="47068" xr:uid="{00000000-0005-0000-0000-000034400000}"/>
    <cellStyle name="Normal 2 3 3 4 4 3" xfId="23725" xr:uid="{00000000-0005-0000-0000-000035400000}"/>
    <cellStyle name="Normal 2 3 3 4 4 4" xfId="39322" xr:uid="{00000000-0005-0000-0000-000036400000}"/>
    <cellStyle name="Normal 2 3 3 4 5" xfId="15797" xr:uid="{00000000-0005-0000-0000-000037400000}"/>
    <cellStyle name="Normal 2 3 3 4 5 2" xfId="31466" xr:uid="{00000000-0005-0000-0000-000038400000}"/>
    <cellStyle name="Normal 2 3 3 4 5 3" xfId="47063" xr:uid="{00000000-0005-0000-0000-000039400000}"/>
    <cellStyle name="Normal 2 3 3 4 6" xfId="23720" xr:uid="{00000000-0005-0000-0000-00003A400000}"/>
    <cellStyle name="Normal 2 3 3 4 7" xfId="39317" xr:uid="{00000000-0005-0000-0000-00003B400000}"/>
    <cellStyle name="Normal 2 3 3 5" xfId="7892" xr:uid="{00000000-0005-0000-0000-00003C400000}"/>
    <cellStyle name="Normal 2 3 3 5 2" xfId="7893" xr:uid="{00000000-0005-0000-0000-00003D400000}"/>
    <cellStyle name="Normal 2 3 3 5 2 2" xfId="15804" xr:uid="{00000000-0005-0000-0000-00003E400000}"/>
    <cellStyle name="Normal 2 3 3 5 2 2 2" xfId="31473" xr:uid="{00000000-0005-0000-0000-00003F400000}"/>
    <cellStyle name="Normal 2 3 3 5 2 2 3" xfId="47070" xr:uid="{00000000-0005-0000-0000-000040400000}"/>
    <cellStyle name="Normal 2 3 3 5 2 3" xfId="23727" xr:uid="{00000000-0005-0000-0000-000041400000}"/>
    <cellStyle name="Normal 2 3 3 5 2 4" xfId="39324" xr:uid="{00000000-0005-0000-0000-000042400000}"/>
    <cellStyle name="Normal 2 3 3 5 3" xfId="7894" xr:uid="{00000000-0005-0000-0000-000043400000}"/>
    <cellStyle name="Normal 2 3 3 5 3 2" xfId="15805" xr:uid="{00000000-0005-0000-0000-000044400000}"/>
    <cellStyle name="Normal 2 3 3 5 3 2 2" xfId="31474" xr:uid="{00000000-0005-0000-0000-000045400000}"/>
    <cellStyle name="Normal 2 3 3 5 3 2 3" xfId="47071" xr:uid="{00000000-0005-0000-0000-000046400000}"/>
    <cellStyle name="Normal 2 3 3 5 3 3" xfId="23728" xr:uid="{00000000-0005-0000-0000-000047400000}"/>
    <cellStyle name="Normal 2 3 3 5 3 4" xfId="39325" xr:uid="{00000000-0005-0000-0000-000048400000}"/>
    <cellStyle name="Normal 2 3 3 5 4" xfId="15803" xr:uid="{00000000-0005-0000-0000-000049400000}"/>
    <cellStyle name="Normal 2 3 3 5 4 2" xfId="31472" xr:uid="{00000000-0005-0000-0000-00004A400000}"/>
    <cellStyle name="Normal 2 3 3 5 4 3" xfId="47069" xr:uid="{00000000-0005-0000-0000-00004B400000}"/>
    <cellStyle name="Normal 2 3 3 5 5" xfId="23726" xr:uid="{00000000-0005-0000-0000-00004C400000}"/>
    <cellStyle name="Normal 2 3 3 5 6" xfId="39323" xr:uid="{00000000-0005-0000-0000-00004D400000}"/>
    <cellStyle name="Normal 2 3 3 6" xfId="7895" xr:uid="{00000000-0005-0000-0000-00004E400000}"/>
    <cellStyle name="Normal 2 3 3 6 2" xfId="7896" xr:uid="{00000000-0005-0000-0000-00004F400000}"/>
    <cellStyle name="Normal 2 3 3 6 2 2" xfId="15807" xr:uid="{00000000-0005-0000-0000-000050400000}"/>
    <cellStyle name="Normal 2 3 3 6 2 2 2" xfId="31476" xr:uid="{00000000-0005-0000-0000-000051400000}"/>
    <cellStyle name="Normal 2 3 3 6 2 2 3" xfId="47073" xr:uid="{00000000-0005-0000-0000-000052400000}"/>
    <cellStyle name="Normal 2 3 3 6 2 3" xfId="23730" xr:uid="{00000000-0005-0000-0000-000053400000}"/>
    <cellStyle name="Normal 2 3 3 6 2 4" xfId="39327" xr:uid="{00000000-0005-0000-0000-000054400000}"/>
    <cellStyle name="Normal 2 3 3 6 3" xfId="7897" xr:uid="{00000000-0005-0000-0000-000055400000}"/>
    <cellStyle name="Normal 2 3 3 6 3 2" xfId="15808" xr:uid="{00000000-0005-0000-0000-000056400000}"/>
    <cellStyle name="Normal 2 3 3 6 3 2 2" xfId="31477" xr:uid="{00000000-0005-0000-0000-000057400000}"/>
    <cellStyle name="Normal 2 3 3 6 3 2 3" xfId="47074" xr:uid="{00000000-0005-0000-0000-000058400000}"/>
    <cellStyle name="Normal 2 3 3 6 3 3" xfId="23731" xr:uid="{00000000-0005-0000-0000-000059400000}"/>
    <cellStyle name="Normal 2 3 3 6 3 4" xfId="39328" xr:uid="{00000000-0005-0000-0000-00005A400000}"/>
    <cellStyle name="Normal 2 3 3 6 4" xfId="15806" xr:uid="{00000000-0005-0000-0000-00005B400000}"/>
    <cellStyle name="Normal 2 3 3 6 4 2" xfId="31475" xr:uid="{00000000-0005-0000-0000-00005C400000}"/>
    <cellStyle name="Normal 2 3 3 6 4 3" xfId="47072" xr:uid="{00000000-0005-0000-0000-00005D400000}"/>
    <cellStyle name="Normal 2 3 3 6 5" xfId="23729" xr:uid="{00000000-0005-0000-0000-00005E400000}"/>
    <cellStyle name="Normal 2 3 3 6 6" xfId="39326" xr:uid="{00000000-0005-0000-0000-00005F400000}"/>
    <cellStyle name="Normal 2 3 3 7" xfId="7898" xr:uid="{00000000-0005-0000-0000-000060400000}"/>
    <cellStyle name="Normal 2 3 3 7 2" xfId="7899" xr:uid="{00000000-0005-0000-0000-000061400000}"/>
    <cellStyle name="Normal 2 3 3 7 2 2" xfId="15810" xr:uid="{00000000-0005-0000-0000-000062400000}"/>
    <cellStyle name="Normal 2 3 3 7 2 2 2" xfId="31479" xr:uid="{00000000-0005-0000-0000-000063400000}"/>
    <cellStyle name="Normal 2 3 3 7 2 2 3" xfId="47076" xr:uid="{00000000-0005-0000-0000-000064400000}"/>
    <cellStyle name="Normal 2 3 3 7 2 3" xfId="23733" xr:uid="{00000000-0005-0000-0000-000065400000}"/>
    <cellStyle name="Normal 2 3 3 7 2 4" xfId="39330" xr:uid="{00000000-0005-0000-0000-000066400000}"/>
    <cellStyle name="Normal 2 3 3 7 3" xfId="7900" xr:uid="{00000000-0005-0000-0000-000067400000}"/>
    <cellStyle name="Normal 2 3 3 7 3 2" xfId="15811" xr:uid="{00000000-0005-0000-0000-000068400000}"/>
    <cellStyle name="Normal 2 3 3 7 3 2 2" xfId="31480" xr:uid="{00000000-0005-0000-0000-000069400000}"/>
    <cellStyle name="Normal 2 3 3 7 3 2 3" xfId="47077" xr:uid="{00000000-0005-0000-0000-00006A400000}"/>
    <cellStyle name="Normal 2 3 3 7 3 3" xfId="23734" xr:uid="{00000000-0005-0000-0000-00006B400000}"/>
    <cellStyle name="Normal 2 3 3 7 3 4" xfId="39331" xr:uid="{00000000-0005-0000-0000-00006C400000}"/>
    <cellStyle name="Normal 2 3 3 7 4" xfId="15809" xr:uid="{00000000-0005-0000-0000-00006D400000}"/>
    <cellStyle name="Normal 2 3 3 7 4 2" xfId="31478" xr:uid="{00000000-0005-0000-0000-00006E400000}"/>
    <cellStyle name="Normal 2 3 3 7 4 3" xfId="47075" xr:uid="{00000000-0005-0000-0000-00006F400000}"/>
    <cellStyle name="Normal 2 3 3 7 5" xfId="23732" xr:uid="{00000000-0005-0000-0000-000070400000}"/>
    <cellStyle name="Normal 2 3 3 7 6" xfId="39329" xr:uid="{00000000-0005-0000-0000-000071400000}"/>
    <cellStyle name="Normal 2 3 3 8" xfId="7901" xr:uid="{00000000-0005-0000-0000-000072400000}"/>
    <cellStyle name="Normal 2 3 3 8 2" xfId="7902" xr:uid="{00000000-0005-0000-0000-000073400000}"/>
    <cellStyle name="Normal 2 3 3 8 2 2" xfId="15813" xr:uid="{00000000-0005-0000-0000-000074400000}"/>
    <cellStyle name="Normal 2 3 3 8 2 2 2" xfId="31482" xr:uid="{00000000-0005-0000-0000-000075400000}"/>
    <cellStyle name="Normal 2 3 3 8 2 2 3" xfId="47079" xr:uid="{00000000-0005-0000-0000-000076400000}"/>
    <cellStyle name="Normal 2 3 3 8 2 3" xfId="23736" xr:uid="{00000000-0005-0000-0000-000077400000}"/>
    <cellStyle name="Normal 2 3 3 8 2 4" xfId="39333" xr:uid="{00000000-0005-0000-0000-000078400000}"/>
    <cellStyle name="Normal 2 3 3 8 3" xfId="7903" xr:uid="{00000000-0005-0000-0000-000079400000}"/>
    <cellStyle name="Normal 2 3 3 8 3 2" xfId="15814" xr:uid="{00000000-0005-0000-0000-00007A400000}"/>
    <cellStyle name="Normal 2 3 3 8 3 2 2" xfId="31483" xr:uid="{00000000-0005-0000-0000-00007B400000}"/>
    <cellStyle name="Normal 2 3 3 8 3 2 3" xfId="47080" xr:uid="{00000000-0005-0000-0000-00007C400000}"/>
    <cellStyle name="Normal 2 3 3 8 3 3" xfId="23737" xr:uid="{00000000-0005-0000-0000-00007D400000}"/>
    <cellStyle name="Normal 2 3 3 8 3 4" xfId="39334" xr:uid="{00000000-0005-0000-0000-00007E400000}"/>
    <cellStyle name="Normal 2 3 3 8 4" xfId="15812" xr:uid="{00000000-0005-0000-0000-00007F400000}"/>
    <cellStyle name="Normal 2 3 3 8 4 2" xfId="31481" xr:uid="{00000000-0005-0000-0000-000080400000}"/>
    <cellStyle name="Normal 2 3 3 8 4 3" xfId="47078" xr:uid="{00000000-0005-0000-0000-000081400000}"/>
    <cellStyle name="Normal 2 3 3 8 5" xfId="23735" xr:uid="{00000000-0005-0000-0000-000082400000}"/>
    <cellStyle name="Normal 2 3 3 8 6" xfId="39332" xr:uid="{00000000-0005-0000-0000-000083400000}"/>
    <cellStyle name="Normal 2 3 3 9" xfId="7904" xr:uid="{00000000-0005-0000-0000-000084400000}"/>
    <cellStyle name="Normal 2 3 3 9 2" xfId="7905" xr:uid="{00000000-0005-0000-0000-000085400000}"/>
    <cellStyle name="Normal 2 3 3 9 2 2" xfId="15816" xr:uid="{00000000-0005-0000-0000-000086400000}"/>
    <cellStyle name="Normal 2 3 3 9 2 2 2" xfId="31485" xr:uid="{00000000-0005-0000-0000-000087400000}"/>
    <cellStyle name="Normal 2 3 3 9 2 2 3" xfId="47082" xr:uid="{00000000-0005-0000-0000-000088400000}"/>
    <cellStyle name="Normal 2 3 3 9 2 3" xfId="23739" xr:uid="{00000000-0005-0000-0000-000089400000}"/>
    <cellStyle name="Normal 2 3 3 9 2 4" xfId="39336" xr:uid="{00000000-0005-0000-0000-00008A400000}"/>
    <cellStyle name="Normal 2 3 3 9 3" xfId="7906" xr:uid="{00000000-0005-0000-0000-00008B400000}"/>
    <cellStyle name="Normal 2 3 3 9 3 2" xfId="15817" xr:uid="{00000000-0005-0000-0000-00008C400000}"/>
    <cellStyle name="Normal 2 3 3 9 3 2 2" xfId="31486" xr:uid="{00000000-0005-0000-0000-00008D400000}"/>
    <cellStyle name="Normal 2 3 3 9 3 2 3" xfId="47083" xr:uid="{00000000-0005-0000-0000-00008E400000}"/>
    <cellStyle name="Normal 2 3 3 9 3 3" xfId="23740" xr:uid="{00000000-0005-0000-0000-00008F400000}"/>
    <cellStyle name="Normal 2 3 3 9 3 4" xfId="39337" xr:uid="{00000000-0005-0000-0000-000090400000}"/>
    <cellStyle name="Normal 2 3 3 9 4" xfId="15815" xr:uid="{00000000-0005-0000-0000-000091400000}"/>
    <cellStyle name="Normal 2 3 3 9 4 2" xfId="31484" xr:uid="{00000000-0005-0000-0000-000092400000}"/>
    <cellStyle name="Normal 2 3 3 9 4 3" xfId="47081" xr:uid="{00000000-0005-0000-0000-000093400000}"/>
    <cellStyle name="Normal 2 3 3 9 5" xfId="23738" xr:uid="{00000000-0005-0000-0000-000094400000}"/>
    <cellStyle name="Normal 2 3 3 9 6" xfId="39335" xr:uid="{00000000-0005-0000-0000-000095400000}"/>
    <cellStyle name="Normal 2 3 4" xfId="7907" xr:uid="{00000000-0005-0000-0000-000096400000}"/>
    <cellStyle name="Normal 2 3 4 2" xfId="7908" xr:uid="{00000000-0005-0000-0000-000097400000}"/>
    <cellStyle name="Normal 2 3 4 2 2" xfId="7909" xr:uid="{00000000-0005-0000-0000-000098400000}"/>
    <cellStyle name="Normal 2 3 4 2 2 2" xfId="7910" xr:uid="{00000000-0005-0000-0000-000099400000}"/>
    <cellStyle name="Normal 2 3 4 2 2 2 2" xfId="15821" xr:uid="{00000000-0005-0000-0000-00009A400000}"/>
    <cellStyle name="Normal 2 3 4 2 2 2 2 2" xfId="31490" xr:uid="{00000000-0005-0000-0000-00009B400000}"/>
    <cellStyle name="Normal 2 3 4 2 2 2 2 3" xfId="47087" xr:uid="{00000000-0005-0000-0000-00009C400000}"/>
    <cellStyle name="Normal 2 3 4 2 2 2 3" xfId="23744" xr:uid="{00000000-0005-0000-0000-00009D400000}"/>
    <cellStyle name="Normal 2 3 4 2 2 2 4" xfId="39341" xr:uid="{00000000-0005-0000-0000-00009E400000}"/>
    <cellStyle name="Normal 2 3 4 2 2 3" xfId="7911" xr:uid="{00000000-0005-0000-0000-00009F400000}"/>
    <cellStyle name="Normal 2 3 4 2 2 3 2" xfId="15822" xr:uid="{00000000-0005-0000-0000-0000A0400000}"/>
    <cellStyle name="Normal 2 3 4 2 2 3 2 2" xfId="31491" xr:uid="{00000000-0005-0000-0000-0000A1400000}"/>
    <cellStyle name="Normal 2 3 4 2 2 3 2 3" xfId="47088" xr:uid="{00000000-0005-0000-0000-0000A2400000}"/>
    <cellStyle name="Normal 2 3 4 2 2 3 3" xfId="23745" xr:uid="{00000000-0005-0000-0000-0000A3400000}"/>
    <cellStyle name="Normal 2 3 4 2 2 3 4" xfId="39342" xr:uid="{00000000-0005-0000-0000-0000A4400000}"/>
    <cellStyle name="Normal 2 3 4 2 2 4" xfId="15820" xr:uid="{00000000-0005-0000-0000-0000A5400000}"/>
    <cellStyle name="Normal 2 3 4 2 2 4 2" xfId="31489" xr:uid="{00000000-0005-0000-0000-0000A6400000}"/>
    <cellStyle name="Normal 2 3 4 2 2 4 3" xfId="47086" xr:uid="{00000000-0005-0000-0000-0000A7400000}"/>
    <cellStyle name="Normal 2 3 4 2 2 5" xfId="23743" xr:uid="{00000000-0005-0000-0000-0000A8400000}"/>
    <cellStyle name="Normal 2 3 4 2 2 6" xfId="39340" xr:uid="{00000000-0005-0000-0000-0000A9400000}"/>
    <cellStyle name="Normal 2 3 4 2 3" xfId="7912" xr:uid="{00000000-0005-0000-0000-0000AA400000}"/>
    <cellStyle name="Normal 2 3 4 2 3 2" xfId="15823" xr:uid="{00000000-0005-0000-0000-0000AB400000}"/>
    <cellStyle name="Normal 2 3 4 2 3 2 2" xfId="31492" xr:uid="{00000000-0005-0000-0000-0000AC400000}"/>
    <cellStyle name="Normal 2 3 4 2 3 2 3" xfId="47089" xr:uid="{00000000-0005-0000-0000-0000AD400000}"/>
    <cellStyle name="Normal 2 3 4 2 3 3" xfId="23746" xr:uid="{00000000-0005-0000-0000-0000AE400000}"/>
    <cellStyle name="Normal 2 3 4 2 3 4" xfId="39343" xr:uid="{00000000-0005-0000-0000-0000AF400000}"/>
    <cellStyle name="Normal 2 3 4 2 4" xfId="7913" xr:uid="{00000000-0005-0000-0000-0000B0400000}"/>
    <cellStyle name="Normal 2 3 4 2 4 2" xfId="15824" xr:uid="{00000000-0005-0000-0000-0000B1400000}"/>
    <cellStyle name="Normal 2 3 4 2 4 2 2" xfId="31493" xr:uid="{00000000-0005-0000-0000-0000B2400000}"/>
    <cellStyle name="Normal 2 3 4 2 4 2 3" xfId="47090" xr:uid="{00000000-0005-0000-0000-0000B3400000}"/>
    <cellStyle name="Normal 2 3 4 2 4 3" xfId="23747" xr:uid="{00000000-0005-0000-0000-0000B4400000}"/>
    <cellStyle name="Normal 2 3 4 2 4 4" xfId="39344" xr:uid="{00000000-0005-0000-0000-0000B5400000}"/>
    <cellStyle name="Normal 2 3 4 2 5" xfId="15819" xr:uid="{00000000-0005-0000-0000-0000B6400000}"/>
    <cellStyle name="Normal 2 3 4 2 5 2" xfId="31488" xr:uid="{00000000-0005-0000-0000-0000B7400000}"/>
    <cellStyle name="Normal 2 3 4 2 5 3" xfId="47085" xr:uid="{00000000-0005-0000-0000-0000B8400000}"/>
    <cellStyle name="Normal 2 3 4 2 6" xfId="23742" xr:uid="{00000000-0005-0000-0000-0000B9400000}"/>
    <cellStyle name="Normal 2 3 4 2 7" xfId="39339" xr:uid="{00000000-0005-0000-0000-0000BA400000}"/>
    <cellStyle name="Normal 2 3 4 3" xfId="7914" xr:uid="{00000000-0005-0000-0000-0000BB400000}"/>
    <cellStyle name="Normal 2 3 4 3 2" xfId="7915" xr:uid="{00000000-0005-0000-0000-0000BC400000}"/>
    <cellStyle name="Normal 2 3 4 3 2 2" xfId="15826" xr:uid="{00000000-0005-0000-0000-0000BD400000}"/>
    <cellStyle name="Normal 2 3 4 3 2 2 2" xfId="31495" xr:uid="{00000000-0005-0000-0000-0000BE400000}"/>
    <cellStyle name="Normal 2 3 4 3 2 2 3" xfId="47092" xr:uid="{00000000-0005-0000-0000-0000BF400000}"/>
    <cellStyle name="Normal 2 3 4 3 2 3" xfId="23749" xr:uid="{00000000-0005-0000-0000-0000C0400000}"/>
    <cellStyle name="Normal 2 3 4 3 2 4" xfId="39346" xr:uid="{00000000-0005-0000-0000-0000C1400000}"/>
    <cellStyle name="Normal 2 3 4 3 3" xfId="7916" xr:uid="{00000000-0005-0000-0000-0000C2400000}"/>
    <cellStyle name="Normal 2 3 4 3 3 2" xfId="15827" xr:uid="{00000000-0005-0000-0000-0000C3400000}"/>
    <cellStyle name="Normal 2 3 4 3 3 2 2" xfId="31496" xr:uid="{00000000-0005-0000-0000-0000C4400000}"/>
    <cellStyle name="Normal 2 3 4 3 3 2 3" xfId="47093" xr:uid="{00000000-0005-0000-0000-0000C5400000}"/>
    <cellStyle name="Normal 2 3 4 3 3 3" xfId="23750" xr:uid="{00000000-0005-0000-0000-0000C6400000}"/>
    <cellStyle name="Normal 2 3 4 3 3 4" xfId="39347" xr:uid="{00000000-0005-0000-0000-0000C7400000}"/>
    <cellStyle name="Normal 2 3 4 3 4" xfId="15825" xr:uid="{00000000-0005-0000-0000-0000C8400000}"/>
    <cellStyle name="Normal 2 3 4 3 4 2" xfId="31494" xr:uid="{00000000-0005-0000-0000-0000C9400000}"/>
    <cellStyle name="Normal 2 3 4 3 4 3" xfId="47091" xr:uid="{00000000-0005-0000-0000-0000CA400000}"/>
    <cellStyle name="Normal 2 3 4 3 5" xfId="23748" xr:uid="{00000000-0005-0000-0000-0000CB400000}"/>
    <cellStyle name="Normal 2 3 4 3 6" xfId="39345" xr:uid="{00000000-0005-0000-0000-0000CC400000}"/>
    <cellStyle name="Normal 2 3 4 4" xfId="7917" xr:uid="{00000000-0005-0000-0000-0000CD400000}"/>
    <cellStyle name="Normal 2 3 4 4 2" xfId="15828" xr:uid="{00000000-0005-0000-0000-0000CE400000}"/>
    <cellStyle name="Normal 2 3 4 4 2 2" xfId="31497" xr:uid="{00000000-0005-0000-0000-0000CF400000}"/>
    <cellStyle name="Normal 2 3 4 4 2 3" xfId="47094" xr:uid="{00000000-0005-0000-0000-0000D0400000}"/>
    <cellStyle name="Normal 2 3 4 4 3" xfId="23751" xr:uid="{00000000-0005-0000-0000-0000D1400000}"/>
    <cellStyle name="Normal 2 3 4 4 4" xfId="39348" xr:uid="{00000000-0005-0000-0000-0000D2400000}"/>
    <cellStyle name="Normal 2 3 4 5" xfId="7918" xr:uid="{00000000-0005-0000-0000-0000D3400000}"/>
    <cellStyle name="Normal 2 3 4 5 2" xfId="15829" xr:uid="{00000000-0005-0000-0000-0000D4400000}"/>
    <cellStyle name="Normal 2 3 4 5 2 2" xfId="31498" xr:uid="{00000000-0005-0000-0000-0000D5400000}"/>
    <cellStyle name="Normal 2 3 4 5 2 3" xfId="47095" xr:uid="{00000000-0005-0000-0000-0000D6400000}"/>
    <cellStyle name="Normal 2 3 4 5 3" xfId="23752" xr:uid="{00000000-0005-0000-0000-0000D7400000}"/>
    <cellStyle name="Normal 2 3 4 5 4" xfId="39349" xr:uid="{00000000-0005-0000-0000-0000D8400000}"/>
    <cellStyle name="Normal 2 3 4 6" xfId="15818" xr:uid="{00000000-0005-0000-0000-0000D9400000}"/>
    <cellStyle name="Normal 2 3 4 6 2" xfId="31487" xr:uid="{00000000-0005-0000-0000-0000DA400000}"/>
    <cellStyle name="Normal 2 3 4 6 3" xfId="47084" xr:uid="{00000000-0005-0000-0000-0000DB400000}"/>
    <cellStyle name="Normal 2 3 4 7" xfId="23741" xr:uid="{00000000-0005-0000-0000-0000DC400000}"/>
    <cellStyle name="Normal 2 3 4 8" xfId="39338" xr:uid="{00000000-0005-0000-0000-0000DD400000}"/>
    <cellStyle name="Normal 2 3 5" xfId="7919" xr:uid="{00000000-0005-0000-0000-0000DE400000}"/>
    <cellStyle name="Normal 2 3 5 2" xfId="7920" xr:uid="{00000000-0005-0000-0000-0000DF400000}"/>
    <cellStyle name="Normal 2 3 5 2 2" xfId="7921" xr:uid="{00000000-0005-0000-0000-0000E0400000}"/>
    <cellStyle name="Normal 2 3 5 2 2 2" xfId="7922" xr:uid="{00000000-0005-0000-0000-0000E1400000}"/>
    <cellStyle name="Normal 2 3 5 2 2 2 2" xfId="15833" xr:uid="{00000000-0005-0000-0000-0000E2400000}"/>
    <cellStyle name="Normal 2 3 5 2 2 2 2 2" xfId="31502" xr:uid="{00000000-0005-0000-0000-0000E3400000}"/>
    <cellStyle name="Normal 2 3 5 2 2 2 2 3" xfId="47099" xr:uid="{00000000-0005-0000-0000-0000E4400000}"/>
    <cellStyle name="Normal 2 3 5 2 2 2 3" xfId="23756" xr:uid="{00000000-0005-0000-0000-0000E5400000}"/>
    <cellStyle name="Normal 2 3 5 2 2 2 4" xfId="39353" xr:uid="{00000000-0005-0000-0000-0000E6400000}"/>
    <cellStyle name="Normal 2 3 5 2 2 3" xfId="7923" xr:uid="{00000000-0005-0000-0000-0000E7400000}"/>
    <cellStyle name="Normal 2 3 5 2 2 3 2" xfId="15834" xr:uid="{00000000-0005-0000-0000-0000E8400000}"/>
    <cellStyle name="Normal 2 3 5 2 2 3 2 2" xfId="31503" xr:uid="{00000000-0005-0000-0000-0000E9400000}"/>
    <cellStyle name="Normal 2 3 5 2 2 3 2 3" xfId="47100" xr:uid="{00000000-0005-0000-0000-0000EA400000}"/>
    <cellStyle name="Normal 2 3 5 2 2 3 3" xfId="23757" xr:uid="{00000000-0005-0000-0000-0000EB400000}"/>
    <cellStyle name="Normal 2 3 5 2 2 3 4" xfId="39354" xr:uid="{00000000-0005-0000-0000-0000EC400000}"/>
    <cellStyle name="Normal 2 3 5 2 2 4" xfId="15832" xr:uid="{00000000-0005-0000-0000-0000ED400000}"/>
    <cellStyle name="Normal 2 3 5 2 2 4 2" xfId="31501" xr:uid="{00000000-0005-0000-0000-0000EE400000}"/>
    <cellStyle name="Normal 2 3 5 2 2 4 3" xfId="47098" xr:uid="{00000000-0005-0000-0000-0000EF400000}"/>
    <cellStyle name="Normal 2 3 5 2 2 5" xfId="23755" xr:uid="{00000000-0005-0000-0000-0000F0400000}"/>
    <cellStyle name="Normal 2 3 5 2 2 6" xfId="39352" xr:uid="{00000000-0005-0000-0000-0000F1400000}"/>
    <cellStyle name="Normal 2 3 5 2 3" xfId="7924" xr:uid="{00000000-0005-0000-0000-0000F2400000}"/>
    <cellStyle name="Normal 2 3 5 2 3 2" xfId="15835" xr:uid="{00000000-0005-0000-0000-0000F3400000}"/>
    <cellStyle name="Normal 2 3 5 2 3 2 2" xfId="31504" xr:uid="{00000000-0005-0000-0000-0000F4400000}"/>
    <cellStyle name="Normal 2 3 5 2 3 2 3" xfId="47101" xr:uid="{00000000-0005-0000-0000-0000F5400000}"/>
    <cellStyle name="Normal 2 3 5 2 3 3" xfId="23758" xr:uid="{00000000-0005-0000-0000-0000F6400000}"/>
    <cellStyle name="Normal 2 3 5 2 3 4" xfId="39355" xr:uid="{00000000-0005-0000-0000-0000F7400000}"/>
    <cellStyle name="Normal 2 3 5 2 4" xfId="7925" xr:uid="{00000000-0005-0000-0000-0000F8400000}"/>
    <cellStyle name="Normal 2 3 5 2 4 2" xfId="15836" xr:uid="{00000000-0005-0000-0000-0000F9400000}"/>
    <cellStyle name="Normal 2 3 5 2 4 2 2" xfId="31505" xr:uid="{00000000-0005-0000-0000-0000FA400000}"/>
    <cellStyle name="Normal 2 3 5 2 4 2 3" xfId="47102" xr:uid="{00000000-0005-0000-0000-0000FB400000}"/>
    <cellStyle name="Normal 2 3 5 2 4 3" xfId="23759" xr:uid="{00000000-0005-0000-0000-0000FC400000}"/>
    <cellStyle name="Normal 2 3 5 2 4 4" xfId="39356" xr:uid="{00000000-0005-0000-0000-0000FD400000}"/>
    <cellStyle name="Normal 2 3 5 2 5" xfId="15831" xr:uid="{00000000-0005-0000-0000-0000FE400000}"/>
    <cellStyle name="Normal 2 3 5 2 5 2" xfId="31500" xr:uid="{00000000-0005-0000-0000-0000FF400000}"/>
    <cellStyle name="Normal 2 3 5 2 5 3" xfId="47097" xr:uid="{00000000-0005-0000-0000-000000410000}"/>
    <cellStyle name="Normal 2 3 5 2 6" xfId="23754" xr:uid="{00000000-0005-0000-0000-000001410000}"/>
    <cellStyle name="Normal 2 3 5 2 7" xfId="39351" xr:uid="{00000000-0005-0000-0000-000002410000}"/>
    <cellStyle name="Normal 2 3 5 3" xfId="7926" xr:uid="{00000000-0005-0000-0000-000003410000}"/>
    <cellStyle name="Normal 2 3 5 3 2" xfId="7927" xr:uid="{00000000-0005-0000-0000-000004410000}"/>
    <cellStyle name="Normal 2 3 5 3 2 2" xfId="15838" xr:uid="{00000000-0005-0000-0000-000005410000}"/>
    <cellStyle name="Normal 2 3 5 3 2 2 2" xfId="31507" xr:uid="{00000000-0005-0000-0000-000006410000}"/>
    <cellStyle name="Normal 2 3 5 3 2 2 3" xfId="47104" xr:uid="{00000000-0005-0000-0000-000007410000}"/>
    <cellStyle name="Normal 2 3 5 3 2 3" xfId="23761" xr:uid="{00000000-0005-0000-0000-000008410000}"/>
    <cellStyle name="Normal 2 3 5 3 2 4" xfId="39358" xr:uid="{00000000-0005-0000-0000-000009410000}"/>
    <cellStyle name="Normal 2 3 5 3 3" xfId="7928" xr:uid="{00000000-0005-0000-0000-00000A410000}"/>
    <cellStyle name="Normal 2 3 5 3 3 2" xfId="15839" xr:uid="{00000000-0005-0000-0000-00000B410000}"/>
    <cellStyle name="Normal 2 3 5 3 3 2 2" xfId="31508" xr:uid="{00000000-0005-0000-0000-00000C410000}"/>
    <cellStyle name="Normal 2 3 5 3 3 2 3" xfId="47105" xr:uid="{00000000-0005-0000-0000-00000D410000}"/>
    <cellStyle name="Normal 2 3 5 3 3 3" xfId="23762" xr:uid="{00000000-0005-0000-0000-00000E410000}"/>
    <cellStyle name="Normal 2 3 5 3 3 4" xfId="39359" xr:uid="{00000000-0005-0000-0000-00000F410000}"/>
    <cellStyle name="Normal 2 3 5 3 4" xfId="15837" xr:uid="{00000000-0005-0000-0000-000010410000}"/>
    <cellStyle name="Normal 2 3 5 3 4 2" xfId="31506" xr:uid="{00000000-0005-0000-0000-000011410000}"/>
    <cellStyle name="Normal 2 3 5 3 4 3" xfId="47103" xr:uid="{00000000-0005-0000-0000-000012410000}"/>
    <cellStyle name="Normal 2 3 5 3 5" xfId="23760" xr:uid="{00000000-0005-0000-0000-000013410000}"/>
    <cellStyle name="Normal 2 3 5 3 6" xfId="39357" xr:uid="{00000000-0005-0000-0000-000014410000}"/>
    <cellStyle name="Normal 2 3 5 4" xfId="7929" xr:uid="{00000000-0005-0000-0000-000015410000}"/>
    <cellStyle name="Normal 2 3 5 4 2" xfId="15840" xr:uid="{00000000-0005-0000-0000-000016410000}"/>
    <cellStyle name="Normal 2 3 5 4 2 2" xfId="31509" xr:uid="{00000000-0005-0000-0000-000017410000}"/>
    <cellStyle name="Normal 2 3 5 4 2 3" xfId="47106" xr:uid="{00000000-0005-0000-0000-000018410000}"/>
    <cellStyle name="Normal 2 3 5 4 3" xfId="23763" xr:uid="{00000000-0005-0000-0000-000019410000}"/>
    <cellStyle name="Normal 2 3 5 4 4" xfId="39360" xr:uid="{00000000-0005-0000-0000-00001A410000}"/>
    <cellStyle name="Normal 2 3 5 5" xfId="7930" xr:uid="{00000000-0005-0000-0000-00001B410000}"/>
    <cellStyle name="Normal 2 3 5 5 2" xfId="15841" xr:uid="{00000000-0005-0000-0000-00001C410000}"/>
    <cellStyle name="Normal 2 3 5 5 2 2" xfId="31510" xr:uid="{00000000-0005-0000-0000-00001D410000}"/>
    <cellStyle name="Normal 2 3 5 5 2 3" xfId="47107" xr:uid="{00000000-0005-0000-0000-00001E410000}"/>
    <cellStyle name="Normal 2 3 5 5 3" xfId="23764" xr:uid="{00000000-0005-0000-0000-00001F410000}"/>
    <cellStyle name="Normal 2 3 5 5 4" xfId="39361" xr:uid="{00000000-0005-0000-0000-000020410000}"/>
    <cellStyle name="Normal 2 3 5 6" xfId="15830" xr:uid="{00000000-0005-0000-0000-000021410000}"/>
    <cellStyle name="Normal 2 3 5 6 2" xfId="31499" xr:uid="{00000000-0005-0000-0000-000022410000}"/>
    <cellStyle name="Normal 2 3 5 6 3" xfId="47096" xr:uid="{00000000-0005-0000-0000-000023410000}"/>
    <cellStyle name="Normal 2 3 5 7" xfId="23753" xr:uid="{00000000-0005-0000-0000-000024410000}"/>
    <cellStyle name="Normal 2 3 5 8" xfId="39350" xr:uid="{00000000-0005-0000-0000-000025410000}"/>
    <cellStyle name="Normal 2 3 6" xfId="7931" xr:uid="{00000000-0005-0000-0000-000026410000}"/>
    <cellStyle name="Normal 2 3 6 2" xfId="7932" xr:uid="{00000000-0005-0000-0000-000027410000}"/>
    <cellStyle name="Normal 2 3 6 2 2" xfId="7933" xr:uid="{00000000-0005-0000-0000-000028410000}"/>
    <cellStyle name="Normal 2 3 6 2 2 2" xfId="15844" xr:uid="{00000000-0005-0000-0000-000029410000}"/>
    <cellStyle name="Normal 2 3 6 2 2 2 2" xfId="31513" xr:uid="{00000000-0005-0000-0000-00002A410000}"/>
    <cellStyle name="Normal 2 3 6 2 2 2 3" xfId="47110" xr:uid="{00000000-0005-0000-0000-00002B410000}"/>
    <cellStyle name="Normal 2 3 6 2 2 3" xfId="23767" xr:uid="{00000000-0005-0000-0000-00002C410000}"/>
    <cellStyle name="Normal 2 3 6 2 2 4" xfId="39364" xr:uid="{00000000-0005-0000-0000-00002D410000}"/>
    <cellStyle name="Normal 2 3 6 2 3" xfId="7934" xr:uid="{00000000-0005-0000-0000-00002E410000}"/>
    <cellStyle name="Normal 2 3 6 2 3 2" xfId="15845" xr:uid="{00000000-0005-0000-0000-00002F410000}"/>
    <cellStyle name="Normal 2 3 6 2 3 2 2" xfId="31514" xr:uid="{00000000-0005-0000-0000-000030410000}"/>
    <cellStyle name="Normal 2 3 6 2 3 2 3" xfId="47111" xr:uid="{00000000-0005-0000-0000-000031410000}"/>
    <cellStyle name="Normal 2 3 6 2 3 3" xfId="23768" xr:uid="{00000000-0005-0000-0000-000032410000}"/>
    <cellStyle name="Normal 2 3 6 2 3 4" xfId="39365" xr:uid="{00000000-0005-0000-0000-000033410000}"/>
    <cellStyle name="Normal 2 3 6 2 4" xfId="15843" xr:uid="{00000000-0005-0000-0000-000034410000}"/>
    <cellStyle name="Normal 2 3 6 2 4 2" xfId="31512" xr:uid="{00000000-0005-0000-0000-000035410000}"/>
    <cellStyle name="Normal 2 3 6 2 4 3" xfId="47109" xr:uid="{00000000-0005-0000-0000-000036410000}"/>
    <cellStyle name="Normal 2 3 6 2 5" xfId="23766" xr:uid="{00000000-0005-0000-0000-000037410000}"/>
    <cellStyle name="Normal 2 3 6 2 6" xfId="39363" xr:uid="{00000000-0005-0000-0000-000038410000}"/>
    <cellStyle name="Normal 2 3 6 3" xfId="7935" xr:uid="{00000000-0005-0000-0000-000039410000}"/>
    <cellStyle name="Normal 2 3 6 3 2" xfId="15846" xr:uid="{00000000-0005-0000-0000-00003A410000}"/>
    <cellStyle name="Normal 2 3 6 3 2 2" xfId="31515" xr:uid="{00000000-0005-0000-0000-00003B410000}"/>
    <cellStyle name="Normal 2 3 6 3 2 3" xfId="47112" xr:uid="{00000000-0005-0000-0000-00003C410000}"/>
    <cellStyle name="Normal 2 3 6 3 3" xfId="23769" xr:uid="{00000000-0005-0000-0000-00003D410000}"/>
    <cellStyle name="Normal 2 3 6 3 4" xfId="39366" xr:uid="{00000000-0005-0000-0000-00003E410000}"/>
    <cellStyle name="Normal 2 3 6 4" xfId="7936" xr:uid="{00000000-0005-0000-0000-00003F410000}"/>
    <cellStyle name="Normal 2 3 6 4 2" xfId="15847" xr:uid="{00000000-0005-0000-0000-000040410000}"/>
    <cellStyle name="Normal 2 3 6 4 2 2" xfId="31516" xr:uid="{00000000-0005-0000-0000-000041410000}"/>
    <cellStyle name="Normal 2 3 6 4 2 3" xfId="47113" xr:uid="{00000000-0005-0000-0000-000042410000}"/>
    <cellStyle name="Normal 2 3 6 4 3" xfId="23770" xr:uid="{00000000-0005-0000-0000-000043410000}"/>
    <cellStyle name="Normal 2 3 6 4 4" xfId="39367" xr:uid="{00000000-0005-0000-0000-000044410000}"/>
    <cellStyle name="Normal 2 3 6 5" xfId="15842" xr:uid="{00000000-0005-0000-0000-000045410000}"/>
    <cellStyle name="Normal 2 3 6 5 2" xfId="31511" xr:uid="{00000000-0005-0000-0000-000046410000}"/>
    <cellStyle name="Normal 2 3 6 5 3" xfId="47108" xr:uid="{00000000-0005-0000-0000-000047410000}"/>
    <cellStyle name="Normal 2 3 6 6" xfId="23765" xr:uid="{00000000-0005-0000-0000-000048410000}"/>
    <cellStyle name="Normal 2 3 6 7" xfId="39362" xr:uid="{00000000-0005-0000-0000-000049410000}"/>
    <cellStyle name="Normal 2 3 7" xfId="7937" xr:uid="{00000000-0005-0000-0000-00004A410000}"/>
    <cellStyle name="Normal 2 3 7 2" xfId="7938" xr:uid="{00000000-0005-0000-0000-00004B410000}"/>
    <cellStyle name="Normal 2 3 7 2 2" xfId="15849" xr:uid="{00000000-0005-0000-0000-00004C410000}"/>
    <cellStyle name="Normal 2 3 7 2 2 2" xfId="31518" xr:uid="{00000000-0005-0000-0000-00004D410000}"/>
    <cellStyle name="Normal 2 3 7 2 2 3" xfId="47115" xr:uid="{00000000-0005-0000-0000-00004E410000}"/>
    <cellStyle name="Normal 2 3 7 2 3" xfId="23772" xr:uid="{00000000-0005-0000-0000-00004F410000}"/>
    <cellStyle name="Normal 2 3 7 2 4" xfId="39369" xr:uid="{00000000-0005-0000-0000-000050410000}"/>
    <cellStyle name="Normal 2 3 7 3" xfId="7939" xr:uid="{00000000-0005-0000-0000-000051410000}"/>
    <cellStyle name="Normal 2 3 7 3 2" xfId="15850" xr:uid="{00000000-0005-0000-0000-000052410000}"/>
    <cellStyle name="Normal 2 3 7 3 2 2" xfId="31519" xr:uid="{00000000-0005-0000-0000-000053410000}"/>
    <cellStyle name="Normal 2 3 7 3 2 3" xfId="47116" xr:uid="{00000000-0005-0000-0000-000054410000}"/>
    <cellStyle name="Normal 2 3 7 3 3" xfId="23773" xr:uid="{00000000-0005-0000-0000-000055410000}"/>
    <cellStyle name="Normal 2 3 7 3 4" xfId="39370" xr:uid="{00000000-0005-0000-0000-000056410000}"/>
    <cellStyle name="Normal 2 3 7 4" xfId="15848" xr:uid="{00000000-0005-0000-0000-000057410000}"/>
    <cellStyle name="Normal 2 3 7 4 2" xfId="31517" xr:uid="{00000000-0005-0000-0000-000058410000}"/>
    <cellStyle name="Normal 2 3 7 4 3" xfId="47114" xr:uid="{00000000-0005-0000-0000-000059410000}"/>
    <cellStyle name="Normal 2 3 7 5" xfId="23771" xr:uid="{00000000-0005-0000-0000-00005A410000}"/>
    <cellStyle name="Normal 2 3 7 6" xfId="39368" xr:uid="{00000000-0005-0000-0000-00005B410000}"/>
    <cellStyle name="Normal 2 3 8" xfId="7940" xr:uid="{00000000-0005-0000-0000-00005C410000}"/>
    <cellStyle name="Normal 2 3 8 2" xfId="7941" xr:uid="{00000000-0005-0000-0000-00005D410000}"/>
    <cellStyle name="Normal 2 3 8 2 2" xfId="15852" xr:uid="{00000000-0005-0000-0000-00005E410000}"/>
    <cellStyle name="Normal 2 3 8 2 2 2" xfId="31521" xr:uid="{00000000-0005-0000-0000-00005F410000}"/>
    <cellStyle name="Normal 2 3 8 2 2 3" xfId="47118" xr:uid="{00000000-0005-0000-0000-000060410000}"/>
    <cellStyle name="Normal 2 3 8 2 3" xfId="23775" xr:uid="{00000000-0005-0000-0000-000061410000}"/>
    <cellStyle name="Normal 2 3 8 2 4" xfId="39372" xr:uid="{00000000-0005-0000-0000-000062410000}"/>
    <cellStyle name="Normal 2 3 8 3" xfId="7942" xr:uid="{00000000-0005-0000-0000-000063410000}"/>
    <cellStyle name="Normal 2 3 8 3 2" xfId="15853" xr:uid="{00000000-0005-0000-0000-000064410000}"/>
    <cellStyle name="Normal 2 3 8 3 2 2" xfId="31522" xr:uid="{00000000-0005-0000-0000-000065410000}"/>
    <cellStyle name="Normal 2 3 8 3 2 3" xfId="47119" xr:uid="{00000000-0005-0000-0000-000066410000}"/>
    <cellStyle name="Normal 2 3 8 3 3" xfId="23776" xr:uid="{00000000-0005-0000-0000-000067410000}"/>
    <cellStyle name="Normal 2 3 8 3 4" xfId="39373" xr:uid="{00000000-0005-0000-0000-000068410000}"/>
    <cellStyle name="Normal 2 3 8 4" xfId="15851" xr:uid="{00000000-0005-0000-0000-000069410000}"/>
    <cellStyle name="Normal 2 3 8 4 2" xfId="31520" xr:uid="{00000000-0005-0000-0000-00006A410000}"/>
    <cellStyle name="Normal 2 3 8 4 3" xfId="47117" xr:uid="{00000000-0005-0000-0000-00006B410000}"/>
    <cellStyle name="Normal 2 3 8 5" xfId="23774" xr:uid="{00000000-0005-0000-0000-00006C410000}"/>
    <cellStyle name="Normal 2 3 8 6" xfId="39371" xr:uid="{00000000-0005-0000-0000-00006D410000}"/>
    <cellStyle name="Normal 2 3 9" xfId="7943" xr:uid="{00000000-0005-0000-0000-00006E410000}"/>
    <cellStyle name="Normal 2 3 9 2" xfId="7944" xr:uid="{00000000-0005-0000-0000-00006F410000}"/>
    <cellStyle name="Normal 2 3 9 2 2" xfId="15855" xr:uid="{00000000-0005-0000-0000-000070410000}"/>
    <cellStyle name="Normal 2 3 9 2 2 2" xfId="31524" xr:uid="{00000000-0005-0000-0000-000071410000}"/>
    <cellStyle name="Normal 2 3 9 2 2 3" xfId="47121" xr:uid="{00000000-0005-0000-0000-000072410000}"/>
    <cellStyle name="Normal 2 3 9 2 3" xfId="23778" xr:uid="{00000000-0005-0000-0000-000073410000}"/>
    <cellStyle name="Normal 2 3 9 2 4" xfId="39375" xr:uid="{00000000-0005-0000-0000-000074410000}"/>
    <cellStyle name="Normal 2 3 9 3" xfId="7945" xr:uid="{00000000-0005-0000-0000-000075410000}"/>
    <cellStyle name="Normal 2 3 9 3 2" xfId="15856" xr:uid="{00000000-0005-0000-0000-000076410000}"/>
    <cellStyle name="Normal 2 3 9 3 2 2" xfId="31525" xr:uid="{00000000-0005-0000-0000-000077410000}"/>
    <cellStyle name="Normal 2 3 9 3 2 3" xfId="47122" xr:uid="{00000000-0005-0000-0000-000078410000}"/>
    <cellStyle name="Normal 2 3 9 3 3" xfId="23779" xr:uid="{00000000-0005-0000-0000-000079410000}"/>
    <cellStyle name="Normal 2 3 9 3 4" xfId="39376" xr:uid="{00000000-0005-0000-0000-00007A410000}"/>
    <cellStyle name="Normal 2 3 9 4" xfId="15854" xr:uid="{00000000-0005-0000-0000-00007B410000}"/>
    <cellStyle name="Normal 2 3 9 4 2" xfId="31523" xr:uid="{00000000-0005-0000-0000-00007C410000}"/>
    <cellStyle name="Normal 2 3 9 4 3" xfId="47120" xr:uid="{00000000-0005-0000-0000-00007D410000}"/>
    <cellStyle name="Normal 2 3 9 5" xfId="23777" xr:uid="{00000000-0005-0000-0000-00007E410000}"/>
    <cellStyle name="Normal 2 3 9 6" xfId="39374" xr:uid="{00000000-0005-0000-0000-00007F410000}"/>
    <cellStyle name="Normal 2 30" xfId="175" xr:uid="{00000000-0005-0000-0000-000080410000}"/>
    <cellStyle name="Normal 2 30 2" xfId="14041" xr:uid="{00000000-0005-0000-0000-000081410000}"/>
    <cellStyle name="Normal 2 30 3" xfId="15857" xr:uid="{00000000-0005-0000-0000-000082410000}"/>
    <cellStyle name="Normal 2 30 3 2" xfId="31526" xr:uid="{00000000-0005-0000-0000-000083410000}"/>
    <cellStyle name="Normal 2 30 3 3" xfId="47123" xr:uid="{00000000-0005-0000-0000-000084410000}"/>
    <cellStyle name="Normal 2 30 4" xfId="7946" xr:uid="{00000000-0005-0000-0000-000085410000}"/>
    <cellStyle name="Normal 2 30 4 2" xfId="23780" xr:uid="{00000000-0005-0000-0000-000086410000}"/>
    <cellStyle name="Normal 2 30 5" xfId="39377" xr:uid="{00000000-0005-0000-0000-000087410000}"/>
    <cellStyle name="Normal 2 31" xfId="176" xr:uid="{00000000-0005-0000-0000-000088410000}"/>
    <cellStyle name="Normal 2 31 2" xfId="14042" xr:uid="{00000000-0005-0000-0000-000089410000}"/>
    <cellStyle name="Normal 2 31 3" xfId="15858" xr:uid="{00000000-0005-0000-0000-00008A410000}"/>
    <cellStyle name="Normal 2 31 3 2" xfId="31527" xr:uid="{00000000-0005-0000-0000-00008B410000}"/>
    <cellStyle name="Normal 2 31 3 3" xfId="47124" xr:uid="{00000000-0005-0000-0000-00008C410000}"/>
    <cellStyle name="Normal 2 31 4" xfId="7947" xr:uid="{00000000-0005-0000-0000-00008D410000}"/>
    <cellStyle name="Normal 2 31 4 2" xfId="23781" xr:uid="{00000000-0005-0000-0000-00008E410000}"/>
    <cellStyle name="Normal 2 31 5" xfId="39378" xr:uid="{00000000-0005-0000-0000-00008F410000}"/>
    <cellStyle name="Normal 2 32" xfId="177" xr:uid="{00000000-0005-0000-0000-000090410000}"/>
    <cellStyle name="Normal 2 32 2" xfId="14043" xr:uid="{00000000-0005-0000-0000-000091410000}"/>
    <cellStyle name="Normal 2 32 3" xfId="15859" xr:uid="{00000000-0005-0000-0000-000092410000}"/>
    <cellStyle name="Normal 2 32 3 2" xfId="31528" xr:uid="{00000000-0005-0000-0000-000093410000}"/>
    <cellStyle name="Normal 2 32 3 3" xfId="47125" xr:uid="{00000000-0005-0000-0000-000094410000}"/>
    <cellStyle name="Normal 2 32 4" xfId="7948" xr:uid="{00000000-0005-0000-0000-000095410000}"/>
    <cellStyle name="Normal 2 32 4 2" xfId="23782" xr:uid="{00000000-0005-0000-0000-000096410000}"/>
    <cellStyle name="Normal 2 32 5" xfId="39379" xr:uid="{00000000-0005-0000-0000-000097410000}"/>
    <cellStyle name="Normal 2 33" xfId="178" xr:uid="{00000000-0005-0000-0000-000098410000}"/>
    <cellStyle name="Normal 2 33 2" xfId="14044" xr:uid="{00000000-0005-0000-0000-000099410000}"/>
    <cellStyle name="Normal 2 33 3" xfId="15860" xr:uid="{00000000-0005-0000-0000-00009A410000}"/>
    <cellStyle name="Normal 2 33 3 2" xfId="31529" xr:uid="{00000000-0005-0000-0000-00009B410000}"/>
    <cellStyle name="Normal 2 33 3 3" xfId="47126" xr:uid="{00000000-0005-0000-0000-00009C410000}"/>
    <cellStyle name="Normal 2 33 4" xfId="7949" xr:uid="{00000000-0005-0000-0000-00009D410000}"/>
    <cellStyle name="Normal 2 33 4 2" xfId="23783" xr:uid="{00000000-0005-0000-0000-00009E410000}"/>
    <cellStyle name="Normal 2 33 5" xfId="39380" xr:uid="{00000000-0005-0000-0000-00009F410000}"/>
    <cellStyle name="Normal 2 34" xfId="179" xr:uid="{00000000-0005-0000-0000-0000A0410000}"/>
    <cellStyle name="Normal 2 34 2" xfId="14045" xr:uid="{00000000-0005-0000-0000-0000A1410000}"/>
    <cellStyle name="Normal 2 34 3" xfId="15861" xr:uid="{00000000-0005-0000-0000-0000A2410000}"/>
    <cellStyle name="Normal 2 34 3 2" xfId="31530" xr:uid="{00000000-0005-0000-0000-0000A3410000}"/>
    <cellStyle name="Normal 2 34 3 3" xfId="47127" xr:uid="{00000000-0005-0000-0000-0000A4410000}"/>
    <cellStyle name="Normal 2 34 4" xfId="7950" xr:uid="{00000000-0005-0000-0000-0000A5410000}"/>
    <cellStyle name="Normal 2 34 4 2" xfId="23784" xr:uid="{00000000-0005-0000-0000-0000A6410000}"/>
    <cellStyle name="Normal 2 34 5" xfId="39381" xr:uid="{00000000-0005-0000-0000-0000A7410000}"/>
    <cellStyle name="Normal 2 35" xfId="180" xr:uid="{00000000-0005-0000-0000-0000A8410000}"/>
    <cellStyle name="Normal 2 35 2" xfId="14046" xr:uid="{00000000-0005-0000-0000-0000A9410000}"/>
    <cellStyle name="Normal 2 35 3" xfId="15862" xr:uid="{00000000-0005-0000-0000-0000AA410000}"/>
    <cellStyle name="Normal 2 35 3 2" xfId="31531" xr:uid="{00000000-0005-0000-0000-0000AB410000}"/>
    <cellStyle name="Normal 2 35 3 3" xfId="47128" xr:uid="{00000000-0005-0000-0000-0000AC410000}"/>
    <cellStyle name="Normal 2 35 4" xfId="7951" xr:uid="{00000000-0005-0000-0000-0000AD410000}"/>
    <cellStyle name="Normal 2 35 4 2" xfId="23785" xr:uid="{00000000-0005-0000-0000-0000AE410000}"/>
    <cellStyle name="Normal 2 35 5" xfId="39382" xr:uid="{00000000-0005-0000-0000-0000AF410000}"/>
    <cellStyle name="Normal 2 36" xfId="181" xr:uid="{00000000-0005-0000-0000-0000B0410000}"/>
    <cellStyle name="Normal 2 36 2" xfId="14047" xr:uid="{00000000-0005-0000-0000-0000B1410000}"/>
    <cellStyle name="Normal 2 36 3" xfId="15863" xr:uid="{00000000-0005-0000-0000-0000B2410000}"/>
    <cellStyle name="Normal 2 36 3 2" xfId="31532" xr:uid="{00000000-0005-0000-0000-0000B3410000}"/>
    <cellStyle name="Normal 2 36 3 3" xfId="47129" xr:uid="{00000000-0005-0000-0000-0000B4410000}"/>
    <cellStyle name="Normal 2 36 4" xfId="7952" xr:uid="{00000000-0005-0000-0000-0000B5410000}"/>
    <cellStyle name="Normal 2 36 4 2" xfId="23786" xr:uid="{00000000-0005-0000-0000-0000B6410000}"/>
    <cellStyle name="Normal 2 36 5" xfId="39383" xr:uid="{00000000-0005-0000-0000-0000B7410000}"/>
    <cellStyle name="Normal 2 37" xfId="182" xr:uid="{00000000-0005-0000-0000-0000B8410000}"/>
    <cellStyle name="Normal 2 37 2" xfId="14048" xr:uid="{00000000-0005-0000-0000-0000B9410000}"/>
    <cellStyle name="Normal 2 37 3" xfId="15864" xr:uid="{00000000-0005-0000-0000-0000BA410000}"/>
    <cellStyle name="Normal 2 37 3 2" xfId="31533" xr:uid="{00000000-0005-0000-0000-0000BB410000}"/>
    <cellStyle name="Normal 2 37 3 3" xfId="47130" xr:uid="{00000000-0005-0000-0000-0000BC410000}"/>
    <cellStyle name="Normal 2 37 4" xfId="7953" xr:uid="{00000000-0005-0000-0000-0000BD410000}"/>
    <cellStyle name="Normal 2 37 4 2" xfId="23787" xr:uid="{00000000-0005-0000-0000-0000BE410000}"/>
    <cellStyle name="Normal 2 37 5" xfId="39384" xr:uid="{00000000-0005-0000-0000-0000BF410000}"/>
    <cellStyle name="Normal 2 38" xfId="183" xr:uid="{00000000-0005-0000-0000-0000C0410000}"/>
    <cellStyle name="Normal 2 38 2" xfId="14049" xr:uid="{00000000-0005-0000-0000-0000C1410000}"/>
    <cellStyle name="Normal 2 38 3" xfId="15865" xr:uid="{00000000-0005-0000-0000-0000C2410000}"/>
    <cellStyle name="Normal 2 38 3 2" xfId="31534" xr:uid="{00000000-0005-0000-0000-0000C3410000}"/>
    <cellStyle name="Normal 2 38 3 3" xfId="47131" xr:uid="{00000000-0005-0000-0000-0000C4410000}"/>
    <cellStyle name="Normal 2 38 4" xfId="7954" xr:uid="{00000000-0005-0000-0000-0000C5410000}"/>
    <cellStyle name="Normal 2 38 4 2" xfId="23788" xr:uid="{00000000-0005-0000-0000-0000C6410000}"/>
    <cellStyle name="Normal 2 38 5" xfId="39385" xr:uid="{00000000-0005-0000-0000-0000C7410000}"/>
    <cellStyle name="Normal 2 39" xfId="184" xr:uid="{00000000-0005-0000-0000-0000C8410000}"/>
    <cellStyle name="Normal 2 39 2" xfId="14050" xr:uid="{00000000-0005-0000-0000-0000C9410000}"/>
    <cellStyle name="Normal 2 39 3" xfId="15866" xr:uid="{00000000-0005-0000-0000-0000CA410000}"/>
    <cellStyle name="Normal 2 39 3 2" xfId="31535" xr:uid="{00000000-0005-0000-0000-0000CB410000}"/>
    <cellStyle name="Normal 2 39 3 3" xfId="47132" xr:uid="{00000000-0005-0000-0000-0000CC410000}"/>
    <cellStyle name="Normal 2 39 4" xfId="7955" xr:uid="{00000000-0005-0000-0000-0000CD410000}"/>
    <cellStyle name="Normal 2 39 4 2" xfId="23789" xr:uid="{00000000-0005-0000-0000-0000CE410000}"/>
    <cellStyle name="Normal 2 39 5" xfId="39386" xr:uid="{00000000-0005-0000-0000-0000CF410000}"/>
    <cellStyle name="Normal 2 4" xfId="185" xr:uid="{00000000-0005-0000-0000-0000D0410000}"/>
    <cellStyle name="Normal 2 4 10" xfId="7957" xr:uid="{00000000-0005-0000-0000-0000D1410000}"/>
    <cellStyle name="Normal 2 4 10 2" xfId="7958" xr:uid="{00000000-0005-0000-0000-0000D2410000}"/>
    <cellStyle name="Normal 2 4 10 2 2" xfId="15869" xr:uid="{00000000-0005-0000-0000-0000D3410000}"/>
    <cellStyle name="Normal 2 4 10 2 2 2" xfId="31538" xr:uid="{00000000-0005-0000-0000-0000D4410000}"/>
    <cellStyle name="Normal 2 4 10 2 2 3" xfId="47135" xr:uid="{00000000-0005-0000-0000-0000D5410000}"/>
    <cellStyle name="Normal 2 4 10 2 3" xfId="23792" xr:uid="{00000000-0005-0000-0000-0000D6410000}"/>
    <cellStyle name="Normal 2 4 10 2 4" xfId="39389" xr:uid="{00000000-0005-0000-0000-0000D7410000}"/>
    <cellStyle name="Normal 2 4 10 3" xfId="7959" xr:uid="{00000000-0005-0000-0000-0000D8410000}"/>
    <cellStyle name="Normal 2 4 10 3 2" xfId="15870" xr:uid="{00000000-0005-0000-0000-0000D9410000}"/>
    <cellStyle name="Normal 2 4 10 3 2 2" xfId="31539" xr:uid="{00000000-0005-0000-0000-0000DA410000}"/>
    <cellStyle name="Normal 2 4 10 3 2 3" xfId="47136" xr:uid="{00000000-0005-0000-0000-0000DB410000}"/>
    <cellStyle name="Normal 2 4 10 3 3" xfId="23793" xr:uid="{00000000-0005-0000-0000-0000DC410000}"/>
    <cellStyle name="Normal 2 4 10 3 4" xfId="39390" xr:uid="{00000000-0005-0000-0000-0000DD410000}"/>
    <cellStyle name="Normal 2 4 10 4" xfId="7960" xr:uid="{00000000-0005-0000-0000-0000DE410000}"/>
    <cellStyle name="Normal 2 4 10 4 2" xfId="15871" xr:uid="{00000000-0005-0000-0000-0000DF410000}"/>
    <cellStyle name="Normal 2 4 10 4 2 2" xfId="31540" xr:uid="{00000000-0005-0000-0000-0000E0410000}"/>
    <cellStyle name="Normal 2 4 10 4 2 3" xfId="47137" xr:uid="{00000000-0005-0000-0000-0000E1410000}"/>
    <cellStyle name="Normal 2 4 10 4 3" xfId="23794" xr:uid="{00000000-0005-0000-0000-0000E2410000}"/>
    <cellStyle name="Normal 2 4 10 4 4" xfId="39391" xr:uid="{00000000-0005-0000-0000-0000E3410000}"/>
    <cellStyle name="Normal 2 4 10 5" xfId="7961" xr:uid="{00000000-0005-0000-0000-0000E4410000}"/>
    <cellStyle name="Normal 2 4 10 5 2" xfId="15872" xr:uid="{00000000-0005-0000-0000-0000E5410000}"/>
    <cellStyle name="Normal 2 4 10 5 2 2" xfId="31541" xr:uid="{00000000-0005-0000-0000-0000E6410000}"/>
    <cellStyle name="Normal 2 4 10 5 2 3" xfId="47138" xr:uid="{00000000-0005-0000-0000-0000E7410000}"/>
    <cellStyle name="Normal 2 4 10 5 3" xfId="23795" xr:uid="{00000000-0005-0000-0000-0000E8410000}"/>
    <cellStyle name="Normal 2 4 10 5 4" xfId="39392" xr:uid="{00000000-0005-0000-0000-0000E9410000}"/>
    <cellStyle name="Normal 2 4 10 6" xfId="15868" xr:uid="{00000000-0005-0000-0000-0000EA410000}"/>
    <cellStyle name="Normal 2 4 10 6 2" xfId="31537" xr:uid="{00000000-0005-0000-0000-0000EB410000}"/>
    <cellStyle name="Normal 2 4 10 6 3" xfId="47134" xr:uid="{00000000-0005-0000-0000-0000EC410000}"/>
    <cellStyle name="Normal 2 4 10 7" xfId="23791" xr:uid="{00000000-0005-0000-0000-0000ED410000}"/>
    <cellStyle name="Normal 2 4 10 8" xfId="39388" xr:uid="{00000000-0005-0000-0000-0000EE410000}"/>
    <cellStyle name="Normal 2 4 11" xfId="7962" xr:uid="{00000000-0005-0000-0000-0000EF410000}"/>
    <cellStyle name="Normal 2 4 11 2" xfId="7963" xr:uid="{00000000-0005-0000-0000-0000F0410000}"/>
    <cellStyle name="Normal 2 4 11 2 2" xfId="15874" xr:uid="{00000000-0005-0000-0000-0000F1410000}"/>
    <cellStyle name="Normal 2 4 11 2 2 2" xfId="31543" xr:uid="{00000000-0005-0000-0000-0000F2410000}"/>
    <cellStyle name="Normal 2 4 11 2 2 3" xfId="47140" xr:uid="{00000000-0005-0000-0000-0000F3410000}"/>
    <cellStyle name="Normal 2 4 11 2 3" xfId="23797" xr:uid="{00000000-0005-0000-0000-0000F4410000}"/>
    <cellStyle name="Normal 2 4 11 2 4" xfId="39394" xr:uid="{00000000-0005-0000-0000-0000F5410000}"/>
    <cellStyle name="Normal 2 4 11 3" xfId="7964" xr:uid="{00000000-0005-0000-0000-0000F6410000}"/>
    <cellStyle name="Normal 2 4 11 3 2" xfId="15875" xr:uid="{00000000-0005-0000-0000-0000F7410000}"/>
    <cellStyle name="Normal 2 4 11 3 2 2" xfId="31544" xr:uid="{00000000-0005-0000-0000-0000F8410000}"/>
    <cellStyle name="Normal 2 4 11 3 2 3" xfId="47141" xr:uid="{00000000-0005-0000-0000-0000F9410000}"/>
    <cellStyle name="Normal 2 4 11 3 3" xfId="23798" xr:uid="{00000000-0005-0000-0000-0000FA410000}"/>
    <cellStyle name="Normal 2 4 11 3 4" xfId="39395" xr:uid="{00000000-0005-0000-0000-0000FB410000}"/>
    <cellStyle name="Normal 2 4 11 4" xfId="7965" xr:uid="{00000000-0005-0000-0000-0000FC410000}"/>
    <cellStyle name="Normal 2 4 11 4 2" xfId="15876" xr:uid="{00000000-0005-0000-0000-0000FD410000}"/>
    <cellStyle name="Normal 2 4 11 4 2 2" xfId="31545" xr:uid="{00000000-0005-0000-0000-0000FE410000}"/>
    <cellStyle name="Normal 2 4 11 4 2 3" xfId="47142" xr:uid="{00000000-0005-0000-0000-0000FF410000}"/>
    <cellStyle name="Normal 2 4 11 4 3" xfId="23799" xr:uid="{00000000-0005-0000-0000-000000420000}"/>
    <cellStyle name="Normal 2 4 11 4 4" xfId="39396" xr:uid="{00000000-0005-0000-0000-000001420000}"/>
    <cellStyle name="Normal 2 4 11 5" xfId="7966" xr:uid="{00000000-0005-0000-0000-000002420000}"/>
    <cellStyle name="Normal 2 4 11 5 2" xfId="15877" xr:uid="{00000000-0005-0000-0000-000003420000}"/>
    <cellStyle name="Normal 2 4 11 5 2 2" xfId="31546" xr:uid="{00000000-0005-0000-0000-000004420000}"/>
    <cellStyle name="Normal 2 4 11 5 2 3" xfId="47143" xr:uid="{00000000-0005-0000-0000-000005420000}"/>
    <cellStyle name="Normal 2 4 11 5 3" xfId="23800" xr:uid="{00000000-0005-0000-0000-000006420000}"/>
    <cellStyle name="Normal 2 4 11 5 4" xfId="39397" xr:uid="{00000000-0005-0000-0000-000007420000}"/>
    <cellStyle name="Normal 2 4 11 6" xfId="15873" xr:uid="{00000000-0005-0000-0000-000008420000}"/>
    <cellStyle name="Normal 2 4 11 6 2" xfId="31542" xr:uid="{00000000-0005-0000-0000-000009420000}"/>
    <cellStyle name="Normal 2 4 11 6 3" xfId="47139" xr:uid="{00000000-0005-0000-0000-00000A420000}"/>
    <cellStyle name="Normal 2 4 11 7" xfId="23796" xr:uid="{00000000-0005-0000-0000-00000B420000}"/>
    <cellStyle name="Normal 2 4 11 8" xfId="39393" xr:uid="{00000000-0005-0000-0000-00000C420000}"/>
    <cellStyle name="Normal 2 4 12" xfId="7967" xr:uid="{00000000-0005-0000-0000-00000D420000}"/>
    <cellStyle name="Normal 2 4 12 2" xfId="7968" xr:uid="{00000000-0005-0000-0000-00000E420000}"/>
    <cellStyle name="Normal 2 4 12 2 2" xfId="15879" xr:uid="{00000000-0005-0000-0000-00000F420000}"/>
    <cellStyle name="Normal 2 4 12 2 2 2" xfId="31548" xr:uid="{00000000-0005-0000-0000-000010420000}"/>
    <cellStyle name="Normal 2 4 12 2 2 3" xfId="47145" xr:uid="{00000000-0005-0000-0000-000011420000}"/>
    <cellStyle name="Normal 2 4 12 2 3" xfId="23802" xr:uid="{00000000-0005-0000-0000-000012420000}"/>
    <cellStyle name="Normal 2 4 12 2 4" xfId="39399" xr:uid="{00000000-0005-0000-0000-000013420000}"/>
    <cellStyle name="Normal 2 4 12 3" xfId="7969" xr:uid="{00000000-0005-0000-0000-000014420000}"/>
    <cellStyle name="Normal 2 4 12 3 2" xfId="15880" xr:uid="{00000000-0005-0000-0000-000015420000}"/>
    <cellStyle name="Normal 2 4 12 3 2 2" xfId="31549" xr:uid="{00000000-0005-0000-0000-000016420000}"/>
    <cellStyle name="Normal 2 4 12 3 2 3" xfId="47146" xr:uid="{00000000-0005-0000-0000-000017420000}"/>
    <cellStyle name="Normal 2 4 12 3 3" xfId="23803" xr:uid="{00000000-0005-0000-0000-000018420000}"/>
    <cellStyle name="Normal 2 4 12 3 4" xfId="39400" xr:uid="{00000000-0005-0000-0000-000019420000}"/>
    <cellStyle name="Normal 2 4 12 4" xfId="7970" xr:uid="{00000000-0005-0000-0000-00001A420000}"/>
    <cellStyle name="Normal 2 4 12 4 2" xfId="15881" xr:uid="{00000000-0005-0000-0000-00001B420000}"/>
    <cellStyle name="Normal 2 4 12 4 2 2" xfId="31550" xr:uid="{00000000-0005-0000-0000-00001C420000}"/>
    <cellStyle name="Normal 2 4 12 4 2 3" xfId="47147" xr:uid="{00000000-0005-0000-0000-00001D420000}"/>
    <cellStyle name="Normal 2 4 12 4 3" xfId="23804" xr:uid="{00000000-0005-0000-0000-00001E420000}"/>
    <cellStyle name="Normal 2 4 12 4 4" xfId="39401" xr:uid="{00000000-0005-0000-0000-00001F420000}"/>
    <cellStyle name="Normal 2 4 12 5" xfId="7971" xr:uid="{00000000-0005-0000-0000-000020420000}"/>
    <cellStyle name="Normal 2 4 12 5 2" xfId="15882" xr:uid="{00000000-0005-0000-0000-000021420000}"/>
    <cellStyle name="Normal 2 4 12 5 2 2" xfId="31551" xr:uid="{00000000-0005-0000-0000-000022420000}"/>
    <cellStyle name="Normal 2 4 12 5 2 3" xfId="47148" xr:uid="{00000000-0005-0000-0000-000023420000}"/>
    <cellStyle name="Normal 2 4 12 5 3" xfId="23805" xr:uid="{00000000-0005-0000-0000-000024420000}"/>
    <cellStyle name="Normal 2 4 12 5 4" xfId="39402" xr:uid="{00000000-0005-0000-0000-000025420000}"/>
    <cellStyle name="Normal 2 4 12 6" xfId="15878" xr:uid="{00000000-0005-0000-0000-000026420000}"/>
    <cellStyle name="Normal 2 4 12 6 2" xfId="31547" xr:uid="{00000000-0005-0000-0000-000027420000}"/>
    <cellStyle name="Normal 2 4 12 6 3" xfId="47144" xr:uid="{00000000-0005-0000-0000-000028420000}"/>
    <cellStyle name="Normal 2 4 12 7" xfId="23801" xr:uid="{00000000-0005-0000-0000-000029420000}"/>
    <cellStyle name="Normal 2 4 12 8" xfId="39398" xr:uid="{00000000-0005-0000-0000-00002A420000}"/>
    <cellStyle name="Normal 2 4 13" xfId="7972" xr:uid="{00000000-0005-0000-0000-00002B420000}"/>
    <cellStyle name="Normal 2 4 13 2" xfId="7973" xr:uid="{00000000-0005-0000-0000-00002C420000}"/>
    <cellStyle name="Normal 2 4 13 2 2" xfId="15884" xr:uid="{00000000-0005-0000-0000-00002D420000}"/>
    <cellStyle name="Normal 2 4 13 2 2 2" xfId="31553" xr:uid="{00000000-0005-0000-0000-00002E420000}"/>
    <cellStyle name="Normal 2 4 13 2 2 3" xfId="47150" xr:uid="{00000000-0005-0000-0000-00002F420000}"/>
    <cellStyle name="Normal 2 4 13 2 3" xfId="23807" xr:uid="{00000000-0005-0000-0000-000030420000}"/>
    <cellStyle name="Normal 2 4 13 2 4" xfId="39404" xr:uid="{00000000-0005-0000-0000-000031420000}"/>
    <cellStyle name="Normal 2 4 13 3" xfId="7974" xr:uid="{00000000-0005-0000-0000-000032420000}"/>
    <cellStyle name="Normal 2 4 13 3 2" xfId="15885" xr:uid="{00000000-0005-0000-0000-000033420000}"/>
    <cellStyle name="Normal 2 4 13 3 2 2" xfId="31554" xr:uid="{00000000-0005-0000-0000-000034420000}"/>
    <cellStyle name="Normal 2 4 13 3 2 3" xfId="47151" xr:uid="{00000000-0005-0000-0000-000035420000}"/>
    <cellStyle name="Normal 2 4 13 3 3" xfId="23808" xr:uid="{00000000-0005-0000-0000-000036420000}"/>
    <cellStyle name="Normal 2 4 13 3 4" xfId="39405" xr:uid="{00000000-0005-0000-0000-000037420000}"/>
    <cellStyle name="Normal 2 4 13 4" xfId="7975" xr:uid="{00000000-0005-0000-0000-000038420000}"/>
    <cellStyle name="Normal 2 4 13 4 2" xfId="15886" xr:uid="{00000000-0005-0000-0000-000039420000}"/>
    <cellStyle name="Normal 2 4 13 4 2 2" xfId="31555" xr:uid="{00000000-0005-0000-0000-00003A420000}"/>
    <cellStyle name="Normal 2 4 13 4 2 3" xfId="47152" xr:uid="{00000000-0005-0000-0000-00003B420000}"/>
    <cellStyle name="Normal 2 4 13 4 3" xfId="23809" xr:uid="{00000000-0005-0000-0000-00003C420000}"/>
    <cellStyle name="Normal 2 4 13 4 4" xfId="39406" xr:uid="{00000000-0005-0000-0000-00003D420000}"/>
    <cellStyle name="Normal 2 4 13 5" xfId="7976" xr:uid="{00000000-0005-0000-0000-00003E420000}"/>
    <cellStyle name="Normal 2 4 13 5 2" xfId="15887" xr:uid="{00000000-0005-0000-0000-00003F420000}"/>
    <cellStyle name="Normal 2 4 13 5 2 2" xfId="31556" xr:uid="{00000000-0005-0000-0000-000040420000}"/>
    <cellStyle name="Normal 2 4 13 5 2 3" xfId="47153" xr:uid="{00000000-0005-0000-0000-000041420000}"/>
    <cellStyle name="Normal 2 4 13 5 3" xfId="23810" xr:uid="{00000000-0005-0000-0000-000042420000}"/>
    <cellStyle name="Normal 2 4 13 5 4" xfId="39407" xr:uid="{00000000-0005-0000-0000-000043420000}"/>
    <cellStyle name="Normal 2 4 13 6" xfId="15883" xr:uid="{00000000-0005-0000-0000-000044420000}"/>
    <cellStyle name="Normal 2 4 13 6 2" xfId="31552" xr:uid="{00000000-0005-0000-0000-000045420000}"/>
    <cellStyle name="Normal 2 4 13 6 3" xfId="47149" xr:uid="{00000000-0005-0000-0000-000046420000}"/>
    <cellStyle name="Normal 2 4 13 7" xfId="23806" xr:uid="{00000000-0005-0000-0000-000047420000}"/>
    <cellStyle name="Normal 2 4 13 8" xfId="39403" xr:uid="{00000000-0005-0000-0000-000048420000}"/>
    <cellStyle name="Normal 2 4 14" xfId="7977" xr:uid="{00000000-0005-0000-0000-000049420000}"/>
    <cellStyle name="Normal 2 4 14 2" xfId="7978" xr:uid="{00000000-0005-0000-0000-00004A420000}"/>
    <cellStyle name="Normal 2 4 14 2 2" xfId="15889" xr:uid="{00000000-0005-0000-0000-00004B420000}"/>
    <cellStyle name="Normal 2 4 14 2 2 2" xfId="31558" xr:uid="{00000000-0005-0000-0000-00004C420000}"/>
    <cellStyle name="Normal 2 4 14 2 2 3" xfId="47155" xr:uid="{00000000-0005-0000-0000-00004D420000}"/>
    <cellStyle name="Normal 2 4 14 2 3" xfId="23812" xr:uid="{00000000-0005-0000-0000-00004E420000}"/>
    <cellStyle name="Normal 2 4 14 2 4" xfId="39409" xr:uid="{00000000-0005-0000-0000-00004F420000}"/>
    <cellStyle name="Normal 2 4 14 3" xfId="7979" xr:uid="{00000000-0005-0000-0000-000050420000}"/>
    <cellStyle name="Normal 2 4 14 3 2" xfId="15890" xr:uid="{00000000-0005-0000-0000-000051420000}"/>
    <cellStyle name="Normal 2 4 14 3 2 2" xfId="31559" xr:uid="{00000000-0005-0000-0000-000052420000}"/>
    <cellStyle name="Normal 2 4 14 3 2 3" xfId="47156" xr:uid="{00000000-0005-0000-0000-000053420000}"/>
    <cellStyle name="Normal 2 4 14 3 3" xfId="23813" xr:uid="{00000000-0005-0000-0000-000054420000}"/>
    <cellStyle name="Normal 2 4 14 3 4" xfId="39410" xr:uid="{00000000-0005-0000-0000-000055420000}"/>
    <cellStyle name="Normal 2 4 14 4" xfId="15888" xr:uid="{00000000-0005-0000-0000-000056420000}"/>
    <cellStyle name="Normal 2 4 14 4 2" xfId="31557" xr:uid="{00000000-0005-0000-0000-000057420000}"/>
    <cellStyle name="Normal 2 4 14 4 3" xfId="47154" xr:uid="{00000000-0005-0000-0000-000058420000}"/>
    <cellStyle name="Normal 2 4 14 5" xfId="23811" xr:uid="{00000000-0005-0000-0000-000059420000}"/>
    <cellStyle name="Normal 2 4 14 6" xfId="39408" xr:uid="{00000000-0005-0000-0000-00005A420000}"/>
    <cellStyle name="Normal 2 4 15" xfId="7980" xr:uid="{00000000-0005-0000-0000-00005B420000}"/>
    <cellStyle name="Normal 2 4 15 2" xfId="7981" xr:uid="{00000000-0005-0000-0000-00005C420000}"/>
    <cellStyle name="Normal 2 4 15 2 2" xfId="15892" xr:uid="{00000000-0005-0000-0000-00005D420000}"/>
    <cellStyle name="Normal 2 4 15 2 2 2" xfId="31561" xr:uid="{00000000-0005-0000-0000-00005E420000}"/>
    <cellStyle name="Normal 2 4 15 2 2 3" xfId="47158" xr:uid="{00000000-0005-0000-0000-00005F420000}"/>
    <cellStyle name="Normal 2 4 15 2 3" xfId="23815" xr:uid="{00000000-0005-0000-0000-000060420000}"/>
    <cellStyle name="Normal 2 4 15 2 4" xfId="39412" xr:uid="{00000000-0005-0000-0000-000061420000}"/>
    <cellStyle name="Normal 2 4 15 3" xfId="7982" xr:uid="{00000000-0005-0000-0000-000062420000}"/>
    <cellStyle name="Normal 2 4 15 3 2" xfId="15893" xr:uid="{00000000-0005-0000-0000-000063420000}"/>
    <cellStyle name="Normal 2 4 15 3 2 2" xfId="31562" xr:uid="{00000000-0005-0000-0000-000064420000}"/>
    <cellStyle name="Normal 2 4 15 3 2 3" xfId="47159" xr:uid="{00000000-0005-0000-0000-000065420000}"/>
    <cellStyle name="Normal 2 4 15 3 3" xfId="23816" xr:uid="{00000000-0005-0000-0000-000066420000}"/>
    <cellStyle name="Normal 2 4 15 3 4" xfId="39413" xr:uid="{00000000-0005-0000-0000-000067420000}"/>
    <cellStyle name="Normal 2 4 15 4" xfId="15891" xr:uid="{00000000-0005-0000-0000-000068420000}"/>
    <cellStyle name="Normal 2 4 15 4 2" xfId="31560" xr:uid="{00000000-0005-0000-0000-000069420000}"/>
    <cellStyle name="Normal 2 4 15 4 3" xfId="47157" xr:uid="{00000000-0005-0000-0000-00006A420000}"/>
    <cellStyle name="Normal 2 4 15 5" xfId="23814" xr:uid="{00000000-0005-0000-0000-00006B420000}"/>
    <cellStyle name="Normal 2 4 15 6" xfId="39411" xr:uid="{00000000-0005-0000-0000-00006C420000}"/>
    <cellStyle name="Normal 2 4 16" xfId="7983" xr:uid="{00000000-0005-0000-0000-00006D420000}"/>
    <cellStyle name="Normal 2 4 16 2" xfId="7984" xr:uid="{00000000-0005-0000-0000-00006E420000}"/>
    <cellStyle name="Normal 2 4 16 2 2" xfId="15895" xr:uid="{00000000-0005-0000-0000-00006F420000}"/>
    <cellStyle name="Normal 2 4 16 2 2 2" xfId="31564" xr:uid="{00000000-0005-0000-0000-000070420000}"/>
    <cellStyle name="Normal 2 4 16 2 2 3" xfId="47161" xr:uid="{00000000-0005-0000-0000-000071420000}"/>
    <cellStyle name="Normal 2 4 16 2 3" xfId="23818" xr:uid="{00000000-0005-0000-0000-000072420000}"/>
    <cellStyle name="Normal 2 4 16 2 4" xfId="39415" xr:uid="{00000000-0005-0000-0000-000073420000}"/>
    <cellStyle name="Normal 2 4 16 3" xfId="7985" xr:uid="{00000000-0005-0000-0000-000074420000}"/>
    <cellStyle name="Normal 2 4 16 3 2" xfId="15896" xr:uid="{00000000-0005-0000-0000-000075420000}"/>
    <cellStyle name="Normal 2 4 16 3 2 2" xfId="31565" xr:uid="{00000000-0005-0000-0000-000076420000}"/>
    <cellStyle name="Normal 2 4 16 3 2 3" xfId="47162" xr:uid="{00000000-0005-0000-0000-000077420000}"/>
    <cellStyle name="Normal 2 4 16 3 3" xfId="23819" xr:uid="{00000000-0005-0000-0000-000078420000}"/>
    <cellStyle name="Normal 2 4 16 3 4" xfId="39416" xr:uid="{00000000-0005-0000-0000-000079420000}"/>
    <cellStyle name="Normal 2 4 16 4" xfId="15894" xr:uid="{00000000-0005-0000-0000-00007A420000}"/>
    <cellStyle name="Normal 2 4 16 4 2" xfId="31563" xr:uid="{00000000-0005-0000-0000-00007B420000}"/>
    <cellStyle name="Normal 2 4 16 4 3" xfId="47160" xr:uid="{00000000-0005-0000-0000-00007C420000}"/>
    <cellStyle name="Normal 2 4 16 5" xfId="23817" xr:uid="{00000000-0005-0000-0000-00007D420000}"/>
    <cellStyle name="Normal 2 4 16 6" xfId="39414" xr:uid="{00000000-0005-0000-0000-00007E420000}"/>
    <cellStyle name="Normal 2 4 17" xfId="7986" xr:uid="{00000000-0005-0000-0000-00007F420000}"/>
    <cellStyle name="Normal 2 4 17 2" xfId="15897" xr:uid="{00000000-0005-0000-0000-000080420000}"/>
    <cellStyle name="Normal 2 4 17 2 2" xfId="31566" xr:uid="{00000000-0005-0000-0000-000081420000}"/>
    <cellStyle name="Normal 2 4 17 2 3" xfId="47163" xr:uid="{00000000-0005-0000-0000-000082420000}"/>
    <cellStyle name="Normal 2 4 17 3" xfId="23820" xr:uid="{00000000-0005-0000-0000-000083420000}"/>
    <cellStyle name="Normal 2 4 17 4" xfId="39417" xr:uid="{00000000-0005-0000-0000-000084420000}"/>
    <cellStyle name="Normal 2 4 18" xfId="7987" xr:uid="{00000000-0005-0000-0000-000085420000}"/>
    <cellStyle name="Normal 2 4 18 2" xfId="15898" xr:uid="{00000000-0005-0000-0000-000086420000}"/>
    <cellStyle name="Normal 2 4 18 2 2" xfId="31567" xr:uid="{00000000-0005-0000-0000-000087420000}"/>
    <cellStyle name="Normal 2 4 18 2 3" xfId="47164" xr:uid="{00000000-0005-0000-0000-000088420000}"/>
    <cellStyle name="Normal 2 4 18 3" xfId="23821" xr:uid="{00000000-0005-0000-0000-000089420000}"/>
    <cellStyle name="Normal 2 4 18 4" xfId="39418" xr:uid="{00000000-0005-0000-0000-00008A420000}"/>
    <cellStyle name="Normal 2 4 19" xfId="7988" xr:uid="{00000000-0005-0000-0000-00008B420000}"/>
    <cellStyle name="Normal 2 4 19 2" xfId="15899" xr:uid="{00000000-0005-0000-0000-00008C420000}"/>
    <cellStyle name="Normal 2 4 19 2 2" xfId="31568" xr:uid="{00000000-0005-0000-0000-00008D420000}"/>
    <cellStyle name="Normal 2 4 19 2 3" xfId="47165" xr:uid="{00000000-0005-0000-0000-00008E420000}"/>
    <cellStyle name="Normal 2 4 19 3" xfId="23822" xr:uid="{00000000-0005-0000-0000-00008F420000}"/>
    <cellStyle name="Normal 2 4 19 4" xfId="39419" xr:uid="{00000000-0005-0000-0000-000090420000}"/>
    <cellStyle name="Normal 2 4 2" xfId="186" xr:uid="{00000000-0005-0000-0000-000091420000}"/>
    <cellStyle name="Normal 2 4 2 2" xfId="7990" xr:uid="{00000000-0005-0000-0000-000092420000}"/>
    <cellStyle name="Normal 2 4 2 2 2" xfId="7991" xr:uid="{00000000-0005-0000-0000-000093420000}"/>
    <cellStyle name="Normal 2 4 2 2 2 2" xfId="7992" xr:uid="{00000000-0005-0000-0000-000094420000}"/>
    <cellStyle name="Normal 2 4 2 2 2 2 2" xfId="15903" xr:uid="{00000000-0005-0000-0000-000095420000}"/>
    <cellStyle name="Normal 2 4 2 2 2 2 2 2" xfId="31572" xr:uid="{00000000-0005-0000-0000-000096420000}"/>
    <cellStyle name="Normal 2 4 2 2 2 2 2 3" xfId="47169" xr:uid="{00000000-0005-0000-0000-000097420000}"/>
    <cellStyle name="Normal 2 4 2 2 2 2 3" xfId="23826" xr:uid="{00000000-0005-0000-0000-000098420000}"/>
    <cellStyle name="Normal 2 4 2 2 2 2 4" xfId="39423" xr:uid="{00000000-0005-0000-0000-000099420000}"/>
    <cellStyle name="Normal 2 4 2 2 2 3" xfId="7993" xr:uid="{00000000-0005-0000-0000-00009A420000}"/>
    <cellStyle name="Normal 2 4 2 2 2 3 2" xfId="15904" xr:uid="{00000000-0005-0000-0000-00009B420000}"/>
    <cellStyle name="Normal 2 4 2 2 2 3 2 2" xfId="31573" xr:uid="{00000000-0005-0000-0000-00009C420000}"/>
    <cellStyle name="Normal 2 4 2 2 2 3 2 3" xfId="47170" xr:uid="{00000000-0005-0000-0000-00009D420000}"/>
    <cellStyle name="Normal 2 4 2 2 2 3 3" xfId="23827" xr:uid="{00000000-0005-0000-0000-00009E420000}"/>
    <cellStyle name="Normal 2 4 2 2 2 3 4" xfId="39424" xr:uid="{00000000-0005-0000-0000-00009F420000}"/>
    <cellStyle name="Normal 2 4 2 2 2 4" xfId="15902" xr:uid="{00000000-0005-0000-0000-0000A0420000}"/>
    <cellStyle name="Normal 2 4 2 2 2 4 2" xfId="31571" xr:uid="{00000000-0005-0000-0000-0000A1420000}"/>
    <cellStyle name="Normal 2 4 2 2 2 4 3" xfId="47168" xr:uid="{00000000-0005-0000-0000-0000A2420000}"/>
    <cellStyle name="Normal 2 4 2 2 2 5" xfId="23825" xr:uid="{00000000-0005-0000-0000-0000A3420000}"/>
    <cellStyle name="Normal 2 4 2 2 2 6" xfId="39422" xr:uid="{00000000-0005-0000-0000-0000A4420000}"/>
    <cellStyle name="Normal 2 4 2 2 3" xfId="7994" xr:uid="{00000000-0005-0000-0000-0000A5420000}"/>
    <cellStyle name="Normal 2 4 2 2 3 2" xfId="15905" xr:uid="{00000000-0005-0000-0000-0000A6420000}"/>
    <cellStyle name="Normal 2 4 2 2 3 2 2" xfId="31574" xr:uid="{00000000-0005-0000-0000-0000A7420000}"/>
    <cellStyle name="Normal 2 4 2 2 3 2 3" xfId="47171" xr:uid="{00000000-0005-0000-0000-0000A8420000}"/>
    <cellStyle name="Normal 2 4 2 2 3 3" xfId="23828" xr:uid="{00000000-0005-0000-0000-0000A9420000}"/>
    <cellStyle name="Normal 2 4 2 2 3 4" xfId="39425" xr:uid="{00000000-0005-0000-0000-0000AA420000}"/>
    <cellStyle name="Normal 2 4 2 2 4" xfId="7995" xr:uid="{00000000-0005-0000-0000-0000AB420000}"/>
    <cellStyle name="Normal 2 4 2 2 4 2" xfId="15906" xr:uid="{00000000-0005-0000-0000-0000AC420000}"/>
    <cellStyle name="Normal 2 4 2 2 4 2 2" xfId="31575" xr:uid="{00000000-0005-0000-0000-0000AD420000}"/>
    <cellStyle name="Normal 2 4 2 2 4 2 3" xfId="47172" xr:uid="{00000000-0005-0000-0000-0000AE420000}"/>
    <cellStyle name="Normal 2 4 2 2 4 3" xfId="23829" xr:uid="{00000000-0005-0000-0000-0000AF420000}"/>
    <cellStyle name="Normal 2 4 2 2 4 4" xfId="39426" xr:uid="{00000000-0005-0000-0000-0000B0420000}"/>
    <cellStyle name="Normal 2 4 2 2 5" xfId="7996" xr:uid="{00000000-0005-0000-0000-0000B1420000}"/>
    <cellStyle name="Normal 2 4 2 2 5 2" xfId="15907" xr:uid="{00000000-0005-0000-0000-0000B2420000}"/>
    <cellStyle name="Normal 2 4 2 2 5 2 2" xfId="31576" xr:uid="{00000000-0005-0000-0000-0000B3420000}"/>
    <cellStyle name="Normal 2 4 2 2 5 2 3" xfId="47173" xr:uid="{00000000-0005-0000-0000-0000B4420000}"/>
    <cellStyle name="Normal 2 4 2 2 5 3" xfId="23830" xr:uid="{00000000-0005-0000-0000-0000B5420000}"/>
    <cellStyle name="Normal 2 4 2 2 5 4" xfId="39427" xr:uid="{00000000-0005-0000-0000-0000B6420000}"/>
    <cellStyle name="Normal 2 4 2 2 6" xfId="15901" xr:uid="{00000000-0005-0000-0000-0000B7420000}"/>
    <cellStyle name="Normal 2 4 2 2 6 2" xfId="31570" xr:uid="{00000000-0005-0000-0000-0000B8420000}"/>
    <cellStyle name="Normal 2 4 2 2 6 3" xfId="47167" xr:uid="{00000000-0005-0000-0000-0000B9420000}"/>
    <cellStyle name="Normal 2 4 2 2 7" xfId="23824" xr:uid="{00000000-0005-0000-0000-0000BA420000}"/>
    <cellStyle name="Normal 2 4 2 2 8" xfId="39421" xr:uid="{00000000-0005-0000-0000-0000BB420000}"/>
    <cellStyle name="Normal 2 4 2 3" xfId="7997" xr:uid="{00000000-0005-0000-0000-0000BC420000}"/>
    <cellStyle name="Normal 2 4 2 3 2" xfId="7998" xr:uid="{00000000-0005-0000-0000-0000BD420000}"/>
    <cellStyle name="Normal 2 4 2 3 2 2" xfId="15909" xr:uid="{00000000-0005-0000-0000-0000BE420000}"/>
    <cellStyle name="Normal 2 4 2 3 2 2 2" xfId="31578" xr:uid="{00000000-0005-0000-0000-0000BF420000}"/>
    <cellStyle name="Normal 2 4 2 3 2 2 3" xfId="47175" xr:uid="{00000000-0005-0000-0000-0000C0420000}"/>
    <cellStyle name="Normal 2 4 2 3 2 3" xfId="23832" xr:uid="{00000000-0005-0000-0000-0000C1420000}"/>
    <cellStyle name="Normal 2 4 2 3 2 4" xfId="39429" xr:uid="{00000000-0005-0000-0000-0000C2420000}"/>
    <cellStyle name="Normal 2 4 2 3 3" xfId="7999" xr:uid="{00000000-0005-0000-0000-0000C3420000}"/>
    <cellStyle name="Normal 2 4 2 3 3 2" xfId="15910" xr:uid="{00000000-0005-0000-0000-0000C4420000}"/>
    <cellStyle name="Normal 2 4 2 3 3 2 2" xfId="31579" xr:uid="{00000000-0005-0000-0000-0000C5420000}"/>
    <cellStyle name="Normal 2 4 2 3 3 2 3" xfId="47176" xr:uid="{00000000-0005-0000-0000-0000C6420000}"/>
    <cellStyle name="Normal 2 4 2 3 3 3" xfId="23833" xr:uid="{00000000-0005-0000-0000-0000C7420000}"/>
    <cellStyle name="Normal 2 4 2 3 3 4" xfId="39430" xr:uid="{00000000-0005-0000-0000-0000C8420000}"/>
    <cellStyle name="Normal 2 4 2 3 4" xfId="15908" xr:uid="{00000000-0005-0000-0000-0000C9420000}"/>
    <cellStyle name="Normal 2 4 2 3 4 2" xfId="31577" xr:uid="{00000000-0005-0000-0000-0000CA420000}"/>
    <cellStyle name="Normal 2 4 2 3 4 3" xfId="47174" xr:uid="{00000000-0005-0000-0000-0000CB420000}"/>
    <cellStyle name="Normal 2 4 2 3 5" xfId="23831" xr:uid="{00000000-0005-0000-0000-0000CC420000}"/>
    <cellStyle name="Normal 2 4 2 3 6" xfId="39428" xr:uid="{00000000-0005-0000-0000-0000CD420000}"/>
    <cellStyle name="Normal 2 4 2 4" xfId="8000" xr:uid="{00000000-0005-0000-0000-0000CE420000}"/>
    <cellStyle name="Normal 2 4 2 4 2" xfId="15911" xr:uid="{00000000-0005-0000-0000-0000CF420000}"/>
    <cellStyle name="Normal 2 4 2 4 2 2" xfId="31580" xr:uid="{00000000-0005-0000-0000-0000D0420000}"/>
    <cellStyle name="Normal 2 4 2 4 2 3" xfId="47177" xr:uid="{00000000-0005-0000-0000-0000D1420000}"/>
    <cellStyle name="Normal 2 4 2 4 3" xfId="23834" xr:uid="{00000000-0005-0000-0000-0000D2420000}"/>
    <cellStyle name="Normal 2 4 2 4 4" xfId="39431" xr:uid="{00000000-0005-0000-0000-0000D3420000}"/>
    <cellStyle name="Normal 2 4 2 5" xfId="8001" xr:uid="{00000000-0005-0000-0000-0000D4420000}"/>
    <cellStyle name="Normal 2 4 2 5 2" xfId="15912" xr:uid="{00000000-0005-0000-0000-0000D5420000}"/>
    <cellStyle name="Normal 2 4 2 5 2 2" xfId="31581" xr:uid="{00000000-0005-0000-0000-0000D6420000}"/>
    <cellStyle name="Normal 2 4 2 5 2 3" xfId="47178" xr:uid="{00000000-0005-0000-0000-0000D7420000}"/>
    <cellStyle name="Normal 2 4 2 5 3" xfId="23835" xr:uid="{00000000-0005-0000-0000-0000D8420000}"/>
    <cellStyle name="Normal 2 4 2 5 4" xfId="39432" xr:uid="{00000000-0005-0000-0000-0000D9420000}"/>
    <cellStyle name="Normal 2 4 2 6" xfId="8002" xr:uid="{00000000-0005-0000-0000-0000DA420000}"/>
    <cellStyle name="Normal 2 4 2 6 2" xfId="15913" xr:uid="{00000000-0005-0000-0000-0000DB420000}"/>
    <cellStyle name="Normal 2 4 2 6 2 2" xfId="31582" xr:uid="{00000000-0005-0000-0000-0000DC420000}"/>
    <cellStyle name="Normal 2 4 2 6 2 3" xfId="47179" xr:uid="{00000000-0005-0000-0000-0000DD420000}"/>
    <cellStyle name="Normal 2 4 2 6 3" xfId="23836" xr:uid="{00000000-0005-0000-0000-0000DE420000}"/>
    <cellStyle name="Normal 2 4 2 6 4" xfId="39433" xr:uid="{00000000-0005-0000-0000-0000DF420000}"/>
    <cellStyle name="Normal 2 4 2 7" xfId="15900" xr:uid="{00000000-0005-0000-0000-0000E0420000}"/>
    <cellStyle name="Normal 2 4 2 7 2" xfId="31569" xr:uid="{00000000-0005-0000-0000-0000E1420000}"/>
    <cellStyle name="Normal 2 4 2 7 3" xfId="47166" xr:uid="{00000000-0005-0000-0000-0000E2420000}"/>
    <cellStyle name="Normal 2 4 2 8" xfId="7989" xr:uid="{00000000-0005-0000-0000-0000E3420000}"/>
    <cellStyle name="Normal 2 4 2 8 2" xfId="23823" xr:uid="{00000000-0005-0000-0000-0000E4420000}"/>
    <cellStyle name="Normal 2 4 2 9" xfId="39420" xr:uid="{00000000-0005-0000-0000-0000E5420000}"/>
    <cellStyle name="Normal 2 4 20" xfId="14051" xr:uid="{00000000-0005-0000-0000-0000E6420000}"/>
    <cellStyle name="Normal 2 4 21" xfId="15867" xr:uid="{00000000-0005-0000-0000-0000E7420000}"/>
    <cellStyle name="Normal 2 4 21 2" xfId="31536" xr:uid="{00000000-0005-0000-0000-0000E8420000}"/>
    <cellStyle name="Normal 2 4 21 3" xfId="47133" xr:uid="{00000000-0005-0000-0000-0000E9420000}"/>
    <cellStyle name="Normal 2 4 22" xfId="7956" xr:uid="{00000000-0005-0000-0000-0000EA420000}"/>
    <cellStyle name="Normal 2 4 22 2" xfId="23790" xr:uid="{00000000-0005-0000-0000-0000EB420000}"/>
    <cellStyle name="Normal 2 4 23" xfId="39387" xr:uid="{00000000-0005-0000-0000-0000EC420000}"/>
    <cellStyle name="Normal 2 4 3" xfId="8003" xr:uid="{00000000-0005-0000-0000-0000ED420000}"/>
    <cellStyle name="Normal 2 4 3 2" xfId="8004" xr:uid="{00000000-0005-0000-0000-0000EE420000}"/>
    <cellStyle name="Normal 2 4 3 2 2" xfId="8005" xr:uid="{00000000-0005-0000-0000-0000EF420000}"/>
    <cellStyle name="Normal 2 4 3 2 2 2" xfId="8006" xr:uid="{00000000-0005-0000-0000-0000F0420000}"/>
    <cellStyle name="Normal 2 4 3 2 2 2 2" xfId="15917" xr:uid="{00000000-0005-0000-0000-0000F1420000}"/>
    <cellStyle name="Normal 2 4 3 2 2 2 2 2" xfId="31586" xr:uid="{00000000-0005-0000-0000-0000F2420000}"/>
    <cellStyle name="Normal 2 4 3 2 2 2 2 3" xfId="47183" xr:uid="{00000000-0005-0000-0000-0000F3420000}"/>
    <cellStyle name="Normal 2 4 3 2 2 2 3" xfId="23840" xr:uid="{00000000-0005-0000-0000-0000F4420000}"/>
    <cellStyle name="Normal 2 4 3 2 2 2 4" xfId="39437" xr:uid="{00000000-0005-0000-0000-0000F5420000}"/>
    <cellStyle name="Normal 2 4 3 2 2 3" xfId="8007" xr:uid="{00000000-0005-0000-0000-0000F6420000}"/>
    <cellStyle name="Normal 2 4 3 2 2 3 2" xfId="15918" xr:uid="{00000000-0005-0000-0000-0000F7420000}"/>
    <cellStyle name="Normal 2 4 3 2 2 3 2 2" xfId="31587" xr:uid="{00000000-0005-0000-0000-0000F8420000}"/>
    <cellStyle name="Normal 2 4 3 2 2 3 2 3" xfId="47184" xr:uid="{00000000-0005-0000-0000-0000F9420000}"/>
    <cellStyle name="Normal 2 4 3 2 2 3 3" xfId="23841" xr:uid="{00000000-0005-0000-0000-0000FA420000}"/>
    <cellStyle name="Normal 2 4 3 2 2 3 4" xfId="39438" xr:uid="{00000000-0005-0000-0000-0000FB420000}"/>
    <cellStyle name="Normal 2 4 3 2 2 4" xfId="15916" xr:uid="{00000000-0005-0000-0000-0000FC420000}"/>
    <cellStyle name="Normal 2 4 3 2 2 4 2" xfId="31585" xr:uid="{00000000-0005-0000-0000-0000FD420000}"/>
    <cellStyle name="Normal 2 4 3 2 2 4 3" xfId="47182" xr:uid="{00000000-0005-0000-0000-0000FE420000}"/>
    <cellStyle name="Normal 2 4 3 2 2 5" xfId="23839" xr:uid="{00000000-0005-0000-0000-0000FF420000}"/>
    <cellStyle name="Normal 2 4 3 2 2 6" xfId="39436" xr:uid="{00000000-0005-0000-0000-000000430000}"/>
    <cellStyle name="Normal 2 4 3 2 3" xfId="8008" xr:uid="{00000000-0005-0000-0000-000001430000}"/>
    <cellStyle name="Normal 2 4 3 2 3 2" xfId="15919" xr:uid="{00000000-0005-0000-0000-000002430000}"/>
    <cellStyle name="Normal 2 4 3 2 3 2 2" xfId="31588" xr:uid="{00000000-0005-0000-0000-000003430000}"/>
    <cellStyle name="Normal 2 4 3 2 3 2 3" xfId="47185" xr:uid="{00000000-0005-0000-0000-000004430000}"/>
    <cellStyle name="Normal 2 4 3 2 3 3" xfId="23842" xr:uid="{00000000-0005-0000-0000-000005430000}"/>
    <cellStyle name="Normal 2 4 3 2 3 4" xfId="39439" xr:uid="{00000000-0005-0000-0000-000006430000}"/>
    <cellStyle name="Normal 2 4 3 2 4" xfId="8009" xr:uid="{00000000-0005-0000-0000-000007430000}"/>
    <cellStyle name="Normal 2 4 3 2 4 2" xfId="15920" xr:uid="{00000000-0005-0000-0000-000008430000}"/>
    <cellStyle name="Normal 2 4 3 2 4 2 2" xfId="31589" xr:uid="{00000000-0005-0000-0000-000009430000}"/>
    <cellStyle name="Normal 2 4 3 2 4 2 3" xfId="47186" xr:uid="{00000000-0005-0000-0000-00000A430000}"/>
    <cellStyle name="Normal 2 4 3 2 4 3" xfId="23843" xr:uid="{00000000-0005-0000-0000-00000B430000}"/>
    <cellStyle name="Normal 2 4 3 2 4 4" xfId="39440" xr:uid="{00000000-0005-0000-0000-00000C430000}"/>
    <cellStyle name="Normal 2 4 3 2 5" xfId="15915" xr:uid="{00000000-0005-0000-0000-00000D430000}"/>
    <cellStyle name="Normal 2 4 3 2 5 2" xfId="31584" xr:uid="{00000000-0005-0000-0000-00000E430000}"/>
    <cellStyle name="Normal 2 4 3 2 5 3" xfId="47181" xr:uid="{00000000-0005-0000-0000-00000F430000}"/>
    <cellStyle name="Normal 2 4 3 2 6" xfId="23838" xr:uid="{00000000-0005-0000-0000-000010430000}"/>
    <cellStyle name="Normal 2 4 3 2 7" xfId="39435" xr:uid="{00000000-0005-0000-0000-000011430000}"/>
    <cellStyle name="Normal 2 4 3 3" xfId="8010" xr:uid="{00000000-0005-0000-0000-000012430000}"/>
    <cellStyle name="Normal 2 4 3 3 2" xfId="8011" xr:uid="{00000000-0005-0000-0000-000013430000}"/>
    <cellStyle name="Normal 2 4 3 3 2 2" xfId="15922" xr:uid="{00000000-0005-0000-0000-000014430000}"/>
    <cellStyle name="Normal 2 4 3 3 2 2 2" xfId="31591" xr:uid="{00000000-0005-0000-0000-000015430000}"/>
    <cellStyle name="Normal 2 4 3 3 2 2 3" xfId="47188" xr:uid="{00000000-0005-0000-0000-000016430000}"/>
    <cellStyle name="Normal 2 4 3 3 2 3" xfId="23845" xr:uid="{00000000-0005-0000-0000-000017430000}"/>
    <cellStyle name="Normal 2 4 3 3 2 4" xfId="39442" xr:uid="{00000000-0005-0000-0000-000018430000}"/>
    <cellStyle name="Normal 2 4 3 3 3" xfId="8012" xr:uid="{00000000-0005-0000-0000-000019430000}"/>
    <cellStyle name="Normal 2 4 3 3 3 2" xfId="15923" xr:uid="{00000000-0005-0000-0000-00001A430000}"/>
    <cellStyle name="Normal 2 4 3 3 3 2 2" xfId="31592" xr:uid="{00000000-0005-0000-0000-00001B430000}"/>
    <cellStyle name="Normal 2 4 3 3 3 2 3" xfId="47189" xr:uid="{00000000-0005-0000-0000-00001C430000}"/>
    <cellStyle name="Normal 2 4 3 3 3 3" xfId="23846" xr:uid="{00000000-0005-0000-0000-00001D430000}"/>
    <cellStyle name="Normal 2 4 3 3 3 4" xfId="39443" xr:uid="{00000000-0005-0000-0000-00001E430000}"/>
    <cellStyle name="Normal 2 4 3 3 4" xfId="15921" xr:uid="{00000000-0005-0000-0000-00001F430000}"/>
    <cellStyle name="Normal 2 4 3 3 4 2" xfId="31590" xr:uid="{00000000-0005-0000-0000-000020430000}"/>
    <cellStyle name="Normal 2 4 3 3 4 3" xfId="47187" xr:uid="{00000000-0005-0000-0000-000021430000}"/>
    <cellStyle name="Normal 2 4 3 3 5" xfId="23844" xr:uid="{00000000-0005-0000-0000-000022430000}"/>
    <cellStyle name="Normal 2 4 3 3 6" xfId="39441" xr:uid="{00000000-0005-0000-0000-000023430000}"/>
    <cellStyle name="Normal 2 4 3 4" xfId="8013" xr:uid="{00000000-0005-0000-0000-000024430000}"/>
    <cellStyle name="Normal 2 4 3 4 2" xfId="15924" xr:uid="{00000000-0005-0000-0000-000025430000}"/>
    <cellStyle name="Normal 2 4 3 4 2 2" xfId="31593" xr:uid="{00000000-0005-0000-0000-000026430000}"/>
    <cellStyle name="Normal 2 4 3 4 2 3" xfId="47190" xr:uid="{00000000-0005-0000-0000-000027430000}"/>
    <cellStyle name="Normal 2 4 3 4 3" xfId="23847" xr:uid="{00000000-0005-0000-0000-000028430000}"/>
    <cellStyle name="Normal 2 4 3 4 4" xfId="39444" xr:uid="{00000000-0005-0000-0000-000029430000}"/>
    <cellStyle name="Normal 2 4 3 5" xfId="8014" xr:uid="{00000000-0005-0000-0000-00002A430000}"/>
    <cellStyle name="Normal 2 4 3 5 2" xfId="15925" xr:uid="{00000000-0005-0000-0000-00002B430000}"/>
    <cellStyle name="Normal 2 4 3 5 2 2" xfId="31594" xr:uid="{00000000-0005-0000-0000-00002C430000}"/>
    <cellStyle name="Normal 2 4 3 5 2 3" xfId="47191" xr:uid="{00000000-0005-0000-0000-00002D430000}"/>
    <cellStyle name="Normal 2 4 3 5 3" xfId="23848" xr:uid="{00000000-0005-0000-0000-00002E430000}"/>
    <cellStyle name="Normal 2 4 3 5 4" xfId="39445" xr:uid="{00000000-0005-0000-0000-00002F430000}"/>
    <cellStyle name="Normal 2 4 3 6" xfId="15914" xr:uid="{00000000-0005-0000-0000-000030430000}"/>
    <cellStyle name="Normal 2 4 3 6 2" xfId="31583" xr:uid="{00000000-0005-0000-0000-000031430000}"/>
    <cellStyle name="Normal 2 4 3 6 3" xfId="47180" xr:uid="{00000000-0005-0000-0000-000032430000}"/>
    <cellStyle name="Normal 2 4 3 7" xfId="23837" xr:uid="{00000000-0005-0000-0000-000033430000}"/>
    <cellStyle name="Normal 2 4 3 8" xfId="39434" xr:uid="{00000000-0005-0000-0000-000034430000}"/>
    <cellStyle name="Normal 2 4 4" xfId="8015" xr:uid="{00000000-0005-0000-0000-000035430000}"/>
    <cellStyle name="Normal 2 4 4 2" xfId="8016" xr:uid="{00000000-0005-0000-0000-000036430000}"/>
    <cellStyle name="Normal 2 4 4 2 2" xfId="8017" xr:uid="{00000000-0005-0000-0000-000037430000}"/>
    <cellStyle name="Normal 2 4 4 2 2 2" xfId="15928" xr:uid="{00000000-0005-0000-0000-000038430000}"/>
    <cellStyle name="Normal 2 4 4 2 2 2 2" xfId="31597" xr:uid="{00000000-0005-0000-0000-000039430000}"/>
    <cellStyle name="Normal 2 4 4 2 2 2 3" xfId="47194" xr:uid="{00000000-0005-0000-0000-00003A430000}"/>
    <cellStyle name="Normal 2 4 4 2 2 3" xfId="23851" xr:uid="{00000000-0005-0000-0000-00003B430000}"/>
    <cellStyle name="Normal 2 4 4 2 2 4" xfId="39448" xr:uid="{00000000-0005-0000-0000-00003C430000}"/>
    <cellStyle name="Normal 2 4 4 2 3" xfId="8018" xr:uid="{00000000-0005-0000-0000-00003D430000}"/>
    <cellStyle name="Normal 2 4 4 2 3 2" xfId="15929" xr:uid="{00000000-0005-0000-0000-00003E430000}"/>
    <cellStyle name="Normal 2 4 4 2 3 2 2" xfId="31598" xr:uid="{00000000-0005-0000-0000-00003F430000}"/>
    <cellStyle name="Normal 2 4 4 2 3 2 3" xfId="47195" xr:uid="{00000000-0005-0000-0000-000040430000}"/>
    <cellStyle name="Normal 2 4 4 2 3 3" xfId="23852" xr:uid="{00000000-0005-0000-0000-000041430000}"/>
    <cellStyle name="Normal 2 4 4 2 3 4" xfId="39449" xr:uid="{00000000-0005-0000-0000-000042430000}"/>
    <cellStyle name="Normal 2 4 4 2 4" xfId="15927" xr:uid="{00000000-0005-0000-0000-000043430000}"/>
    <cellStyle name="Normal 2 4 4 2 4 2" xfId="31596" xr:uid="{00000000-0005-0000-0000-000044430000}"/>
    <cellStyle name="Normal 2 4 4 2 4 3" xfId="47193" xr:uid="{00000000-0005-0000-0000-000045430000}"/>
    <cellStyle name="Normal 2 4 4 2 5" xfId="23850" xr:uid="{00000000-0005-0000-0000-000046430000}"/>
    <cellStyle name="Normal 2 4 4 2 6" xfId="39447" xr:uid="{00000000-0005-0000-0000-000047430000}"/>
    <cellStyle name="Normal 2 4 4 3" xfId="8019" xr:uid="{00000000-0005-0000-0000-000048430000}"/>
    <cellStyle name="Normal 2 4 4 3 2" xfId="15930" xr:uid="{00000000-0005-0000-0000-000049430000}"/>
    <cellStyle name="Normal 2 4 4 3 2 2" xfId="31599" xr:uid="{00000000-0005-0000-0000-00004A430000}"/>
    <cellStyle name="Normal 2 4 4 3 2 3" xfId="47196" xr:uid="{00000000-0005-0000-0000-00004B430000}"/>
    <cellStyle name="Normal 2 4 4 3 3" xfId="23853" xr:uid="{00000000-0005-0000-0000-00004C430000}"/>
    <cellStyle name="Normal 2 4 4 3 4" xfId="39450" xr:uid="{00000000-0005-0000-0000-00004D430000}"/>
    <cellStyle name="Normal 2 4 4 4" xfId="8020" xr:uid="{00000000-0005-0000-0000-00004E430000}"/>
    <cellStyle name="Normal 2 4 4 4 2" xfId="15931" xr:uid="{00000000-0005-0000-0000-00004F430000}"/>
    <cellStyle name="Normal 2 4 4 4 2 2" xfId="31600" xr:uid="{00000000-0005-0000-0000-000050430000}"/>
    <cellStyle name="Normal 2 4 4 4 2 3" xfId="47197" xr:uid="{00000000-0005-0000-0000-000051430000}"/>
    <cellStyle name="Normal 2 4 4 4 3" xfId="23854" xr:uid="{00000000-0005-0000-0000-000052430000}"/>
    <cellStyle name="Normal 2 4 4 4 4" xfId="39451" xr:uid="{00000000-0005-0000-0000-000053430000}"/>
    <cellStyle name="Normal 2 4 4 5" xfId="8021" xr:uid="{00000000-0005-0000-0000-000054430000}"/>
    <cellStyle name="Normal 2 4 4 5 2" xfId="15932" xr:uid="{00000000-0005-0000-0000-000055430000}"/>
    <cellStyle name="Normal 2 4 4 5 2 2" xfId="31601" xr:uid="{00000000-0005-0000-0000-000056430000}"/>
    <cellStyle name="Normal 2 4 4 5 2 3" xfId="47198" xr:uid="{00000000-0005-0000-0000-000057430000}"/>
    <cellStyle name="Normal 2 4 4 5 3" xfId="23855" xr:uid="{00000000-0005-0000-0000-000058430000}"/>
    <cellStyle name="Normal 2 4 4 5 4" xfId="39452" xr:uid="{00000000-0005-0000-0000-000059430000}"/>
    <cellStyle name="Normal 2 4 4 6" xfId="15926" xr:uid="{00000000-0005-0000-0000-00005A430000}"/>
    <cellStyle name="Normal 2 4 4 6 2" xfId="31595" xr:uid="{00000000-0005-0000-0000-00005B430000}"/>
    <cellStyle name="Normal 2 4 4 6 3" xfId="47192" xr:uid="{00000000-0005-0000-0000-00005C430000}"/>
    <cellStyle name="Normal 2 4 4 7" xfId="23849" xr:uid="{00000000-0005-0000-0000-00005D430000}"/>
    <cellStyle name="Normal 2 4 4 8" xfId="39446" xr:uid="{00000000-0005-0000-0000-00005E430000}"/>
    <cellStyle name="Normal 2 4 5" xfId="8022" xr:uid="{00000000-0005-0000-0000-00005F430000}"/>
    <cellStyle name="Normal 2 4 5 2" xfId="8023" xr:uid="{00000000-0005-0000-0000-000060430000}"/>
    <cellStyle name="Normal 2 4 5 2 2" xfId="15934" xr:uid="{00000000-0005-0000-0000-000061430000}"/>
    <cellStyle name="Normal 2 4 5 2 2 2" xfId="31603" xr:uid="{00000000-0005-0000-0000-000062430000}"/>
    <cellStyle name="Normal 2 4 5 2 2 3" xfId="47200" xr:uid="{00000000-0005-0000-0000-000063430000}"/>
    <cellStyle name="Normal 2 4 5 2 3" xfId="23857" xr:uid="{00000000-0005-0000-0000-000064430000}"/>
    <cellStyle name="Normal 2 4 5 2 4" xfId="39454" xr:uid="{00000000-0005-0000-0000-000065430000}"/>
    <cellStyle name="Normal 2 4 5 3" xfId="8024" xr:uid="{00000000-0005-0000-0000-000066430000}"/>
    <cellStyle name="Normal 2 4 5 3 2" xfId="15935" xr:uid="{00000000-0005-0000-0000-000067430000}"/>
    <cellStyle name="Normal 2 4 5 3 2 2" xfId="31604" xr:uid="{00000000-0005-0000-0000-000068430000}"/>
    <cellStyle name="Normal 2 4 5 3 2 3" xfId="47201" xr:uid="{00000000-0005-0000-0000-000069430000}"/>
    <cellStyle name="Normal 2 4 5 3 3" xfId="23858" xr:uid="{00000000-0005-0000-0000-00006A430000}"/>
    <cellStyle name="Normal 2 4 5 3 4" xfId="39455" xr:uid="{00000000-0005-0000-0000-00006B430000}"/>
    <cellStyle name="Normal 2 4 5 4" xfId="8025" xr:uid="{00000000-0005-0000-0000-00006C430000}"/>
    <cellStyle name="Normal 2 4 5 4 2" xfId="15936" xr:uid="{00000000-0005-0000-0000-00006D430000}"/>
    <cellStyle name="Normal 2 4 5 4 2 2" xfId="31605" xr:uid="{00000000-0005-0000-0000-00006E430000}"/>
    <cellStyle name="Normal 2 4 5 4 2 3" xfId="47202" xr:uid="{00000000-0005-0000-0000-00006F430000}"/>
    <cellStyle name="Normal 2 4 5 4 3" xfId="23859" xr:uid="{00000000-0005-0000-0000-000070430000}"/>
    <cellStyle name="Normal 2 4 5 4 4" xfId="39456" xr:uid="{00000000-0005-0000-0000-000071430000}"/>
    <cellStyle name="Normal 2 4 5 5" xfId="8026" xr:uid="{00000000-0005-0000-0000-000072430000}"/>
    <cellStyle name="Normal 2 4 5 5 2" xfId="15937" xr:uid="{00000000-0005-0000-0000-000073430000}"/>
    <cellStyle name="Normal 2 4 5 5 2 2" xfId="31606" xr:uid="{00000000-0005-0000-0000-000074430000}"/>
    <cellStyle name="Normal 2 4 5 5 2 3" xfId="47203" xr:uid="{00000000-0005-0000-0000-000075430000}"/>
    <cellStyle name="Normal 2 4 5 5 3" xfId="23860" xr:uid="{00000000-0005-0000-0000-000076430000}"/>
    <cellStyle name="Normal 2 4 5 5 4" xfId="39457" xr:uid="{00000000-0005-0000-0000-000077430000}"/>
    <cellStyle name="Normal 2 4 5 6" xfId="15933" xr:uid="{00000000-0005-0000-0000-000078430000}"/>
    <cellStyle name="Normal 2 4 5 6 2" xfId="31602" xr:uid="{00000000-0005-0000-0000-000079430000}"/>
    <cellStyle name="Normal 2 4 5 6 3" xfId="47199" xr:uid="{00000000-0005-0000-0000-00007A430000}"/>
    <cellStyle name="Normal 2 4 5 7" xfId="23856" xr:uid="{00000000-0005-0000-0000-00007B430000}"/>
    <cellStyle name="Normal 2 4 5 8" xfId="39453" xr:uid="{00000000-0005-0000-0000-00007C430000}"/>
    <cellStyle name="Normal 2 4 6" xfId="8027" xr:uid="{00000000-0005-0000-0000-00007D430000}"/>
    <cellStyle name="Normal 2 4 6 2" xfId="8028" xr:uid="{00000000-0005-0000-0000-00007E430000}"/>
    <cellStyle name="Normal 2 4 6 2 2" xfId="15939" xr:uid="{00000000-0005-0000-0000-00007F430000}"/>
    <cellStyle name="Normal 2 4 6 2 2 2" xfId="31608" xr:uid="{00000000-0005-0000-0000-000080430000}"/>
    <cellStyle name="Normal 2 4 6 2 2 3" xfId="47205" xr:uid="{00000000-0005-0000-0000-000081430000}"/>
    <cellStyle name="Normal 2 4 6 2 3" xfId="23862" xr:uid="{00000000-0005-0000-0000-000082430000}"/>
    <cellStyle name="Normal 2 4 6 2 4" xfId="39459" xr:uid="{00000000-0005-0000-0000-000083430000}"/>
    <cellStyle name="Normal 2 4 6 3" xfId="8029" xr:uid="{00000000-0005-0000-0000-000084430000}"/>
    <cellStyle name="Normal 2 4 6 3 2" xfId="15940" xr:uid="{00000000-0005-0000-0000-000085430000}"/>
    <cellStyle name="Normal 2 4 6 3 2 2" xfId="31609" xr:uid="{00000000-0005-0000-0000-000086430000}"/>
    <cellStyle name="Normal 2 4 6 3 2 3" xfId="47206" xr:uid="{00000000-0005-0000-0000-000087430000}"/>
    <cellStyle name="Normal 2 4 6 3 3" xfId="23863" xr:uid="{00000000-0005-0000-0000-000088430000}"/>
    <cellStyle name="Normal 2 4 6 3 4" xfId="39460" xr:uid="{00000000-0005-0000-0000-000089430000}"/>
    <cellStyle name="Normal 2 4 6 4" xfId="8030" xr:uid="{00000000-0005-0000-0000-00008A430000}"/>
    <cellStyle name="Normal 2 4 6 4 2" xfId="15941" xr:uid="{00000000-0005-0000-0000-00008B430000}"/>
    <cellStyle name="Normal 2 4 6 4 2 2" xfId="31610" xr:uid="{00000000-0005-0000-0000-00008C430000}"/>
    <cellStyle name="Normal 2 4 6 4 2 3" xfId="47207" xr:uid="{00000000-0005-0000-0000-00008D430000}"/>
    <cellStyle name="Normal 2 4 6 4 3" xfId="23864" xr:uid="{00000000-0005-0000-0000-00008E430000}"/>
    <cellStyle name="Normal 2 4 6 4 4" xfId="39461" xr:uid="{00000000-0005-0000-0000-00008F430000}"/>
    <cellStyle name="Normal 2 4 6 5" xfId="8031" xr:uid="{00000000-0005-0000-0000-000090430000}"/>
    <cellStyle name="Normal 2 4 6 5 2" xfId="15942" xr:uid="{00000000-0005-0000-0000-000091430000}"/>
    <cellStyle name="Normal 2 4 6 5 2 2" xfId="31611" xr:uid="{00000000-0005-0000-0000-000092430000}"/>
    <cellStyle name="Normal 2 4 6 5 2 3" xfId="47208" xr:uid="{00000000-0005-0000-0000-000093430000}"/>
    <cellStyle name="Normal 2 4 6 5 3" xfId="23865" xr:uid="{00000000-0005-0000-0000-000094430000}"/>
    <cellStyle name="Normal 2 4 6 5 4" xfId="39462" xr:uid="{00000000-0005-0000-0000-000095430000}"/>
    <cellStyle name="Normal 2 4 6 6" xfId="15938" xr:uid="{00000000-0005-0000-0000-000096430000}"/>
    <cellStyle name="Normal 2 4 6 6 2" xfId="31607" xr:uid="{00000000-0005-0000-0000-000097430000}"/>
    <cellStyle name="Normal 2 4 6 6 3" xfId="47204" xr:uid="{00000000-0005-0000-0000-000098430000}"/>
    <cellStyle name="Normal 2 4 6 7" xfId="23861" xr:uid="{00000000-0005-0000-0000-000099430000}"/>
    <cellStyle name="Normal 2 4 6 8" xfId="39458" xr:uid="{00000000-0005-0000-0000-00009A430000}"/>
    <cellStyle name="Normal 2 4 63" xfId="8032" xr:uid="{00000000-0005-0000-0000-00009B430000}"/>
    <cellStyle name="Normal 2 4 63 2" xfId="15943" xr:uid="{00000000-0005-0000-0000-00009C430000}"/>
    <cellStyle name="Normal 2 4 63 2 2" xfId="31612" xr:uid="{00000000-0005-0000-0000-00009D430000}"/>
    <cellStyle name="Normal 2 4 63 2 3" xfId="47209" xr:uid="{00000000-0005-0000-0000-00009E430000}"/>
    <cellStyle name="Normal 2 4 63 3" xfId="23866" xr:uid="{00000000-0005-0000-0000-00009F430000}"/>
    <cellStyle name="Normal 2 4 63 4" xfId="39463" xr:uid="{00000000-0005-0000-0000-0000A0430000}"/>
    <cellStyle name="Normal 2 4 7" xfId="8033" xr:uid="{00000000-0005-0000-0000-0000A1430000}"/>
    <cellStyle name="Normal 2 4 7 2" xfId="8034" xr:uid="{00000000-0005-0000-0000-0000A2430000}"/>
    <cellStyle name="Normal 2 4 7 2 2" xfId="15945" xr:uid="{00000000-0005-0000-0000-0000A3430000}"/>
    <cellStyle name="Normal 2 4 7 2 2 2" xfId="31614" xr:uid="{00000000-0005-0000-0000-0000A4430000}"/>
    <cellStyle name="Normal 2 4 7 2 2 3" xfId="47211" xr:uid="{00000000-0005-0000-0000-0000A5430000}"/>
    <cellStyle name="Normal 2 4 7 2 3" xfId="23868" xr:uid="{00000000-0005-0000-0000-0000A6430000}"/>
    <cellStyle name="Normal 2 4 7 2 4" xfId="39465" xr:uid="{00000000-0005-0000-0000-0000A7430000}"/>
    <cellStyle name="Normal 2 4 7 3" xfId="8035" xr:uid="{00000000-0005-0000-0000-0000A8430000}"/>
    <cellStyle name="Normal 2 4 7 3 2" xfId="15946" xr:uid="{00000000-0005-0000-0000-0000A9430000}"/>
    <cellStyle name="Normal 2 4 7 3 2 2" xfId="31615" xr:uid="{00000000-0005-0000-0000-0000AA430000}"/>
    <cellStyle name="Normal 2 4 7 3 2 3" xfId="47212" xr:uid="{00000000-0005-0000-0000-0000AB430000}"/>
    <cellStyle name="Normal 2 4 7 3 3" xfId="23869" xr:uid="{00000000-0005-0000-0000-0000AC430000}"/>
    <cellStyle name="Normal 2 4 7 3 4" xfId="39466" xr:uid="{00000000-0005-0000-0000-0000AD430000}"/>
    <cellStyle name="Normal 2 4 7 4" xfId="8036" xr:uid="{00000000-0005-0000-0000-0000AE430000}"/>
    <cellStyle name="Normal 2 4 7 4 2" xfId="15947" xr:uid="{00000000-0005-0000-0000-0000AF430000}"/>
    <cellStyle name="Normal 2 4 7 4 2 2" xfId="31616" xr:uid="{00000000-0005-0000-0000-0000B0430000}"/>
    <cellStyle name="Normal 2 4 7 4 2 3" xfId="47213" xr:uid="{00000000-0005-0000-0000-0000B1430000}"/>
    <cellStyle name="Normal 2 4 7 4 3" xfId="23870" xr:uid="{00000000-0005-0000-0000-0000B2430000}"/>
    <cellStyle name="Normal 2 4 7 4 4" xfId="39467" xr:uid="{00000000-0005-0000-0000-0000B3430000}"/>
    <cellStyle name="Normal 2 4 7 5" xfId="8037" xr:uid="{00000000-0005-0000-0000-0000B4430000}"/>
    <cellStyle name="Normal 2 4 7 5 2" xfId="15948" xr:uid="{00000000-0005-0000-0000-0000B5430000}"/>
    <cellStyle name="Normal 2 4 7 5 2 2" xfId="31617" xr:uid="{00000000-0005-0000-0000-0000B6430000}"/>
    <cellStyle name="Normal 2 4 7 5 2 3" xfId="47214" xr:uid="{00000000-0005-0000-0000-0000B7430000}"/>
    <cellStyle name="Normal 2 4 7 5 3" xfId="23871" xr:uid="{00000000-0005-0000-0000-0000B8430000}"/>
    <cellStyle name="Normal 2 4 7 5 4" xfId="39468" xr:uid="{00000000-0005-0000-0000-0000B9430000}"/>
    <cellStyle name="Normal 2 4 7 6" xfId="15944" xr:uid="{00000000-0005-0000-0000-0000BA430000}"/>
    <cellStyle name="Normal 2 4 7 6 2" xfId="31613" xr:uid="{00000000-0005-0000-0000-0000BB430000}"/>
    <cellStyle name="Normal 2 4 7 6 3" xfId="47210" xr:uid="{00000000-0005-0000-0000-0000BC430000}"/>
    <cellStyle name="Normal 2 4 7 7" xfId="23867" xr:uid="{00000000-0005-0000-0000-0000BD430000}"/>
    <cellStyle name="Normal 2 4 7 8" xfId="39464" xr:uid="{00000000-0005-0000-0000-0000BE430000}"/>
    <cellStyle name="Normal 2 4 8" xfId="8038" xr:uid="{00000000-0005-0000-0000-0000BF430000}"/>
    <cellStyle name="Normal 2 4 8 2" xfId="8039" xr:uid="{00000000-0005-0000-0000-0000C0430000}"/>
    <cellStyle name="Normal 2 4 8 2 2" xfId="15950" xr:uid="{00000000-0005-0000-0000-0000C1430000}"/>
    <cellStyle name="Normal 2 4 8 2 2 2" xfId="31619" xr:uid="{00000000-0005-0000-0000-0000C2430000}"/>
    <cellStyle name="Normal 2 4 8 2 2 3" xfId="47216" xr:uid="{00000000-0005-0000-0000-0000C3430000}"/>
    <cellStyle name="Normal 2 4 8 2 3" xfId="23873" xr:uid="{00000000-0005-0000-0000-0000C4430000}"/>
    <cellStyle name="Normal 2 4 8 2 4" xfId="39470" xr:uid="{00000000-0005-0000-0000-0000C5430000}"/>
    <cellStyle name="Normal 2 4 8 3" xfId="8040" xr:uid="{00000000-0005-0000-0000-0000C6430000}"/>
    <cellStyle name="Normal 2 4 8 3 2" xfId="15951" xr:uid="{00000000-0005-0000-0000-0000C7430000}"/>
    <cellStyle name="Normal 2 4 8 3 2 2" xfId="31620" xr:uid="{00000000-0005-0000-0000-0000C8430000}"/>
    <cellStyle name="Normal 2 4 8 3 2 3" xfId="47217" xr:uid="{00000000-0005-0000-0000-0000C9430000}"/>
    <cellStyle name="Normal 2 4 8 3 3" xfId="23874" xr:uid="{00000000-0005-0000-0000-0000CA430000}"/>
    <cellStyle name="Normal 2 4 8 3 4" xfId="39471" xr:uid="{00000000-0005-0000-0000-0000CB430000}"/>
    <cellStyle name="Normal 2 4 8 4" xfId="8041" xr:uid="{00000000-0005-0000-0000-0000CC430000}"/>
    <cellStyle name="Normal 2 4 8 4 2" xfId="15952" xr:uid="{00000000-0005-0000-0000-0000CD430000}"/>
    <cellStyle name="Normal 2 4 8 4 2 2" xfId="31621" xr:uid="{00000000-0005-0000-0000-0000CE430000}"/>
    <cellStyle name="Normal 2 4 8 4 2 3" xfId="47218" xr:uid="{00000000-0005-0000-0000-0000CF430000}"/>
    <cellStyle name="Normal 2 4 8 4 3" xfId="23875" xr:uid="{00000000-0005-0000-0000-0000D0430000}"/>
    <cellStyle name="Normal 2 4 8 4 4" xfId="39472" xr:uid="{00000000-0005-0000-0000-0000D1430000}"/>
    <cellStyle name="Normal 2 4 8 5" xfId="8042" xr:uid="{00000000-0005-0000-0000-0000D2430000}"/>
    <cellStyle name="Normal 2 4 8 5 2" xfId="15953" xr:uid="{00000000-0005-0000-0000-0000D3430000}"/>
    <cellStyle name="Normal 2 4 8 5 2 2" xfId="31622" xr:uid="{00000000-0005-0000-0000-0000D4430000}"/>
    <cellStyle name="Normal 2 4 8 5 2 3" xfId="47219" xr:uid="{00000000-0005-0000-0000-0000D5430000}"/>
    <cellStyle name="Normal 2 4 8 5 3" xfId="23876" xr:uid="{00000000-0005-0000-0000-0000D6430000}"/>
    <cellStyle name="Normal 2 4 8 5 4" xfId="39473" xr:uid="{00000000-0005-0000-0000-0000D7430000}"/>
    <cellStyle name="Normal 2 4 8 6" xfId="15949" xr:uid="{00000000-0005-0000-0000-0000D8430000}"/>
    <cellStyle name="Normal 2 4 8 6 2" xfId="31618" xr:uid="{00000000-0005-0000-0000-0000D9430000}"/>
    <cellStyle name="Normal 2 4 8 6 3" xfId="47215" xr:uid="{00000000-0005-0000-0000-0000DA430000}"/>
    <cellStyle name="Normal 2 4 8 7" xfId="23872" xr:uid="{00000000-0005-0000-0000-0000DB430000}"/>
    <cellStyle name="Normal 2 4 8 8" xfId="39469" xr:uid="{00000000-0005-0000-0000-0000DC430000}"/>
    <cellStyle name="Normal 2 4 9" xfId="8043" xr:uid="{00000000-0005-0000-0000-0000DD430000}"/>
    <cellStyle name="Normal 2 4 9 2" xfId="8044" xr:uid="{00000000-0005-0000-0000-0000DE430000}"/>
    <cellStyle name="Normal 2 4 9 2 2" xfId="15955" xr:uid="{00000000-0005-0000-0000-0000DF430000}"/>
    <cellStyle name="Normal 2 4 9 2 2 2" xfId="31624" xr:uid="{00000000-0005-0000-0000-0000E0430000}"/>
    <cellStyle name="Normal 2 4 9 2 2 3" xfId="47221" xr:uid="{00000000-0005-0000-0000-0000E1430000}"/>
    <cellStyle name="Normal 2 4 9 2 3" xfId="23878" xr:uid="{00000000-0005-0000-0000-0000E2430000}"/>
    <cellStyle name="Normal 2 4 9 2 4" xfId="39475" xr:uid="{00000000-0005-0000-0000-0000E3430000}"/>
    <cellStyle name="Normal 2 4 9 3" xfId="8045" xr:uid="{00000000-0005-0000-0000-0000E4430000}"/>
    <cellStyle name="Normal 2 4 9 3 2" xfId="15956" xr:uid="{00000000-0005-0000-0000-0000E5430000}"/>
    <cellStyle name="Normal 2 4 9 3 2 2" xfId="31625" xr:uid="{00000000-0005-0000-0000-0000E6430000}"/>
    <cellStyle name="Normal 2 4 9 3 2 3" xfId="47222" xr:uid="{00000000-0005-0000-0000-0000E7430000}"/>
    <cellStyle name="Normal 2 4 9 3 3" xfId="23879" xr:uid="{00000000-0005-0000-0000-0000E8430000}"/>
    <cellStyle name="Normal 2 4 9 3 4" xfId="39476" xr:uid="{00000000-0005-0000-0000-0000E9430000}"/>
    <cellStyle name="Normal 2 4 9 4" xfId="8046" xr:uid="{00000000-0005-0000-0000-0000EA430000}"/>
    <cellStyle name="Normal 2 4 9 4 2" xfId="15957" xr:uid="{00000000-0005-0000-0000-0000EB430000}"/>
    <cellStyle name="Normal 2 4 9 4 2 2" xfId="31626" xr:uid="{00000000-0005-0000-0000-0000EC430000}"/>
    <cellStyle name="Normal 2 4 9 4 2 3" xfId="47223" xr:uid="{00000000-0005-0000-0000-0000ED430000}"/>
    <cellStyle name="Normal 2 4 9 4 3" xfId="23880" xr:uid="{00000000-0005-0000-0000-0000EE430000}"/>
    <cellStyle name="Normal 2 4 9 4 4" xfId="39477" xr:uid="{00000000-0005-0000-0000-0000EF430000}"/>
    <cellStyle name="Normal 2 4 9 5" xfId="8047" xr:uid="{00000000-0005-0000-0000-0000F0430000}"/>
    <cellStyle name="Normal 2 4 9 5 2" xfId="15958" xr:uid="{00000000-0005-0000-0000-0000F1430000}"/>
    <cellStyle name="Normal 2 4 9 5 2 2" xfId="31627" xr:uid="{00000000-0005-0000-0000-0000F2430000}"/>
    <cellStyle name="Normal 2 4 9 5 2 3" xfId="47224" xr:uid="{00000000-0005-0000-0000-0000F3430000}"/>
    <cellStyle name="Normal 2 4 9 5 3" xfId="23881" xr:uid="{00000000-0005-0000-0000-0000F4430000}"/>
    <cellStyle name="Normal 2 4 9 5 4" xfId="39478" xr:uid="{00000000-0005-0000-0000-0000F5430000}"/>
    <cellStyle name="Normal 2 4 9 6" xfId="15954" xr:uid="{00000000-0005-0000-0000-0000F6430000}"/>
    <cellStyle name="Normal 2 4 9 6 2" xfId="31623" xr:uid="{00000000-0005-0000-0000-0000F7430000}"/>
    <cellStyle name="Normal 2 4 9 6 3" xfId="47220" xr:uid="{00000000-0005-0000-0000-0000F8430000}"/>
    <cellStyle name="Normal 2 4 9 7" xfId="23877" xr:uid="{00000000-0005-0000-0000-0000F9430000}"/>
    <cellStyle name="Normal 2 4 9 8" xfId="39474" xr:uid="{00000000-0005-0000-0000-0000FA430000}"/>
    <cellStyle name="Normal 2 40" xfId="187" xr:uid="{00000000-0005-0000-0000-0000FB430000}"/>
    <cellStyle name="Normal 2 40 2" xfId="14052" xr:uid="{00000000-0005-0000-0000-0000FC430000}"/>
    <cellStyle name="Normal 2 40 3" xfId="15959" xr:uid="{00000000-0005-0000-0000-0000FD430000}"/>
    <cellStyle name="Normal 2 40 3 2" xfId="31628" xr:uid="{00000000-0005-0000-0000-0000FE430000}"/>
    <cellStyle name="Normal 2 40 3 3" xfId="47225" xr:uid="{00000000-0005-0000-0000-0000FF430000}"/>
    <cellStyle name="Normal 2 40 4" xfId="8048" xr:uid="{00000000-0005-0000-0000-000000440000}"/>
    <cellStyle name="Normal 2 40 4 2" xfId="23882" xr:uid="{00000000-0005-0000-0000-000001440000}"/>
    <cellStyle name="Normal 2 40 5" xfId="39479" xr:uid="{00000000-0005-0000-0000-000002440000}"/>
    <cellStyle name="Normal 2 41" xfId="188" xr:uid="{00000000-0005-0000-0000-000003440000}"/>
    <cellStyle name="Normal 2 41 2" xfId="14053" xr:uid="{00000000-0005-0000-0000-000004440000}"/>
    <cellStyle name="Normal 2 41 3" xfId="15960" xr:uid="{00000000-0005-0000-0000-000005440000}"/>
    <cellStyle name="Normal 2 41 3 2" xfId="31629" xr:uid="{00000000-0005-0000-0000-000006440000}"/>
    <cellStyle name="Normal 2 41 3 3" xfId="47226" xr:uid="{00000000-0005-0000-0000-000007440000}"/>
    <cellStyle name="Normal 2 41 4" xfId="8049" xr:uid="{00000000-0005-0000-0000-000008440000}"/>
    <cellStyle name="Normal 2 41 4 2" xfId="23883" xr:uid="{00000000-0005-0000-0000-000009440000}"/>
    <cellStyle name="Normal 2 41 5" xfId="39480" xr:uid="{00000000-0005-0000-0000-00000A440000}"/>
    <cellStyle name="Normal 2 42" xfId="189" xr:uid="{00000000-0005-0000-0000-00000B440000}"/>
    <cellStyle name="Normal 2 42 2" xfId="14054" xr:uid="{00000000-0005-0000-0000-00000C440000}"/>
    <cellStyle name="Normal 2 42 3" xfId="15961" xr:uid="{00000000-0005-0000-0000-00000D440000}"/>
    <cellStyle name="Normal 2 42 3 2" xfId="31630" xr:uid="{00000000-0005-0000-0000-00000E440000}"/>
    <cellStyle name="Normal 2 42 3 3" xfId="47227" xr:uid="{00000000-0005-0000-0000-00000F440000}"/>
    <cellStyle name="Normal 2 42 4" xfId="8050" xr:uid="{00000000-0005-0000-0000-000010440000}"/>
    <cellStyle name="Normal 2 42 4 2" xfId="23884" xr:uid="{00000000-0005-0000-0000-000011440000}"/>
    <cellStyle name="Normal 2 42 5" xfId="39481" xr:uid="{00000000-0005-0000-0000-000012440000}"/>
    <cellStyle name="Normal 2 43" xfId="190" xr:uid="{00000000-0005-0000-0000-000013440000}"/>
    <cellStyle name="Normal 2 43 2" xfId="14055" xr:uid="{00000000-0005-0000-0000-000014440000}"/>
    <cellStyle name="Normal 2 43 3" xfId="14697" xr:uid="{00000000-0005-0000-0000-000015440000}"/>
    <cellStyle name="Normal 2 43 3 2" xfId="30366" xr:uid="{00000000-0005-0000-0000-000016440000}"/>
    <cellStyle name="Normal 2 43 3 3" xfId="45963" xr:uid="{00000000-0005-0000-0000-000017440000}"/>
    <cellStyle name="Normal 2 43 4" xfId="6785" xr:uid="{00000000-0005-0000-0000-000018440000}"/>
    <cellStyle name="Normal 2 43 4 2" xfId="22620" xr:uid="{00000000-0005-0000-0000-000019440000}"/>
    <cellStyle name="Normal 2 43 5" xfId="38217" xr:uid="{00000000-0005-0000-0000-00001A440000}"/>
    <cellStyle name="Normal 2 44" xfId="191" xr:uid="{00000000-0005-0000-0000-00001B440000}"/>
    <cellStyle name="Normal 2 45" xfId="192" xr:uid="{00000000-0005-0000-0000-00001C440000}"/>
    <cellStyle name="Normal 2 46" xfId="193" xr:uid="{00000000-0005-0000-0000-00001D440000}"/>
    <cellStyle name="Normal 2 47" xfId="194" xr:uid="{00000000-0005-0000-0000-00001E440000}"/>
    <cellStyle name="Normal 2 48" xfId="195" xr:uid="{00000000-0005-0000-0000-00001F440000}"/>
    <cellStyle name="Normal 2 49" xfId="196" xr:uid="{00000000-0005-0000-0000-000020440000}"/>
    <cellStyle name="Normal 2 5" xfId="197" xr:uid="{00000000-0005-0000-0000-000021440000}"/>
    <cellStyle name="Normal 2 5 10" xfId="8052" xr:uid="{00000000-0005-0000-0000-000022440000}"/>
    <cellStyle name="Normal 2 5 10 2" xfId="8053" xr:uid="{00000000-0005-0000-0000-000023440000}"/>
    <cellStyle name="Normal 2 5 10 2 2" xfId="15964" xr:uid="{00000000-0005-0000-0000-000024440000}"/>
    <cellStyle name="Normal 2 5 10 2 2 2" xfId="31633" xr:uid="{00000000-0005-0000-0000-000025440000}"/>
    <cellStyle name="Normal 2 5 10 2 2 3" xfId="47230" xr:uid="{00000000-0005-0000-0000-000026440000}"/>
    <cellStyle name="Normal 2 5 10 2 3" xfId="23887" xr:uid="{00000000-0005-0000-0000-000027440000}"/>
    <cellStyle name="Normal 2 5 10 2 4" xfId="39484" xr:uid="{00000000-0005-0000-0000-000028440000}"/>
    <cellStyle name="Normal 2 5 10 3" xfId="8054" xr:uid="{00000000-0005-0000-0000-000029440000}"/>
    <cellStyle name="Normal 2 5 10 3 2" xfId="15965" xr:uid="{00000000-0005-0000-0000-00002A440000}"/>
    <cellStyle name="Normal 2 5 10 3 2 2" xfId="31634" xr:uid="{00000000-0005-0000-0000-00002B440000}"/>
    <cellStyle name="Normal 2 5 10 3 2 3" xfId="47231" xr:uid="{00000000-0005-0000-0000-00002C440000}"/>
    <cellStyle name="Normal 2 5 10 3 3" xfId="23888" xr:uid="{00000000-0005-0000-0000-00002D440000}"/>
    <cellStyle name="Normal 2 5 10 3 4" xfId="39485" xr:uid="{00000000-0005-0000-0000-00002E440000}"/>
    <cellStyle name="Normal 2 5 10 4" xfId="15963" xr:uid="{00000000-0005-0000-0000-00002F440000}"/>
    <cellStyle name="Normal 2 5 10 4 2" xfId="31632" xr:uid="{00000000-0005-0000-0000-000030440000}"/>
    <cellStyle name="Normal 2 5 10 4 3" xfId="47229" xr:uid="{00000000-0005-0000-0000-000031440000}"/>
    <cellStyle name="Normal 2 5 10 5" xfId="23886" xr:uid="{00000000-0005-0000-0000-000032440000}"/>
    <cellStyle name="Normal 2 5 10 6" xfId="39483" xr:uid="{00000000-0005-0000-0000-000033440000}"/>
    <cellStyle name="Normal 2 5 11" xfId="8055" xr:uid="{00000000-0005-0000-0000-000034440000}"/>
    <cellStyle name="Normal 2 5 11 2" xfId="8056" xr:uid="{00000000-0005-0000-0000-000035440000}"/>
    <cellStyle name="Normal 2 5 11 2 2" xfId="15967" xr:uid="{00000000-0005-0000-0000-000036440000}"/>
    <cellStyle name="Normal 2 5 11 2 2 2" xfId="31636" xr:uid="{00000000-0005-0000-0000-000037440000}"/>
    <cellStyle name="Normal 2 5 11 2 2 3" xfId="47233" xr:uid="{00000000-0005-0000-0000-000038440000}"/>
    <cellStyle name="Normal 2 5 11 2 3" xfId="23890" xr:uid="{00000000-0005-0000-0000-000039440000}"/>
    <cellStyle name="Normal 2 5 11 2 4" xfId="39487" xr:uid="{00000000-0005-0000-0000-00003A440000}"/>
    <cellStyle name="Normal 2 5 11 3" xfId="8057" xr:uid="{00000000-0005-0000-0000-00003B440000}"/>
    <cellStyle name="Normal 2 5 11 3 2" xfId="15968" xr:uid="{00000000-0005-0000-0000-00003C440000}"/>
    <cellStyle name="Normal 2 5 11 3 2 2" xfId="31637" xr:uid="{00000000-0005-0000-0000-00003D440000}"/>
    <cellStyle name="Normal 2 5 11 3 2 3" xfId="47234" xr:uid="{00000000-0005-0000-0000-00003E440000}"/>
    <cellStyle name="Normal 2 5 11 3 3" xfId="23891" xr:uid="{00000000-0005-0000-0000-00003F440000}"/>
    <cellStyle name="Normal 2 5 11 3 4" xfId="39488" xr:uid="{00000000-0005-0000-0000-000040440000}"/>
    <cellStyle name="Normal 2 5 11 4" xfId="15966" xr:uid="{00000000-0005-0000-0000-000041440000}"/>
    <cellStyle name="Normal 2 5 11 4 2" xfId="31635" xr:uid="{00000000-0005-0000-0000-000042440000}"/>
    <cellStyle name="Normal 2 5 11 4 3" xfId="47232" xr:uid="{00000000-0005-0000-0000-000043440000}"/>
    <cellStyle name="Normal 2 5 11 5" xfId="23889" xr:uid="{00000000-0005-0000-0000-000044440000}"/>
    <cellStyle name="Normal 2 5 11 6" xfId="39486" xr:uid="{00000000-0005-0000-0000-000045440000}"/>
    <cellStyle name="Normal 2 5 12" xfId="8058" xr:uid="{00000000-0005-0000-0000-000046440000}"/>
    <cellStyle name="Normal 2 5 12 2" xfId="8059" xr:uid="{00000000-0005-0000-0000-000047440000}"/>
    <cellStyle name="Normal 2 5 12 2 2" xfId="15970" xr:uid="{00000000-0005-0000-0000-000048440000}"/>
    <cellStyle name="Normal 2 5 12 2 2 2" xfId="31639" xr:uid="{00000000-0005-0000-0000-000049440000}"/>
    <cellStyle name="Normal 2 5 12 2 2 3" xfId="47236" xr:uid="{00000000-0005-0000-0000-00004A440000}"/>
    <cellStyle name="Normal 2 5 12 2 3" xfId="23893" xr:uid="{00000000-0005-0000-0000-00004B440000}"/>
    <cellStyle name="Normal 2 5 12 2 4" xfId="39490" xr:uid="{00000000-0005-0000-0000-00004C440000}"/>
    <cellStyle name="Normal 2 5 12 3" xfId="8060" xr:uid="{00000000-0005-0000-0000-00004D440000}"/>
    <cellStyle name="Normal 2 5 12 3 2" xfId="15971" xr:uid="{00000000-0005-0000-0000-00004E440000}"/>
    <cellStyle name="Normal 2 5 12 3 2 2" xfId="31640" xr:uid="{00000000-0005-0000-0000-00004F440000}"/>
    <cellStyle name="Normal 2 5 12 3 2 3" xfId="47237" xr:uid="{00000000-0005-0000-0000-000050440000}"/>
    <cellStyle name="Normal 2 5 12 3 3" xfId="23894" xr:uid="{00000000-0005-0000-0000-000051440000}"/>
    <cellStyle name="Normal 2 5 12 3 4" xfId="39491" xr:uid="{00000000-0005-0000-0000-000052440000}"/>
    <cellStyle name="Normal 2 5 12 4" xfId="15969" xr:uid="{00000000-0005-0000-0000-000053440000}"/>
    <cellStyle name="Normal 2 5 12 4 2" xfId="31638" xr:uid="{00000000-0005-0000-0000-000054440000}"/>
    <cellStyle name="Normal 2 5 12 4 3" xfId="47235" xr:uid="{00000000-0005-0000-0000-000055440000}"/>
    <cellStyle name="Normal 2 5 12 5" xfId="23892" xr:uid="{00000000-0005-0000-0000-000056440000}"/>
    <cellStyle name="Normal 2 5 12 6" xfId="39489" xr:uid="{00000000-0005-0000-0000-000057440000}"/>
    <cellStyle name="Normal 2 5 13" xfId="8061" xr:uid="{00000000-0005-0000-0000-000058440000}"/>
    <cellStyle name="Normal 2 5 13 2" xfId="8062" xr:uid="{00000000-0005-0000-0000-000059440000}"/>
    <cellStyle name="Normal 2 5 13 2 2" xfId="15973" xr:uid="{00000000-0005-0000-0000-00005A440000}"/>
    <cellStyle name="Normal 2 5 13 2 2 2" xfId="31642" xr:uid="{00000000-0005-0000-0000-00005B440000}"/>
    <cellStyle name="Normal 2 5 13 2 2 3" xfId="47239" xr:uid="{00000000-0005-0000-0000-00005C440000}"/>
    <cellStyle name="Normal 2 5 13 2 3" xfId="23896" xr:uid="{00000000-0005-0000-0000-00005D440000}"/>
    <cellStyle name="Normal 2 5 13 2 4" xfId="39493" xr:uid="{00000000-0005-0000-0000-00005E440000}"/>
    <cellStyle name="Normal 2 5 13 3" xfId="8063" xr:uid="{00000000-0005-0000-0000-00005F440000}"/>
    <cellStyle name="Normal 2 5 13 3 2" xfId="15974" xr:uid="{00000000-0005-0000-0000-000060440000}"/>
    <cellStyle name="Normal 2 5 13 3 2 2" xfId="31643" xr:uid="{00000000-0005-0000-0000-000061440000}"/>
    <cellStyle name="Normal 2 5 13 3 2 3" xfId="47240" xr:uid="{00000000-0005-0000-0000-000062440000}"/>
    <cellStyle name="Normal 2 5 13 3 3" xfId="23897" xr:uid="{00000000-0005-0000-0000-000063440000}"/>
    <cellStyle name="Normal 2 5 13 3 4" xfId="39494" xr:uid="{00000000-0005-0000-0000-000064440000}"/>
    <cellStyle name="Normal 2 5 13 4" xfId="15972" xr:uid="{00000000-0005-0000-0000-000065440000}"/>
    <cellStyle name="Normal 2 5 13 4 2" xfId="31641" xr:uid="{00000000-0005-0000-0000-000066440000}"/>
    <cellStyle name="Normal 2 5 13 4 3" xfId="47238" xr:uid="{00000000-0005-0000-0000-000067440000}"/>
    <cellStyle name="Normal 2 5 13 5" xfId="23895" xr:uid="{00000000-0005-0000-0000-000068440000}"/>
    <cellStyle name="Normal 2 5 13 6" xfId="39492" xr:uid="{00000000-0005-0000-0000-000069440000}"/>
    <cellStyle name="Normal 2 5 14" xfId="8064" xr:uid="{00000000-0005-0000-0000-00006A440000}"/>
    <cellStyle name="Normal 2 5 14 2" xfId="8065" xr:uid="{00000000-0005-0000-0000-00006B440000}"/>
    <cellStyle name="Normal 2 5 14 2 2" xfId="15976" xr:uid="{00000000-0005-0000-0000-00006C440000}"/>
    <cellStyle name="Normal 2 5 14 2 2 2" xfId="31645" xr:uid="{00000000-0005-0000-0000-00006D440000}"/>
    <cellStyle name="Normal 2 5 14 2 2 3" xfId="47242" xr:uid="{00000000-0005-0000-0000-00006E440000}"/>
    <cellStyle name="Normal 2 5 14 2 3" xfId="23899" xr:uid="{00000000-0005-0000-0000-00006F440000}"/>
    <cellStyle name="Normal 2 5 14 2 4" xfId="39496" xr:uid="{00000000-0005-0000-0000-000070440000}"/>
    <cellStyle name="Normal 2 5 14 3" xfId="8066" xr:uid="{00000000-0005-0000-0000-000071440000}"/>
    <cellStyle name="Normal 2 5 14 3 2" xfId="15977" xr:uid="{00000000-0005-0000-0000-000072440000}"/>
    <cellStyle name="Normal 2 5 14 3 2 2" xfId="31646" xr:uid="{00000000-0005-0000-0000-000073440000}"/>
    <cellStyle name="Normal 2 5 14 3 2 3" xfId="47243" xr:uid="{00000000-0005-0000-0000-000074440000}"/>
    <cellStyle name="Normal 2 5 14 3 3" xfId="23900" xr:uid="{00000000-0005-0000-0000-000075440000}"/>
    <cellStyle name="Normal 2 5 14 3 4" xfId="39497" xr:uid="{00000000-0005-0000-0000-000076440000}"/>
    <cellStyle name="Normal 2 5 14 4" xfId="15975" xr:uid="{00000000-0005-0000-0000-000077440000}"/>
    <cellStyle name="Normal 2 5 14 4 2" xfId="31644" xr:uid="{00000000-0005-0000-0000-000078440000}"/>
    <cellStyle name="Normal 2 5 14 4 3" xfId="47241" xr:uid="{00000000-0005-0000-0000-000079440000}"/>
    <cellStyle name="Normal 2 5 14 5" xfId="23898" xr:uid="{00000000-0005-0000-0000-00007A440000}"/>
    <cellStyle name="Normal 2 5 14 6" xfId="39495" xr:uid="{00000000-0005-0000-0000-00007B440000}"/>
    <cellStyle name="Normal 2 5 15" xfId="8067" xr:uid="{00000000-0005-0000-0000-00007C440000}"/>
    <cellStyle name="Normal 2 5 15 2" xfId="8068" xr:uid="{00000000-0005-0000-0000-00007D440000}"/>
    <cellStyle name="Normal 2 5 15 2 2" xfId="15979" xr:uid="{00000000-0005-0000-0000-00007E440000}"/>
    <cellStyle name="Normal 2 5 15 2 2 2" xfId="31648" xr:uid="{00000000-0005-0000-0000-00007F440000}"/>
    <cellStyle name="Normal 2 5 15 2 2 3" xfId="47245" xr:uid="{00000000-0005-0000-0000-000080440000}"/>
    <cellStyle name="Normal 2 5 15 2 3" xfId="23902" xr:uid="{00000000-0005-0000-0000-000081440000}"/>
    <cellStyle name="Normal 2 5 15 2 4" xfId="39499" xr:uid="{00000000-0005-0000-0000-000082440000}"/>
    <cellStyle name="Normal 2 5 15 3" xfId="8069" xr:uid="{00000000-0005-0000-0000-000083440000}"/>
    <cellStyle name="Normal 2 5 15 3 2" xfId="15980" xr:uid="{00000000-0005-0000-0000-000084440000}"/>
    <cellStyle name="Normal 2 5 15 3 2 2" xfId="31649" xr:uid="{00000000-0005-0000-0000-000085440000}"/>
    <cellStyle name="Normal 2 5 15 3 2 3" xfId="47246" xr:uid="{00000000-0005-0000-0000-000086440000}"/>
    <cellStyle name="Normal 2 5 15 3 3" xfId="23903" xr:uid="{00000000-0005-0000-0000-000087440000}"/>
    <cellStyle name="Normal 2 5 15 3 4" xfId="39500" xr:uid="{00000000-0005-0000-0000-000088440000}"/>
    <cellStyle name="Normal 2 5 15 4" xfId="15978" xr:uid="{00000000-0005-0000-0000-000089440000}"/>
    <cellStyle name="Normal 2 5 15 4 2" xfId="31647" xr:uid="{00000000-0005-0000-0000-00008A440000}"/>
    <cellStyle name="Normal 2 5 15 4 3" xfId="47244" xr:uid="{00000000-0005-0000-0000-00008B440000}"/>
    <cellStyle name="Normal 2 5 15 5" xfId="23901" xr:uid="{00000000-0005-0000-0000-00008C440000}"/>
    <cellStyle name="Normal 2 5 15 6" xfId="39498" xr:uid="{00000000-0005-0000-0000-00008D440000}"/>
    <cellStyle name="Normal 2 5 16" xfId="8070" xr:uid="{00000000-0005-0000-0000-00008E440000}"/>
    <cellStyle name="Normal 2 5 16 2" xfId="8071" xr:uid="{00000000-0005-0000-0000-00008F440000}"/>
    <cellStyle name="Normal 2 5 16 2 2" xfId="15982" xr:uid="{00000000-0005-0000-0000-000090440000}"/>
    <cellStyle name="Normal 2 5 16 2 2 2" xfId="31651" xr:uid="{00000000-0005-0000-0000-000091440000}"/>
    <cellStyle name="Normal 2 5 16 2 2 3" xfId="47248" xr:uid="{00000000-0005-0000-0000-000092440000}"/>
    <cellStyle name="Normal 2 5 16 2 3" xfId="23905" xr:uid="{00000000-0005-0000-0000-000093440000}"/>
    <cellStyle name="Normal 2 5 16 2 4" xfId="39502" xr:uid="{00000000-0005-0000-0000-000094440000}"/>
    <cellStyle name="Normal 2 5 16 3" xfId="8072" xr:uid="{00000000-0005-0000-0000-000095440000}"/>
    <cellStyle name="Normal 2 5 16 3 2" xfId="15983" xr:uid="{00000000-0005-0000-0000-000096440000}"/>
    <cellStyle name="Normal 2 5 16 3 2 2" xfId="31652" xr:uid="{00000000-0005-0000-0000-000097440000}"/>
    <cellStyle name="Normal 2 5 16 3 2 3" xfId="47249" xr:uid="{00000000-0005-0000-0000-000098440000}"/>
    <cellStyle name="Normal 2 5 16 3 3" xfId="23906" xr:uid="{00000000-0005-0000-0000-000099440000}"/>
    <cellStyle name="Normal 2 5 16 3 4" xfId="39503" xr:uid="{00000000-0005-0000-0000-00009A440000}"/>
    <cellStyle name="Normal 2 5 16 4" xfId="15981" xr:uid="{00000000-0005-0000-0000-00009B440000}"/>
    <cellStyle name="Normal 2 5 16 4 2" xfId="31650" xr:uid="{00000000-0005-0000-0000-00009C440000}"/>
    <cellStyle name="Normal 2 5 16 4 3" xfId="47247" xr:uid="{00000000-0005-0000-0000-00009D440000}"/>
    <cellStyle name="Normal 2 5 16 5" xfId="23904" xr:uid="{00000000-0005-0000-0000-00009E440000}"/>
    <cellStyle name="Normal 2 5 16 6" xfId="39501" xr:uid="{00000000-0005-0000-0000-00009F440000}"/>
    <cellStyle name="Normal 2 5 17" xfId="8073" xr:uid="{00000000-0005-0000-0000-0000A0440000}"/>
    <cellStyle name="Normal 2 5 17 2" xfId="15984" xr:uid="{00000000-0005-0000-0000-0000A1440000}"/>
    <cellStyle name="Normal 2 5 17 2 2" xfId="31653" xr:uid="{00000000-0005-0000-0000-0000A2440000}"/>
    <cellStyle name="Normal 2 5 17 2 3" xfId="47250" xr:uid="{00000000-0005-0000-0000-0000A3440000}"/>
    <cellStyle name="Normal 2 5 17 3" xfId="23907" xr:uid="{00000000-0005-0000-0000-0000A4440000}"/>
    <cellStyle name="Normal 2 5 17 4" xfId="39504" xr:uid="{00000000-0005-0000-0000-0000A5440000}"/>
    <cellStyle name="Normal 2 5 18" xfId="8074" xr:uid="{00000000-0005-0000-0000-0000A6440000}"/>
    <cellStyle name="Normal 2 5 18 2" xfId="15985" xr:uid="{00000000-0005-0000-0000-0000A7440000}"/>
    <cellStyle name="Normal 2 5 18 2 2" xfId="31654" xr:uid="{00000000-0005-0000-0000-0000A8440000}"/>
    <cellStyle name="Normal 2 5 18 2 3" xfId="47251" xr:uid="{00000000-0005-0000-0000-0000A9440000}"/>
    <cellStyle name="Normal 2 5 18 3" xfId="23908" xr:uid="{00000000-0005-0000-0000-0000AA440000}"/>
    <cellStyle name="Normal 2 5 18 4" xfId="39505" xr:uid="{00000000-0005-0000-0000-0000AB440000}"/>
    <cellStyle name="Normal 2 5 19" xfId="14056" xr:uid="{00000000-0005-0000-0000-0000AC440000}"/>
    <cellStyle name="Normal 2 5 2" xfId="198" xr:uid="{00000000-0005-0000-0000-0000AD440000}"/>
    <cellStyle name="Normal 2 5 2 2" xfId="8076" xr:uid="{00000000-0005-0000-0000-0000AE440000}"/>
    <cellStyle name="Normal 2 5 2 2 2" xfId="8077" xr:uid="{00000000-0005-0000-0000-0000AF440000}"/>
    <cellStyle name="Normal 2 5 2 2 2 2" xfId="8078" xr:uid="{00000000-0005-0000-0000-0000B0440000}"/>
    <cellStyle name="Normal 2 5 2 2 2 2 2" xfId="15989" xr:uid="{00000000-0005-0000-0000-0000B1440000}"/>
    <cellStyle name="Normal 2 5 2 2 2 2 2 2" xfId="31658" xr:uid="{00000000-0005-0000-0000-0000B2440000}"/>
    <cellStyle name="Normal 2 5 2 2 2 2 2 3" xfId="47255" xr:uid="{00000000-0005-0000-0000-0000B3440000}"/>
    <cellStyle name="Normal 2 5 2 2 2 2 3" xfId="23912" xr:uid="{00000000-0005-0000-0000-0000B4440000}"/>
    <cellStyle name="Normal 2 5 2 2 2 2 4" xfId="39509" xr:uid="{00000000-0005-0000-0000-0000B5440000}"/>
    <cellStyle name="Normal 2 5 2 2 2 3" xfId="8079" xr:uid="{00000000-0005-0000-0000-0000B6440000}"/>
    <cellStyle name="Normal 2 5 2 2 2 3 2" xfId="15990" xr:uid="{00000000-0005-0000-0000-0000B7440000}"/>
    <cellStyle name="Normal 2 5 2 2 2 3 2 2" xfId="31659" xr:uid="{00000000-0005-0000-0000-0000B8440000}"/>
    <cellStyle name="Normal 2 5 2 2 2 3 2 3" xfId="47256" xr:uid="{00000000-0005-0000-0000-0000B9440000}"/>
    <cellStyle name="Normal 2 5 2 2 2 3 3" xfId="23913" xr:uid="{00000000-0005-0000-0000-0000BA440000}"/>
    <cellStyle name="Normal 2 5 2 2 2 3 4" xfId="39510" xr:uid="{00000000-0005-0000-0000-0000BB440000}"/>
    <cellStyle name="Normal 2 5 2 2 2 4" xfId="15988" xr:uid="{00000000-0005-0000-0000-0000BC440000}"/>
    <cellStyle name="Normal 2 5 2 2 2 4 2" xfId="31657" xr:uid="{00000000-0005-0000-0000-0000BD440000}"/>
    <cellStyle name="Normal 2 5 2 2 2 4 3" xfId="47254" xr:uid="{00000000-0005-0000-0000-0000BE440000}"/>
    <cellStyle name="Normal 2 5 2 2 2 5" xfId="23911" xr:uid="{00000000-0005-0000-0000-0000BF440000}"/>
    <cellStyle name="Normal 2 5 2 2 2 6" xfId="39508" xr:uid="{00000000-0005-0000-0000-0000C0440000}"/>
    <cellStyle name="Normal 2 5 2 2 3" xfId="8080" xr:uid="{00000000-0005-0000-0000-0000C1440000}"/>
    <cellStyle name="Normal 2 5 2 2 3 2" xfId="15991" xr:uid="{00000000-0005-0000-0000-0000C2440000}"/>
    <cellStyle name="Normal 2 5 2 2 3 2 2" xfId="31660" xr:uid="{00000000-0005-0000-0000-0000C3440000}"/>
    <cellStyle name="Normal 2 5 2 2 3 2 3" xfId="47257" xr:uid="{00000000-0005-0000-0000-0000C4440000}"/>
    <cellStyle name="Normal 2 5 2 2 3 3" xfId="23914" xr:uid="{00000000-0005-0000-0000-0000C5440000}"/>
    <cellStyle name="Normal 2 5 2 2 3 4" xfId="39511" xr:uid="{00000000-0005-0000-0000-0000C6440000}"/>
    <cellStyle name="Normal 2 5 2 2 4" xfId="8081" xr:uid="{00000000-0005-0000-0000-0000C7440000}"/>
    <cellStyle name="Normal 2 5 2 2 4 2" xfId="15992" xr:uid="{00000000-0005-0000-0000-0000C8440000}"/>
    <cellStyle name="Normal 2 5 2 2 4 2 2" xfId="31661" xr:uid="{00000000-0005-0000-0000-0000C9440000}"/>
    <cellStyle name="Normal 2 5 2 2 4 2 3" xfId="47258" xr:uid="{00000000-0005-0000-0000-0000CA440000}"/>
    <cellStyle name="Normal 2 5 2 2 4 3" xfId="23915" xr:uid="{00000000-0005-0000-0000-0000CB440000}"/>
    <cellStyle name="Normal 2 5 2 2 4 4" xfId="39512" xr:uid="{00000000-0005-0000-0000-0000CC440000}"/>
    <cellStyle name="Normal 2 5 2 2 5" xfId="15987" xr:uid="{00000000-0005-0000-0000-0000CD440000}"/>
    <cellStyle name="Normal 2 5 2 2 5 2" xfId="31656" xr:uid="{00000000-0005-0000-0000-0000CE440000}"/>
    <cellStyle name="Normal 2 5 2 2 5 3" xfId="47253" xr:uid="{00000000-0005-0000-0000-0000CF440000}"/>
    <cellStyle name="Normal 2 5 2 2 6" xfId="23910" xr:uid="{00000000-0005-0000-0000-0000D0440000}"/>
    <cellStyle name="Normal 2 5 2 2 7" xfId="39507" xr:uid="{00000000-0005-0000-0000-0000D1440000}"/>
    <cellStyle name="Normal 2 5 2 3" xfId="8082" xr:uid="{00000000-0005-0000-0000-0000D2440000}"/>
    <cellStyle name="Normal 2 5 2 3 2" xfId="8083" xr:uid="{00000000-0005-0000-0000-0000D3440000}"/>
    <cellStyle name="Normal 2 5 2 3 2 2" xfId="15994" xr:uid="{00000000-0005-0000-0000-0000D4440000}"/>
    <cellStyle name="Normal 2 5 2 3 2 2 2" xfId="31663" xr:uid="{00000000-0005-0000-0000-0000D5440000}"/>
    <cellStyle name="Normal 2 5 2 3 2 2 3" xfId="47260" xr:uid="{00000000-0005-0000-0000-0000D6440000}"/>
    <cellStyle name="Normal 2 5 2 3 2 3" xfId="23917" xr:uid="{00000000-0005-0000-0000-0000D7440000}"/>
    <cellStyle name="Normal 2 5 2 3 2 4" xfId="39514" xr:uid="{00000000-0005-0000-0000-0000D8440000}"/>
    <cellStyle name="Normal 2 5 2 3 3" xfId="8084" xr:uid="{00000000-0005-0000-0000-0000D9440000}"/>
    <cellStyle name="Normal 2 5 2 3 3 2" xfId="15995" xr:uid="{00000000-0005-0000-0000-0000DA440000}"/>
    <cellStyle name="Normal 2 5 2 3 3 2 2" xfId="31664" xr:uid="{00000000-0005-0000-0000-0000DB440000}"/>
    <cellStyle name="Normal 2 5 2 3 3 2 3" xfId="47261" xr:uid="{00000000-0005-0000-0000-0000DC440000}"/>
    <cellStyle name="Normal 2 5 2 3 3 3" xfId="23918" xr:uid="{00000000-0005-0000-0000-0000DD440000}"/>
    <cellStyle name="Normal 2 5 2 3 3 4" xfId="39515" xr:uid="{00000000-0005-0000-0000-0000DE440000}"/>
    <cellStyle name="Normal 2 5 2 3 4" xfId="15993" xr:uid="{00000000-0005-0000-0000-0000DF440000}"/>
    <cellStyle name="Normal 2 5 2 3 4 2" xfId="31662" xr:uid="{00000000-0005-0000-0000-0000E0440000}"/>
    <cellStyle name="Normal 2 5 2 3 4 3" xfId="47259" xr:uid="{00000000-0005-0000-0000-0000E1440000}"/>
    <cellStyle name="Normal 2 5 2 3 5" xfId="23916" xr:uid="{00000000-0005-0000-0000-0000E2440000}"/>
    <cellStyle name="Normal 2 5 2 3 6" xfId="39513" xr:uid="{00000000-0005-0000-0000-0000E3440000}"/>
    <cellStyle name="Normal 2 5 2 4" xfId="8085" xr:uid="{00000000-0005-0000-0000-0000E4440000}"/>
    <cellStyle name="Normal 2 5 2 4 2" xfId="15996" xr:uid="{00000000-0005-0000-0000-0000E5440000}"/>
    <cellStyle name="Normal 2 5 2 4 2 2" xfId="31665" xr:uid="{00000000-0005-0000-0000-0000E6440000}"/>
    <cellStyle name="Normal 2 5 2 4 2 3" xfId="47262" xr:uid="{00000000-0005-0000-0000-0000E7440000}"/>
    <cellStyle name="Normal 2 5 2 4 3" xfId="23919" xr:uid="{00000000-0005-0000-0000-0000E8440000}"/>
    <cellStyle name="Normal 2 5 2 4 4" xfId="39516" xr:uid="{00000000-0005-0000-0000-0000E9440000}"/>
    <cellStyle name="Normal 2 5 2 5" xfId="8086" xr:uid="{00000000-0005-0000-0000-0000EA440000}"/>
    <cellStyle name="Normal 2 5 2 5 2" xfId="15997" xr:uid="{00000000-0005-0000-0000-0000EB440000}"/>
    <cellStyle name="Normal 2 5 2 5 2 2" xfId="31666" xr:uid="{00000000-0005-0000-0000-0000EC440000}"/>
    <cellStyle name="Normal 2 5 2 5 2 3" xfId="47263" xr:uid="{00000000-0005-0000-0000-0000ED440000}"/>
    <cellStyle name="Normal 2 5 2 5 3" xfId="23920" xr:uid="{00000000-0005-0000-0000-0000EE440000}"/>
    <cellStyle name="Normal 2 5 2 5 4" xfId="39517" xr:uid="{00000000-0005-0000-0000-0000EF440000}"/>
    <cellStyle name="Normal 2 5 2 6" xfId="15986" xr:uid="{00000000-0005-0000-0000-0000F0440000}"/>
    <cellStyle name="Normal 2 5 2 6 2" xfId="31655" xr:uid="{00000000-0005-0000-0000-0000F1440000}"/>
    <cellStyle name="Normal 2 5 2 6 3" xfId="47252" xr:uid="{00000000-0005-0000-0000-0000F2440000}"/>
    <cellStyle name="Normal 2 5 2 7" xfId="8075" xr:uid="{00000000-0005-0000-0000-0000F3440000}"/>
    <cellStyle name="Normal 2 5 2 7 2" xfId="23909" xr:uid="{00000000-0005-0000-0000-0000F4440000}"/>
    <cellStyle name="Normal 2 5 2 8" xfId="39506" xr:uid="{00000000-0005-0000-0000-0000F5440000}"/>
    <cellStyle name="Normal 2 5 20" xfId="15962" xr:uid="{00000000-0005-0000-0000-0000F6440000}"/>
    <cellStyle name="Normal 2 5 20 2" xfId="31631" xr:uid="{00000000-0005-0000-0000-0000F7440000}"/>
    <cellStyle name="Normal 2 5 20 3" xfId="47228" xr:uid="{00000000-0005-0000-0000-0000F8440000}"/>
    <cellStyle name="Normal 2 5 21" xfId="8051" xr:uid="{00000000-0005-0000-0000-0000F9440000}"/>
    <cellStyle name="Normal 2 5 21 2" xfId="23885" xr:uid="{00000000-0005-0000-0000-0000FA440000}"/>
    <cellStyle name="Normal 2 5 22" xfId="21913" xr:uid="{00000000-0005-0000-0000-0000FB440000}"/>
    <cellStyle name="Normal 2 5 22 2" xfId="37581" xr:uid="{00000000-0005-0000-0000-0000FC440000}"/>
    <cellStyle name="Normal 2 5 23" xfId="21974" xr:uid="{00000000-0005-0000-0000-0000FD440000}"/>
    <cellStyle name="Normal 2 5 24" xfId="39482" xr:uid="{00000000-0005-0000-0000-0000FE440000}"/>
    <cellStyle name="Normal 2 5 3" xfId="516" xr:uid="{00000000-0005-0000-0000-0000FF440000}"/>
    <cellStyle name="Normal 2 5 3 10" xfId="39518" xr:uid="{00000000-0005-0000-0000-000000450000}"/>
    <cellStyle name="Normal 2 5 3 2" xfId="8088" xr:uid="{00000000-0005-0000-0000-000001450000}"/>
    <cellStyle name="Normal 2 5 3 2 2" xfId="8089" xr:uid="{00000000-0005-0000-0000-000002450000}"/>
    <cellStyle name="Normal 2 5 3 2 2 2" xfId="8090" xr:uid="{00000000-0005-0000-0000-000003450000}"/>
    <cellStyle name="Normal 2 5 3 2 2 2 2" xfId="16001" xr:uid="{00000000-0005-0000-0000-000004450000}"/>
    <cellStyle name="Normal 2 5 3 2 2 2 2 2" xfId="31670" xr:uid="{00000000-0005-0000-0000-000005450000}"/>
    <cellStyle name="Normal 2 5 3 2 2 2 2 3" xfId="47267" xr:uid="{00000000-0005-0000-0000-000006450000}"/>
    <cellStyle name="Normal 2 5 3 2 2 2 3" xfId="23924" xr:uid="{00000000-0005-0000-0000-000007450000}"/>
    <cellStyle name="Normal 2 5 3 2 2 2 4" xfId="39521" xr:uid="{00000000-0005-0000-0000-000008450000}"/>
    <cellStyle name="Normal 2 5 3 2 2 3" xfId="8091" xr:uid="{00000000-0005-0000-0000-000009450000}"/>
    <cellStyle name="Normal 2 5 3 2 2 3 2" xfId="16002" xr:uid="{00000000-0005-0000-0000-00000A450000}"/>
    <cellStyle name="Normal 2 5 3 2 2 3 2 2" xfId="31671" xr:uid="{00000000-0005-0000-0000-00000B450000}"/>
    <cellStyle name="Normal 2 5 3 2 2 3 2 3" xfId="47268" xr:uid="{00000000-0005-0000-0000-00000C450000}"/>
    <cellStyle name="Normal 2 5 3 2 2 3 3" xfId="23925" xr:uid="{00000000-0005-0000-0000-00000D450000}"/>
    <cellStyle name="Normal 2 5 3 2 2 3 4" xfId="39522" xr:uid="{00000000-0005-0000-0000-00000E450000}"/>
    <cellStyle name="Normal 2 5 3 2 2 4" xfId="16000" xr:uid="{00000000-0005-0000-0000-00000F450000}"/>
    <cellStyle name="Normal 2 5 3 2 2 4 2" xfId="31669" xr:uid="{00000000-0005-0000-0000-000010450000}"/>
    <cellStyle name="Normal 2 5 3 2 2 4 3" xfId="47266" xr:uid="{00000000-0005-0000-0000-000011450000}"/>
    <cellStyle name="Normal 2 5 3 2 2 5" xfId="23923" xr:uid="{00000000-0005-0000-0000-000012450000}"/>
    <cellStyle name="Normal 2 5 3 2 2 6" xfId="39520" xr:uid="{00000000-0005-0000-0000-000013450000}"/>
    <cellStyle name="Normal 2 5 3 2 3" xfId="8092" xr:uid="{00000000-0005-0000-0000-000014450000}"/>
    <cellStyle name="Normal 2 5 3 2 3 2" xfId="16003" xr:uid="{00000000-0005-0000-0000-000015450000}"/>
    <cellStyle name="Normal 2 5 3 2 3 2 2" xfId="31672" xr:uid="{00000000-0005-0000-0000-000016450000}"/>
    <cellStyle name="Normal 2 5 3 2 3 2 3" xfId="47269" xr:uid="{00000000-0005-0000-0000-000017450000}"/>
    <cellStyle name="Normal 2 5 3 2 3 3" xfId="23926" xr:uid="{00000000-0005-0000-0000-000018450000}"/>
    <cellStyle name="Normal 2 5 3 2 3 4" xfId="39523" xr:uid="{00000000-0005-0000-0000-000019450000}"/>
    <cellStyle name="Normal 2 5 3 2 4" xfId="8093" xr:uid="{00000000-0005-0000-0000-00001A450000}"/>
    <cellStyle name="Normal 2 5 3 2 4 2" xfId="16004" xr:uid="{00000000-0005-0000-0000-00001B450000}"/>
    <cellStyle name="Normal 2 5 3 2 4 2 2" xfId="31673" xr:uid="{00000000-0005-0000-0000-00001C450000}"/>
    <cellStyle name="Normal 2 5 3 2 4 2 3" xfId="47270" xr:uid="{00000000-0005-0000-0000-00001D450000}"/>
    <cellStyle name="Normal 2 5 3 2 4 3" xfId="23927" xr:uid="{00000000-0005-0000-0000-00001E450000}"/>
    <cellStyle name="Normal 2 5 3 2 4 4" xfId="39524" xr:uid="{00000000-0005-0000-0000-00001F450000}"/>
    <cellStyle name="Normal 2 5 3 2 5" xfId="15999" xr:uid="{00000000-0005-0000-0000-000020450000}"/>
    <cellStyle name="Normal 2 5 3 2 5 2" xfId="31668" xr:uid="{00000000-0005-0000-0000-000021450000}"/>
    <cellStyle name="Normal 2 5 3 2 5 3" xfId="47265" xr:uid="{00000000-0005-0000-0000-000022450000}"/>
    <cellStyle name="Normal 2 5 3 2 6" xfId="23922" xr:uid="{00000000-0005-0000-0000-000023450000}"/>
    <cellStyle name="Normal 2 5 3 2 7" xfId="39519" xr:uid="{00000000-0005-0000-0000-000024450000}"/>
    <cellStyle name="Normal 2 5 3 3" xfId="8094" xr:uid="{00000000-0005-0000-0000-000025450000}"/>
    <cellStyle name="Normal 2 5 3 3 2" xfId="8095" xr:uid="{00000000-0005-0000-0000-000026450000}"/>
    <cellStyle name="Normal 2 5 3 3 2 2" xfId="16006" xr:uid="{00000000-0005-0000-0000-000027450000}"/>
    <cellStyle name="Normal 2 5 3 3 2 2 2" xfId="31675" xr:uid="{00000000-0005-0000-0000-000028450000}"/>
    <cellStyle name="Normal 2 5 3 3 2 2 3" xfId="47272" xr:uid="{00000000-0005-0000-0000-000029450000}"/>
    <cellStyle name="Normal 2 5 3 3 2 3" xfId="23929" xr:uid="{00000000-0005-0000-0000-00002A450000}"/>
    <cellStyle name="Normal 2 5 3 3 2 4" xfId="39526" xr:uid="{00000000-0005-0000-0000-00002B450000}"/>
    <cellStyle name="Normal 2 5 3 3 3" xfId="8096" xr:uid="{00000000-0005-0000-0000-00002C450000}"/>
    <cellStyle name="Normal 2 5 3 3 3 2" xfId="16007" xr:uid="{00000000-0005-0000-0000-00002D450000}"/>
    <cellStyle name="Normal 2 5 3 3 3 2 2" xfId="31676" xr:uid="{00000000-0005-0000-0000-00002E450000}"/>
    <cellStyle name="Normal 2 5 3 3 3 2 3" xfId="47273" xr:uid="{00000000-0005-0000-0000-00002F450000}"/>
    <cellStyle name="Normal 2 5 3 3 3 3" xfId="23930" xr:uid="{00000000-0005-0000-0000-000030450000}"/>
    <cellStyle name="Normal 2 5 3 3 3 4" xfId="39527" xr:uid="{00000000-0005-0000-0000-000031450000}"/>
    <cellStyle name="Normal 2 5 3 3 4" xfId="16005" xr:uid="{00000000-0005-0000-0000-000032450000}"/>
    <cellStyle name="Normal 2 5 3 3 4 2" xfId="31674" xr:uid="{00000000-0005-0000-0000-000033450000}"/>
    <cellStyle name="Normal 2 5 3 3 4 3" xfId="47271" xr:uid="{00000000-0005-0000-0000-000034450000}"/>
    <cellStyle name="Normal 2 5 3 3 5" xfId="23928" xr:uid="{00000000-0005-0000-0000-000035450000}"/>
    <cellStyle name="Normal 2 5 3 3 6" xfId="39525" xr:uid="{00000000-0005-0000-0000-000036450000}"/>
    <cellStyle name="Normal 2 5 3 4" xfId="8097" xr:uid="{00000000-0005-0000-0000-000037450000}"/>
    <cellStyle name="Normal 2 5 3 4 2" xfId="16008" xr:uid="{00000000-0005-0000-0000-000038450000}"/>
    <cellStyle name="Normal 2 5 3 4 2 2" xfId="31677" xr:uid="{00000000-0005-0000-0000-000039450000}"/>
    <cellStyle name="Normal 2 5 3 4 2 3" xfId="47274" xr:uid="{00000000-0005-0000-0000-00003A450000}"/>
    <cellStyle name="Normal 2 5 3 4 3" xfId="23931" xr:uid="{00000000-0005-0000-0000-00003B450000}"/>
    <cellStyle name="Normal 2 5 3 4 4" xfId="39528" xr:uid="{00000000-0005-0000-0000-00003C450000}"/>
    <cellStyle name="Normal 2 5 3 5" xfId="8098" xr:uid="{00000000-0005-0000-0000-00003D450000}"/>
    <cellStyle name="Normal 2 5 3 5 2" xfId="16009" xr:uid="{00000000-0005-0000-0000-00003E450000}"/>
    <cellStyle name="Normal 2 5 3 5 2 2" xfId="31678" xr:uid="{00000000-0005-0000-0000-00003F450000}"/>
    <cellStyle name="Normal 2 5 3 5 2 3" xfId="47275" xr:uid="{00000000-0005-0000-0000-000040450000}"/>
    <cellStyle name="Normal 2 5 3 5 3" xfId="23932" xr:uid="{00000000-0005-0000-0000-000041450000}"/>
    <cellStyle name="Normal 2 5 3 5 4" xfId="39529" xr:uid="{00000000-0005-0000-0000-000042450000}"/>
    <cellStyle name="Normal 2 5 3 6" xfId="15998" xr:uid="{00000000-0005-0000-0000-000043450000}"/>
    <cellStyle name="Normal 2 5 3 6 2" xfId="31667" xr:uid="{00000000-0005-0000-0000-000044450000}"/>
    <cellStyle name="Normal 2 5 3 6 3" xfId="47264" xr:uid="{00000000-0005-0000-0000-000045450000}"/>
    <cellStyle name="Normal 2 5 3 7" xfId="8087" xr:uid="{00000000-0005-0000-0000-000046450000}"/>
    <cellStyle name="Normal 2 5 3 7 2" xfId="23921" xr:uid="{00000000-0005-0000-0000-000047450000}"/>
    <cellStyle name="Normal 2 5 3 8" xfId="21941" xr:uid="{00000000-0005-0000-0000-000048450000}"/>
    <cellStyle name="Normal 2 5 3 8 2" xfId="37609" xr:uid="{00000000-0005-0000-0000-000049450000}"/>
    <cellStyle name="Normal 2 5 3 9" xfId="22021" xr:uid="{00000000-0005-0000-0000-00004A450000}"/>
    <cellStyle name="Normal 2 5 4" xfId="8099" xr:uid="{00000000-0005-0000-0000-00004B450000}"/>
    <cellStyle name="Normal 2 5 4 2" xfId="8100" xr:uid="{00000000-0005-0000-0000-00004C450000}"/>
    <cellStyle name="Normal 2 5 4 2 2" xfId="8101" xr:uid="{00000000-0005-0000-0000-00004D450000}"/>
    <cellStyle name="Normal 2 5 4 2 2 2" xfId="16012" xr:uid="{00000000-0005-0000-0000-00004E450000}"/>
    <cellStyle name="Normal 2 5 4 2 2 2 2" xfId="31681" xr:uid="{00000000-0005-0000-0000-00004F450000}"/>
    <cellStyle name="Normal 2 5 4 2 2 2 3" xfId="47278" xr:uid="{00000000-0005-0000-0000-000050450000}"/>
    <cellStyle name="Normal 2 5 4 2 2 3" xfId="23935" xr:uid="{00000000-0005-0000-0000-000051450000}"/>
    <cellStyle name="Normal 2 5 4 2 2 4" xfId="39532" xr:uid="{00000000-0005-0000-0000-000052450000}"/>
    <cellStyle name="Normal 2 5 4 2 3" xfId="8102" xr:uid="{00000000-0005-0000-0000-000053450000}"/>
    <cellStyle name="Normal 2 5 4 2 3 2" xfId="16013" xr:uid="{00000000-0005-0000-0000-000054450000}"/>
    <cellStyle name="Normal 2 5 4 2 3 2 2" xfId="31682" xr:uid="{00000000-0005-0000-0000-000055450000}"/>
    <cellStyle name="Normal 2 5 4 2 3 2 3" xfId="47279" xr:uid="{00000000-0005-0000-0000-000056450000}"/>
    <cellStyle name="Normal 2 5 4 2 3 3" xfId="23936" xr:uid="{00000000-0005-0000-0000-000057450000}"/>
    <cellStyle name="Normal 2 5 4 2 3 4" xfId="39533" xr:uid="{00000000-0005-0000-0000-000058450000}"/>
    <cellStyle name="Normal 2 5 4 2 4" xfId="16011" xr:uid="{00000000-0005-0000-0000-000059450000}"/>
    <cellStyle name="Normal 2 5 4 2 4 2" xfId="31680" xr:uid="{00000000-0005-0000-0000-00005A450000}"/>
    <cellStyle name="Normal 2 5 4 2 4 3" xfId="47277" xr:uid="{00000000-0005-0000-0000-00005B450000}"/>
    <cellStyle name="Normal 2 5 4 2 5" xfId="23934" xr:uid="{00000000-0005-0000-0000-00005C450000}"/>
    <cellStyle name="Normal 2 5 4 2 6" xfId="39531" xr:uid="{00000000-0005-0000-0000-00005D450000}"/>
    <cellStyle name="Normal 2 5 4 3" xfId="8103" xr:uid="{00000000-0005-0000-0000-00005E450000}"/>
    <cellStyle name="Normal 2 5 4 3 2" xfId="16014" xr:uid="{00000000-0005-0000-0000-00005F450000}"/>
    <cellStyle name="Normal 2 5 4 3 2 2" xfId="31683" xr:uid="{00000000-0005-0000-0000-000060450000}"/>
    <cellStyle name="Normal 2 5 4 3 2 3" xfId="47280" xr:uid="{00000000-0005-0000-0000-000061450000}"/>
    <cellStyle name="Normal 2 5 4 3 3" xfId="23937" xr:uid="{00000000-0005-0000-0000-000062450000}"/>
    <cellStyle name="Normal 2 5 4 3 4" xfId="39534" xr:uid="{00000000-0005-0000-0000-000063450000}"/>
    <cellStyle name="Normal 2 5 4 4" xfId="8104" xr:uid="{00000000-0005-0000-0000-000064450000}"/>
    <cellStyle name="Normal 2 5 4 4 2" xfId="16015" xr:uid="{00000000-0005-0000-0000-000065450000}"/>
    <cellStyle name="Normal 2 5 4 4 2 2" xfId="31684" xr:uid="{00000000-0005-0000-0000-000066450000}"/>
    <cellStyle name="Normal 2 5 4 4 2 3" xfId="47281" xr:uid="{00000000-0005-0000-0000-000067450000}"/>
    <cellStyle name="Normal 2 5 4 4 3" xfId="23938" xr:uid="{00000000-0005-0000-0000-000068450000}"/>
    <cellStyle name="Normal 2 5 4 4 4" xfId="39535" xr:uid="{00000000-0005-0000-0000-000069450000}"/>
    <cellStyle name="Normal 2 5 4 5" xfId="16010" xr:uid="{00000000-0005-0000-0000-00006A450000}"/>
    <cellStyle name="Normal 2 5 4 5 2" xfId="31679" xr:uid="{00000000-0005-0000-0000-00006B450000}"/>
    <cellStyle name="Normal 2 5 4 5 3" xfId="47276" xr:uid="{00000000-0005-0000-0000-00006C450000}"/>
    <cellStyle name="Normal 2 5 4 6" xfId="23933" xr:uid="{00000000-0005-0000-0000-00006D450000}"/>
    <cellStyle name="Normal 2 5 4 7" xfId="39530" xr:uid="{00000000-0005-0000-0000-00006E450000}"/>
    <cellStyle name="Normal 2 5 5" xfId="8105" xr:uid="{00000000-0005-0000-0000-00006F450000}"/>
    <cellStyle name="Normal 2 5 5 2" xfId="8106" xr:uid="{00000000-0005-0000-0000-000070450000}"/>
    <cellStyle name="Normal 2 5 5 2 2" xfId="16017" xr:uid="{00000000-0005-0000-0000-000071450000}"/>
    <cellStyle name="Normal 2 5 5 2 2 2" xfId="31686" xr:uid="{00000000-0005-0000-0000-000072450000}"/>
    <cellStyle name="Normal 2 5 5 2 2 3" xfId="47283" xr:uid="{00000000-0005-0000-0000-000073450000}"/>
    <cellStyle name="Normal 2 5 5 2 3" xfId="23940" xr:uid="{00000000-0005-0000-0000-000074450000}"/>
    <cellStyle name="Normal 2 5 5 2 4" xfId="39537" xr:uid="{00000000-0005-0000-0000-000075450000}"/>
    <cellStyle name="Normal 2 5 5 3" xfId="8107" xr:uid="{00000000-0005-0000-0000-000076450000}"/>
    <cellStyle name="Normal 2 5 5 3 2" xfId="16018" xr:uid="{00000000-0005-0000-0000-000077450000}"/>
    <cellStyle name="Normal 2 5 5 3 2 2" xfId="31687" xr:uid="{00000000-0005-0000-0000-000078450000}"/>
    <cellStyle name="Normal 2 5 5 3 2 3" xfId="47284" xr:uid="{00000000-0005-0000-0000-000079450000}"/>
    <cellStyle name="Normal 2 5 5 3 3" xfId="23941" xr:uid="{00000000-0005-0000-0000-00007A450000}"/>
    <cellStyle name="Normal 2 5 5 3 4" xfId="39538" xr:uid="{00000000-0005-0000-0000-00007B450000}"/>
    <cellStyle name="Normal 2 5 5 4" xfId="16016" xr:uid="{00000000-0005-0000-0000-00007C450000}"/>
    <cellStyle name="Normal 2 5 5 4 2" xfId="31685" xr:uid="{00000000-0005-0000-0000-00007D450000}"/>
    <cellStyle name="Normal 2 5 5 4 3" xfId="47282" xr:uid="{00000000-0005-0000-0000-00007E450000}"/>
    <cellStyle name="Normal 2 5 5 5" xfId="23939" xr:uid="{00000000-0005-0000-0000-00007F450000}"/>
    <cellStyle name="Normal 2 5 5 6" xfId="39536" xr:uid="{00000000-0005-0000-0000-000080450000}"/>
    <cellStyle name="Normal 2 5 6" xfId="8108" xr:uid="{00000000-0005-0000-0000-000081450000}"/>
    <cellStyle name="Normal 2 5 6 2" xfId="8109" xr:uid="{00000000-0005-0000-0000-000082450000}"/>
    <cellStyle name="Normal 2 5 6 2 2" xfId="16020" xr:uid="{00000000-0005-0000-0000-000083450000}"/>
    <cellStyle name="Normal 2 5 6 2 2 2" xfId="31689" xr:uid="{00000000-0005-0000-0000-000084450000}"/>
    <cellStyle name="Normal 2 5 6 2 2 3" xfId="47286" xr:uid="{00000000-0005-0000-0000-000085450000}"/>
    <cellStyle name="Normal 2 5 6 2 3" xfId="23943" xr:uid="{00000000-0005-0000-0000-000086450000}"/>
    <cellStyle name="Normal 2 5 6 2 4" xfId="39540" xr:uid="{00000000-0005-0000-0000-000087450000}"/>
    <cellStyle name="Normal 2 5 6 3" xfId="8110" xr:uid="{00000000-0005-0000-0000-000088450000}"/>
    <cellStyle name="Normal 2 5 6 3 2" xfId="16021" xr:uid="{00000000-0005-0000-0000-000089450000}"/>
    <cellStyle name="Normal 2 5 6 3 2 2" xfId="31690" xr:uid="{00000000-0005-0000-0000-00008A450000}"/>
    <cellStyle name="Normal 2 5 6 3 2 3" xfId="47287" xr:uid="{00000000-0005-0000-0000-00008B450000}"/>
    <cellStyle name="Normal 2 5 6 3 3" xfId="23944" xr:uid="{00000000-0005-0000-0000-00008C450000}"/>
    <cellStyle name="Normal 2 5 6 3 4" xfId="39541" xr:uid="{00000000-0005-0000-0000-00008D450000}"/>
    <cellStyle name="Normal 2 5 6 4" xfId="16019" xr:uid="{00000000-0005-0000-0000-00008E450000}"/>
    <cellStyle name="Normal 2 5 6 4 2" xfId="31688" xr:uid="{00000000-0005-0000-0000-00008F450000}"/>
    <cellStyle name="Normal 2 5 6 4 3" xfId="47285" xr:uid="{00000000-0005-0000-0000-000090450000}"/>
    <cellStyle name="Normal 2 5 6 5" xfId="23942" xr:uid="{00000000-0005-0000-0000-000091450000}"/>
    <cellStyle name="Normal 2 5 6 6" xfId="39539" xr:uid="{00000000-0005-0000-0000-000092450000}"/>
    <cellStyle name="Normal 2 5 7" xfId="8111" xr:uid="{00000000-0005-0000-0000-000093450000}"/>
    <cellStyle name="Normal 2 5 7 2" xfId="8112" xr:uid="{00000000-0005-0000-0000-000094450000}"/>
    <cellStyle name="Normal 2 5 7 2 2" xfId="16023" xr:uid="{00000000-0005-0000-0000-000095450000}"/>
    <cellStyle name="Normal 2 5 7 2 2 2" xfId="31692" xr:uid="{00000000-0005-0000-0000-000096450000}"/>
    <cellStyle name="Normal 2 5 7 2 2 3" xfId="47289" xr:uid="{00000000-0005-0000-0000-000097450000}"/>
    <cellStyle name="Normal 2 5 7 2 3" xfId="23946" xr:uid="{00000000-0005-0000-0000-000098450000}"/>
    <cellStyle name="Normal 2 5 7 2 4" xfId="39543" xr:uid="{00000000-0005-0000-0000-000099450000}"/>
    <cellStyle name="Normal 2 5 7 3" xfId="8113" xr:uid="{00000000-0005-0000-0000-00009A450000}"/>
    <cellStyle name="Normal 2 5 7 3 2" xfId="16024" xr:uid="{00000000-0005-0000-0000-00009B450000}"/>
    <cellStyle name="Normal 2 5 7 3 2 2" xfId="31693" xr:uid="{00000000-0005-0000-0000-00009C450000}"/>
    <cellStyle name="Normal 2 5 7 3 2 3" xfId="47290" xr:uid="{00000000-0005-0000-0000-00009D450000}"/>
    <cellStyle name="Normal 2 5 7 3 3" xfId="23947" xr:uid="{00000000-0005-0000-0000-00009E450000}"/>
    <cellStyle name="Normal 2 5 7 3 4" xfId="39544" xr:uid="{00000000-0005-0000-0000-00009F450000}"/>
    <cellStyle name="Normal 2 5 7 4" xfId="16022" xr:uid="{00000000-0005-0000-0000-0000A0450000}"/>
    <cellStyle name="Normal 2 5 7 4 2" xfId="31691" xr:uid="{00000000-0005-0000-0000-0000A1450000}"/>
    <cellStyle name="Normal 2 5 7 4 3" xfId="47288" xr:uid="{00000000-0005-0000-0000-0000A2450000}"/>
    <cellStyle name="Normal 2 5 7 5" xfId="23945" xr:uid="{00000000-0005-0000-0000-0000A3450000}"/>
    <cellStyle name="Normal 2 5 7 6" xfId="39542" xr:uid="{00000000-0005-0000-0000-0000A4450000}"/>
    <cellStyle name="Normal 2 5 8" xfId="8114" xr:uid="{00000000-0005-0000-0000-0000A5450000}"/>
    <cellStyle name="Normal 2 5 8 2" xfId="8115" xr:uid="{00000000-0005-0000-0000-0000A6450000}"/>
    <cellStyle name="Normal 2 5 8 2 2" xfId="16026" xr:uid="{00000000-0005-0000-0000-0000A7450000}"/>
    <cellStyle name="Normal 2 5 8 2 2 2" xfId="31695" xr:uid="{00000000-0005-0000-0000-0000A8450000}"/>
    <cellStyle name="Normal 2 5 8 2 2 3" xfId="47292" xr:uid="{00000000-0005-0000-0000-0000A9450000}"/>
    <cellStyle name="Normal 2 5 8 2 3" xfId="23949" xr:uid="{00000000-0005-0000-0000-0000AA450000}"/>
    <cellStyle name="Normal 2 5 8 2 4" xfId="39546" xr:uid="{00000000-0005-0000-0000-0000AB450000}"/>
    <cellStyle name="Normal 2 5 8 3" xfId="8116" xr:uid="{00000000-0005-0000-0000-0000AC450000}"/>
    <cellStyle name="Normal 2 5 8 3 2" xfId="16027" xr:uid="{00000000-0005-0000-0000-0000AD450000}"/>
    <cellStyle name="Normal 2 5 8 3 2 2" xfId="31696" xr:uid="{00000000-0005-0000-0000-0000AE450000}"/>
    <cellStyle name="Normal 2 5 8 3 2 3" xfId="47293" xr:uid="{00000000-0005-0000-0000-0000AF450000}"/>
    <cellStyle name="Normal 2 5 8 3 3" xfId="23950" xr:uid="{00000000-0005-0000-0000-0000B0450000}"/>
    <cellStyle name="Normal 2 5 8 3 4" xfId="39547" xr:uid="{00000000-0005-0000-0000-0000B1450000}"/>
    <cellStyle name="Normal 2 5 8 4" xfId="16025" xr:uid="{00000000-0005-0000-0000-0000B2450000}"/>
    <cellStyle name="Normal 2 5 8 4 2" xfId="31694" xr:uid="{00000000-0005-0000-0000-0000B3450000}"/>
    <cellStyle name="Normal 2 5 8 4 3" xfId="47291" xr:uid="{00000000-0005-0000-0000-0000B4450000}"/>
    <cellStyle name="Normal 2 5 8 5" xfId="23948" xr:uid="{00000000-0005-0000-0000-0000B5450000}"/>
    <cellStyle name="Normal 2 5 8 6" xfId="39545" xr:uid="{00000000-0005-0000-0000-0000B6450000}"/>
    <cellStyle name="Normal 2 5 9" xfId="8117" xr:uid="{00000000-0005-0000-0000-0000B7450000}"/>
    <cellStyle name="Normal 2 5 9 2" xfId="8118" xr:uid="{00000000-0005-0000-0000-0000B8450000}"/>
    <cellStyle name="Normal 2 5 9 2 2" xfId="16029" xr:uid="{00000000-0005-0000-0000-0000B9450000}"/>
    <cellStyle name="Normal 2 5 9 2 2 2" xfId="31698" xr:uid="{00000000-0005-0000-0000-0000BA450000}"/>
    <cellStyle name="Normal 2 5 9 2 2 3" xfId="47295" xr:uid="{00000000-0005-0000-0000-0000BB450000}"/>
    <cellStyle name="Normal 2 5 9 2 3" xfId="23952" xr:uid="{00000000-0005-0000-0000-0000BC450000}"/>
    <cellStyle name="Normal 2 5 9 2 4" xfId="39549" xr:uid="{00000000-0005-0000-0000-0000BD450000}"/>
    <cellStyle name="Normal 2 5 9 3" xfId="8119" xr:uid="{00000000-0005-0000-0000-0000BE450000}"/>
    <cellStyle name="Normal 2 5 9 3 2" xfId="16030" xr:uid="{00000000-0005-0000-0000-0000BF450000}"/>
    <cellStyle name="Normal 2 5 9 3 2 2" xfId="31699" xr:uid="{00000000-0005-0000-0000-0000C0450000}"/>
    <cellStyle name="Normal 2 5 9 3 2 3" xfId="47296" xr:uid="{00000000-0005-0000-0000-0000C1450000}"/>
    <cellStyle name="Normal 2 5 9 3 3" xfId="23953" xr:uid="{00000000-0005-0000-0000-0000C2450000}"/>
    <cellStyle name="Normal 2 5 9 3 4" xfId="39550" xr:uid="{00000000-0005-0000-0000-0000C3450000}"/>
    <cellStyle name="Normal 2 5 9 4" xfId="16028" xr:uid="{00000000-0005-0000-0000-0000C4450000}"/>
    <cellStyle name="Normal 2 5 9 4 2" xfId="31697" xr:uid="{00000000-0005-0000-0000-0000C5450000}"/>
    <cellStyle name="Normal 2 5 9 4 3" xfId="47294" xr:uid="{00000000-0005-0000-0000-0000C6450000}"/>
    <cellStyle name="Normal 2 5 9 5" xfId="23951" xr:uid="{00000000-0005-0000-0000-0000C7450000}"/>
    <cellStyle name="Normal 2 5 9 6" xfId="39548" xr:uid="{00000000-0005-0000-0000-0000C8450000}"/>
    <cellStyle name="Normal 2 50" xfId="199" xr:uid="{00000000-0005-0000-0000-0000C9450000}"/>
    <cellStyle name="Normal 2 51" xfId="200" xr:uid="{00000000-0005-0000-0000-0000CA450000}"/>
    <cellStyle name="Normal 2 52" xfId="201" xr:uid="{00000000-0005-0000-0000-0000CB450000}"/>
    <cellStyle name="Normal 2 53" xfId="202" xr:uid="{00000000-0005-0000-0000-0000CC450000}"/>
    <cellStyle name="Normal 2 54" xfId="203" xr:uid="{00000000-0005-0000-0000-0000CD450000}"/>
    <cellStyle name="Normal 2 55" xfId="204" xr:uid="{00000000-0005-0000-0000-0000CE450000}"/>
    <cellStyle name="Normal 2 56" xfId="205" xr:uid="{00000000-0005-0000-0000-0000CF450000}"/>
    <cellStyle name="Normal 2 57" xfId="206" xr:uid="{00000000-0005-0000-0000-0000D0450000}"/>
    <cellStyle name="Normal 2 58" xfId="207" xr:uid="{00000000-0005-0000-0000-0000D1450000}"/>
    <cellStyle name="Normal 2 59" xfId="208" xr:uid="{00000000-0005-0000-0000-0000D2450000}"/>
    <cellStyle name="Normal 2 6" xfId="209" xr:uid="{00000000-0005-0000-0000-0000D3450000}"/>
    <cellStyle name="Normal 2 6 10" xfId="8121" xr:uid="{00000000-0005-0000-0000-0000D4450000}"/>
    <cellStyle name="Normal 2 6 10 2" xfId="8122" xr:uid="{00000000-0005-0000-0000-0000D5450000}"/>
    <cellStyle name="Normal 2 6 10 2 2" xfId="16033" xr:uid="{00000000-0005-0000-0000-0000D6450000}"/>
    <cellStyle name="Normal 2 6 10 2 2 2" xfId="31702" xr:uid="{00000000-0005-0000-0000-0000D7450000}"/>
    <cellStyle name="Normal 2 6 10 2 2 3" xfId="47299" xr:uid="{00000000-0005-0000-0000-0000D8450000}"/>
    <cellStyle name="Normal 2 6 10 2 3" xfId="23956" xr:uid="{00000000-0005-0000-0000-0000D9450000}"/>
    <cellStyle name="Normal 2 6 10 2 4" xfId="39553" xr:uid="{00000000-0005-0000-0000-0000DA450000}"/>
    <cellStyle name="Normal 2 6 10 3" xfId="8123" xr:uid="{00000000-0005-0000-0000-0000DB450000}"/>
    <cellStyle name="Normal 2 6 10 3 2" xfId="16034" xr:uid="{00000000-0005-0000-0000-0000DC450000}"/>
    <cellStyle name="Normal 2 6 10 3 2 2" xfId="31703" xr:uid="{00000000-0005-0000-0000-0000DD450000}"/>
    <cellStyle name="Normal 2 6 10 3 2 3" xfId="47300" xr:uid="{00000000-0005-0000-0000-0000DE450000}"/>
    <cellStyle name="Normal 2 6 10 3 3" xfId="23957" xr:uid="{00000000-0005-0000-0000-0000DF450000}"/>
    <cellStyle name="Normal 2 6 10 3 4" xfId="39554" xr:uid="{00000000-0005-0000-0000-0000E0450000}"/>
    <cellStyle name="Normal 2 6 10 4" xfId="16032" xr:uid="{00000000-0005-0000-0000-0000E1450000}"/>
    <cellStyle name="Normal 2 6 10 4 2" xfId="31701" xr:uid="{00000000-0005-0000-0000-0000E2450000}"/>
    <cellStyle name="Normal 2 6 10 4 3" xfId="47298" xr:uid="{00000000-0005-0000-0000-0000E3450000}"/>
    <cellStyle name="Normal 2 6 10 5" xfId="23955" xr:uid="{00000000-0005-0000-0000-0000E4450000}"/>
    <cellStyle name="Normal 2 6 10 6" xfId="39552" xr:uid="{00000000-0005-0000-0000-0000E5450000}"/>
    <cellStyle name="Normal 2 6 11" xfId="8124" xr:uid="{00000000-0005-0000-0000-0000E6450000}"/>
    <cellStyle name="Normal 2 6 11 2" xfId="8125" xr:uid="{00000000-0005-0000-0000-0000E7450000}"/>
    <cellStyle name="Normal 2 6 11 2 2" xfId="16036" xr:uid="{00000000-0005-0000-0000-0000E8450000}"/>
    <cellStyle name="Normal 2 6 11 2 2 2" xfId="31705" xr:uid="{00000000-0005-0000-0000-0000E9450000}"/>
    <cellStyle name="Normal 2 6 11 2 2 3" xfId="47302" xr:uid="{00000000-0005-0000-0000-0000EA450000}"/>
    <cellStyle name="Normal 2 6 11 2 3" xfId="23959" xr:uid="{00000000-0005-0000-0000-0000EB450000}"/>
    <cellStyle name="Normal 2 6 11 2 4" xfId="39556" xr:uid="{00000000-0005-0000-0000-0000EC450000}"/>
    <cellStyle name="Normal 2 6 11 3" xfId="8126" xr:uid="{00000000-0005-0000-0000-0000ED450000}"/>
    <cellStyle name="Normal 2 6 11 3 2" xfId="16037" xr:uid="{00000000-0005-0000-0000-0000EE450000}"/>
    <cellStyle name="Normal 2 6 11 3 2 2" xfId="31706" xr:uid="{00000000-0005-0000-0000-0000EF450000}"/>
    <cellStyle name="Normal 2 6 11 3 2 3" xfId="47303" xr:uid="{00000000-0005-0000-0000-0000F0450000}"/>
    <cellStyle name="Normal 2 6 11 3 3" xfId="23960" xr:uid="{00000000-0005-0000-0000-0000F1450000}"/>
    <cellStyle name="Normal 2 6 11 3 4" xfId="39557" xr:uid="{00000000-0005-0000-0000-0000F2450000}"/>
    <cellStyle name="Normal 2 6 11 4" xfId="16035" xr:uid="{00000000-0005-0000-0000-0000F3450000}"/>
    <cellStyle name="Normal 2 6 11 4 2" xfId="31704" xr:uid="{00000000-0005-0000-0000-0000F4450000}"/>
    <cellStyle name="Normal 2 6 11 4 3" xfId="47301" xr:uid="{00000000-0005-0000-0000-0000F5450000}"/>
    <cellStyle name="Normal 2 6 11 5" xfId="23958" xr:uid="{00000000-0005-0000-0000-0000F6450000}"/>
    <cellStyle name="Normal 2 6 11 6" xfId="39555" xr:uid="{00000000-0005-0000-0000-0000F7450000}"/>
    <cellStyle name="Normal 2 6 12" xfId="8127" xr:uid="{00000000-0005-0000-0000-0000F8450000}"/>
    <cellStyle name="Normal 2 6 12 2" xfId="8128" xr:uid="{00000000-0005-0000-0000-0000F9450000}"/>
    <cellStyle name="Normal 2 6 12 2 2" xfId="16039" xr:uid="{00000000-0005-0000-0000-0000FA450000}"/>
    <cellStyle name="Normal 2 6 12 2 2 2" xfId="31708" xr:uid="{00000000-0005-0000-0000-0000FB450000}"/>
    <cellStyle name="Normal 2 6 12 2 2 3" xfId="47305" xr:uid="{00000000-0005-0000-0000-0000FC450000}"/>
    <cellStyle name="Normal 2 6 12 2 3" xfId="23962" xr:uid="{00000000-0005-0000-0000-0000FD450000}"/>
    <cellStyle name="Normal 2 6 12 2 4" xfId="39559" xr:uid="{00000000-0005-0000-0000-0000FE450000}"/>
    <cellStyle name="Normal 2 6 12 3" xfId="8129" xr:uid="{00000000-0005-0000-0000-0000FF450000}"/>
    <cellStyle name="Normal 2 6 12 3 2" xfId="16040" xr:uid="{00000000-0005-0000-0000-000000460000}"/>
    <cellStyle name="Normal 2 6 12 3 2 2" xfId="31709" xr:uid="{00000000-0005-0000-0000-000001460000}"/>
    <cellStyle name="Normal 2 6 12 3 2 3" xfId="47306" xr:uid="{00000000-0005-0000-0000-000002460000}"/>
    <cellStyle name="Normal 2 6 12 3 3" xfId="23963" xr:uid="{00000000-0005-0000-0000-000003460000}"/>
    <cellStyle name="Normal 2 6 12 3 4" xfId="39560" xr:uid="{00000000-0005-0000-0000-000004460000}"/>
    <cellStyle name="Normal 2 6 12 4" xfId="16038" xr:uid="{00000000-0005-0000-0000-000005460000}"/>
    <cellStyle name="Normal 2 6 12 4 2" xfId="31707" xr:uid="{00000000-0005-0000-0000-000006460000}"/>
    <cellStyle name="Normal 2 6 12 4 3" xfId="47304" xr:uid="{00000000-0005-0000-0000-000007460000}"/>
    <cellStyle name="Normal 2 6 12 5" xfId="23961" xr:uid="{00000000-0005-0000-0000-000008460000}"/>
    <cellStyle name="Normal 2 6 12 6" xfId="39558" xr:uid="{00000000-0005-0000-0000-000009460000}"/>
    <cellStyle name="Normal 2 6 13" xfId="8130" xr:uid="{00000000-0005-0000-0000-00000A460000}"/>
    <cellStyle name="Normal 2 6 13 2" xfId="8131" xr:uid="{00000000-0005-0000-0000-00000B460000}"/>
    <cellStyle name="Normal 2 6 13 2 2" xfId="16042" xr:uid="{00000000-0005-0000-0000-00000C460000}"/>
    <cellStyle name="Normal 2 6 13 2 2 2" xfId="31711" xr:uid="{00000000-0005-0000-0000-00000D460000}"/>
    <cellStyle name="Normal 2 6 13 2 2 3" xfId="47308" xr:uid="{00000000-0005-0000-0000-00000E460000}"/>
    <cellStyle name="Normal 2 6 13 2 3" xfId="23965" xr:uid="{00000000-0005-0000-0000-00000F460000}"/>
    <cellStyle name="Normal 2 6 13 2 4" xfId="39562" xr:uid="{00000000-0005-0000-0000-000010460000}"/>
    <cellStyle name="Normal 2 6 13 3" xfId="8132" xr:uid="{00000000-0005-0000-0000-000011460000}"/>
    <cellStyle name="Normal 2 6 13 3 2" xfId="16043" xr:uid="{00000000-0005-0000-0000-000012460000}"/>
    <cellStyle name="Normal 2 6 13 3 2 2" xfId="31712" xr:uid="{00000000-0005-0000-0000-000013460000}"/>
    <cellStyle name="Normal 2 6 13 3 2 3" xfId="47309" xr:uid="{00000000-0005-0000-0000-000014460000}"/>
    <cellStyle name="Normal 2 6 13 3 3" xfId="23966" xr:uid="{00000000-0005-0000-0000-000015460000}"/>
    <cellStyle name="Normal 2 6 13 3 4" xfId="39563" xr:uid="{00000000-0005-0000-0000-000016460000}"/>
    <cellStyle name="Normal 2 6 13 4" xfId="16041" xr:uid="{00000000-0005-0000-0000-000017460000}"/>
    <cellStyle name="Normal 2 6 13 4 2" xfId="31710" xr:uid="{00000000-0005-0000-0000-000018460000}"/>
    <cellStyle name="Normal 2 6 13 4 3" xfId="47307" xr:uid="{00000000-0005-0000-0000-000019460000}"/>
    <cellStyle name="Normal 2 6 13 5" xfId="23964" xr:uid="{00000000-0005-0000-0000-00001A460000}"/>
    <cellStyle name="Normal 2 6 13 6" xfId="39561" xr:uid="{00000000-0005-0000-0000-00001B460000}"/>
    <cellStyle name="Normal 2 6 14" xfId="8133" xr:uid="{00000000-0005-0000-0000-00001C460000}"/>
    <cellStyle name="Normal 2 6 14 2" xfId="8134" xr:uid="{00000000-0005-0000-0000-00001D460000}"/>
    <cellStyle name="Normal 2 6 14 2 2" xfId="16045" xr:uid="{00000000-0005-0000-0000-00001E460000}"/>
    <cellStyle name="Normal 2 6 14 2 2 2" xfId="31714" xr:uid="{00000000-0005-0000-0000-00001F460000}"/>
    <cellStyle name="Normal 2 6 14 2 2 3" xfId="47311" xr:uid="{00000000-0005-0000-0000-000020460000}"/>
    <cellStyle name="Normal 2 6 14 2 3" xfId="23968" xr:uid="{00000000-0005-0000-0000-000021460000}"/>
    <cellStyle name="Normal 2 6 14 2 4" xfId="39565" xr:uid="{00000000-0005-0000-0000-000022460000}"/>
    <cellStyle name="Normal 2 6 14 3" xfId="8135" xr:uid="{00000000-0005-0000-0000-000023460000}"/>
    <cellStyle name="Normal 2 6 14 3 2" xfId="16046" xr:uid="{00000000-0005-0000-0000-000024460000}"/>
    <cellStyle name="Normal 2 6 14 3 2 2" xfId="31715" xr:uid="{00000000-0005-0000-0000-000025460000}"/>
    <cellStyle name="Normal 2 6 14 3 2 3" xfId="47312" xr:uid="{00000000-0005-0000-0000-000026460000}"/>
    <cellStyle name="Normal 2 6 14 3 3" xfId="23969" xr:uid="{00000000-0005-0000-0000-000027460000}"/>
    <cellStyle name="Normal 2 6 14 3 4" xfId="39566" xr:uid="{00000000-0005-0000-0000-000028460000}"/>
    <cellStyle name="Normal 2 6 14 4" xfId="16044" xr:uid="{00000000-0005-0000-0000-000029460000}"/>
    <cellStyle name="Normal 2 6 14 4 2" xfId="31713" xr:uid="{00000000-0005-0000-0000-00002A460000}"/>
    <cellStyle name="Normal 2 6 14 4 3" xfId="47310" xr:uid="{00000000-0005-0000-0000-00002B460000}"/>
    <cellStyle name="Normal 2 6 14 5" xfId="23967" xr:uid="{00000000-0005-0000-0000-00002C460000}"/>
    <cellStyle name="Normal 2 6 14 6" xfId="39564" xr:uid="{00000000-0005-0000-0000-00002D460000}"/>
    <cellStyle name="Normal 2 6 15" xfId="8136" xr:uid="{00000000-0005-0000-0000-00002E460000}"/>
    <cellStyle name="Normal 2 6 15 2" xfId="8137" xr:uid="{00000000-0005-0000-0000-00002F460000}"/>
    <cellStyle name="Normal 2 6 15 2 2" xfId="16048" xr:uid="{00000000-0005-0000-0000-000030460000}"/>
    <cellStyle name="Normal 2 6 15 2 2 2" xfId="31717" xr:uid="{00000000-0005-0000-0000-000031460000}"/>
    <cellStyle name="Normal 2 6 15 2 2 3" xfId="47314" xr:uid="{00000000-0005-0000-0000-000032460000}"/>
    <cellStyle name="Normal 2 6 15 2 3" xfId="23971" xr:uid="{00000000-0005-0000-0000-000033460000}"/>
    <cellStyle name="Normal 2 6 15 2 4" xfId="39568" xr:uid="{00000000-0005-0000-0000-000034460000}"/>
    <cellStyle name="Normal 2 6 15 3" xfId="8138" xr:uid="{00000000-0005-0000-0000-000035460000}"/>
    <cellStyle name="Normal 2 6 15 3 2" xfId="16049" xr:uid="{00000000-0005-0000-0000-000036460000}"/>
    <cellStyle name="Normal 2 6 15 3 2 2" xfId="31718" xr:uid="{00000000-0005-0000-0000-000037460000}"/>
    <cellStyle name="Normal 2 6 15 3 2 3" xfId="47315" xr:uid="{00000000-0005-0000-0000-000038460000}"/>
    <cellStyle name="Normal 2 6 15 3 3" xfId="23972" xr:uid="{00000000-0005-0000-0000-000039460000}"/>
    <cellStyle name="Normal 2 6 15 3 4" xfId="39569" xr:uid="{00000000-0005-0000-0000-00003A460000}"/>
    <cellStyle name="Normal 2 6 15 4" xfId="16047" xr:uid="{00000000-0005-0000-0000-00003B460000}"/>
    <cellStyle name="Normal 2 6 15 4 2" xfId="31716" xr:uid="{00000000-0005-0000-0000-00003C460000}"/>
    <cellStyle name="Normal 2 6 15 4 3" xfId="47313" xr:uid="{00000000-0005-0000-0000-00003D460000}"/>
    <cellStyle name="Normal 2 6 15 5" xfId="23970" xr:uid="{00000000-0005-0000-0000-00003E460000}"/>
    <cellStyle name="Normal 2 6 15 6" xfId="39567" xr:uid="{00000000-0005-0000-0000-00003F460000}"/>
    <cellStyle name="Normal 2 6 16" xfId="8139" xr:uid="{00000000-0005-0000-0000-000040460000}"/>
    <cellStyle name="Normal 2 6 16 2" xfId="8140" xr:uid="{00000000-0005-0000-0000-000041460000}"/>
    <cellStyle name="Normal 2 6 16 2 2" xfId="16051" xr:uid="{00000000-0005-0000-0000-000042460000}"/>
    <cellStyle name="Normal 2 6 16 2 2 2" xfId="31720" xr:uid="{00000000-0005-0000-0000-000043460000}"/>
    <cellStyle name="Normal 2 6 16 2 2 3" xfId="47317" xr:uid="{00000000-0005-0000-0000-000044460000}"/>
    <cellStyle name="Normal 2 6 16 2 3" xfId="23974" xr:uid="{00000000-0005-0000-0000-000045460000}"/>
    <cellStyle name="Normal 2 6 16 2 4" xfId="39571" xr:uid="{00000000-0005-0000-0000-000046460000}"/>
    <cellStyle name="Normal 2 6 16 3" xfId="8141" xr:uid="{00000000-0005-0000-0000-000047460000}"/>
    <cellStyle name="Normal 2 6 16 3 2" xfId="16052" xr:uid="{00000000-0005-0000-0000-000048460000}"/>
    <cellStyle name="Normal 2 6 16 3 2 2" xfId="31721" xr:uid="{00000000-0005-0000-0000-000049460000}"/>
    <cellStyle name="Normal 2 6 16 3 2 3" xfId="47318" xr:uid="{00000000-0005-0000-0000-00004A460000}"/>
    <cellStyle name="Normal 2 6 16 3 3" xfId="23975" xr:uid="{00000000-0005-0000-0000-00004B460000}"/>
    <cellStyle name="Normal 2 6 16 3 4" xfId="39572" xr:uid="{00000000-0005-0000-0000-00004C460000}"/>
    <cellStyle name="Normal 2 6 16 4" xfId="16050" xr:uid="{00000000-0005-0000-0000-00004D460000}"/>
    <cellStyle name="Normal 2 6 16 4 2" xfId="31719" xr:uid="{00000000-0005-0000-0000-00004E460000}"/>
    <cellStyle name="Normal 2 6 16 4 3" xfId="47316" xr:uid="{00000000-0005-0000-0000-00004F460000}"/>
    <cellStyle name="Normal 2 6 16 5" xfId="23973" xr:uid="{00000000-0005-0000-0000-000050460000}"/>
    <cellStyle name="Normal 2 6 16 6" xfId="39570" xr:uid="{00000000-0005-0000-0000-000051460000}"/>
    <cellStyle name="Normal 2 6 17" xfId="8142" xr:uid="{00000000-0005-0000-0000-000052460000}"/>
    <cellStyle name="Normal 2 6 17 2" xfId="16053" xr:uid="{00000000-0005-0000-0000-000053460000}"/>
    <cellStyle name="Normal 2 6 17 2 2" xfId="31722" xr:uid="{00000000-0005-0000-0000-000054460000}"/>
    <cellStyle name="Normal 2 6 17 2 3" xfId="47319" xr:uid="{00000000-0005-0000-0000-000055460000}"/>
    <cellStyle name="Normal 2 6 17 3" xfId="23976" xr:uid="{00000000-0005-0000-0000-000056460000}"/>
    <cellStyle name="Normal 2 6 17 4" xfId="39573" xr:uid="{00000000-0005-0000-0000-000057460000}"/>
    <cellStyle name="Normal 2 6 18" xfId="8143" xr:uid="{00000000-0005-0000-0000-000058460000}"/>
    <cellStyle name="Normal 2 6 18 2" xfId="16054" xr:uid="{00000000-0005-0000-0000-000059460000}"/>
    <cellStyle name="Normal 2 6 18 2 2" xfId="31723" xr:uid="{00000000-0005-0000-0000-00005A460000}"/>
    <cellStyle name="Normal 2 6 18 2 3" xfId="47320" xr:uid="{00000000-0005-0000-0000-00005B460000}"/>
    <cellStyle name="Normal 2 6 18 3" xfId="23977" xr:uid="{00000000-0005-0000-0000-00005C460000}"/>
    <cellStyle name="Normal 2 6 18 4" xfId="39574" xr:uid="{00000000-0005-0000-0000-00005D460000}"/>
    <cellStyle name="Normal 2 6 19" xfId="14057" xr:uid="{00000000-0005-0000-0000-00005E460000}"/>
    <cellStyle name="Normal 2 6 2" xfId="210" xr:uid="{00000000-0005-0000-0000-00005F460000}"/>
    <cellStyle name="Normal 2 6 2 2" xfId="8145" xr:uid="{00000000-0005-0000-0000-000060460000}"/>
    <cellStyle name="Normal 2 6 2 2 2" xfId="8146" xr:uid="{00000000-0005-0000-0000-000061460000}"/>
    <cellStyle name="Normal 2 6 2 2 2 2" xfId="8147" xr:uid="{00000000-0005-0000-0000-000062460000}"/>
    <cellStyle name="Normal 2 6 2 2 2 2 2" xfId="16058" xr:uid="{00000000-0005-0000-0000-000063460000}"/>
    <cellStyle name="Normal 2 6 2 2 2 2 2 2" xfId="31727" xr:uid="{00000000-0005-0000-0000-000064460000}"/>
    <cellStyle name="Normal 2 6 2 2 2 2 2 3" xfId="47324" xr:uid="{00000000-0005-0000-0000-000065460000}"/>
    <cellStyle name="Normal 2 6 2 2 2 2 3" xfId="23981" xr:uid="{00000000-0005-0000-0000-000066460000}"/>
    <cellStyle name="Normal 2 6 2 2 2 2 4" xfId="39578" xr:uid="{00000000-0005-0000-0000-000067460000}"/>
    <cellStyle name="Normal 2 6 2 2 2 3" xfId="8148" xr:uid="{00000000-0005-0000-0000-000068460000}"/>
    <cellStyle name="Normal 2 6 2 2 2 3 2" xfId="16059" xr:uid="{00000000-0005-0000-0000-000069460000}"/>
    <cellStyle name="Normal 2 6 2 2 2 3 2 2" xfId="31728" xr:uid="{00000000-0005-0000-0000-00006A460000}"/>
    <cellStyle name="Normal 2 6 2 2 2 3 2 3" xfId="47325" xr:uid="{00000000-0005-0000-0000-00006B460000}"/>
    <cellStyle name="Normal 2 6 2 2 2 3 3" xfId="23982" xr:uid="{00000000-0005-0000-0000-00006C460000}"/>
    <cellStyle name="Normal 2 6 2 2 2 3 4" xfId="39579" xr:uid="{00000000-0005-0000-0000-00006D460000}"/>
    <cellStyle name="Normal 2 6 2 2 2 4" xfId="16057" xr:uid="{00000000-0005-0000-0000-00006E460000}"/>
    <cellStyle name="Normal 2 6 2 2 2 4 2" xfId="31726" xr:uid="{00000000-0005-0000-0000-00006F460000}"/>
    <cellStyle name="Normal 2 6 2 2 2 4 3" xfId="47323" xr:uid="{00000000-0005-0000-0000-000070460000}"/>
    <cellStyle name="Normal 2 6 2 2 2 5" xfId="23980" xr:uid="{00000000-0005-0000-0000-000071460000}"/>
    <cellStyle name="Normal 2 6 2 2 2 6" xfId="39577" xr:uid="{00000000-0005-0000-0000-000072460000}"/>
    <cellStyle name="Normal 2 6 2 2 3" xfId="8149" xr:uid="{00000000-0005-0000-0000-000073460000}"/>
    <cellStyle name="Normal 2 6 2 2 3 2" xfId="16060" xr:uid="{00000000-0005-0000-0000-000074460000}"/>
    <cellStyle name="Normal 2 6 2 2 3 2 2" xfId="31729" xr:uid="{00000000-0005-0000-0000-000075460000}"/>
    <cellStyle name="Normal 2 6 2 2 3 2 3" xfId="47326" xr:uid="{00000000-0005-0000-0000-000076460000}"/>
    <cellStyle name="Normal 2 6 2 2 3 3" xfId="23983" xr:uid="{00000000-0005-0000-0000-000077460000}"/>
    <cellStyle name="Normal 2 6 2 2 3 4" xfId="39580" xr:uid="{00000000-0005-0000-0000-000078460000}"/>
    <cellStyle name="Normal 2 6 2 2 4" xfId="8150" xr:uid="{00000000-0005-0000-0000-000079460000}"/>
    <cellStyle name="Normal 2 6 2 2 4 2" xfId="16061" xr:uid="{00000000-0005-0000-0000-00007A460000}"/>
    <cellStyle name="Normal 2 6 2 2 4 2 2" xfId="31730" xr:uid="{00000000-0005-0000-0000-00007B460000}"/>
    <cellStyle name="Normal 2 6 2 2 4 2 3" xfId="47327" xr:uid="{00000000-0005-0000-0000-00007C460000}"/>
    <cellStyle name="Normal 2 6 2 2 4 3" xfId="23984" xr:uid="{00000000-0005-0000-0000-00007D460000}"/>
    <cellStyle name="Normal 2 6 2 2 4 4" xfId="39581" xr:uid="{00000000-0005-0000-0000-00007E460000}"/>
    <cellStyle name="Normal 2 6 2 2 5" xfId="16056" xr:uid="{00000000-0005-0000-0000-00007F460000}"/>
    <cellStyle name="Normal 2 6 2 2 5 2" xfId="31725" xr:uid="{00000000-0005-0000-0000-000080460000}"/>
    <cellStyle name="Normal 2 6 2 2 5 3" xfId="47322" xr:uid="{00000000-0005-0000-0000-000081460000}"/>
    <cellStyle name="Normal 2 6 2 2 6" xfId="23979" xr:uid="{00000000-0005-0000-0000-000082460000}"/>
    <cellStyle name="Normal 2 6 2 2 7" xfId="39576" xr:uid="{00000000-0005-0000-0000-000083460000}"/>
    <cellStyle name="Normal 2 6 2 3" xfId="8151" xr:uid="{00000000-0005-0000-0000-000084460000}"/>
    <cellStyle name="Normal 2 6 2 3 2" xfId="8152" xr:uid="{00000000-0005-0000-0000-000085460000}"/>
    <cellStyle name="Normal 2 6 2 3 2 2" xfId="16063" xr:uid="{00000000-0005-0000-0000-000086460000}"/>
    <cellStyle name="Normal 2 6 2 3 2 2 2" xfId="31732" xr:uid="{00000000-0005-0000-0000-000087460000}"/>
    <cellStyle name="Normal 2 6 2 3 2 2 3" xfId="47329" xr:uid="{00000000-0005-0000-0000-000088460000}"/>
    <cellStyle name="Normal 2 6 2 3 2 3" xfId="23986" xr:uid="{00000000-0005-0000-0000-000089460000}"/>
    <cellStyle name="Normal 2 6 2 3 2 4" xfId="39583" xr:uid="{00000000-0005-0000-0000-00008A460000}"/>
    <cellStyle name="Normal 2 6 2 3 3" xfId="8153" xr:uid="{00000000-0005-0000-0000-00008B460000}"/>
    <cellStyle name="Normal 2 6 2 3 3 2" xfId="16064" xr:uid="{00000000-0005-0000-0000-00008C460000}"/>
    <cellStyle name="Normal 2 6 2 3 3 2 2" xfId="31733" xr:uid="{00000000-0005-0000-0000-00008D460000}"/>
    <cellStyle name="Normal 2 6 2 3 3 2 3" xfId="47330" xr:uid="{00000000-0005-0000-0000-00008E460000}"/>
    <cellStyle name="Normal 2 6 2 3 3 3" xfId="23987" xr:uid="{00000000-0005-0000-0000-00008F460000}"/>
    <cellStyle name="Normal 2 6 2 3 3 4" xfId="39584" xr:uid="{00000000-0005-0000-0000-000090460000}"/>
    <cellStyle name="Normal 2 6 2 3 4" xfId="16062" xr:uid="{00000000-0005-0000-0000-000091460000}"/>
    <cellStyle name="Normal 2 6 2 3 4 2" xfId="31731" xr:uid="{00000000-0005-0000-0000-000092460000}"/>
    <cellStyle name="Normal 2 6 2 3 4 3" xfId="47328" xr:uid="{00000000-0005-0000-0000-000093460000}"/>
    <cellStyle name="Normal 2 6 2 3 5" xfId="23985" xr:uid="{00000000-0005-0000-0000-000094460000}"/>
    <cellStyle name="Normal 2 6 2 3 6" xfId="39582" xr:uid="{00000000-0005-0000-0000-000095460000}"/>
    <cellStyle name="Normal 2 6 2 4" xfId="8154" xr:uid="{00000000-0005-0000-0000-000096460000}"/>
    <cellStyle name="Normal 2 6 2 4 2" xfId="16065" xr:uid="{00000000-0005-0000-0000-000097460000}"/>
    <cellStyle name="Normal 2 6 2 4 2 2" xfId="31734" xr:uid="{00000000-0005-0000-0000-000098460000}"/>
    <cellStyle name="Normal 2 6 2 4 2 3" xfId="47331" xr:uid="{00000000-0005-0000-0000-000099460000}"/>
    <cellStyle name="Normal 2 6 2 4 3" xfId="23988" xr:uid="{00000000-0005-0000-0000-00009A460000}"/>
    <cellStyle name="Normal 2 6 2 4 4" xfId="39585" xr:uid="{00000000-0005-0000-0000-00009B460000}"/>
    <cellStyle name="Normal 2 6 2 5" xfId="8155" xr:uid="{00000000-0005-0000-0000-00009C460000}"/>
    <cellStyle name="Normal 2 6 2 5 2" xfId="16066" xr:uid="{00000000-0005-0000-0000-00009D460000}"/>
    <cellStyle name="Normal 2 6 2 5 2 2" xfId="31735" xr:uid="{00000000-0005-0000-0000-00009E460000}"/>
    <cellStyle name="Normal 2 6 2 5 2 3" xfId="47332" xr:uid="{00000000-0005-0000-0000-00009F460000}"/>
    <cellStyle name="Normal 2 6 2 5 3" xfId="23989" xr:uid="{00000000-0005-0000-0000-0000A0460000}"/>
    <cellStyle name="Normal 2 6 2 5 4" xfId="39586" xr:uid="{00000000-0005-0000-0000-0000A1460000}"/>
    <cellStyle name="Normal 2 6 2 6" xfId="16055" xr:uid="{00000000-0005-0000-0000-0000A2460000}"/>
    <cellStyle name="Normal 2 6 2 6 2" xfId="31724" xr:uid="{00000000-0005-0000-0000-0000A3460000}"/>
    <cellStyle name="Normal 2 6 2 6 3" xfId="47321" xr:uid="{00000000-0005-0000-0000-0000A4460000}"/>
    <cellStyle name="Normal 2 6 2 7" xfId="8144" xr:uid="{00000000-0005-0000-0000-0000A5460000}"/>
    <cellStyle name="Normal 2 6 2 7 2" xfId="23978" xr:uid="{00000000-0005-0000-0000-0000A6460000}"/>
    <cellStyle name="Normal 2 6 2 8" xfId="39575" xr:uid="{00000000-0005-0000-0000-0000A7460000}"/>
    <cellStyle name="Normal 2 6 20" xfId="16031" xr:uid="{00000000-0005-0000-0000-0000A8460000}"/>
    <cellStyle name="Normal 2 6 20 2" xfId="31700" xr:uid="{00000000-0005-0000-0000-0000A9460000}"/>
    <cellStyle name="Normal 2 6 20 3" xfId="47297" xr:uid="{00000000-0005-0000-0000-0000AA460000}"/>
    <cellStyle name="Normal 2 6 21" xfId="8120" xr:uid="{00000000-0005-0000-0000-0000AB460000}"/>
    <cellStyle name="Normal 2 6 21 2" xfId="23954" xr:uid="{00000000-0005-0000-0000-0000AC460000}"/>
    <cellStyle name="Normal 2 6 22" xfId="39551" xr:uid="{00000000-0005-0000-0000-0000AD460000}"/>
    <cellStyle name="Normal 2 6 3" xfId="8156" xr:uid="{00000000-0005-0000-0000-0000AE460000}"/>
    <cellStyle name="Normal 2 6 3 2" xfId="8157" xr:uid="{00000000-0005-0000-0000-0000AF460000}"/>
    <cellStyle name="Normal 2 6 3 2 2" xfId="8158" xr:uid="{00000000-0005-0000-0000-0000B0460000}"/>
    <cellStyle name="Normal 2 6 3 2 2 2" xfId="8159" xr:uid="{00000000-0005-0000-0000-0000B1460000}"/>
    <cellStyle name="Normal 2 6 3 2 2 2 2" xfId="16070" xr:uid="{00000000-0005-0000-0000-0000B2460000}"/>
    <cellStyle name="Normal 2 6 3 2 2 2 2 2" xfId="31739" xr:uid="{00000000-0005-0000-0000-0000B3460000}"/>
    <cellStyle name="Normal 2 6 3 2 2 2 2 3" xfId="47336" xr:uid="{00000000-0005-0000-0000-0000B4460000}"/>
    <cellStyle name="Normal 2 6 3 2 2 2 3" xfId="23993" xr:uid="{00000000-0005-0000-0000-0000B5460000}"/>
    <cellStyle name="Normal 2 6 3 2 2 2 4" xfId="39590" xr:uid="{00000000-0005-0000-0000-0000B6460000}"/>
    <cellStyle name="Normal 2 6 3 2 2 3" xfId="8160" xr:uid="{00000000-0005-0000-0000-0000B7460000}"/>
    <cellStyle name="Normal 2 6 3 2 2 3 2" xfId="16071" xr:uid="{00000000-0005-0000-0000-0000B8460000}"/>
    <cellStyle name="Normal 2 6 3 2 2 3 2 2" xfId="31740" xr:uid="{00000000-0005-0000-0000-0000B9460000}"/>
    <cellStyle name="Normal 2 6 3 2 2 3 2 3" xfId="47337" xr:uid="{00000000-0005-0000-0000-0000BA460000}"/>
    <cellStyle name="Normal 2 6 3 2 2 3 3" xfId="23994" xr:uid="{00000000-0005-0000-0000-0000BB460000}"/>
    <cellStyle name="Normal 2 6 3 2 2 3 4" xfId="39591" xr:uid="{00000000-0005-0000-0000-0000BC460000}"/>
    <cellStyle name="Normal 2 6 3 2 2 4" xfId="16069" xr:uid="{00000000-0005-0000-0000-0000BD460000}"/>
    <cellStyle name="Normal 2 6 3 2 2 4 2" xfId="31738" xr:uid="{00000000-0005-0000-0000-0000BE460000}"/>
    <cellStyle name="Normal 2 6 3 2 2 4 3" xfId="47335" xr:uid="{00000000-0005-0000-0000-0000BF460000}"/>
    <cellStyle name="Normal 2 6 3 2 2 5" xfId="23992" xr:uid="{00000000-0005-0000-0000-0000C0460000}"/>
    <cellStyle name="Normal 2 6 3 2 2 6" xfId="39589" xr:uid="{00000000-0005-0000-0000-0000C1460000}"/>
    <cellStyle name="Normal 2 6 3 2 3" xfId="8161" xr:uid="{00000000-0005-0000-0000-0000C2460000}"/>
    <cellStyle name="Normal 2 6 3 2 3 2" xfId="16072" xr:uid="{00000000-0005-0000-0000-0000C3460000}"/>
    <cellStyle name="Normal 2 6 3 2 3 2 2" xfId="31741" xr:uid="{00000000-0005-0000-0000-0000C4460000}"/>
    <cellStyle name="Normal 2 6 3 2 3 2 3" xfId="47338" xr:uid="{00000000-0005-0000-0000-0000C5460000}"/>
    <cellStyle name="Normal 2 6 3 2 3 3" xfId="23995" xr:uid="{00000000-0005-0000-0000-0000C6460000}"/>
    <cellStyle name="Normal 2 6 3 2 3 4" xfId="39592" xr:uid="{00000000-0005-0000-0000-0000C7460000}"/>
    <cellStyle name="Normal 2 6 3 2 4" xfId="8162" xr:uid="{00000000-0005-0000-0000-0000C8460000}"/>
    <cellStyle name="Normal 2 6 3 2 4 2" xfId="16073" xr:uid="{00000000-0005-0000-0000-0000C9460000}"/>
    <cellStyle name="Normal 2 6 3 2 4 2 2" xfId="31742" xr:uid="{00000000-0005-0000-0000-0000CA460000}"/>
    <cellStyle name="Normal 2 6 3 2 4 2 3" xfId="47339" xr:uid="{00000000-0005-0000-0000-0000CB460000}"/>
    <cellStyle name="Normal 2 6 3 2 4 3" xfId="23996" xr:uid="{00000000-0005-0000-0000-0000CC460000}"/>
    <cellStyle name="Normal 2 6 3 2 4 4" xfId="39593" xr:uid="{00000000-0005-0000-0000-0000CD460000}"/>
    <cellStyle name="Normal 2 6 3 2 5" xfId="16068" xr:uid="{00000000-0005-0000-0000-0000CE460000}"/>
    <cellStyle name="Normal 2 6 3 2 5 2" xfId="31737" xr:uid="{00000000-0005-0000-0000-0000CF460000}"/>
    <cellStyle name="Normal 2 6 3 2 5 3" xfId="47334" xr:uid="{00000000-0005-0000-0000-0000D0460000}"/>
    <cellStyle name="Normal 2 6 3 2 6" xfId="23991" xr:uid="{00000000-0005-0000-0000-0000D1460000}"/>
    <cellStyle name="Normal 2 6 3 2 7" xfId="39588" xr:uid="{00000000-0005-0000-0000-0000D2460000}"/>
    <cellStyle name="Normal 2 6 3 3" xfId="8163" xr:uid="{00000000-0005-0000-0000-0000D3460000}"/>
    <cellStyle name="Normal 2 6 3 3 2" xfId="8164" xr:uid="{00000000-0005-0000-0000-0000D4460000}"/>
    <cellStyle name="Normal 2 6 3 3 2 2" xfId="16075" xr:uid="{00000000-0005-0000-0000-0000D5460000}"/>
    <cellStyle name="Normal 2 6 3 3 2 2 2" xfId="31744" xr:uid="{00000000-0005-0000-0000-0000D6460000}"/>
    <cellStyle name="Normal 2 6 3 3 2 2 3" xfId="47341" xr:uid="{00000000-0005-0000-0000-0000D7460000}"/>
    <cellStyle name="Normal 2 6 3 3 2 3" xfId="23998" xr:uid="{00000000-0005-0000-0000-0000D8460000}"/>
    <cellStyle name="Normal 2 6 3 3 2 4" xfId="39595" xr:uid="{00000000-0005-0000-0000-0000D9460000}"/>
    <cellStyle name="Normal 2 6 3 3 3" xfId="8165" xr:uid="{00000000-0005-0000-0000-0000DA460000}"/>
    <cellStyle name="Normal 2 6 3 3 3 2" xfId="16076" xr:uid="{00000000-0005-0000-0000-0000DB460000}"/>
    <cellStyle name="Normal 2 6 3 3 3 2 2" xfId="31745" xr:uid="{00000000-0005-0000-0000-0000DC460000}"/>
    <cellStyle name="Normal 2 6 3 3 3 2 3" xfId="47342" xr:uid="{00000000-0005-0000-0000-0000DD460000}"/>
    <cellStyle name="Normal 2 6 3 3 3 3" xfId="23999" xr:uid="{00000000-0005-0000-0000-0000DE460000}"/>
    <cellStyle name="Normal 2 6 3 3 3 4" xfId="39596" xr:uid="{00000000-0005-0000-0000-0000DF460000}"/>
    <cellStyle name="Normal 2 6 3 3 4" xfId="16074" xr:uid="{00000000-0005-0000-0000-0000E0460000}"/>
    <cellStyle name="Normal 2 6 3 3 4 2" xfId="31743" xr:uid="{00000000-0005-0000-0000-0000E1460000}"/>
    <cellStyle name="Normal 2 6 3 3 4 3" xfId="47340" xr:uid="{00000000-0005-0000-0000-0000E2460000}"/>
    <cellStyle name="Normal 2 6 3 3 5" xfId="23997" xr:uid="{00000000-0005-0000-0000-0000E3460000}"/>
    <cellStyle name="Normal 2 6 3 3 6" xfId="39594" xr:uid="{00000000-0005-0000-0000-0000E4460000}"/>
    <cellStyle name="Normal 2 6 3 4" xfId="8166" xr:uid="{00000000-0005-0000-0000-0000E5460000}"/>
    <cellStyle name="Normal 2 6 3 4 2" xfId="16077" xr:uid="{00000000-0005-0000-0000-0000E6460000}"/>
    <cellStyle name="Normal 2 6 3 4 2 2" xfId="31746" xr:uid="{00000000-0005-0000-0000-0000E7460000}"/>
    <cellStyle name="Normal 2 6 3 4 2 3" xfId="47343" xr:uid="{00000000-0005-0000-0000-0000E8460000}"/>
    <cellStyle name="Normal 2 6 3 4 3" xfId="24000" xr:uid="{00000000-0005-0000-0000-0000E9460000}"/>
    <cellStyle name="Normal 2 6 3 4 4" xfId="39597" xr:uid="{00000000-0005-0000-0000-0000EA460000}"/>
    <cellStyle name="Normal 2 6 3 5" xfId="8167" xr:uid="{00000000-0005-0000-0000-0000EB460000}"/>
    <cellStyle name="Normal 2 6 3 5 2" xfId="16078" xr:uid="{00000000-0005-0000-0000-0000EC460000}"/>
    <cellStyle name="Normal 2 6 3 5 2 2" xfId="31747" xr:uid="{00000000-0005-0000-0000-0000ED460000}"/>
    <cellStyle name="Normal 2 6 3 5 2 3" xfId="47344" xr:uid="{00000000-0005-0000-0000-0000EE460000}"/>
    <cellStyle name="Normal 2 6 3 5 3" xfId="24001" xr:uid="{00000000-0005-0000-0000-0000EF460000}"/>
    <cellStyle name="Normal 2 6 3 5 4" xfId="39598" xr:uid="{00000000-0005-0000-0000-0000F0460000}"/>
    <cellStyle name="Normal 2 6 3 6" xfId="16067" xr:uid="{00000000-0005-0000-0000-0000F1460000}"/>
    <cellStyle name="Normal 2 6 3 6 2" xfId="31736" xr:uid="{00000000-0005-0000-0000-0000F2460000}"/>
    <cellStyle name="Normal 2 6 3 6 3" xfId="47333" xr:uid="{00000000-0005-0000-0000-0000F3460000}"/>
    <cellStyle name="Normal 2 6 3 7" xfId="23990" xr:uid="{00000000-0005-0000-0000-0000F4460000}"/>
    <cellStyle name="Normal 2 6 3 8" xfId="39587" xr:uid="{00000000-0005-0000-0000-0000F5460000}"/>
    <cellStyle name="Normal 2 6 4" xfId="8168" xr:uid="{00000000-0005-0000-0000-0000F6460000}"/>
    <cellStyle name="Normal 2 6 4 2" xfId="8169" xr:uid="{00000000-0005-0000-0000-0000F7460000}"/>
    <cellStyle name="Normal 2 6 4 2 2" xfId="8170" xr:uid="{00000000-0005-0000-0000-0000F8460000}"/>
    <cellStyle name="Normal 2 6 4 2 2 2" xfId="16081" xr:uid="{00000000-0005-0000-0000-0000F9460000}"/>
    <cellStyle name="Normal 2 6 4 2 2 2 2" xfId="31750" xr:uid="{00000000-0005-0000-0000-0000FA460000}"/>
    <cellStyle name="Normal 2 6 4 2 2 2 3" xfId="47347" xr:uid="{00000000-0005-0000-0000-0000FB460000}"/>
    <cellStyle name="Normal 2 6 4 2 2 3" xfId="24004" xr:uid="{00000000-0005-0000-0000-0000FC460000}"/>
    <cellStyle name="Normal 2 6 4 2 2 4" xfId="39601" xr:uid="{00000000-0005-0000-0000-0000FD460000}"/>
    <cellStyle name="Normal 2 6 4 2 3" xfId="8171" xr:uid="{00000000-0005-0000-0000-0000FE460000}"/>
    <cellStyle name="Normal 2 6 4 2 3 2" xfId="16082" xr:uid="{00000000-0005-0000-0000-0000FF460000}"/>
    <cellStyle name="Normal 2 6 4 2 3 2 2" xfId="31751" xr:uid="{00000000-0005-0000-0000-000000470000}"/>
    <cellStyle name="Normal 2 6 4 2 3 2 3" xfId="47348" xr:uid="{00000000-0005-0000-0000-000001470000}"/>
    <cellStyle name="Normal 2 6 4 2 3 3" xfId="24005" xr:uid="{00000000-0005-0000-0000-000002470000}"/>
    <cellStyle name="Normal 2 6 4 2 3 4" xfId="39602" xr:uid="{00000000-0005-0000-0000-000003470000}"/>
    <cellStyle name="Normal 2 6 4 2 4" xfId="16080" xr:uid="{00000000-0005-0000-0000-000004470000}"/>
    <cellStyle name="Normal 2 6 4 2 4 2" xfId="31749" xr:uid="{00000000-0005-0000-0000-000005470000}"/>
    <cellStyle name="Normal 2 6 4 2 4 3" xfId="47346" xr:uid="{00000000-0005-0000-0000-000006470000}"/>
    <cellStyle name="Normal 2 6 4 2 5" xfId="24003" xr:uid="{00000000-0005-0000-0000-000007470000}"/>
    <cellStyle name="Normal 2 6 4 2 6" xfId="39600" xr:uid="{00000000-0005-0000-0000-000008470000}"/>
    <cellStyle name="Normal 2 6 4 3" xfId="8172" xr:uid="{00000000-0005-0000-0000-000009470000}"/>
    <cellStyle name="Normal 2 6 4 3 2" xfId="16083" xr:uid="{00000000-0005-0000-0000-00000A470000}"/>
    <cellStyle name="Normal 2 6 4 3 2 2" xfId="31752" xr:uid="{00000000-0005-0000-0000-00000B470000}"/>
    <cellStyle name="Normal 2 6 4 3 2 3" xfId="47349" xr:uid="{00000000-0005-0000-0000-00000C470000}"/>
    <cellStyle name="Normal 2 6 4 3 3" xfId="24006" xr:uid="{00000000-0005-0000-0000-00000D470000}"/>
    <cellStyle name="Normal 2 6 4 3 4" xfId="39603" xr:uid="{00000000-0005-0000-0000-00000E470000}"/>
    <cellStyle name="Normal 2 6 4 4" xfId="8173" xr:uid="{00000000-0005-0000-0000-00000F470000}"/>
    <cellStyle name="Normal 2 6 4 4 2" xfId="16084" xr:uid="{00000000-0005-0000-0000-000010470000}"/>
    <cellStyle name="Normal 2 6 4 4 2 2" xfId="31753" xr:uid="{00000000-0005-0000-0000-000011470000}"/>
    <cellStyle name="Normal 2 6 4 4 2 3" xfId="47350" xr:uid="{00000000-0005-0000-0000-000012470000}"/>
    <cellStyle name="Normal 2 6 4 4 3" xfId="24007" xr:uid="{00000000-0005-0000-0000-000013470000}"/>
    <cellStyle name="Normal 2 6 4 4 4" xfId="39604" xr:uid="{00000000-0005-0000-0000-000014470000}"/>
    <cellStyle name="Normal 2 6 4 5" xfId="16079" xr:uid="{00000000-0005-0000-0000-000015470000}"/>
    <cellStyle name="Normal 2 6 4 5 2" xfId="31748" xr:uid="{00000000-0005-0000-0000-000016470000}"/>
    <cellStyle name="Normal 2 6 4 5 3" xfId="47345" xr:uid="{00000000-0005-0000-0000-000017470000}"/>
    <cellStyle name="Normal 2 6 4 6" xfId="24002" xr:uid="{00000000-0005-0000-0000-000018470000}"/>
    <cellStyle name="Normal 2 6 4 7" xfId="39599" xr:uid="{00000000-0005-0000-0000-000019470000}"/>
    <cellStyle name="Normal 2 6 5" xfId="8174" xr:uid="{00000000-0005-0000-0000-00001A470000}"/>
    <cellStyle name="Normal 2 6 5 2" xfId="8175" xr:uid="{00000000-0005-0000-0000-00001B470000}"/>
    <cellStyle name="Normal 2 6 5 2 2" xfId="16086" xr:uid="{00000000-0005-0000-0000-00001C470000}"/>
    <cellStyle name="Normal 2 6 5 2 2 2" xfId="31755" xr:uid="{00000000-0005-0000-0000-00001D470000}"/>
    <cellStyle name="Normal 2 6 5 2 2 3" xfId="47352" xr:uid="{00000000-0005-0000-0000-00001E470000}"/>
    <cellStyle name="Normal 2 6 5 2 3" xfId="24009" xr:uid="{00000000-0005-0000-0000-00001F470000}"/>
    <cellStyle name="Normal 2 6 5 2 4" xfId="39606" xr:uid="{00000000-0005-0000-0000-000020470000}"/>
    <cellStyle name="Normal 2 6 5 3" xfId="8176" xr:uid="{00000000-0005-0000-0000-000021470000}"/>
    <cellStyle name="Normal 2 6 5 3 2" xfId="16087" xr:uid="{00000000-0005-0000-0000-000022470000}"/>
    <cellStyle name="Normal 2 6 5 3 2 2" xfId="31756" xr:uid="{00000000-0005-0000-0000-000023470000}"/>
    <cellStyle name="Normal 2 6 5 3 2 3" xfId="47353" xr:uid="{00000000-0005-0000-0000-000024470000}"/>
    <cellStyle name="Normal 2 6 5 3 3" xfId="24010" xr:uid="{00000000-0005-0000-0000-000025470000}"/>
    <cellStyle name="Normal 2 6 5 3 4" xfId="39607" xr:uid="{00000000-0005-0000-0000-000026470000}"/>
    <cellStyle name="Normal 2 6 5 4" xfId="16085" xr:uid="{00000000-0005-0000-0000-000027470000}"/>
    <cellStyle name="Normal 2 6 5 4 2" xfId="31754" xr:uid="{00000000-0005-0000-0000-000028470000}"/>
    <cellStyle name="Normal 2 6 5 4 3" xfId="47351" xr:uid="{00000000-0005-0000-0000-000029470000}"/>
    <cellStyle name="Normal 2 6 5 5" xfId="24008" xr:uid="{00000000-0005-0000-0000-00002A470000}"/>
    <cellStyle name="Normal 2 6 5 6" xfId="39605" xr:uid="{00000000-0005-0000-0000-00002B470000}"/>
    <cellStyle name="Normal 2 6 6" xfId="8177" xr:uid="{00000000-0005-0000-0000-00002C470000}"/>
    <cellStyle name="Normal 2 6 6 2" xfId="8178" xr:uid="{00000000-0005-0000-0000-00002D470000}"/>
    <cellStyle name="Normal 2 6 6 2 2" xfId="16089" xr:uid="{00000000-0005-0000-0000-00002E470000}"/>
    <cellStyle name="Normal 2 6 6 2 2 2" xfId="31758" xr:uid="{00000000-0005-0000-0000-00002F470000}"/>
    <cellStyle name="Normal 2 6 6 2 2 3" xfId="47355" xr:uid="{00000000-0005-0000-0000-000030470000}"/>
    <cellStyle name="Normal 2 6 6 2 3" xfId="24012" xr:uid="{00000000-0005-0000-0000-000031470000}"/>
    <cellStyle name="Normal 2 6 6 2 4" xfId="39609" xr:uid="{00000000-0005-0000-0000-000032470000}"/>
    <cellStyle name="Normal 2 6 6 3" xfId="8179" xr:uid="{00000000-0005-0000-0000-000033470000}"/>
    <cellStyle name="Normal 2 6 6 3 2" xfId="16090" xr:uid="{00000000-0005-0000-0000-000034470000}"/>
    <cellStyle name="Normal 2 6 6 3 2 2" xfId="31759" xr:uid="{00000000-0005-0000-0000-000035470000}"/>
    <cellStyle name="Normal 2 6 6 3 2 3" xfId="47356" xr:uid="{00000000-0005-0000-0000-000036470000}"/>
    <cellStyle name="Normal 2 6 6 3 3" xfId="24013" xr:uid="{00000000-0005-0000-0000-000037470000}"/>
    <cellStyle name="Normal 2 6 6 3 4" xfId="39610" xr:uid="{00000000-0005-0000-0000-000038470000}"/>
    <cellStyle name="Normal 2 6 6 4" xfId="16088" xr:uid="{00000000-0005-0000-0000-000039470000}"/>
    <cellStyle name="Normal 2 6 6 4 2" xfId="31757" xr:uid="{00000000-0005-0000-0000-00003A470000}"/>
    <cellStyle name="Normal 2 6 6 4 3" xfId="47354" xr:uid="{00000000-0005-0000-0000-00003B470000}"/>
    <cellStyle name="Normal 2 6 6 5" xfId="24011" xr:uid="{00000000-0005-0000-0000-00003C470000}"/>
    <cellStyle name="Normal 2 6 6 6" xfId="39608" xr:uid="{00000000-0005-0000-0000-00003D470000}"/>
    <cellStyle name="Normal 2 6 7" xfId="8180" xr:uid="{00000000-0005-0000-0000-00003E470000}"/>
    <cellStyle name="Normal 2 6 7 2" xfId="8181" xr:uid="{00000000-0005-0000-0000-00003F470000}"/>
    <cellStyle name="Normal 2 6 7 2 2" xfId="16092" xr:uid="{00000000-0005-0000-0000-000040470000}"/>
    <cellStyle name="Normal 2 6 7 2 2 2" xfId="31761" xr:uid="{00000000-0005-0000-0000-000041470000}"/>
    <cellStyle name="Normal 2 6 7 2 2 3" xfId="47358" xr:uid="{00000000-0005-0000-0000-000042470000}"/>
    <cellStyle name="Normal 2 6 7 2 3" xfId="24015" xr:uid="{00000000-0005-0000-0000-000043470000}"/>
    <cellStyle name="Normal 2 6 7 2 4" xfId="39612" xr:uid="{00000000-0005-0000-0000-000044470000}"/>
    <cellStyle name="Normal 2 6 7 3" xfId="8182" xr:uid="{00000000-0005-0000-0000-000045470000}"/>
    <cellStyle name="Normal 2 6 7 3 2" xfId="16093" xr:uid="{00000000-0005-0000-0000-000046470000}"/>
    <cellStyle name="Normal 2 6 7 3 2 2" xfId="31762" xr:uid="{00000000-0005-0000-0000-000047470000}"/>
    <cellStyle name="Normal 2 6 7 3 2 3" xfId="47359" xr:uid="{00000000-0005-0000-0000-000048470000}"/>
    <cellStyle name="Normal 2 6 7 3 3" xfId="24016" xr:uid="{00000000-0005-0000-0000-000049470000}"/>
    <cellStyle name="Normal 2 6 7 3 4" xfId="39613" xr:uid="{00000000-0005-0000-0000-00004A470000}"/>
    <cellStyle name="Normal 2 6 7 4" xfId="16091" xr:uid="{00000000-0005-0000-0000-00004B470000}"/>
    <cellStyle name="Normal 2 6 7 4 2" xfId="31760" xr:uid="{00000000-0005-0000-0000-00004C470000}"/>
    <cellStyle name="Normal 2 6 7 4 3" xfId="47357" xr:uid="{00000000-0005-0000-0000-00004D470000}"/>
    <cellStyle name="Normal 2 6 7 5" xfId="24014" xr:uid="{00000000-0005-0000-0000-00004E470000}"/>
    <cellStyle name="Normal 2 6 7 6" xfId="39611" xr:uid="{00000000-0005-0000-0000-00004F470000}"/>
    <cellStyle name="Normal 2 6 8" xfId="8183" xr:uid="{00000000-0005-0000-0000-000050470000}"/>
    <cellStyle name="Normal 2 6 8 2" xfId="8184" xr:uid="{00000000-0005-0000-0000-000051470000}"/>
    <cellStyle name="Normal 2 6 8 2 2" xfId="16095" xr:uid="{00000000-0005-0000-0000-000052470000}"/>
    <cellStyle name="Normal 2 6 8 2 2 2" xfId="31764" xr:uid="{00000000-0005-0000-0000-000053470000}"/>
    <cellStyle name="Normal 2 6 8 2 2 3" xfId="47361" xr:uid="{00000000-0005-0000-0000-000054470000}"/>
    <cellStyle name="Normal 2 6 8 2 3" xfId="24018" xr:uid="{00000000-0005-0000-0000-000055470000}"/>
    <cellStyle name="Normal 2 6 8 2 4" xfId="39615" xr:uid="{00000000-0005-0000-0000-000056470000}"/>
    <cellStyle name="Normal 2 6 8 3" xfId="8185" xr:uid="{00000000-0005-0000-0000-000057470000}"/>
    <cellStyle name="Normal 2 6 8 3 2" xfId="16096" xr:uid="{00000000-0005-0000-0000-000058470000}"/>
    <cellStyle name="Normal 2 6 8 3 2 2" xfId="31765" xr:uid="{00000000-0005-0000-0000-000059470000}"/>
    <cellStyle name="Normal 2 6 8 3 2 3" xfId="47362" xr:uid="{00000000-0005-0000-0000-00005A470000}"/>
    <cellStyle name="Normal 2 6 8 3 3" xfId="24019" xr:uid="{00000000-0005-0000-0000-00005B470000}"/>
    <cellStyle name="Normal 2 6 8 3 4" xfId="39616" xr:uid="{00000000-0005-0000-0000-00005C470000}"/>
    <cellStyle name="Normal 2 6 8 4" xfId="16094" xr:uid="{00000000-0005-0000-0000-00005D470000}"/>
    <cellStyle name="Normal 2 6 8 4 2" xfId="31763" xr:uid="{00000000-0005-0000-0000-00005E470000}"/>
    <cellStyle name="Normal 2 6 8 4 3" xfId="47360" xr:uid="{00000000-0005-0000-0000-00005F470000}"/>
    <cellStyle name="Normal 2 6 8 5" xfId="24017" xr:uid="{00000000-0005-0000-0000-000060470000}"/>
    <cellStyle name="Normal 2 6 8 6" xfId="39614" xr:uid="{00000000-0005-0000-0000-000061470000}"/>
    <cellStyle name="Normal 2 6 9" xfId="8186" xr:uid="{00000000-0005-0000-0000-000062470000}"/>
    <cellStyle name="Normal 2 6 9 2" xfId="8187" xr:uid="{00000000-0005-0000-0000-000063470000}"/>
    <cellStyle name="Normal 2 6 9 2 2" xfId="16098" xr:uid="{00000000-0005-0000-0000-000064470000}"/>
    <cellStyle name="Normal 2 6 9 2 2 2" xfId="31767" xr:uid="{00000000-0005-0000-0000-000065470000}"/>
    <cellStyle name="Normal 2 6 9 2 2 3" xfId="47364" xr:uid="{00000000-0005-0000-0000-000066470000}"/>
    <cellStyle name="Normal 2 6 9 2 3" xfId="24021" xr:uid="{00000000-0005-0000-0000-000067470000}"/>
    <cellStyle name="Normal 2 6 9 2 4" xfId="39618" xr:uid="{00000000-0005-0000-0000-000068470000}"/>
    <cellStyle name="Normal 2 6 9 3" xfId="8188" xr:uid="{00000000-0005-0000-0000-000069470000}"/>
    <cellStyle name="Normal 2 6 9 3 2" xfId="16099" xr:uid="{00000000-0005-0000-0000-00006A470000}"/>
    <cellStyle name="Normal 2 6 9 3 2 2" xfId="31768" xr:uid="{00000000-0005-0000-0000-00006B470000}"/>
    <cellStyle name="Normal 2 6 9 3 2 3" xfId="47365" xr:uid="{00000000-0005-0000-0000-00006C470000}"/>
    <cellStyle name="Normal 2 6 9 3 3" xfId="24022" xr:uid="{00000000-0005-0000-0000-00006D470000}"/>
    <cellStyle name="Normal 2 6 9 3 4" xfId="39619" xr:uid="{00000000-0005-0000-0000-00006E470000}"/>
    <cellStyle name="Normal 2 6 9 4" xfId="16097" xr:uid="{00000000-0005-0000-0000-00006F470000}"/>
    <cellStyle name="Normal 2 6 9 4 2" xfId="31766" xr:uid="{00000000-0005-0000-0000-000070470000}"/>
    <cellStyle name="Normal 2 6 9 4 3" xfId="47363" xr:uid="{00000000-0005-0000-0000-000071470000}"/>
    <cellStyle name="Normal 2 6 9 5" xfId="24020" xr:uid="{00000000-0005-0000-0000-000072470000}"/>
    <cellStyle name="Normal 2 6 9 6" xfId="39617" xr:uid="{00000000-0005-0000-0000-000073470000}"/>
    <cellStyle name="Normal 2 60" xfId="211" xr:uid="{00000000-0005-0000-0000-000074470000}"/>
    <cellStyle name="Normal 2 61" xfId="212" xr:uid="{00000000-0005-0000-0000-000075470000}"/>
    <cellStyle name="Normal 2 62" xfId="213" xr:uid="{00000000-0005-0000-0000-000076470000}"/>
    <cellStyle name="Normal 2 63" xfId="214" xr:uid="{00000000-0005-0000-0000-000077470000}"/>
    <cellStyle name="Normal 2 64" xfId="215" xr:uid="{00000000-0005-0000-0000-000078470000}"/>
    <cellStyle name="Normal 2 65" xfId="216" xr:uid="{00000000-0005-0000-0000-000079470000}"/>
    <cellStyle name="Normal 2 66" xfId="217" xr:uid="{00000000-0005-0000-0000-00007A470000}"/>
    <cellStyle name="Normal 2 67" xfId="218" xr:uid="{00000000-0005-0000-0000-00007B470000}"/>
    <cellStyle name="Normal 2 68" xfId="219" xr:uid="{00000000-0005-0000-0000-00007C470000}"/>
    <cellStyle name="Normal 2 69" xfId="220" xr:uid="{00000000-0005-0000-0000-00007D470000}"/>
    <cellStyle name="Normal 2 7" xfId="221" xr:uid="{00000000-0005-0000-0000-00007E470000}"/>
    <cellStyle name="Normal 2 7 10" xfId="8190" xr:uid="{00000000-0005-0000-0000-00007F470000}"/>
    <cellStyle name="Normal 2 7 10 2" xfId="8191" xr:uid="{00000000-0005-0000-0000-000080470000}"/>
    <cellStyle name="Normal 2 7 10 2 2" xfId="16102" xr:uid="{00000000-0005-0000-0000-000081470000}"/>
    <cellStyle name="Normal 2 7 10 2 2 2" xfId="31771" xr:uid="{00000000-0005-0000-0000-000082470000}"/>
    <cellStyle name="Normal 2 7 10 2 2 3" xfId="47368" xr:uid="{00000000-0005-0000-0000-000083470000}"/>
    <cellStyle name="Normal 2 7 10 2 3" xfId="24025" xr:uid="{00000000-0005-0000-0000-000084470000}"/>
    <cellStyle name="Normal 2 7 10 2 4" xfId="39622" xr:uid="{00000000-0005-0000-0000-000085470000}"/>
    <cellStyle name="Normal 2 7 10 3" xfId="8192" xr:uid="{00000000-0005-0000-0000-000086470000}"/>
    <cellStyle name="Normal 2 7 10 3 2" xfId="16103" xr:uid="{00000000-0005-0000-0000-000087470000}"/>
    <cellStyle name="Normal 2 7 10 3 2 2" xfId="31772" xr:uid="{00000000-0005-0000-0000-000088470000}"/>
    <cellStyle name="Normal 2 7 10 3 2 3" xfId="47369" xr:uid="{00000000-0005-0000-0000-000089470000}"/>
    <cellStyle name="Normal 2 7 10 3 3" xfId="24026" xr:uid="{00000000-0005-0000-0000-00008A470000}"/>
    <cellStyle name="Normal 2 7 10 3 4" xfId="39623" xr:uid="{00000000-0005-0000-0000-00008B470000}"/>
    <cellStyle name="Normal 2 7 10 4" xfId="16101" xr:uid="{00000000-0005-0000-0000-00008C470000}"/>
    <cellStyle name="Normal 2 7 10 4 2" xfId="31770" xr:uid="{00000000-0005-0000-0000-00008D470000}"/>
    <cellStyle name="Normal 2 7 10 4 3" xfId="47367" xr:uid="{00000000-0005-0000-0000-00008E470000}"/>
    <cellStyle name="Normal 2 7 10 5" xfId="24024" xr:uid="{00000000-0005-0000-0000-00008F470000}"/>
    <cellStyle name="Normal 2 7 10 6" xfId="39621" xr:uid="{00000000-0005-0000-0000-000090470000}"/>
    <cellStyle name="Normal 2 7 11" xfId="8193" xr:uid="{00000000-0005-0000-0000-000091470000}"/>
    <cellStyle name="Normal 2 7 11 2" xfId="8194" xr:uid="{00000000-0005-0000-0000-000092470000}"/>
    <cellStyle name="Normal 2 7 11 2 2" xfId="16105" xr:uid="{00000000-0005-0000-0000-000093470000}"/>
    <cellStyle name="Normal 2 7 11 2 2 2" xfId="31774" xr:uid="{00000000-0005-0000-0000-000094470000}"/>
    <cellStyle name="Normal 2 7 11 2 2 3" xfId="47371" xr:uid="{00000000-0005-0000-0000-000095470000}"/>
    <cellStyle name="Normal 2 7 11 2 3" xfId="24028" xr:uid="{00000000-0005-0000-0000-000096470000}"/>
    <cellStyle name="Normal 2 7 11 2 4" xfId="39625" xr:uid="{00000000-0005-0000-0000-000097470000}"/>
    <cellStyle name="Normal 2 7 11 3" xfId="8195" xr:uid="{00000000-0005-0000-0000-000098470000}"/>
    <cellStyle name="Normal 2 7 11 3 2" xfId="16106" xr:uid="{00000000-0005-0000-0000-000099470000}"/>
    <cellStyle name="Normal 2 7 11 3 2 2" xfId="31775" xr:uid="{00000000-0005-0000-0000-00009A470000}"/>
    <cellStyle name="Normal 2 7 11 3 2 3" xfId="47372" xr:uid="{00000000-0005-0000-0000-00009B470000}"/>
    <cellStyle name="Normal 2 7 11 3 3" xfId="24029" xr:uid="{00000000-0005-0000-0000-00009C470000}"/>
    <cellStyle name="Normal 2 7 11 3 4" xfId="39626" xr:uid="{00000000-0005-0000-0000-00009D470000}"/>
    <cellStyle name="Normal 2 7 11 4" xfId="16104" xr:uid="{00000000-0005-0000-0000-00009E470000}"/>
    <cellStyle name="Normal 2 7 11 4 2" xfId="31773" xr:uid="{00000000-0005-0000-0000-00009F470000}"/>
    <cellStyle name="Normal 2 7 11 4 3" xfId="47370" xr:uid="{00000000-0005-0000-0000-0000A0470000}"/>
    <cellStyle name="Normal 2 7 11 5" xfId="24027" xr:uid="{00000000-0005-0000-0000-0000A1470000}"/>
    <cellStyle name="Normal 2 7 11 6" xfId="39624" xr:uid="{00000000-0005-0000-0000-0000A2470000}"/>
    <cellStyle name="Normal 2 7 12" xfId="8196" xr:uid="{00000000-0005-0000-0000-0000A3470000}"/>
    <cellStyle name="Normal 2 7 12 2" xfId="8197" xr:uid="{00000000-0005-0000-0000-0000A4470000}"/>
    <cellStyle name="Normal 2 7 12 2 2" xfId="16108" xr:uid="{00000000-0005-0000-0000-0000A5470000}"/>
    <cellStyle name="Normal 2 7 12 2 2 2" xfId="31777" xr:uid="{00000000-0005-0000-0000-0000A6470000}"/>
    <cellStyle name="Normal 2 7 12 2 2 3" xfId="47374" xr:uid="{00000000-0005-0000-0000-0000A7470000}"/>
    <cellStyle name="Normal 2 7 12 2 3" xfId="24031" xr:uid="{00000000-0005-0000-0000-0000A8470000}"/>
    <cellStyle name="Normal 2 7 12 2 4" xfId="39628" xr:uid="{00000000-0005-0000-0000-0000A9470000}"/>
    <cellStyle name="Normal 2 7 12 3" xfId="8198" xr:uid="{00000000-0005-0000-0000-0000AA470000}"/>
    <cellStyle name="Normal 2 7 12 3 2" xfId="16109" xr:uid="{00000000-0005-0000-0000-0000AB470000}"/>
    <cellStyle name="Normal 2 7 12 3 2 2" xfId="31778" xr:uid="{00000000-0005-0000-0000-0000AC470000}"/>
    <cellStyle name="Normal 2 7 12 3 2 3" xfId="47375" xr:uid="{00000000-0005-0000-0000-0000AD470000}"/>
    <cellStyle name="Normal 2 7 12 3 3" xfId="24032" xr:uid="{00000000-0005-0000-0000-0000AE470000}"/>
    <cellStyle name="Normal 2 7 12 3 4" xfId="39629" xr:uid="{00000000-0005-0000-0000-0000AF470000}"/>
    <cellStyle name="Normal 2 7 12 4" xfId="16107" xr:uid="{00000000-0005-0000-0000-0000B0470000}"/>
    <cellStyle name="Normal 2 7 12 4 2" xfId="31776" xr:uid="{00000000-0005-0000-0000-0000B1470000}"/>
    <cellStyle name="Normal 2 7 12 4 3" xfId="47373" xr:uid="{00000000-0005-0000-0000-0000B2470000}"/>
    <cellStyle name="Normal 2 7 12 5" xfId="24030" xr:uid="{00000000-0005-0000-0000-0000B3470000}"/>
    <cellStyle name="Normal 2 7 12 6" xfId="39627" xr:uid="{00000000-0005-0000-0000-0000B4470000}"/>
    <cellStyle name="Normal 2 7 13" xfId="8199" xr:uid="{00000000-0005-0000-0000-0000B5470000}"/>
    <cellStyle name="Normal 2 7 13 2" xfId="8200" xr:uid="{00000000-0005-0000-0000-0000B6470000}"/>
    <cellStyle name="Normal 2 7 13 2 2" xfId="16111" xr:uid="{00000000-0005-0000-0000-0000B7470000}"/>
    <cellStyle name="Normal 2 7 13 2 2 2" xfId="31780" xr:uid="{00000000-0005-0000-0000-0000B8470000}"/>
    <cellStyle name="Normal 2 7 13 2 2 3" xfId="47377" xr:uid="{00000000-0005-0000-0000-0000B9470000}"/>
    <cellStyle name="Normal 2 7 13 2 3" xfId="24034" xr:uid="{00000000-0005-0000-0000-0000BA470000}"/>
    <cellStyle name="Normal 2 7 13 2 4" xfId="39631" xr:uid="{00000000-0005-0000-0000-0000BB470000}"/>
    <cellStyle name="Normal 2 7 13 3" xfId="8201" xr:uid="{00000000-0005-0000-0000-0000BC470000}"/>
    <cellStyle name="Normal 2 7 13 3 2" xfId="16112" xr:uid="{00000000-0005-0000-0000-0000BD470000}"/>
    <cellStyle name="Normal 2 7 13 3 2 2" xfId="31781" xr:uid="{00000000-0005-0000-0000-0000BE470000}"/>
    <cellStyle name="Normal 2 7 13 3 2 3" xfId="47378" xr:uid="{00000000-0005-0000-0000-0000BF470000}"/>
    <cellStyle name="Normal 2 7 13 3 3" xfId="24035" xr:uid="{00000000-0005-0000-0000-0000C0470000}"/>
    <cellStyle name="Normal 2 7 13 3 4" xfId="39632" xr:uid="{00000000-0005-0000-0000-0000C1470000}"/>
    <cellStyle name="Normal 2 7 13 4" xfId="16110" xr:uid="{00000000-0005-0000-0000-0000C2470000}"/>
    <cellStyle name="Normal 2 7 13 4 2" xfId="31779" xr:uid="{00000000-0005-0000-0000-0000C3470000}"/>
    <cellStyle name="Normal 2 7 13 4 3" xfId="47376" xr:uid="{00000000-0005-0000-0000-0000C4470000}"/>
    <cellStyle name="Normal 2 7 13 5" xfId="24033" xr:uid="{00000000-0005-0000-0000-0000C5470000}"/>
    <cellStyle name="Normal 2 7 13 6" xfId="39630" xr:uid="{00000000-0005-0000-0000-0000C6470000}"/>
    <cellStyle name="Normal 2 7 14" xfId="8202" xr:uid="{00000000-0005-0000-0000-0000C7470000}"/>
    <cellStyle name="Normal 2 7 14 2" xfId="8203" xr:uid="{00000000-0005-0000-0000-0000C8470000}"/>
    <cellStyle name="Normal 2 7 14 2 2" xfId="16114" xr:uid="{00000000-0005-0000-0000-0000C9470000}"/>
    <cellStyle name="Normal 2 7 14 2 2 2" xfId="31783" xr:uid="{00000000-0005-0000-0000-0000CA470000}"/>
    <cellStyle name="Normal 2 7 14 2 2 3" xfId="47380" xr:uid="{00000000-0005-0000-0000-0000CB470000}"/>
    <cellStyle name="Normal 2 7 14 2 3" xfId="24037" xr:uid="{00000000-0005-0000-0000-0000CC470000}"/>
    <cellStyle name="Normal 2 7 14 2 4" xfId="39634" xr:uid="{00000000-0005-0000-0000-0000CD470000}"/>
    <cellStyle name="Normal 2 7 14 3" xfId="8204" xr:uid="{00000000-0005-0000-0000-0000CE470000}"/>
    <cellStyle name="Normal 2 7 14 3 2" xfId="16115" xr:uid="{00000000-0005-0000-0000-0000CF470000}"/>
    <cellStyle name="Normal 2 7 14 3 2 2" xfId="31784" xr:uid="{00000000-0005-0000-0000-0000D0470000}"/>
    <cellStyle name="Normal 2 7 14 3 2 3" xfId="47381" xr:uid="{00000000-0005-0000-0000-0000D1470000}"/>
    <cellStyle name="Normal 2 7 14 3 3" xfId="24038" xr:uid="{00000000-0005-0000-0000-0000D2470000}"/>
    <cellStyle name="Normal 2 7 14 3 4" xfId="39635" xr:uid="{00000000-0005-0000-0000-0000D3470000}"/>
    <cellStyle name="Normal 2 7 14 4" xfId="16113" xr:uid="{00000000-0005-0000-0000-0000D4470000}"/>
    <cellStyle name="Normal 2 7 14 4 2" xfId="31782" xr:uid="{00000000-0005-0000-0000-0000D5470000}"/>
    <cellStyle name="Normal 2 7 14 4 3" xfId="47379" xr:uid="{00000000-0005-0000-0000-0000D6470000}"/>
    <cellStyle name="Normal 2 7 14 5" xfId="24036" xr:uid="{00000000-0005-0000-0000-0000D7470000}"/>
    <cellStyle name="Normal 2 7 14 6" xfId="39633" xr:uid="{00000000-0005-0000-0000-0000D8470000}"/>
    <cellStyle name="Normal 2 7 15" xfId="8205" xr:uid="{00000000-0005-0000-0000-0000D9470000}"/>
    <cellStyle name="Normal 2 7 15 2" xfId="8206" xr:uid="{00000000-0005-0000-0000-0000DA470000}"/>
    <cellStyle name="Normal 2 7 15 2 2" xfId="16117" xr:uid="{00000000-0005-0000-0000-0000DB470000}"/>
    <cellStyle name="Normal 2 7 15 2 2 2" xfId="31786" xr:uid="{00000000-0005-0000-0000-0000DC470000}"/>
    <cellStyle name="Normal 2 7 15 2 2 3" xfId="47383" xr:uid="{00000000-0005-0000-0000-0000DD470000}"/>
    <cellStyle name="Normal 2 7 15 2 3" xfId="24040" xr:uid="{00000000-0005-0000-0000-0000DE470000}"/>
    <cellStyle name="Normal 2 7 15 2 4" xfId="39637" xr:uid="{00000000-0005-0000-0000-0000DF470000}"/>
    <cellStyle name="Normal 2 7 15 3" xfId="8207" xr:uid="{00000000-0005-0000-0000-0000E0470000}"/>
    <cellStyle name="Normal 2 7 15 3 2" xfId="16118" xr:uid="{00000000-0005-0000-0000-0000E1470000}"/>
    <cellStyle name="Normal 2 7 15 3 2 2" xfId="31787" xr:uid="{00000000-0005-0000-0000-0000E2470000}"/>
    <cellStyle name="Normal 2 7 15 3 2 3" xfId="47384" xr:uid="{00000000-0005-0000-0000-0000E3470000}"/>
    <cellStyle name="Normal 2 7 15 3 3" xfId="24041" xr:uid="{00000000-0005-0000-0000-0000E4470000}"/>
    <cellStyle name="Normal 2 7 15 3 4" xfId="39638" xr:uid="{00000000-0005-0000-0000-0000E5470000}"/>
    <cellStyle name="Normal 2 7 15 4" xfId="16116" xr:uid="{00000000-0005-0000-0000-0000E6470000}"/>
    <cellStyle name="Normal 2 7 15 4 2" xfId="31785" xr:uid="{00000000-0005-0000-0000-0000E7470000}"/>
    <cellStyle name="Normal 2 7 15 4 3" xfId="47382" xr:uid="{00000000-0005-0000-0000-0000E8470000}"/>
    <cellStyle name="Normal 2 7 15 5" xfId="24039" xr:uid="{00000000-0005-0000-0000-0000E9470000}"/>
    <cellStyle name="Normal 2 7 15 6" xfId="39636" xr:uid="{00000000-0005-0000-0000-0000EA470000}"/>
    <cellStyle name="Normal 2 7 16" xfId="8208" xr:uid="{00000000-0005-0000-0000-0000EB470000}"/>
    <cellStyle name="Normal 2 7 16 2" xfId="8209" xr:uid="{00000000-0005-0000-0000-0000EC470000}"/>
    <cellStyle name="Normal 2 7 16 2 2" xfId="16120" xr:uid="{00000000-0005-0000-0000-0000ED470000}"/>
    <cellStyle name="Normal 2 7 16 2 2 2" xfId="31789" xr:uid="{00000000-0005-0000-0000-0000EE470000}"/>
    <cellStyle name="Normal 2 7 16 2 2 3" xfId="47386" xr:uid="{00000000-0005-0000-0000-0000EF470000}"/>
    <cellStyle name="Normal 2 7 16 2 3" xfId="24043" xr:uid="{00000000-0005-0000-0000-0000F0470000}"/>
    <cellStyle name="Normal 2 7 16 2 4" xfId="39640" xr:uid="{00000000-0005-0000-0000-0000F1470000}"/>
    <cellStyle name="Normal 2 7 16 3" xfId="8210" xr:uid="{00000000-0005-0000-0000-0000F2470000}"/>
    <cellStyle name="Normal 2 7 16 3 2" xfId="16121" xr:uid="{00000000-0005-0000-0000-0000F3470000}"/>
    <cellStyle name="Normal 2 7 16 3 2 2" xfId="31790" xr:uid="{00000000-0005-0000-0000-0000F4470000}"/>
    <cellStyle name="Normal 2 7 16 3 2 3" xfId="47387" xr:uid="{00000000-0005-0000-0000-0000F5470000}"/>
    <cellStyle name="Normal 2 7 16 3 3" xfId="24044" xr:uid="{00000000-0005-0000-0000-0000F6470000}"/>
    <cellStyle name="Normal 2 7 16 3 4" xfId="39641" xr:uid="{00000000-0005-0000-0000-0000F7470000}"/>
    <cellStyle name="Normal 2 7 16 4" xfId="16119" xr:uid="{00000000-0005-0000-0000-0000F8470000}"/>
    <cellStyle name="Normal 2 7 16 4 2" xfId="31788" xr:uid="{00000000-0005-0000-0000-0000F9470000}"/>
    <cellStyle name="Normal 2 7 16 4 3" xfId="47385" xr:uid="{00000000-0005-0000-0000-0000FA470000}"/>
    <cellStyle name="Normal 2 7 16 5" xfId="24042" xr:uid="{00000000-0005-0000-0000-0000FB470000}"/>
    <cellStyle name="Normal 2 7 16 6" xfId="39639" xr:uid="{00000000-0005-0000-0000-0000FC470000}"/>
    <cellStyle name="Normal 2 7 17" xfId="8211" xr:uid="{00000000-0005-0000-0000-0000FD470000}"/>
    <cellStyle name="Normal 2 7 17 2" xfId="16122" xr:uid="{00000000-0005-0000-0000-0000FE470000}"/>
    <cellStyle name="Normal 2 7 17 2 2" xfId="31791" xr:uid="{00000000-0005-0000-0000-0000FF470000}"/>
    <cellStyle name="Normal 2 7 17 2 3" xfId="47388" xr:uid="{00000000-0005-0000-0000-000000480000}"/>
    <cellStyle name="Normal 2 7 17 3" xfId="24045" xr:uid="{00000000-0005-0000-0000-000001480000}"/>
    <cellStyle name="Normal 2 7 17 4" xfId="39642" xr:uid="{00000000-0005-0000-0000-000002480000}"/>
    <cellStyle name="Normal 2 7 18" xfId="8212" xr:uid="{00000000-0005-0000-0000-000003480000}"/>
    <cellStyle name="Normal 2 7 18 2" xfId="16123" xr:uid="{00000000-0005-0000-0000-000004480000}"/>
    <cellStyle name="Normal 2 7 18 2 2" xfId="31792" xr:uid="{00000000-0005-0000-0000-000005480000}"/>
    <cellStyle name="Normal 2 7 18 2 3" xfId="47389" xr:uid="{00000000-0005-0000-0000-000006480000}"/>
    <cellStyle name="Normal 2 7 18 3" xfId="24046" xr:uid="{00000000-0005-0000-0000-000007480000}"/>
    <cellStyle name="Normal 2 7 18 4" xfId="39643" xr:uid="{00000000-0005-0000-0000-000008480000}"/>
    <cellStyle name="Normal 2 7 19" xfId="14058" xr:uid="{00000000-0005-0000-0000-000009480000}"/>
    <cellStyle name="Normal 2 7 2" xfId="8213" xr:uid="{00000000-0005-0000-0000-00000A480000}"/>
    <cellStyle name="Normal 2 7 2 2" xfId="8214" xr:uid="{00000000-0005-0000-0000-00000B480000}"/>
    <cellStyle name="Normal 2 7 2 2 2" xfId="8215" xr:uid="{00000000-0005-0000-0000-00000C480000}"/>
    <cellStyle name="Normal 2 7 2 2 2 2" xfId="8216" xr:uid="{00000000-0005-0000-0000-00000D480000}"/>
    <cellStyle name="Normal 2 7 2 2 2 2 2" xfId="16127" xr:uid="{00000000-0005-0000-0000-00000E480000}"/>
    <cellStyle name="Normal 2 7 2 2 2 2 2 2" xfId="31796" xr:uid="{00000000-0005-0000-0000-00000F480000}"/>
    <cellStyle name="Normal 2 7 2 2 2 2 2 3" xfId="47393" xr:uid="{00000000-0005-0000-0000-000010480000}"/>
    <cellStyle name="Normal 2 7 2 2 2 2 3" xfId="24050" xr:uid="{00000000-0005-0000-0000-000011480000}"/>
    <cellStyle name="Normal 2 7 2 2 2 2 4" xfId="39647" xr:uid="{00000000-0005-0000-0000-000012480000}"/>
    <cellStyle name="Normal 2 7 2 2 2 3" xfId="8217" xr:uid="{00000000-0005-0000-0000-000013480000}"/>
    <cellStyle name="Normal 2 7 2 2 2 3 2" xfId="16128" xr:uid="{00000000-0005-0000-0000-000014480000}"/>
    <cellStyle name="Normal 2 7 2 2 2 3 2 2" xfId="31797" xr:uid="{00000000-0005-0000-0000-000015480000}"/>
    <cellStyle name="Normal 2 7 2 2 2 3 2 3" xfId="47394" xr:uid="{00000000-0005-0000-0000-000016480000}"/>
    <cellStyle name="Normal 2 7 2 2 2 3 3" xfId="24051" xr:uid="{00000000-0005-0000-0000-000017480000}"/>
    <cellStyle name="Normal 2 7 2 2 2 3 4" xfId="39648" xr:uid="{00000000-0005-0000-0000-000018480000}"/>
    <cellStyle name="Normal 2 7 2 2 2 4" xfId="16126" xr:uid="{00000000-0005-0000-0000-000019480000}"/>
    <cellStyle name="Normal 2 7 2 2 2 4 2" xfId="31795" xr:uid="{00000000-0005-0000-0000-00001A480000}"/>
    <cellStyle name="Normal 2 7 2 2 2 4 3" xfId="47392" xr:uid="{00000000-0005-0000-0000-00001B480000}"/>
    <cellStyle name="Normal 2 7 2 2 2 5" xfId="24049" xr:uid="{00000000-0005-0000-0000-00001C480000}"/>
    <cellStyle name="Normal 2 7 2 2 2 6" xfId="39646" xr:uid="{00000000-0005-0000-0000-00001D480000}"/>
    <cellStyle name="Normal 2 7 2 2 3" xfId="8218" xr:uid="{00000000-0005-0000-0000-00001E480000}"/>
    <cellStyle name="Normal 2 7 2 2 3 2" xfId="16129" xr:uid="{00000000-0005-0000-0000-00001F480000}"/>
    <cellStyle name="Normal 2 7 2 2 3 2 2" xfId="31798" xr:uid="{00000000-0005-0000-0000-000020480000}"/>
    <cellStyle name="Normal 2 7 2 2 3 2 3" xfId="47395" xr:uid="{00000000-0005-0000-0000-000021480000}"/>
    <cellStyle name="Normal 2 7 2 2 3 3" xfId="24052" xr:uid="{00000000-0005-0000-0000-000022480000}"/>
    <cellStyle name="Normal 2 7 2 2 3 4" xfId="39649" xr:uid="{00000000-0005-0000-0000-000023480000}"/>
    <cellStyle name="Normal 2 7 2 2 4" xfId="8219" xr:uid="{00000000-0005-0000-0000-000024480000}"/>
    <cellStyle name="Normal 2 7 2 2 4 2" xfId="16130" xr:uid="{00000000-0005-0000-0000-000025480000}"/>
    <cellStyle name="Normal 2 7 2 2 4 2 2" xfId="31799" xr:uid="{00000000-0005-0000-0000-000026480000}"/>
    <cellStyle name="Normal 2 7 2 2 4 2 3" xfId="47396" xr:uid="{00000000-0005-0000-0000-000027480000}"/>
    <cellStyle name="Normal 2 7 2 2 4 3" xfId="24053" xr:uid="{00000000-0005-0000-0000-000028480000}"/>
    <cellStyle name="Normal 2 7 2 2 4 4" xfId="39650" xr:uid="{00000000-0005-0000-0000-000029480000}"/>
    <cellStyle name="Normal 2 7 2 2 5" xfId="16125" xr:uid="{00000000-0005-0000-0000-00002A480000}"/>
    <cellStyle name="Normal 2 7 2 2 5 2" xfId="31794" xr:uid="{00000000-0005-0000-0000-00002B480000}"/>
    <cellStyle name="Normal 2 7 2 2 5 3" xfId="47391" xr:uid="{00000000-0005-0000-0000-00002C480000}"/>
    <cellStyle name="Normal 2 7 2 2 6" xfId="24048" xr:uid="{00000000-0005-0000-0000-00002D480000}"/>
    <cellStyle name="Normal 2 7 2 2 7" xfId="39645" xr:uid="{00000000-0005-0000-0000-00002E480000}"/>
    <cellStyle name="Normal 2 7 2 3" xfId="8220" xr:uid="{00000000-0005-0000-0000-00002F480000}"/>
    <cellStyle name="Normal 2 7 2 3 2" xfId="8221" xr:uid="{00000000-0005-0000-0000-000030480000}"/>
    <cellStyle name="Normal 2 7 2 3 2 2" xfId="16132" xr:uid="{00000000-0005-0000-0000-000031480000}"/>
    <cellStyle name="Normal 2 7 2 3 2 2 2" xfId="31801" xr:uid="{00000000-0005-0000-0000-000032480000}"/>
    <cellStyle name="Normal 2 7 2 3 2 2 3" xfId="47398" xr:uid="{00000000-0005-0000-0000-000033480000}"/>
    <cellStyle name="Normal 2 7 2 3 2 3" xfId="24055" xr:uid="{00000000-0005-0000-0000-000034480000}"/>
    <cellStyle name="Normal 2 7 2 3 2 4" xfId="39652" xr:uid="{00000000-0005-0000-0000-000035480000}"/>
    <cellStyle name="Normal 2 7 2 3 3" xfId="8222" xr:uid="{00000000-0005-0000-0000-000036480000}"/>
    <cellStyle name="Normal 2 7 2 3 3 2" xfId="16133" xr:uid="{00000000-0005-0000-0000-000037480000}"/>
    <cellStyle name="Normal 2 7 2 3 3 2 2" xfId="31802" xr:uid="{00000000-0005-0000-0000-000038480000}"/>
    <cellStyle name="Normal 2 7 2 3 3 2 3" xfId="47399" xr:uid="{00000000-0005-0000-0000-000039480000}"/>
    <cellStyle name="Normal 2 7 2 3 3 3" xfId="24056" xr:uid="{00000000-0005-0000-0000-00003A480000}"/>
    <cellStyle name="Normal 2 7 2 3 3 4" xfId="39653" xr:uid="{00000000-0005-0000-0000-00003B480000}"/>
    <cellStyle name="Normal 2 7 2 3 4" xfId="16131" xr:uid="{00000000-0005-0000-0000-00003C480000}"/>
    <cellStyle name="Normal 2 7 2 3 4 2" xfId="31800" xr:uid="{00000000-0005-0000-0000-00003D480000}"/>
    <cellStyle name="Normal 2 7 2 3 4 3" xfId="47397" xr:uid="{00000000-0005-0000-0000-00003E480000}"/>
    <cellStyle name="Normal 2 7 2 3 5" xfId="24054" xr:uid="{00000000-0005-0000-0000-00003F480000}"/>
    <cellStyle name="Normal 2 7 2 3 6" xfId="39651" xr:uid="{00000000-0005-0000-0000-000040480000}"/>
    <cellStyle name="Normal 2 7 2 4" xfId="8223" xr:uid="{00000000-0005-0000-0000-000041480000}"/>
    <cellStyle name="Normal 2 7 2 4 2" xfId="16134" xr:uid="{00000000-0005-0000-0000-000042480000}"/>
    <cellStyle name="Normal 2 7 2 4 2 2" xfId="31803" xr:uid="{00000000-0005-0000-0000-000043480000}"/>
    <cellStyle name="Normal 2 7 2 4 2 3" xfId="47400" xr:uid="{00000000-0005-0000-0000-000044480000}"/>
    <cellStyle name="Normal 2 7 2 4 3" xfId="24057" xr:uid="{00000000-0005-0000-0000-000045480000}"/>
    <cellStyle name="Normal 2 7 2 4 4" xfId="39654" xr:uid="{00000000-0005-0000-0000-000046480000}"/>
    <cellStyle name="Normal 2 7 2 5" xfId="8224" xr:uid="{00000000-0005-0000-0000-000047480000}"/>
    <cellStyle name="Normal 2 7 2 5 2" xfId="16135" xr:uid="{00000000-0005-0000-0000-000048480000}"/>
    <cellStyle name="Normal 2 7 2 5 2 2" xfId="31804" xr:uid="{00000000-0005-0000-0000-000049480000}"/>
    <cellStyle name="Normal 2 7 2 5 2 3" xfId="47401" xr:uid="{00000000-0005-0000-0000-00004A480000}"/>
    <cellStyle name="Normal 2 7 2 5 3" xfId="24058" xr:uid="{00000000-0005-0000-0000-00004B480000}"/>
    <cellStyle name="Normal 2 7 2 5 4" xfId="39655" xr:uid="{00000000-0005-0000-0000-00004C480000}"/>
    <cellStyle name="Normal 2 7 2 6" xfId="16124" xr:uid="{00000000-0005-0000-0000-00004D480000}"/>
    <cellStyle name="Normal 2 7 2 6 2" xfId="31793" xr:uid="{00000000-0005-0000-0000-00004E480000}"/>
    <cellStyle name="Normal 2 7 2 6 3" xfId="47390" xr:uid="{00000000-0005-0000-0000-00004F480000}"/>
    <cellStyle name="Normal 2 7 2 7" xfId="24047" xr:uid="{00000000-0005-0000-0000-000050480000}"/>
    <cellStyle name="Normal 2 7 2 8" xfId="39644" xr:uid="{00000000-0005-0000-0000-000051480000}"/>
    <cellStyle name="Normal 2 7 20" xfId="16100" xr:uid="{00000000-0005-0000-0000-000052480000}"/>
    <cellStyle name="Normal 2 7 20 2" xfId="31769" xr:uid="{00000000-0005-0000-0000-000053480000}"/>
    <cellStyle name="Normal 2 7 20 3" xfId="47366" xr:uid="{00000000-0005-0000-0000-000054480000}"/>
    <cellStyle name="Normal 2 7 21" xfId="8189" xr:uid="{00000000-0005-0000-0000-000055480000}"/>
    <cellStyle name="Normal 2 7 21 2" xfId="24023" xr:uid="{00000000-0005-0000-0000-000056480000}"/>
    <cellStyle name="Normal 2 7 22" xfId="39620" xr:uid="{00000000-0005-0000-0000-000057480000}"/>
    <cellStyle name="Normal 2 7 3" xfId="8225" xr:uid="{00000000-0005-0000-0000-000058480000}"/>
    <cellStyle name="Normal 2 7 3 2" xfId="8226" xr:uid="{00000000-0005-0000-0000-000059480000}"/>
    <cellStyle name="Normal 2 7 3 2 2" xfId="8227" xr:uid="{00000000-0005-0000-0000-00005A480000}"/>
    <cellStyle name="Normal 2 7 3 2 2 2" xfId="8228" xr:uid="{00000000-0005-0000-0000-00005B480000}"/>
    <cellStyle name="Normal 2 7 3 2 2 2 2" xfId="16139" xr:uid="{00000000-0005-0000-0000-00005C480000}"/>
    <cellStyle name="Normal 2 7 3 2 2 2 2 2" xfId="31808" xr:uid="{00000000-0005-0000-0000-00005D480000}"/>
    <cellStyle name="Normal 2 7 3 2 2 2 2 3" xfId="47405" xr:uid="{00000000-0005-0000-0000-00005E480000}"/>
    <cellStyle name="Normal 2 7 3 2 2 2 3" xfId="24062" xr:uid="{00000000-0005-0000-0000-00005F480000}"/>
    <cellStyle name="Normal 2 7 3 2 2 2 4" xfId="39659" xr:uid="{00000000-0005-0000-0000-000060480000}"/>
    <cellStyle name="Normal 2 7 3 2 2 3" xfId="8229" xr:uid="{00000000-0005-0000-0000-000061480000}"/>
    <cellStyle name="Normal 2 7 3 2 2 3 2" xfId="16140" xr:uid="{00000000-0005-0000-0000-000062480000}"/>
    <cellStyle name="Normal 2 7 3 2 2 3 2 2" xfId="31809" xr:uid="{00000000-0005-0000-0000-000063480000}"/>
    <cellStyle name="Normal 2 7 3 2 2 3 2 3" xfId="47406" xr:uid="{00000000-0005-0000-0000-000064480000}"/>
    <cellStyle name="Normal 2 7 3 2 2 3 3" xfId="24063" xr:uid="{00000000-0005-0000-0000-000065480000}"/>
    <cellStyle name="Normal 2 7 3 2 2 3 4" xfId="39660" xr:uid="{00000000-0005-0000-0000-000066480000}"/>
    <cellStyle name="Normal 2 7 3 2 2 4" xfId="16138" xr:uid="{00000000-0005-0000-0000-000067480000}"/>
    <cellStyle name="Normal 2 7 3 2 2 4 2" xfId="31807" xr:uid="{00000000-0005-0000-0000-000068480000}"/>
    <cellStyle name="Normal 2 7 3 2 2 4 3" xfId="47404" xr:uid="{00000000-0005-0000-0000-000069480000}"/>
    <cellStyle name="Normal 2 7 3 2 2 5" xfId="24061" xr:uid="{00000000-0005-0000-0000-00006A480000}"/>
    <cellStyle name="Normal 2 7 3 2 2 6" xfId="39658" xr:uid="{00000000-0005-0000-0000-00006B480000}"/>
    <cellStyle name="Normal 2 7 3 2 3" xfId="8230" xr:uid="{00000000-0005-0000-0000-00006C480000}"/>
    <cellStyle name="Normal 2 7 3 2 3 2" xfId="16141" xr:uid="{00000000-0005-0000-0000-00006D480000}"/>
    <cellStyle name="Normal 2 7 3 2 3 2 2" xfId="31810" xr:uid="{00000000-0005-0000-0000-00006E480000}"/>
    <cellStyle name="Normal 2 7 3 2 3 2 3" xfId="47407" xr:uid="{00000000-0005-0000-0000-00006F480000}"/>
    <cellStyle name="Normal 2 7 3 2 3 3" xfId="24064" xr:uid="{00000000-0005-0000-0000-000070480000}"/>
    <cellStyle name="Normal 2 7 3 2 3 4" xfId="39661" xr:uid="{00000000-0005-0000-0000-000071480000}"/>
    <cellStyle name="Normal 2 7 3 2 4" xfId="8231" xr:uid="{00000000-0005-0000-0000-000072480000}"/>
    <cellStyle name="Normal 2 7 3 2 4 2" xfId="16142" xr:uid="{00000000-0005-0000-0000-000073480000}"/>
    <cellStyle name="Normal 2 7 3 2 4 2 2" xfId="31811" xr:uid="{00000000-0005-0000-0000-000074480000}"/>
    <cellStyle name="Normal 2 7 3 2 4 2 3" xfId="47408" xr:uid="{00000000-0005-0000-0000-000075480000}"/>
    <cellStyle name="Normal 2 7 3 2 4 3" xfId="24065" xr:uid="{00000000-0005-0000-0000-000076480000}"/>
    <cellStyle name="Normal 2 7 3 2 4 4" xfId="39662" xr:uid="{00000000-0005-0000-0000-000077480000}"/>
    <cellStyle name="Normal 2 7 3 2 5" xfId="16137" xr:uid="{00000000-0005-0000-0000-000078480000}"/>
    <cellStyle name="Normal 2 7 3 2 5 2" xfId="31806" xr:uid="{00000000-0005-0000-0000-000079480000}"/>
    <cellStyle name="Normal 2 7 3 2 5 3" xfId="47403" xr:uid="{00000000-0005-0000-0000-00007A480000}"/>
    <cellStyle name="Normal 2 7 3 2 6" xfId="24060" xr:uid="{00000000-0005-0000-0000-00007B480000}"/>
    <cellStyle name="Normal 2 7 3 2 7" xfId="39657" xr:uid="{00000000-0005-0000-0000-00007C480000}"/>
    <cellStyle name="Normal 2 7 3 3" xfId="8232" xr:uid="{00000000-0005-0000-0000-00007D480000}"/>
    <cellStyle name="Normal 2 7 3 3 2" xfId="8233" xr:uid="{00000000-0005-0000-0000-00007E480000}"/>
    <cellStyle name="Normal 2 7 3 3 2 2" xfId="16144" xr:uid="{00000000-0005-0000-0000-00007F480000}"/>
    <cellStyle name="Normal 2 7 3 3 2 2 2" xfId="31813" xr:uid="{00000000-0005-0000-0000-000080480000}"/>
    <cellStyle name="Normal 2 7 3 3 2 2 3" xfId="47410" xr:uid="{00000000-0005-0000-0000-000081480000}"/>
    <cellStyle name="Normal 2 7 3 3 2 3" xfId="24067" xr:uid="{00000000-0005-0000-0000-000082480000}"/>
    <cellStyle name="Normal 2 7 3 3 2 4" xfId="39664" xr:uid="{00000000-0005-0000-0000-000083480000}"/>
    <cellStyle name="Normal 2 7 3 3 3" xfId="8234" xr:uid="{00000000-0005-0000-0000-000084480000}"/>
    <cellStyle name="Normal 2 7 3 3 3 2" xfId="16145" xr:uid="{00000000-0005-0000-0000-000085480000}"/>
    <cellStyle name="Normal 2 7 3 3 3 2 2" xfId="31814" xr:uid="{00000000-0005-0000-0000-000086480000}"/>
    <cellStyle name="Normal 2 7 3 3 3 2 3" xfId="47411" xr:uid="{00000000-0005-0000-0000-000087480000}"/>
    <cellStyle name="Normal 2 7 3 3 3 3" xfId="24068" xr:uid="{00000000-0005-0000-0000-000088480000}"/>
    <cellStyle name="Normal 2 7 3 3 3 4" xfId="39665" xr:uid="{00000000-0005-0000-0000-000089480000}"/>
    <cellStyle name="Normal 2 7 3 3 4" xfId="16143" xr:uid="{00000000-0005-0000-0000-00008A480000}"/>
    <cellStyle name="Normal 2 7 3 3 4 2" xfId="31812" xr:uid="{00000000-0005-0000-0000-00008B480000}"/>
    <cellStyle name="Normal 2 7 3 3 4 3" xfId="47409" xr:uid="{00000000-0005-0000-0000-00008C480000}"/>
    <cellStyle name="Normal 2 7 3 3 5" xfId="24066" xr:uid="{00000000-0005-0000-0000-00008D480000}"/>
    <cellStyle name="Normal 2 7 3 3 6" xfId="39663" xr:uid="{00000000-0005-0000-0000-00008E480000}"/>
    <cellStyle name="Normal 2 7 3 4" xfId="8235" xr:uid="{00000000-0005-0000-0000-00008F480000}"/>
    <cellStyle name="Normal 2 7 3 4 2" xfId="16146" xr:uid="{00000000-0005-0000-0000-000090480000}"/>
    <cellStyle name="Normal 2 7 3 4 2 2" xfId="31815" xr:uid="{00000000-0005-0000-0000-000091480000}"/>
    <cellStyle name="Normal 2 7 3 4 2 3" xfId="47412" xr:uid="{00000000-0005-0000-0000-000092480000}"/>
    <cellStyle name="Normal 2 7 3 4 3" xfId="24069" xr:uid="{00000000-0005-0000-0000-000093480000}"/>
    <cellStyle name="Normal 2 7 3 4 4" xfId="39666" xr:uid="{00000000-0005-0000-0000-000094480000}"/>
    <cellStyle name="Normal 2 7 3 5" xfId="8236" xr:uid="{00000000-0005-0000-0000-000095480000}"/>
    <cellStyle name="Normal 2 7 3 5 2" xfId="16147" xr:uid="{00000000-0005-0000-0000-000096480000}"/>
    <cellStyle name="Normal 2 7 3 5 2 2" xfId="31816" xr:uid="{00000000-0005-0000-0000-000097480000}"/>
    <cellStyle name="Normal 2 7 3 5 2 3" xfId="47413" xr:uid="{00000000-0005-0000-0000-000098480000}"/>
    <cellStyle name="Normal 2 7 3 5 3" xfId="24070" xr:uid="{00000000-0005-0000-0000-000099480000}"/>
    <cellStyle name="Normal 2 7 3 5 4" xfId="39667" xr:uid="{00000000-0005-0000-0000-00009A480000}"/>
    <cellStyle name="Normal 2 7 3 6" xfId="16136" xr:uid="{00000000-0005-0000-0000-00009B480000}"/>
    <cellStyle name="Normal 2 7 3 6 2" xfId="31805" xr:uid="{00000000-0005-0000-0000-00009C480000}"/>
    <cellStyle name="Normal 2 7 3 6 3" xfId="47402" xr:uid="{00000000-0005-0000-0000-00009D480000}"/>
    <cellStyle name="Normal 2 7 3 7" xfId="24059" xr:uid="{00000000-0005-0000-0000-00009E480000}"/>
    <cellStyle name="Normal 2 7 3 8" xfId="39656" xr:uid="{00000000-0005-0000-0000-00009F480000}"/>
    <cellStyle name="Normal 2 7 4" xfId="8237" xr:uid="{00000000-0005-0000-0000-0000A0480000}"/>
    <cellStyle name="Normal 2 7 4 2" xfId="8238" xr:uid="{00000000-0005-0000-0000-0000A1480000}"/>
    <cellStyle name="Normal 2 7 4 2 2" xfId="8239" xr:uid="{00000000-0005-0000-0000-0000A2480000}"/>
    <cellStyle name="Normal 2 7 4 2 2 2" xfId="16150" xr:uid="{00000000-0005-0000-0000-0000A3480000}"/>
    <cellStyle name="Normal 2 7 4 2 2 2 2" xfId="31819" xr:uid="{00000000-0005-0000-0000-0000A4480000}"/>
    <cellStyle name="Normal 2 7 4 2 2 2 3" xfId="47416" xr:uid="{00000000-0005-0000-0000-0000A5480000}"/>
    <cellStyle name="Normal 2 7 4 2 2 3" xfId="24073" xr:uid="{00000000-0005-0000-0000-0000A6480000}"/>
    <cellStyle name="Normal 2 7 4 2 2 4" xfId="39670" xr:uid="{00000000-0005-0000-0000-0000A7480000}"/>
    <cellStyle name="Normal 2 7 4 2 3" xfId="8240" xr:uid="{00000000-0005-0000-0000-0000A8480000}"/>
    <cellStyle name="Normal 2 7 4 2 3 2" xfId="16151" xr:uid="{00000000-0005-0000-0000-0000A9480000}"/>
    <cellStyle name="Normal 2 7 4 2 3 2 2" xfId="31820" xr:uid="{00000000-0005-0000-0000-0000AA480000}"/>
    <cellStyle name="Normal 2 7 4 2 3 2 3" xfId="47417" xr:uid="{00000000-0005-0000-0000-0000AB480000}"/>
    <cellStyle name="Normal 2 7 4 2 3 3" xfId="24074" xr:uid="{00000000-0005-0000-0000-0000AC480000}"/>
    <cellStyle name="Normal 2 7 4 2 3 4" xfId="39671" xr:uid="{00000000-0005-0000-0000-0000AD480000}"/>
    <cellStyle name="Normal 2 7 4 2 4" xfId="16149" xr:uid="{00000000-0005-0000-0000-0000AE480000}"/>
    <cellStyle name="Normal 2 7 4 2 4 2" xfId="31818" xr:uid="{00000000-0005-0000-0000-0000AF480000}"/>
    <cellStyle name="Normal 2 7 4 2 4 3" xfId="47415" xr:uid="{00000000-0005-0000-0000-0000B0480000}"/>
    <cellStyle name="Normal 2 7 4 2 5" xfId="24072" xr:uid="{00000000-0005-0000-0000-0000B1480000}"/>
    <cellStyle name="Normal 2 7 4 2 6" xfId="39669" xr:uid="{00000000-0005-0000-0000-0000B2480000}"/>
    <cellStyle name="Normal 2 7 4 3" xfId="8241" xr:uid="{00000000-0005-0000-0000-0000B3480000}"/>
    <cellStyle name="Normal 2 7 4 3 2" xfId="16152" xr:uid="{00000000-0005-0000-0000-0000B4480000}"/>
    <cellStyle name="Normal 2 7 4 3 2 2" xfId="31821" xr:uid="{00000000-0005-0000-0000-0000B5480000}"/>
    <cellStyle name="Normal 2 7 4 3 2 3" xfId="47418" xr:uid="{00000000-0005-0000-0000-0000B6480000}"/>
    <cellStyle name="Normal 2 7 4 3 3" xfId="24075" xr:uid="{00000000-0005-0000-0000-0000B7480000}"/>
    <cellStyle name="Normal 2 7 4 3 4" xfId="39672" xr:uid="{00000000-0005-0000-0000-0000B8480000}"/>
    <cellStyle name="Normal 2 7 4 4" xfId="8242" xr:uid="{00000000-0005-0000-0000-0000B9480000}"/>
    <cellStyle name="Normal 2 7 4 4 2" xfId="16153" xr:uid="{00000000-0005-0000-0000-0000BA480000}"/>
    <cellStyle name="Normal 2 7 4 4 2 2" xfId="31822" xr:uid="{00000000-0005-0000-0000-0000BB480000}"/>
    <cellStyle name="Normal 2 7 4 4 2 3" xfId="47419" xr:uid="{00000000-0005-0000-0000-0000BC480000}"/>
    <cellStyle name="Normal 2 7 4 4 3" xfId="24076" xr:uid="{00000000-0005-0000-0000-0000BD480000}"/>
    <cellStyle name="Normal 2 7 4 4 4" xfId="39673" xr:uid="{00000000-0005-0000-0000-0000BE480000}"/>
    <cellStyle name="Normal 2 7 4 5" xfId="16148" xr:uid="{00000000-0005-0000-0000-0000BF480000}"/>
    <cellStyle name="Normal 2 7 4 5 2" xfId="31817" xr:uid="{00000000-0005-0000-0000-0000C0480000}"/>
    <cellStyle name="Normal 2 7 4 5 3" xfId="47414" xr:uid="{00000000-0005-0000-0000-0000C1480000}"/>
    <cellStyle name="Normal 2 7 4 6" xfId="24071" xr:uid="{00000000-0005-0000-0000-0000C2480000}"/>
    <cellStyle name="Normal 2 7 4 7" xfId="39668" xr:uid="{00000000-0005-0000-0000-0000C3480000}"/>
    <cellStyle name="Normal 2 7 5" xfId="8243" xr:uid="{00000000-0005-0000-0000-0000C4480000}"/>
    <cellStyle name="Normal 2 7 5 2" xfId="8244" xr:uid="{00000000-0005-0000-0000-0000C5480000}"/>
    <cellStyle name="Normal 2 7 5 2 2" xfId="16155" xr:uid="{00000000-0005-0000-0000-0000C6480000}"/>
    <cellStyle name="Normal 2 7 5 2 2 2" xfId="31824" xr:uid="{00000000-0005-0000-0000-0000C7480000}"/>
    <cellStyle name="Normal 2 7 5 2 2 3" xfId="47421" xr:uid="{00000000-0005-0000-0000-0000C8480000}"/>
    <cellStyle name="Normal 2 7 5 2 3" xfId="24078" xr:uid="{00000000-0005-0000-0000-0000C9480000}"/>
    <cellStyle name="Normal 2 7 5 2 4" xfId="39675" xr:uid="{00000000-0005-0000-0000-0000CA480000}"/>
    <cellStyle name="Normal 2 7 5 3" xfId="8245" xr:uid="{00000000-0005-0000-0000-0000CB480000}"/>
    <cellStyle name="Normal 2 7 5 3 2" xfId="16156" xr:uid="{00000000-0005-0000-0000-0000CC480000}"/>
    <cellStyle name="Normal 2 7 5 3 2 2" xfId="31825" xr:uid="{00000000-0005-0000-0000-0000CD480000}"/>
    <cellStyle name="Normal 2 7 5 3 2 3" xfId="47422" xr:uid="{00000000-0005-0000-0000-0000CE480000}"/>
    <cellStyle name="Normal 2 7 5 3 3" xfId="24079" xr:uid="{00000000-0005-0000-0000-0000CF480000}"/>
    <cellStyle name="Normal 2 7 5 3 4" xfId="39676" xr:uid="{00000000-0005-0000-0000-0000D0480000}"/>
    <cellStyle name="Normal 2 7 5 4" xfId="16154" xr:uid="{00000000-0005-0000-0000-0000D1480000}"/>
    <cellStyle name="Normal 2 7 5 4 2" xfId="31823" xr:uid="{00000000-0005-0000-0000-0000D2480000}"/>
    <cellStyle name="Normal 2 7 5 4 3" xfId="47420" xr:uid="{00000000-0005-0000-0000-0000D3480000}"/>
    <cellStyle name="Normal 2 7 5 5" xfId="24077" xr:uid="{00000000-0005-0000-0000-0000D4480000}"/>
    <cellStyle name="Normal 2 7 5 6" xfId="39674" xr:uid="{00000000-0005-0000-0000-0000D5480000}"/>
    <cellStyle name="Normal 2 7 6" xfId="8246" xr:uid="{00000000-0005-0000-0000-0000D6480000}"/>
    <cellStyle name="Normal 2 7 6 2" xfId="8247" xr:uid="{00000000-0005-0000-0000-0000D7480000}"/>
    <cellStyle name="Normal 2 7 6 2 2" xfId="16158" xr:uid="{00000000-0005-0000-0000-0000D8480000}"/>
    <cellStyle name="Normal 2 7 6 2 2 2" xfId="31827" xr:uid="{00000000-0005-0000-0000-0000D9480000}"/>
    <cellStyle name="Normal 2 7 6 2 2 3" xfId="47424" xr:uid="{00000000-0005-0000-0000-0000DA480000}"/>
    <cellStyle name="Normal 2 7 6 2 3" xfId="24081" xr:uid="{00000000-0005-0000-0000-0000DB480000}"/>
    <cellStyle name="Normal 2 7 6 2 4" xfId="39678" xr:uid="{00000000-0005-0000-0000-0000DC480000}"/>
    <cellStyle name="Normal 2 7 6 3" xfId="8248" xr:uid="{00000000-0005-0000-0000-0000DD480000}"/>
    <cellStyle name="Normal 2 7 6 3 2" xfId="16159" xr:uid="{00000000-0005-0000-0000-0000DE480000}"/>
    <cellStyle name="Normal 2 7 6 3 2 2" xfId="31828" xr:uid="{00000000-0005-0000-0000-0000DF480000}"/>
    <cellStyle name="Normal 2 7 6 3 2 3" xfId="47425" xr:uid="{00000000-0005-0000-0000-0000E0480000}"/>
    <cellStyle name="Normal 2 7 6 3 3" xfId="24082" xr:uid="{00000000-0005-0000-0000-0000E1480000}"/>
    <cellStyle name="Normal 2 7 6 3 4" xfId="39679" xr:uid="{00000000-0005-0000-0000-0000E2480000}"/>
    <cellStyle name="Normal 2 7 6 4" xfId="16157" xr:uid="{00000000-0005-0000-0000-0000E3480000}"/>
    <cellStyle name="Normal 2 7 6 4 2" xfId="31826" xr:uid="{00000000-0005-0000-0000-0000E4480000}"/>
    <cellStyle name="Normal 2 7 6 4 3" xfId="47423" xr:uid="{00000000-0005-0000-0000-0000E5480000}"/>
    <cellStyle name="Normal 2 7 6 5" xfId="24080" xr:uid="{00000000-0005-0000-0000-0000E6480000}"/>
    <cellStyle name="Normal 2 7 6 6" xfId="39677" xr:uid="{00000000-0005-0000-0000-0000E7480000}"/>
    <cellStyle name="Normal 2 7 7" xfId="8249" xr:uid="{00000000-0005-0000-0000-0000E8480000}"/>
    <cellStyle name="Normal 2 7 7 2" xfId="8250" xr:uid="{00000000-0005-0000-0000-0000E9480000}"/>
    <cellStyle name="Normal 2 7 7 2 2" xfId="16161" xr:uid="{00000000-0005-0000-0000-0000EA480000}"/>
    <cellStyle name="Normal 2 7 7 2 2 2" xfId="31830" xr:uid="{00000000-0005-0000-0000-0000EB480000}"/>
    <cellStyle name="Normal 2 7 7 2 2 3" xfId="47427" xr:uid="{00000000-0005-0000-0000-0000EC480000}"/>
    <cellStyle name="Normal 2 7 7 2 3" xfId="24084" xr:uid="{00000000-0005-0000-0000-0000ED480000}"/>
    <cellStyle name="Normal 2 7 7 2 4" xfId="39681" xr:uid="{00000000-0005-0000-0000-0000EE480000}"/>
    <cellStyle name="Normal 2 7 7 3" xfId="8251" xr:uid="{00000000-0005-0000-0000-0000EF480000}"/>
    <cellStyle name="Normal 2 7 7 3 2" xfId="16162" xr:uid="{00000000-0005-0000-0000-0000F0480000}"/>
    <cellStyle name="Normal 2 7 7 3 2 2" xfId="31831" xr:uid="{00000000-0005-0000-0000-0000F1480000}"/>
    <cellStyle name="Normal 2 7 7 3 2 3" xfId="47428" xr:uid="{00000000-0005-0000-0000-0000F2480000}"/>
    <cellStyle name="Normal 2 7 7 3 3" xfId="24085" xr:uid="{00000000-0005-0000-0000-0000F3480000}"/>
    <cellStyle name="Normal 2 7 7 3 4" xfId="39682" xr:uid="{00000000-0005-0000-0000-0000F4480000}"/>
    <cellStyle name="Normal 2 7 7 4" xfId="16160" xr:uid="{00000000-0005-0000-0000-0000F5480000}"/>
    <cellStyle name="Normal 2 7 7 4 2" xfId="31829" xr:uid="{00000000-0005-0000-0000-0000F6480000}"/>
    <cellStyle name="Normal 2 7 7 4 3" xfId="47426" xr:uid="{00000000-0005-0000-0000-0000F7480000}"/>
    <cellStyle name="Normal 2 7 7 5" xfId="24083" xr:uid="{00000000-0005-0000-0000-0000F8480000}"/>
    <cellStyle name="Normal 2 7 7 6" xfId="39680" xr:uid="{00000000-0005-0000-0000-0000F9480000}"/>
    <cellStyle name="Normal 2 7 8" xfId="8252" xr:uid="{00000000-0005-0000-0000-0000FA480000}"/>
    <cellStyle name="Normal 2 7 8 2" xfId="8253" xr:uid="{00000000-0005-0000-0000-0000FB480000}"/>
    <cellStyle name="Normal 2 7 8 2 2" xfId="16164" xr:uid="{00000000-0005-0000-0000-0000FC480000}"/>
    <cellStyle name="Normal 2 7 8 2 2 2" xfId="31833" xr:uid="{00000000-0005-0000-0000-0000FD480000}"/>
    <cellStyle name="Normal 2 7 8 2 2 3" xfId="47430" xr:uid="{00000000-0005-0000-0000-0000FE480000}"/>
    <cellStyle name="Normal 2 7 8 2 3" xfId="24087" xr:uid="{00000000-0005-0000-0000-0000FF480000}"/>
    <cellStyle name="Normal 2 7 8 2 4" xfId="39684" xr:uid="{00000000-0005-0000-0000-000000490000}"/>
    <cellStyle name="Normal 2 7 8 3" xfId="8254" xr:uid="{00000000-0005-0000-0000-000001490000}"/>
    <cellStyle name="Normal 2 7 8 3 2" xfId="16165" xr:uid="{00000000-0005-0000-0000-000002490000}"/>
    <cellStyle name="Normal 2 7 8 3 2 2" xfId="31834" xr:uid="{00000000-0005-0000-0000-000003490000}"/>
    <cellStyle name="Normal 2 7 8 3 2 3" xfId="47431" xr:uid="{00000000-0005-0000-0000-000004490000}"/>
    <cellStyle name="Normal 2 7 8 3 3" xfId="24088" xr:uid="{00000000-0005-0000-0000-000005490000}"/>
    <cellStyle name="Normal 2 7 8 3 4" xfId="39685" xr:uid="{00000000-0005-0000-0000-000006490000}"/>
    <cellStyle name="Normal 2 7 8 4" xfId="16163" xr:uid="{00000000-0005-0000-0000-000007490000}"/>
    <cellStyle name="Normal 2 7 8 4 2" xfId="31832" xr:uid="{00000000-0005-0000-0000-000008490000}"/>
    <cellStyle name="Normal 2 7 8 4 3" xfId="47429" xr:uid="{00000000-0005-0000-0000-000009490000}"/>
    <cellStyle name="Normal 2 7 8 5" xfId="24086" xr:uid="{00000000-0005-0000-0000-00000A490000}"/>
    <cellStyle name="Normal 2 7 8 6" xfId="39683" xr:uid="{00000000-0005-0000-0000-00000B490000}"/>
    <cellStyle name="Normal 2 7 9" xfId="8255" xr:uid="{00000000-0005-0000-0000-00000C490000}"/>
    <cellStyle name="Normal 2 7 9 2" xfId="8256" xr:uid="{00000000-0005-0000-0000-00000D490000}"/>
    <cellStyle name="Normal 2 7 9 2 2" xfId="16167" xr:uid="{00000000-0005-0000-0000-00000E490000}"/>
    <cellStyle name="Normal 2 7 9 2 2 2" xfId="31836" xr:uid="{00000000-0005-0000-0000-00000F490000}"/>
    <cellStyle name="Normal 2 7 9 2 2 3" xfId="47433" xr:uid="{00000000-0005-0000-0000-000010490000}"/>
    <cellStyle name="Normal 2 7 9 2 3" xfId="24090" xr:uid="{00000000-0005-0000-0000-000011490000}"/>
    <cellStyle name="Normal 2 7 9 2 4" xfId="39687" xr:uid="{00000000-0005-0000-0000-000012490000}"/>
    <cellStyle name="Normal 2 7 9 3" xfId="8257" xr:uid="{00000000-0005-0000-0000-000013490000}"/>
    <cellStyle name="Normal 2 7 9 3 2" xfId="16168" xr:uid="{00000000-0005-0000-0000-000014490000}"/>
    <cellStyle name="Normal 2 7 9 3 2 2" xfId="31837" xr:uid="{00000000-0005-0000-0000-000015490000}"/>
    <cellStyle name="Normal 2 7 9 3 2 3" xfId="47434" xr:uid="{00000000-0005-0000-0000-000016490000}"/>
    <cellStyle name="Normal 2 7 9 3 3" xfId="24091" xr:uid="{00000000-0005-0000-0000-000017490000}"/>
    <cellStyle name="Normal 2 7 9 3 4" xfId="39688" xr:uid="{00000000-0005-0000-0000-000018490000}"/>
    <cellStyle name="Normal 2 7 9 4" xfId="16166" xr:uid="{00000000-0005-0000-0000-000019490000}"/>
    <cellStyle name="Normal 2 7 9 4 2" xfId="31835" xr:uid="{00000000-0005-0000-0000-00001A490000}"/>
    <cellStyle name="Normal 2 7 9 4 3" xfId="47432" xr:uid="{00000000-0005-0000-0000-00001B490000}"/>
    <cellStyle name="Normal 2 7 9 5" xfId="24089" xr:uid="{00000000-0005-0000-0000-00001C490000}"/>
    <cellStyle name="Normal 2 7 9 6" xfId="39686" xr:uid="{00000000-0005-0000-0000-00001D490000}"/>
    <cellStyle name="Normal 2 70" xfId="222" xr:uid="{00000000-0005-0000-0000-00001E490000}"/>
    <cellStyle name="Normal 2 71" xfId="223" xr:uid="{00000000-0005-0000-0000-00001F490000}"/>
    <cellStyle name="Normal 2 72" xfId="224" xr:uid="{00000000-0005-0000-0000-000020490000}"/>
    <cellStyle name="Normal 2 73" xfId="225" xr:uid="{00000000-0005-0000-0000-000021490000}"/>
    <cellStyle name="Normal 2 74" xfId="226" xr:uid="{00000000-0005-0000-0000-000022490000}"/>
    <cellStyle name="Normal 2 75" xfId="227" xr:uid="{00000000-0005-0000-0000-000023490000}"/>
    <cellStyle name="Normal 2 76" xfId="228" xr:uid="{00000000-0005-0000-0000-000024490000}"/>
    <cellStyle name="Normal 2 77" xfId="229" xr:uid="{00000000-0005-0000-0000-000025490000}"/>
    <cellStyle name="Normal 2 78" xfId="230" xr:uid="{00000000-0005-0000-0000-000026490000}"/>
    <cellStyle name="Normal 2 79" xfId="231" xr:uid="{00000000-0005-0000-0000-000027490000}"/>
    <cellStyle name="Normal 2 8" xfId="232" xr:uid="{00000000-0005-0000-0000-000028490000}"/>
    <cellStyle name="Normal 2 8 10" xfId="8259" xr:uid="{00000000-0005-0000-0000-000029490000}"/>
    <cellStyle name="Normal 2 8 10 2" xfId="8260" xr:uid="{00000000-0005-0000-0000-00002A490000}"/>
    <cellStyle name="Normal 2 8 10 2 2" xfId="16171" xr:uid="{00000000-0005-0000-0000-00002B490000}"/>
    <cellStyle name="Normal 2 8 10 2 2 2" xfId="31840" xr:uid="{00000000-0005-0000-0000-00002C490000}"/>
    <cellStyle name="Normal 2 8 10 2 2 3" xfId="47437" xr:uid="{00000000-0005-0000-0000-00002D490000}"/>
    <cellStyle name="Normal 2 8 10 2 3" xfId="24094" xr:uid="{00000000-0005-0000-0000-00002E490000}"/>
    <cellStyle name="Normal 2 8 10 2 4" xfId="39691" xr:uid="{00000000-0005-0000-0000-00002F490000}"/>
    <cellStyle name="Normal 2 8 10 3" xfId="8261" xr:uid="{00000000-0005-0000-0000-000030490000}"/>
    <cellStyle name="Normal 2 8 10 3 2" xfId="16172" xr:uid="{00000000-0005-0000-0000-000031490000}"/>
    <cellStyle name="Normal 2 8 10 3 2 2" xfId="31841" xr:uid="{00000000-0005-0000-0000-000032490000}"/>
    <cellStyle name="Normal 2 8 10 3 2 3" xfId="47438" xr:uid="{00000000-0005-0000-0000-000033490000}"/>
    <cellStyle name="Normal 2 8 10 3 3" xfId="24095" xr:uid="{00000000-0005-0000-0000-000034490000}"/>
    <cellStyle name="Normal 2 8 10 3 4" xfId="39692" xr:uid="{00000000-0005-0000-0000-000035490000}"/>
    <cellStyle name="Normal 2 8 10 4" xfId="16170" xr:uid="{00000000-0005-0000-0000-000036490000}"/>
    <cellStyle name="Normal 2 8 10 4 2" xfId="31839" xr:uid="{00000000-0005-0000-0000-000037490000}"/>
    <cellStyle name="Normal 2 8 10 4 3" xfId="47436" xr:uid="{00000000-0005-0000-0000-000038490000}"/>
    <cellStyle name="Normal 2 8 10 5" xfId="24093" xr:uid="{00000000-0005-0000-0000-000039490000}"/>
    <cellStyle name="Normal 2 8 10 6" xfId="39690" xr:uid="{00000000-0005-0000-0000-00003A490000}"/>
    <cellStyle name="Normal 2 8 11" xfId="8262" xr:uid="{00000000-0005-0000-0000-00003B490000}"/>
    <cellStyle name="Normal 2 8 11 2" xfId="8263" xr:uid="{00000000-0005-0000-0000-00003C490000}"/>
    <cellStyle name="Normal 2 8 11 2 2" xfId="16174" xr:uid="{00000000-0005-0000-0000-00003D490000}"/>
    <cellStyle name="Normal 2 8 11 2 2 2" xfId="31843" xr:uid="{00000000-0005-0000-0000-00003E490000}"/>
    <cellStyle name="Normal 2 8 11 2 2 3" xfId="47440" xr:uid="{00000000-0005-0000-0000-00003F490000}"/>
    <cellStyle name="Normal 2 8 11 2 3" xfId="24097" xr:uid="{00000000-0005-0000-0000-000040490000}"/>
    <cellStyle name="Normal 2 8 11 2 4" xfId="39694" xr:uid="{00000000-0005-0000-0000-000041490000}"/>
    <cellStyle name="Normal 2 8 11 3" xfId="8264" xr:uid="{00000000-0005-0000-0000-000042490000}"/>
    <cellStyle name="Normal 2 8 11 3 2" xfId="16175" xr:uid="{00000000-0005-0000-0000-000043490000}"/>
    <cellStyle name="Normal 2 8 11 3 2 2" xfId="31844" xr:uid="{00000000-0005-0000-0000-000044490000}"/>
    <cellStyle name="Normal 2 8 11 3 2 3" xfId="47441" xr:uid="{00000000-0005-0000-0000-000045490000}"/>
    <cellStyle name="Normal 2 8 11 3 3" xfId="24098" xr:uid="{00000000-0005-0000-0000-000046490000}"/>
    <cellStyle name="Normal 2 8 11 3 4" xfId="39695" xr:uid="{00000000-0005-0000-0000-000047490000}"/>
    <cellStyle name="Normal 2 8 11 4" xfId="16173" xr:uid="{00000000-0005-0000-0000-000048490000}"/>
    <cellStyle name="Normal 2 8 11 4 2" xfId="31842" xr:uid="{00000000-0005-0000-0000-000049490000}"/>
    <cellStyle name="Normal 2 8 11 4 3" xfId="47439" xr:uid="{00000000-0005-0000-0000-00004A490000}"/>
    <cellStyle name="Normal 2 8 11 5" xfId="24096" xr:uid="{00000000-0005-0000-0000-00004B490000}"/>
    <cellStyle name="Normal 2 8 11 6" xfId="39693" xr:uid="{00000000-0005-0000-0000-00004C490000}"/>
    <cellStyle name="Normal 2 8 12" xfId="8265" xr:uid="{00000000-0005-0000-0000-00004D490000}"/>
    <cellStyle name="Normal 2 8 12 2" xfId="8266" xr:uid="{00000000-0005-0000-0000-00004E490000}"/>
    <cellStyle name="Normal 2 8 12 2 2" xfId="16177" xr:uid="{00000000-0005-0000-0000-00004F490000}"/>
    <cellStyle name="Normal 2 8 12 2 2 2" xfId="31846" xr:uid="{00000000-0005-0000-0000-000050490000}"/>
    <cellStyle name="Normal 2 8 12 2 2 3" xfId="47443" xr:uid="{00000000-0005-0000-0000-000051490000}"/>
    <cellStyle name="Normal 2 8 12 2 3" xfId="24100" xr:uid="{00000000-0005-0000-0000-000052490000}"/>
    <cellStyle name="Normal 2 8 12 2 4" xfId="39697" xr:uid="{00000000-0005-0000-0000-000053490000}"/>
    <cellStyle name="Normal 2 8 12 3" xfId="8267" xr:uid="{00000000-0005-0000-0000-000054490000}"/>
    <cellStyle name="Normal 2 8 12 3 2" xfId="16178" xr:uid="{00000000-0005-0000-0000-000055490000}"/>
    <cellStyle name="Normal 2 8 12 3 2 2" xfId="31847" xr:uid="{00000000-0005-0000-0000-000056490000}"/>
    <cellStyle name="Normal 2 8 12 3 2 3" xfId="47444" xr:uid="{00000000-0005-0000-0000-000057490000}"/>
    <cellStyle name="Normal 2 8 12 3 3" xfId="24101" xr:uid="{00000000-0005-0000-0000-000058490000}"/>
    <cellStyle name="Normal 2 8 12 3 4" xfId="39698" xr:uid="{00000000-0005-0000-0000-000059490000}"/>
    <cellStyle name="Normal 2 8 12 4" xfId="16176" xr:uid="{00000000-0005-0000-0000-00005A490000}"/>
    <cellStyle name="Normal 2 8 12 4 2" xfId="31845" xr:uid="{00000000-0005-0000-0000-00005B490000}"/>
    <cellStyle name="Normal 2 8 12 4 3" xfId="47442" xr:uid="{00000000-0005-0000-0000-00005C490000}"/>
    <cellStyle name="Normal 2 8 12 5" xfId="24099" xr:uid="{00000000-0005-0000-0000-00005D490000}"/>
    <cellStyle name="Normal 2 8 12 6" xfId="39696" xr:uid="{00000000-0005-0000-0000-00005E490000}"/>
    <cellStyle name="Normal 2 8 13" xfId="8268" xr:uid="{00000000-0005-0000-0000-00005F490000}"/>
    <cellStyle name="Normal 2 8 13 2" xfId="8269" xr:uid="{00000000-0005-0000-0000-000060490000}"/>
    <cellStyle name="Normal 2 8 13 2 2" xfId="16180" xr:uid="{00000000-0005-0000-0000-000061490000}"/>
    <cellStyle name="Normal 2 8 13 2 2 2" xfId="31849" xr:uid="{00000000-0005-0000-0000-000062490000}"/>
    <cellStyle name="Normal 2 8 13 2 2 3" xfId="47446" xr:uid="{00000000-0005-0000-0000-000063490000}"/>
    <cellStyle name="Normal 2 8 13 2 3" xfId="24103" xr:uid="{00000000-0005-0000-0000-000064490000}"/>
    <cellStyle name="Normal 2 8 13 2 4" xfId="39700" xr:uid="{00000000-0005-0000-0000-000065490000}"/>
    <cellStyle name="Normal 2 8 13 3" xfId="8270" xr:uid="{00000000-0005-0000-0000-000066490000}"/>
    <cellStyle name="Normal 2 8 13 3 2" xfId="16181" xr:uid="{00000000-0005-0000-0000-000067490000}"/>
    <cellStyle name="Normal 2 8 13 3 2 2" xfId="31850" xr:uid="{00000000-0005-0000-0000-000068490000}"/>
    <cellStyle name="Normal 2 8 13 3 2 3" xfId="47447" xr:uid="{00000000-0005-0000-0000-000069490000}"/>
    <cellStyle name="Normal 2 8 13 3 3" xfId="24104" xr:uid="{00000000-0005-0000-0000-00006A490000}"/>
    <cellStyle name="Normal 2 8 13 3 4" xfId="39701" xr:uid="{00000000-0005-0000-0000-00006B490000}"/>
    <cellStyle name="Normal 2 8 13 4" xfId="16179" xr:uid="{00000000-0005-0000-0000-00006C490000}"/>
    <cellStyle name="Normal 2 8 13 4 2" xfId="31848" xr:uid="{00000000-0005-0000-0000-00006D490000}"/>
    <cellStyle name="Normal 2 8 13 4 3" xfId="47445" xr:uid="{00000000-0005-0000-0000-00006E490000}"/>
    <cellStyle name="Normal 2 8 13 5" xfId="24102" xr:uid="{00000000-0005-0000-0000-00006F490000}"/>
    <cellStyle name="Normal 2 8 13 6" xfId="39699" xr:uid="{00000000-0005-0000-0000-000070490000}"/>
    <cellStyle name="Normal 2 8 14" xfId="8271" xr:uid="{00000000-0005-0000-0000-000071490000}"/>
    <cellStyle name="Normal 2 8 14 2" xfId="8272" xr:uid="{00000000-0005-0000-0000-000072490000}"/>
    <cellStyle name="Normal 2 8 14 2 2" xfId="16183" xr:uid="{00000000-0005-0000-0000-000073490000}"/>
    <cellStyle name="Normal 2 8 14 2 2 2" xfId="31852" xr:uid="{00000000-0005-0000-0000-000074490000}"/>
    <cellStyle name="Normal 2 8 14 2 2 3" xfId="47449" xr:uid="{00000000-0005-0000-0000-000075490000}"/>
    <cellStyle name="Normal 2 8 14 2 3" xfId="24106" xr:uid="{00000000-0005-0000-0000-000076490000}"/>
    <cellStyle name="Normal 2 8 14 2 4" xfId="39703" xr:uid="{00000000-0005-0000-0000-000077490000}"/>
    <cellStyle name="Normal 2 8 14 3" xfId="8273" xr:uid="{00000000-0005-0000-0000-000078490000}"/>
    <cellStyle name="Normal 2 8 14 3 2" xfId="16184" xr:uid="{00000000-0005-0000-0000-000079490000}"/>
    <cellStyle name="Normal 2 8 14 3 2 2" xfId="31853" xr:uid="{00000000-0005-0000-0000-00007A490000}"/>
    <cellStyle name="Normal 2 8 14 3 2 3" xfId="47450" xr:uid="{00000000-0005-0000-0000-00007B490000}"/>
    <cellStyle name="Normal 2 8 14 3 3" xfId="24107" xr:uid="{00000000-0005-0000-0000-00007C490000}"/>
    <cellStyle name="Normal 2 8 14 3 4" xfId="39704" xr:uid="{00000000-0005-0000-0000-00007D490000}"/>
    <cellStyle name="Normal 2 8 14 4" xfId="16182" xr:uid="{00000000-0005-0000-0000-00007E490000}"/>
    <cellStyle name="Normal 2 8 14 4 2" xfId="31851" xr:uid="{00000000-0005-0000-0000-00007F490000}"/>
    <cellStyle name="Normal 2 8 14 4 3" xfId="47448" xr:uid="{00000000-0005-0000-0000-000080490000}"/>
    <cellStyle name="Normal 2 8 14 5" xfId="24105" xr:uid="{00000000-0005-0000-0000-000081490000}"/>
    <cellStyle name="Normal 2 8 14 6" xfId="39702" xr:uid="{00000000-0005-0000-0000-000082490000}"/>
    <cellStyle name="Normal 2 8 15" xfId="8274" xr:uid="{00000000-0005-0000-0000-000083490000}"/>
    <cellStyle name="Normal 2 8 15 2" xfId="8275" xr:uid="{00000000-0005-0000-0000-000084490000}"/>
    <cellStyle name="Normal 2 8 15 2 2" xfId="16186" xr:uid="{00000000-0005-0000-0000-000085490000}"/>
    <cellStyle name="Normal 2 8 15 2 2 2" xfId="31855" xr:uid="{00000000-0005-0000-0000-000086490000}"/>
    <cellStyle name="Normal 2 8 15 2 2 3" xfId="47452" xr:uid="{00000000-0005-0000-0000-000087490000}"/>
    <cellStyle name="Normal 2 8 15 2 3" xfId="24109" xr:uid="{00000000-0005-0000-0000-000088490000}"/>
    <cellStyle name="Normal 2 8 15 2 4" xfId="39706" xr:uid="{00000000-0005-0000-0000-000089490000}"/>
    <cellStyle name="Normal 2 8 15 3" xfId="8276" xr:uid="{00000000-0005-0000-0000-00008A490000}"/>
    <cellStyle name="Normal 2 8 15 3 2" xfId="16187" xr:uid="{00000000-0005-0000-0000-00008B490000}"/>
    <cellStyle name="Normal 2 8 15 3 2 2" xfId="31856" xr:uid="{00000000-0005-0000-0000-00008C490000}"/>
    <cellStyle name="Normal 2 8 15 3 2 3" xfId="47453" xr:uid="{00000000-0005-0000-0000-00008D490000}"/>
    <cellStyle name="Normal 2 8 15 3 3" xfId="24110" xr:uid="{00000000-0005-0000-0000-00008E490000}"/>
    <cellStyle name="Normal 2 8 15 3 4" xfId="39707" xr:uid="{00000000-0005-0000-0000-00008F490000}"/>
    <cellStyle name="Normal 2 8 15 4" xfId="16185" xr:uid="{00000000-0005-0000-0000-000090490000}"/>
    <cellStyle name="Normal 2 8 15 4 2" xfId="31854" xr:uid="{00000000-0005-0000-0000-000091490000}"/>
    <cellStyle name="Normal 2 8 15 4 3" xfId="47451" xr:uid="{00000000-0005-0000-0000-000092490000}"/>
    <cellStyle name="Normal 2 8 15 5" xfId="24108" xr:uid="{00000000-0005-0000-0000-000093490000}"/>
    <cellStyle name="Normal 2 8 15 6" xfId="39705" xr:uid="{00000000-0005-0000-0000-000094490000}"/>
    <cellStyle name="Normal 2 8 16" xfId="8277" xr:uid="{00000000-0005-0000-0000-000095490000}"/>
    <cellStyle name="Normal 2 8 16 2" xfId="8278" xr:uid="{00000000-0005-0000-0000-000096490000}"/>
    <cellStyle name="Normal 2 8 16 2 2" xfId="16189" xr:uid="{00000000-0005-0000-0000-000097490000}"/>
    <cellStyle name="Normal 2 8 16 2 2 2" xfId="31858" xr:uid="{00000000-0005-0000-0000-000098490000}"/>
    <cellStyle name="Normal 2 8 16 2 2 3" xfId="47455" xr:uid="{00000000-0005-0000-0000-000099490000}"/>
    <cellStyle name="Normal 2 8 16 2 3" xfId="24112" xr:uid="{00000000-0005-0000-0000-00009A490000}"/>
    <cellStyle name="Normal 2 8 16 2 4" xfId="39709" xr:uid="{00000000-0005-0000-0000-00009B490000}"/>
    <cellStyle name="Normal 2 8 16 3" xfId="8279" xr:uid="{00000000-0005-0000-0000-00009C490000}"/>
    <cellStyle name="Normal 2 8 16 3 2" xfId="16190" xr:uid="{00000000-0005-0000-0000-00009D490000}"/>
    <cellStyle name="Normal 2 8 16 3 2 2" xfId="31859" xr:uid="{00000000-0005-0000-0000-00009E490000}"/>
    <cellStyle name="Normal 2 8 16 3 2 3" xfId="47456" xr:uid="{00000000-0005-0000-0000-00009F490000}"/>
    <cellStyle name="Normal 2 8 16 3 3" xfId="24113" xr:uid="{00000000-0005-0000-0000-0000A0490000}"/>
    <cellStyle name="Normal 2 8 16 3 4" xfId="39710" xr:uid="{00000000-0005-0000-0000-0000A1490000}"/>
    <cellStyle name="Normal 2 8 16 4" xfId="16188" xr:uid="{00000000-0005-0000-0000-0000A2490000}"/>
    <cellStyle name="Normal 2 8 16 4 2" xfId="31857" xr:uid="{00000000-0005-0000-0000-0000A3490000}"/>
    <cellStyle name="Normal 2 8 16 4 3" xfId="47454" xr:uid="{00000000-0005-0000-0000-0000A4490000}"/>
    <cellStyle name="Normal 2 8 16 5" xfId="24111" xr:uid="{00000000-0005-0000-0000-0000A5490000}"/>
    <cellStyle name="Normal 2 8 16 6" xfId="39708" xr:uid="{00000000-0005-0000-0000-0000A6490000}"/>
    <cellStyle name="Normal 2 8 17" xfId="8280" xr:uid="{00000000-0005-0000-0000-0000A7490000}"/>
    <cellStyle name="Normal 2 8 17 2" xfId="16191" xr:uid="{00000000-0005-0000-0000-0000A8490000}"/>
    <cellStyle name="Normal 2 8 17 2 2" xfId="31860" xr:uid="{00000000-0005-0000-0000-0000A9490000}"/>
    <cellStyle name="Normal 2 8 17 2 3" xfId="47457" xr:uid="{00000000-0005-0000-0000-0000AA490000}"/>
    <cellStyle name="Normal 2 8 17 3" xfId="24114" xr:uid="{00000000-0005-0000-0000-0000AB490000}"/>
    <cellStyle name="Normal 2 8 17 4" xfId="39711" xr:uid="{00000000-0005-0000-0000-0000AC490000}"/>
    <cellStyle name="Normal 2 8 18" xfId="8281" xr:uid="{00000000-0005-0000-0000-0000AD490000}"/>
    <cellStyle name="Normal 2 8 18 2" xfId="16192" xr:uid="{00000000-0005-0000-0000-0000AE490000}"/>
    <cellStyle name="Normal 2 8 18 2 2" xfId="31861" xr:uid="{00000000-0005-0000-0000-0000AF490000}"/>
    <cellStyle name="Normal 2 8 18 2 3" xfId="47458" xr:uid="{00000000-0005-0000-0000-0000B0490000}"/>
    <cellStyle name="Normal 2 8 18 3" xfId="24115" xr:uid="{00000000-0005-0000-0000-0000B1490000}"/>
    <cellStyle name="Normal 2 8 18 4" xfId="39712" xr:uid="{00000000-0005-0000-0000-0000B2490000}"/>
    <cellStyle name="Normal 2 8 19" xfId="14059" xr:uid="{00000000-0005-0000-0000-0000B3490000}"/>
    <cellStyle name="Normal 2 8 2" xfId="8282" xr:uid="{00000000-0005-0000-0000-0000B4490000}"/>
    <cellStyle name="Normal 2 8 2 2" xfId="8283" xr:uid="{00000000-0005-0000-0000-0000B5490000}"/>
    <cellStyle name="Normal 2 8 2 2 2" xfId="8284" xr:uid="{00000000-0005-0000-0000-0000B6490000}"/>
    <cellStyle name="Normal 2 8 2 2 2 2" xfId="8285" xr:uid="{00000000-0005-0000-0000-0000B7490000}"/>
    <cellStyle name="Normal 2 8 2 2 2 2 2" xfId="16196" xr:uid="{00000000-0005-0000-0000-0000B8490000}"/>
    <cellStyle name="Normal 2 8 2 2 2 2 2 2" xfId="31865" xr:uid="{00000000-0005-0000-0000-0000B9490000}"/>
    <cellStyle name="Normal 2 8 2 2 2 2 2 3" xfId="47462" xr:uid="{00000000-0005-0000-0000-0000BA490000}"/>
    <cellStyle name="Normal 2 8 2 2 2 2 3" xfId="24119" xr:uid="{00000000-0005-0000-0000-0000BB490000}"/>
    <cellStyle name="Normal 2 8 2 2 2 2 4" xfId="39716" xr:uid="{00000000-0005-0000-0000-0000BC490000}"/>
    <cellStyle name="Normal 2 8 2 2 2 3" xfId="8286" xr:uid="{00000000-0005-0000-0000-0000BD490000}"/>
    <cellStyle name="Normal 2 8 2 2 2 3 2" xfId="16197" xr:uid="{00000000-0005-0000-0000-0000BE490000}"/>
    <cellStyle name="Normal 2 8 2 2 2 3 2 2" xfId="31866" xr:uid="{00000000-0005-0000-0000-0000BF490000}"/>
    <cellStyle name="Normal 2 8 2 2 2 3 2 3" xfId="47463" xr:uid="{00000000-0005-0000-0000-0000C0490000}"/>
    <cellStyle name="Normal 2 8 2 2 2 3 3" xfId="24120" xr:uid="{00000000-0005-0000-0000-0000C1490000}"/>
    <cellStyle name="Normal 2 8 2 2 2 3 4" xfId="39717" xr:uid="{00000000-0005-0000-0000-0000C2490000}"/>
    <cellStyle name="Normal 2 8 2 2 2 4" xfId="16195" xr:uid="{00000000-0005-0000-0000-0000C3490000}"/>
    <cellStyle name="Normal 2 8 2 2 2 4 2" xfId="31864" xr:uid="{00000000-0005-0000-0000-0000C4490000}"/>
    <cellStyle name="Normal 2 8 2 2 2 4 3" xfId="47461" xr:uid="{00000000-0005-0000-0000-0000C5490000}"/>
    <cellStyle name="Normal 2 8 2 2 2 5" xfId="24118" xr:uid="{00000000-0005-0000-0000-0000C6490000}"/>
    <cellStyle name="Normal 2 8 2 2 2 6" xfId="39715" xr:uid="{00000000-0005-0000-0000-0000C7490000}"/>
    <cellStyle name="Normal 2 8 2 2 3" xfId="8287" xr:uid="{00000000-0005-0000-0000-0000C8490000}"/>
    <cellStyle name="Normal 2 8 2 2 3 2" xfId="16198" xr:uid="{00000000-0005-0000-0000-0000C9490000}"/>
    <cellStyle name="Normal 2 8 2 2 3 2 2" xfId="31867" xr:uid="{00000000-0005-0000-0000-0000CA490000}"/>
    <cellStyle name="Normal 2 8 2 2 3 2 3" xfId="47464" xr:uid="{00000000-0005-0000-0000-0000CB490000}"/>
    <cellStyle name="Normal 2 8 2 2 3 3" xfId="24121" xr:uid="{00000000-0005-0000-0000-0000CC490000}"/>
    <cellStyle name="Normal 2 8 2 2 3 4" xfId="39718" xr:uid="{00000000-0005-0000-0000-0000CD490000}"/>
    <cellStyle name="Normal 2 8 2 2 4" xfId="8288" xr:uid="{00000000-0005-0000-0000-0000CE490000}"/>
    <cellStyle name="Normal 2 8 2 2 4 2" xfId="16199" xr:uid="{00000000-0005-0000-0000-0000CF490000}"/>
    <cellStyle name="Normal 2 8 2 2 4 2 2" xfId="31868" xr:uid="{00000000-0005-0000-0000-0000D0490000}"/>
    <cellStyle name="Normal 2 8 2 2 4 2 3" xfId="47465" xr:uid="{00000000-0005-0000-0000-0000D1490000}"/>
    <cellStyle name="Normal 2 8 2 2 4 3" xfId="24122" xr:uid="{00000000-0005-0000-0000-0000D2490000}"/>
    <cellStyle name="Normal 2 8 2 2 4 4" xfId="39719" xr:uid="{00000000-0005-0000-0000-0000D3490000}"/>
    <cellStyle name="Normal 2 8 2 2 5" xfId="16194" xr:uid="{00000000-0005-0000-0000-0000D4490000}"/>
    <cellStyle name="Normal 2 8 2 2 5 2" xfId="31863" xr:uid="{00000000-0005-0000-0000-0000D5490000}"/>
    <cellStyle name="Normal 2 8 2 2 5 3" xfId="47460" xr:uid="{00000000-0005-0000-0000-0000D6490000}"/>
    <cellStyle name="Normal 2 8 2 2 6" xfId="24117" xr:uid="{00000000-0005-0000-0000-0000D7490000}"/>
    <cellStyle name="Normal 2 8 2 2 7" xfId="39714" xr:uid="{00000000-0005-0000-0000-0000D8490000}"/>
    <cellStyle name="Normal 2 8 2 3" xfId="8289" xr:uid="{00000000-0005-0000-0000-0000D9490000}"/>
    <cellStyle name="Normal 2 8 2 3 2" xfId="8290" xr:uid="{00000000-0005-0000-0000-0000DA490000}"/>
    <cellStyle name="Normal 2 8 2 3 2 2" xfId="16201" xr:uid="{00000000-0005-0000-0000-0000DB490000}"/>
    <cellStyle name="Normal 2 8 2 3 2 2 2" xfId="31870" xr:uid="{00000000-0005-0000-0000-0000DC490000}"/>
    <cellStyle name="Normal 2 8 2 3 2 2 3" xfId="47467" xr:uid="{00000000-0005-0000-0000-0000DD490000}"/>
    <cellStyle name="Normal 2 8 2 3 2 3" xfId="24124" xr:uid="{00000000-0005-0000-0000-0000DE490000}"/>
    <cellStyle name="Normal 2 8 2 3 2 4" xfId="39721" xr:uid="{00000000-0005-0000-0000-0000DF490000}"/>
    <cellStyle name="Normal 2 8 2 3 3" xfId="8291" xr:uid="{00000000-0005-0000-0000-0000E0490000}"/>
    <cellStyle name="Normal 2 8 2 3 3 2" xfId="16202" xr:uid="{00000000-0005-0000-0000-0000E1490000}"/>
    <cellStyle name="Normal 2 8 2 3 3 2 2" xfId="31871" xr:uid="{00000000-0005-0000-0000-0000E2490000}"/>
    <cellStyle name="Normal 2 8 2 3 3 2 3" xfId="47468" xr:uid="{00000000-0005-0000-0000-0000E3490000}"/>
    <cellStyle name="Normal 2 8 2 3 3 3" xfId="24125" xr:uid="{00000000-0005-0000-0000-0000E4490000}"/>
    <cellStyle name="Normal 2 8 2 3 3 4" xfId="39722" xr:uid="{00000000-0005-0000-0000-0000E5490000}"/>
    <cellStyle name="Normal 2 8 2 3 4" xfId="16200" xr:uid="{00000000-0005-0000-0000-0000E6490000}"/>
    <cellStyle name="Normal 2 8 2 3 4 2" xfId="31869" xr:uid="{00000000-0005-0000-0000-0000E7490000}"/>
    <cellStyle name="Normal 2 8 2 3 4 3" xfId="47466" xr:uid="{00000000-0005-0000-0000-0000E8490000}"/>
    <cellStyle name="Normal 2 8 2 3 5" xfId="24123" xr:uid="{00000000-0005-0000-0000-0000E9490000}"/>
    <cellStyle name="Normal 2 8 2 3 6" xfId="39720" xr:uid="{00000000-0005-0000-0000-0000EA490000}"/>
    <cellStyle name="Normal 2 8 2 4" xfId="8292" xr:uid="{00000000-0005-0000-0000-0000EB490000}"/>
    <cellStyle name="Normal 2 8 2 4 2" xfId="16203" xr:uid="{00000000-0005-0000-0000-0000EC490000}"/>
    <cellStyle name="Normal 2 8 2 4 2 2" xfId="31872" xr:uid="{00000000-0005-0000-0000-0000ED490000}"/>
    <cellStyle name="Normal 2 8 2 4 2 3" xfId="47469" xr:uid="{00000000-0005-0000-0000-0000EE490000}"/>
    <cellStyle name="Normal 2 8 2 4 3" xfId="24126" xr:uid="{00000000-0005-0000-0000-0000EF490000}"/>
    <cellStyle name="Normal 2 8 2 4 4" xfId="39723" xr:uid="{00000000-0005-0000-0000-0000F0490000}"/>
    <cellStyle name="Normal 2 8 2 5" xfId="8293" xr:uid="{00000000-0005-0000-0000-0000F1490000}"/>
    <cellStyle name="Normal 2 8 2 5 2" xfId="16204" xr:uid="{00000000-0005-0000-0000-0000F2490000}"/>
    <cellStyle name="Normal 2 8 2 5 2 2" xfId="31873" xr:uid="{00000000-0005-0000-0000-0000F3490000}"/>
    <cellStyle name="Normal 2 8 2 5 2 3" xfId="47470" xr:uid="{00000000-0005-0000-0000-0000F4490000}"/>
    <cellStyle name="Normal 2 8 2 5 3" xfId="24127" xr:uid="{00000000-0005-0000-0000-0000F5490000}"/>
    <cellStyle name="Normal 2 8 2 5 4" xfId="39724" xr:uid="{00000000-0005-0000-0000-0000F6490000}"/>
    <cellStyle name="Normal 2 8 2 6" xfId="16193" xr:uid="{00000000-0005-0000-0000-0000F7490000}"/>
    <cellStyle name="Normal 2 8 2 6 2" xfId="31862" xr:uid="{00000000-0005-0000-0000-0000F8490000}"/>
    <cellStyle name="Normal 2 8 2 6 3" xfId="47459" xr:uid="{00000000-0005-0000-0000-0000F9490000}"/>
    <cellStyle name="Normal 2 8 2 7" xfId="24116" xr:uid="{00000000-0005-0000-0000-0000FA490000}"/>
    <cellStyle name="Normal 2 8 2 8" xfId="39713" xr:uid="{00000000-0005-0000-0000-0000FB490000}"/>
    <cellStyle name="Normal 2 8 20" xfId="16169" xr:uid="{00000000-0005-0000-0000-0000FC490000}"/>
    <cellStyle name="Normal 2 8 20 2" xfId="31838" xr:uid="{00000000-0005-0000-0000-0000FD490000}"/>
    <cellStyle name="Normal 2 8 20 3" xfId="47435" xr:uid="{00000000-0005-0000-0000-0000FE490000}"/>
    <cellStyle name="Normal 2 8 21" xfId="8258" xr:uid="{00000000-0005-0000-0000-0000FF490000}"/>
    <cellStyle name="Normal 2 8 21 2" xfId="24092" xr:uid="{00000000-0005-0000-0000-0000004A0000}"/>
    <cellStyle name="Normal 2 8 22" xfId="39689" xr:uid="{00000000-0005-0000-0000-0000014A0000}"/>
    <cellStyle name="Normal 2 8 3" xfId="8294" xr:uid="{00000000-0005-0000-0000-0000024A0000}"/>
    <cellStyle name="Normal 2 8 3 2" xfId="8295" xr:uid="{00000000-0005-0000-0000-0000034A0000}"/>
    <cellStyle name="Normal 2 8 3 2 2" xfId="8296" xr:uid="{00000000-0005-0000-0000-0000044A0000}"/>
    <cellStyle name="Normal 2 8 3 2 2 2" xfId="8297" xr:uid="{00000000-0005-0000-0000-0000054A0000}"/>
    <cellStyle name="Normal 2 8 3 2 2 2 2" xfId="16208" xr:uid="{00000000-0005-0000-0000-0000064A0000}"/>
    <cellStyle name="Normal 2 8 3 2 2 2 2 2" xfId="31877" xr:uid="{00000000-0005-0000-0000-0000074A0000}"/>
    <cellStyle name="Normal 2 8 3 2 2 2 2 3" xfId="47474" xr:uid="{00000000-0005-0000-0000-0000084A0000}"/>
    <cellStyle name="Normal 2 8 3 2 2 2 3" xfId="24131" xr:uid="{00000000-0005-0000-0000-0000094A0000}"/>
    <cellStyle name="Normal 2 8 3 2 2 2 4" xfId="39728" xr:uid="{00000000-0005-0000-0000-00000A4A0000}"/>
    <cellStyle name="Normal 2 8 3 2 2 3" xfId="8298" xr:uid="{00000000-0005-0000-0000-00000B4A0000}"/>
    <cellStyle name="Normal 2 8 3 2 2 3 2" xfId="16209" xr:uid="{00000000-0005-0000-0000-00000C4A0000}"/>
    <cellStyle name="Normal 2 8 3 2 2 3 2 2" xfId="31878" xr:uid="{00000000-0005-0000-0000-00000D4A0000}"/>
    <cellStyle name="Normal 2 8 3 2 2 3 2 3" xfId="47475" xr:uid="{00000000-0005-0000-0000-00000E4A0000}"/>
    <cellStyle name="Normal 2 8 3 2 2 3 3" xfId="24132" xr:uid="{00000000-0005-0000-0000-00000F4A0000}"/>
    <cellStyle name="Normal 2 8 3 2 2 3 4" xfId="39729" xr:uid="{00000000-0005-0000-0000-0000104A0000}"/>
    <cellStyle name="Normal 2 8 3 2 2 4" xfId="16207" xr:uid="{00000000-0005-0000-0000-0000114A0000}"/>
    <cellStyle name="Normal 2 8 3 2 2 4 2" xfId="31876" xr:uid="{00000000-0005-0000-0000-0000124A0000}"/>
    <cellStyle name="Normal 2 8 3 2 2 4 3" xfId="47473" xr:uid="{00000000-0005-0000-0000-0000134A0000}"/>
    <cellStyle name="Normal 2 8 3 2 2 5" xfId="24130" xr:uid="{00000000-0005-0000-0000-0000144A0000}"/>
    <cellStyle name="Normal 2 8 3 2 2 6" xfId="39727" xr:uid="{00000000-0005-0000-0000-0000154A0000}"/>
    <cellStyle name="Normal 2 8 3 2 3" xfId="8299" xr:uid="{00000000-0005-0000-0000-0000164A0000}"/>
    <cellStyle name="Normal 2 8 3 2 3 2" xfId="16210" xr:uid="{00000000-0005-0000-0000-0000174A0000}"/>
    <cellStyle name="Normal 2 8 3 2 3 2 2" xfId="31879" xr:uid="{00000000-0005-0000-0000-0000184A0000}"/>
    <cellStyle name="Normal 2 8 3 2 3 2 3" xfId="47476" xr:uid="{00000000-0005-0000-0000-0000194A0000}"/>
    <cellStyle name="Normal 2 8 3 2 3 3" xfId="24133" xr:uid="{00000000-0005-0000-0000-00001A4A0000}"/>
    <cellStyle name="Normal 2 8 3 2 3 4" xfId="39730" xr:uid="{00000000-0005-0000-0000-00001B4A0000}"/>
    <cellStyle name="Normal 2 8 3 2 4" xfId="8300" xr:uid="{00000000-0005-0000-0000-00001C4A0000}"/>
    <cellStyle name="Normal 2 8 3 2 4 2" xfId="16211" xr:uid="{00000000-0005-0000-0000-00001D4A0000}"/>
    <cellStyle name="Normal 2 8 3 2 4 2 2" xfId="31880" xr:uid="{00000000-0005-0000-0000-00001E4A0000}"/>
    <cellStyle name="Normal 2 8 3 2 4 2 3" xfId="47477" xr:uid="{00000000-0005-0000-0000-00001F4A0000}"/>
    <cellStyle name="Normal 2 8 3 2 4 3" xfId="24134" xr:uid="{00000000-0005-0000-0000-0000204A0000}"/>
    <cellStyle name="Normal 2 8 3 2 4 4" xfId="39731" xr:uid="{00000000-0005-0000-0000-0000214A0000}"/>
    <cellStyle name="Normal 2 8 3 2 5" xfId="16206" xr:uid="{00000000-0005-0000-0000-0000224A0000}"/>
    <cellStyle name="Normal 2 8 3 2 5 2" xfId="31875" xr:uid="{00000000-0005-0000-0000-0000234A0000}"/>
    <cellStyle name="Normal 2 8 3 2 5 3" xfId="47472" xr:uid="{00000000-0005-0000-0000-0000244A0000}"/>
    <cellStyle name="Normal 2 8 3 2 6" xfId="24129" xr:uid="{00000000-0005-0000-0000-0000254A0000}"/>
    <cellStyle name="Normal 2 8 3 2 7" xfId="39726" xr:uid="{00000000-0005-0000-0000-0000264A0000}"/>
    <cellStyle name="Normal 2 8 3 3" xfId="8301" xr:uid="{00000000-0005-0000-0000-0000274A0000}"/>
    <cellStyle name="Normal 2 8 3 3 2" xfId="8302" xr:uid="{00000000-0005-0000-0000-0000284A0000}"/>
    <cellStyle name="Normal 2 8 3 3 2 2" xfId="16213" xr:uid="{00000000-0005-0000-0000-0000294A0000}"/>
    <cellStyle name="Normal 2 8 3 3 2 2 2" xfId="31882" xr:uid="{00000000-0005-0000-0000-00002A4A0000}"/>
    <cellStyle name="Normal 2 8 3 3 2 2 3" xfId="47479" xr:uid="{00000000-0005-0000-0000-00002B4A0000}"/>
    <cellStyle name="Normal 2 8 3 3 2 3" xfId="24136" xr:uid="{00000000-0005-0000-0000-00002C4A0000}"/>
    <cellStyle name="Normal 2 8 3 3 2 4" xfId="39733" xr:uid="{00000000-0005-0000-0000-00002D4A0000}"/>
    <cellStyle name="Normal 2 8 3 3 3" xfId="8303" xr:uid="{00000000-0005-0000-0000-00002E4A0000}"/>
    <cellStyle name="Normal 2 8 3 3 3 2" xfId="16214" xr:uid="{00000000-0005-0000-0000-00002F4A0000}"/>
    <cellStyle name="Normal 2 8 3 3 3 2 2" xfId="31883" xr:uid="{00000000-0005-0000-0000-0000304A0000}"/>
    <cellStyle name="Normal 2 8 3 3 3 2 3" xfId="47480" xr:uid="{00000000-0005-0000-0000-0000314A0000}"/>
    <cellStyle name="Normal 2 8 3 3 3 3" xfId="24137" xr:uid="{00000000-0005-0000-0000-0000324A0000}"/>
    <cellStyle name="Normal 2 8 3 3 3 4" xfId="39734" xr:uid="{00000000-0005-0000-0000-0000334A0000}"/>
    <cellStyle name="Normal 2 8 3 3 4" xfId="16212" xr:uid="{00000000-0005-0000-0000-0000344A0000}"/>
    <cellStyle name="Normal 2 8 3 3 4 2" xfId="31881" xr:uid="{00000000-0005-0000-0000-0000354A0000}"/>
    <cellStyle name="Normal 2 8 3 3 4 3" xfId="47478" xr:uid="{00000000-0005-0000-0000-0000364A0000}"/>
    <cellStyle name="Normal 2 8 3 3 5" xfId="24135" xr:uid="{00000000-0005-0000-0000-0000374A0000}"/>
    <cellStyle name="Normal 2 8 3 3 6" xfId="39732" xr:uid="{00000000-0005-0000-0000-0000384A0000}"/>
    <cellStyle name="Normal 2 8 3 4" xfId="8304" xr:uid="{00000000-0005-0000-0000-0000394A0000}"/>
    <cellStyle name="Normal 2 8 3 4 2" xfId="16215" xr:uid="{00000000-0005-0000-0000-00003A4A0000}"/>
    <cellStyle name="Normal 2 8 3 4 2 2" xfId="31884" xr:uid="{00000000-0005-0000-0000-00003B4A0000}"/>
    <cellStyle name="Normal 2 8 3 4 2 3" xfId="47481" xr:uid="{00000000-0005-0000-0000-00003C4A0000}"/>
    <cellStyle name="Normal 2 8 3 4 3" xfId="24138" xr:uid="{00000000-0005-0000-0000-00003D4A0000}"/>
    <cellStyle name="Normal 2 8 3 4 4" xfId="39735" xr:uid="{00000000-0005-0000-0000-00003E4A0000}"/>
    <cellStyle name="Normal 2 8 3 5" xfId="8305" xr:uid="{00000000-0005-0000-0000-00003F4A0000}"/>
    <cellStyle name="Normal 2 8 3 5 2" xfId="16216" xr:uid="{00000000-0005-0000-0000-0000404A0000}"/>
    <cellStyle name="Normal 2 8 3 5 2 2" xfId="31885" xr:uid="{00000000-0005-0000-0000-0000414A0000}"/>
    <cellStyle name="Normal 2 8 3 5 2 3" xfId="47482" xr:uid="{00000000-0005-0000-0000-0000424A0000}"/>
    <cellStyle name="Normal 2 8 3 5 3" xfId="24139" xr:uid="{00000000-0005-0000-0000-0000434A0000}"/>
    <cellStyle name="Normal 2 8 3 5 4" xfId="39736" xr:uid="{00000000-0005-0000-0000-0000444A0000}"/>
    <cellStyle name="Normal 2 8 3 6" xfId="16205" xr:uid="{00000000-0005-0000-0000-0000454A0000}"/>
    <cellStyle name="Normal 2 8 3 6 2" xfId="31874" xr:uid="{00000000-0005-0000-0000-0000464A0000}"/>
    <cellStyle name="Normal 2 8 3 6 3" xfId="47471" xr:uid="{00000000-0005-0000-0000-0000474A0000}"/>
    <cellStyle name="Normal 2 8 3 7" xfId="24128" xr:uid="{00000000-0005-0000-0000-0000484A0000}"/>
    <cellStyle name="Normal 2 8 3 8" xfId="39725" xr:uid="{00000000-0005-0000-0000-0000494A0000}"/>
    <cellStyle name="Normal 2 8 4" xfId="8306" xr:uid="{00000000-0005-0000-0000-00004A4A0000}"/>
    <cellStyle name="Normal 2 8 4 2" xfId="8307" xr:uid="{00000000-0005-0000-0000-00004B4A0000}"/>
    <cellStyle name="Normal 2 8 4 2 2" xfId="8308" xr:uid="{00000000-0005-0000-0000-00004C4A0000}"/>
    <cellStyle name="Normal 2 8 4 2 2 2" xfId="16219" xr:uid="{00000000-0005-0000-0000-00004D4A0000}"/>
    <cellStyle name="Normal 2 8 4 2 2 2 2" xfId="31888" xr:uid="{00000000-0005-0000-0000-00004E4A0000}"/>
    <cellStyle name="Normal 2 8 4 2 2 2 3" xfId="47485" xr:uid="{00000000-0005-0000-0000-00004F4A0000}"/>
    <cellStyle name="Normal 2 8 4 2 2 3" xfId="24142" xr:uid="{00000000-0005-0000-0000-0000504A0000}"/>
    <cellStyle name="Normal 2 8 4 2 2 4" xfId="39739" xr:uid="{00000000-0005-0000-0000-0000514A0000}"/>
    <cellStyle name="Normal 2 8 4 2 3" xfId="8309" xr:uid="{00000000-0005-0000-0000-0000524A0000}"/>
    <cellStyle name="Normal 2 8 4 2 3 2" xfId="16220" xr:uid="{00000000-0005-0000-0000-0000534A0000}"/>
    <cellStyle name="Normal 2 8 4 2 3 2 2" xfId="31889" xr:uid="{00000000-0005-0000-0000-0000544A0000}"/>
    <cellStyle name="Normal 2 8 4 2 3 2 3" xfId="47486" xr:uid="{00000000-0005-0000-0000-0000554A0000}"/>
    <cellStyle name="Normal 2 8 4 2 3 3" xfId="24143" xr:uid="{00000000-0005-0000-0000-0000564A0000}"/>
    <cellStyle name="Normal 2 8 4 2 3 4" xfId="39740" xr:uid="{00000000-0005-0000-0000-0000574A0000}"/>
    <cellStyle name="Normal 2 8 4 2 4" xfId="16218" xr:uid="{00000000-0005-0000-0000-0000584A0000}"/>
    <cellStyle name="Normal 2 8 4 2 4 2" xfId="31887" xr:uid="{00000000-0005-0000-0000-0000594A0000}"/>
    <cellStyle name="Normal 2 8 4 2 4 3" xfId="47484" xr:uid="{00000000-0005-0000-0000-00005A4A0000}"/>
    <cellStyle name="Normal 2 8 4 2 5" xfId="24141" xr:uid="{00000000-0005-0000-0000-00005B4A0000}"/>
    <cellStyle name="Normal 2 8 4 2 6" xfId="39738" xr:uid="{00000000-0005-0000-0000-00005C4A0000}"/>
    <cellStyle name="Normal 2 8 4 3" xfId="8310" xr:uid="{00000000-0005-0000-0000-00005D4A0000}"/>
    <cellStyle name="Normal 2 8 4 3 2" xfId="16221" xr:uid="{00000000-0005-0000-0000-00005E4A0000}"/>
    <cellStyle name="Normal 2 8 4 3 2 2" xfId="31890" xr:uid="{00000000-0005-0000-0000-00005F4A0000}"/>
    <cellStyle name="Normal 2 8 4 3 2 3" xfId="47487" xr:uid="{00000000-0005-0000-0000-0000604A0000}"/>
    <cellStyle name="Normal 2 8 4 3 3" xfId="24144" xr:uid="{00000000-0005-0000-0000-0000614A0000}"/>
    <cellStyle name="Normal 2 8 4 3 4" xfId="39741" xr:uid="{00000000-0005-0000-0000-0000624A0000}"/>
    <cellStyle name="Normal 2 8 4 4" xfId="8311" xr:uid="{00000000-0005-0000-0000-0000634A0000}"/>
    <cellStyle name="Normal 2 8 4 4 2" xfId="16222" xr:uid="{00000000-0005-0000-0000-0000644A0000}"/>
    <cellStyle name="Normal 2 8 4 4 2 2" xfId="31891" xr:uid="{00000000-0005-0000-0000-0000654A0000}"/>
    <cellStyle name="Normal 2 8 4 4 2 3" xfId="47488" xr:uid="{00000000-0005-0000-0000-0000664A0000}"/>
    <cellStyle name="Normal 2 8 4 4 3" xfId="24145" xr:uid="{00000000-0005-0000-0000-0000674A0000}"/>
    <cellStyle name="Normal 2 8 4 4 4" xfId="39742" xr:uid="{00000000-0005-0000-0000-0000684A0000}"/>
    <cellStyle name="Normal 2 8 4 5" xfId="16217" xr:uid="{00000000-0005-0000-0000-0000694A0000}"/>
    <cellStyle name="Normal 2 8 4 5 2" xfId="31886" xr:uid="{00000000-0005-0000-0000-00006A4A0000}"/>
    <cellStyle name="Normal 2 8 4 5 3" xfId="47483" xr:uid="{00000000-0005-0000-0000-00006B4A0000}"/>
    <cellStyle name="Normal 2 8 4 6" xfId="24140" xr:uid="{00000000-0005-0000-0000-00006C4A0000}"/>
    <cellStyle name="Normal 2 8 4 7" xfId="39737" xr:uid="{00000000-0005-0000-0000-00006D4A0000}"/>
    <cellStyle name="Normal 2 8 5" xfId="8312" xr:uid="{00000000-0005-0000-0000-00006E4A0000}"/>
    <cellStyle name="Normal 2 8 5 2" xfId="8313" xr:uid="{00000000-0005-0000-0000-00006F4A0000}"/>
    <cellStyle name="Normal 2 8 5 2 2" xfId="16224" xr:uid="{00000000-0005-0000-0000-0000704A0000}"/>
    <cellStyle name="Normal 2 8 5 2 2 2" xfId="31893" xr:uid="{00000000-0005-0000-0000-0000714A0000}"/>
    <cellStyle name="Normal 2 8 5 2 2 3" xfId="47490" xr:uid="{00000000-0005-0000-0000-0000724A0000}"/>
    <cellStyle name="Normal 2 8 5 2 3" xfId="24147" xr:uid="{00000000-0005-0000-0000-0000734A0000}"/>
    <cellStyle name="Normal 2 8 5 2 4" xfId="39744" xr:uid="{00000000-0005-0000-0000-0000744A0000}"/>
    <cellStyle name="Normal 2 8 5 3" xfId="8314" xr:uid="{00000000-0005-0000-0000-0000754A0000}"/>
    <cellStyle name="Normal 2 8 5 3 2" xfId="16225" xr:uid="{00000000-0005-0000-0000-0000764A0000}"/>
    <cellStyle name="Normal 2 8 5 3 2 2" xfId="31894" xr:uid="{00000000-0005-0000-0000-0000774A0000}"/>
    <cellStyle name="Normal 2 8 5 3 2 3" xfId="47491" xr:uid="{00000000-0005-0000-0000-0000784A0000}"/>
    <cellStyle name="Normal 2 8 5 3 3" xfId="24148" xr:uid="{00000000-0005-0000-0000-0000794A0000}"/>
    <cellStyle name="Normal 2 8 5 3 4" xfId="39745" xr:uid="{00000000-0005-0000-0000-00007A4A0000}"/>
    <cellStyle name="Normal 2 8 5 4" xfId="16223" xr:uid="{00000000-0005-0000-0000-00007B4A0000}"/>
    <cellStyle name="Normal 2 8 5 4 2" xfId="31892" xr:uid="{00000000-0005-0000-0000-00007C4A0000}"/>
    <cellStyle name="Normal 2 8 5 4 3" xfId="47489" xr:uid="{00000000-0005-0000-0000-00007D4A0000}"/>
    <cellStyle name="Normal 2 8 5 5" xfId="24146" xr:uid="{00000000-0005-0000-0000-00007E4A0000}"/>
    <cellStyle name="Normal 2 8 5 6" xfId="39743" xr:uid="{00000000-0005-0000-0000-00007F4A0000}"/>
    <cellStyle name="Normal 2 8 6" xfId="8315" xr:uid="{00000000-0005-0000-0000-0000804A0000}"/>
    <cellStyle name="Normal 2 8 6 2" xfId="8316" xr:uid="{00000000-0005-0000-0000-0000814A0000}"/>
    <cellStyle name="Normal 2 8 6 2 2" xfId="16227" xr:uid="{00000000-0005-0000-0000-0000824A0000}"/>
    <cellStyle name="Normal 2 8 6 2 2 2" xfId="31896" xr:uid="{00000000-0005-0000-0000-0000834A0000}"/>
    <cellStyle name="Normal 2 8 6 2 2 3" xfId="47493" xr:uid="{00000000-0005-0000-0000-0000844A0000}"/>
    <cellStyle name="Normal 2 8 6 2 3" xfId="24150" xr:uid="{00000000-0005-0000-0000-0000854A0000}"/>
    <cellStyle name="Normal 2 8 6 2 4" xfId="39747" xr:uid="{00000000-0005-0000-0000-0000864A0000}"/>
    <cellStyle name="Normal 2 8 6 3" xfId="8317" xr:uid="{00000000-0005-0000-0000-0000874A0000}"/>
    <cellStyle name="Normal 2 8 6 3 2" xfId="16228" xr:uid="{00000000-0005-0000-0000-0000884A0000}"/>
    <cellStyle name="Normal 2 8 6 3 2 2" xfId="31897" xr:uid="{00000000-0005-0000-0000-0000894A0000}"/>
    <cellStyle name="Normal 2 8 6 3 2 3" xfId="47494" xr:uid="{00000000-0005-0000-0000-00008A4A0000}"/>
    <cellStyle name="Normal 2 8 6 3 3" xfId="24151" xr:uid="{00000000-0005-0000-0000-00008B4A0000}"/>
    <cellStyle name="Normal 2 8 6 3 4" xfId="39748" xr:uid="{00000000-0005-0000-0000-00008C4A0000}"/>
    <cellStyle name="Normal 2 8 6 4" xfId="16226" xr:uid="{00000000-0005-0000-0000-00008D4A0000}"/>
    <cellStyle name="Normal 2 8 6 4 2" xfId="31895" xr:uid="{00000000-0005-0000-0000-00008E4A0000}"/>
    <cellStyle name="Normal 2 8 6 4 3" xfId="47492" xr:uid="{00000000-0005-0000-0000-00008F4A0000}"/>
    <cellStyle name="Normal 2 8 6 5" xfId="24149" xr:uid="{00000000-0005-0000-0000-0000904A0000}"/>
    <cellStyle name="Normal 2 8 6 6" xfId="39746" xr:uid="{00000000-0005-0000-0000-0000914A0000}"/>
    <cellStyle name="Normal 2 8 7" xfId="8318" xr:uid="{00000000-0005-0000-0000-0000924A0000}"/>
    <cellStyle name="Normal 2 8 7 2" xfId="8319" xr:uid="{00000000-0005-0000-0000-0000934A0000}"/>
    <cellStyle name="Normal 2 8 7 2 2" xfId="16230" xr:uid="{00000000-0005-0000-0000-0000944A0000}"/>
    <cellStyle name="Normal 2 8 7 2 2 2" xfId="31899" xr:uid="{00000000-0005-0000-0000-0000954A0000}"/>
    <cellStyle name="Normal 2 8 7 2 2 3" xfId="47496" xr:uid="{00000000-0005-0000-0000-0000964A0000}"/>
    <cellStyle name="Normal 2 8 7 2 3" xfId="24153" xr:uid="{00000000-0005-0000-0000-0000974A0000}"/>
    <cellStyle name="Normal 2 8 7 2 4" xfId="39750" xr:uid="{00000000-0005-0000-0000-0000984A0000}"/>
    <cellStyle name="Normal 2 8 7 3" xfId="8320" xr:uid="{00000000-0005-0000-0000-0000994A0000}"/>
    <cellStyle name="Normal 2 8 7 3 2" xfId="16231" xr:uid="{00000000-0005-0000-0000-00009A4A0000}"/>
    <cellStyle name="Normal 2 8 7 3 2 2" xfId="31900" xr:uid="{00000000-0005-0000-0000-00009B4A0000}"/>
    <cellStyle name="Normal 2 8 7 3 2 3" xfId="47497" xr:uid="{00000000-0005-0000-0000-00009C4A0000}"/>
    <cellStyle name="Normal 2 8 7 3 3" xfId="24154" xr:uid="{00000000-0005-0000-0000-00009D4A0000}"/>
    <cellStyle name="Normal 2 8 7 3 4" xfId="39751" xr:uid="{00000000-0005-0000-0000-00009E4A0000}"/>
    <cellStyle name="Normal 2 8 7 4" xfId="16229" xr:uid="{00000000-0005-0000-0000-00009F4A0000}"/>
    <cellStyle name="Normal 2 8 7 4 2" xfId="31898" xr:uid="{00000000-0005-0000-0000-0000A04A0000}"/>
    <cellStyle name="Normal 2 8 7 4 3" xfId="47495" xr:uid="{00000000-0005-0000-0000-0000A14A0000}"/>
    <cellStyle name="Normal 2 8 7 5" xfId="24152" xr:uid="{00000000-0005-0000-0000-0000A24A0000}"/>
    <cellStyle name="Normal 2 8 7 6" xfId="39749" xr:uid="{00000000-0005-0000-0000-0000A34A0000}"/>
    <cellStyle name="Normal 2 8 8" xfId="8321" xr:uid="{00000000-0005-0000-0000-0000A44A0000}"/>
    <cellStyle name="Normal 2 8 8 2" xfId="8322" xr:uid="{00000000-0005-0000-0000-0000A54A0000}"/>
    <cellStyle name="Normal 2 8 8 2 2" xfId="16233" xr:uid="{00000000-0005-0000-0000-0000A64A0000}"/>
    <cellStyle name="Normal 2 8 8 2 2 2" xfId="31902" xr:uid="{00000000-0005-0000-0000-0000A74A0000}"/>
    <cellStyle name="Normal 2 8 8 2 2 3" xfId="47499" xr:uid="{00000000-0005-0000-0000-0000A84A0000}"/>
    <cellStyle name="Normal 2 8 8 2 3" xfId="24156" xr:uid="{00000000-0005-0000-0000-0000A94A0000}"/>
    <cellStyle name="Normal 2 8 8 2 4" xfId="39753" xr:uid="{00000000-0005-0000-0000-0000AA4A0000}"/>
    <cellStyle name="Normal 2 8 8 3" xfId="8323" xr:uid="{00000000-0005-0000-0000-0000AB4A0000}"/>
    <cellStyle name="Normal 2 8 8 3 2" xfId="16234" xr:uid="{00000000-0005-0000-0000-0000AC4A0000}"/>
    <cellStyle name="Normal 2 8 8 3 2 2" xfId="31903" xr:uid="{00000000-0005-0000-0000-0000AD4A0000}"/>
    <cellStyle name="Normal 2 8 8 3 2 3" xfId="47500" xr:uid="{00000000-0005-0000-0000-0000AE4A0000}"/>
    <cellStyle name="Normal 2 8 8 3 3" xfId="24157" xr:uid="{00000000-0005-0000-0000-0000AF4A0000}"/>
    <cellStyle name="Normal 2 8 8 3 4" xfId="39754" xr:uid="{00000000-0005-0000-0000-0000B04A0000}"/>
    <cellStyle name="Normal 2 8 8 4" xfId="16232" xr:uid="{00000000-0005-0000-0000-0000B14A0000}"/>
    <cellStyle name="Normal 2 8 8 4 2" xfId="31901" xr:uid="{00000000-0005-0000-0000-0000B24A0000}"/>
    <cellStyle name="Normal 2 8 8 4 3" xfId="47498" xr:uid="{00000000-0005-0000-0000-0000B34A0000}"/>
    <cellStyle name="Normal 2 8 8 5" xfId="24155" xr:uid="{00000000-0005-0000-0000-0000B44A0000}"/>
    <cellStyle name="Normal 2 8 8 6" xfId="39752" xr:uid="{00000000-0005-0000-0000-0000B54A0000}"/>
    <cellStyle name="Normal 2 8 9" xfId="8324" xr:uid="{00000000-0005-0000-0000-0000B64A0000}"/>
    <cellStyle name="Normal 2 8 9 2" xfId="8325" xr:uid="{00000000-0005-0000-0000-0000B74A0000}"/>
    <cellStyle name="Normal 2 8 9 2 2" xfId="16236" xr:uid="{00000000-0005-0000-0000-0000B84A0000}"/>
    <cellStyle name="Normal 2 8 9 2 2 2" xfId="31905" xr:uid="{00000000-0005-0000-0000-0000B94A0000}"/>
    <cellStyle name="Normal 2 8 9 2 2 3" xfId="47502" xr:uid="{00000000-0005-0000-0000-0000BA4A0000}"/>
    <cellStyle name="Normal 2 8 9 2 3" xfId="24159" xr:uid="{00000000-0005-0000-0000-0000BB4A0000}"/>
    <cellStyle name="Normal 2 8 9 2 4" xfId="39756" xr:uid="{00000000-0005-0000-0000-0000BC4A0000}"/>
    <cellStyle name="Normal 2 8 9 3" xfId="8326" xr:uid="{00000000-0005-0000-0000-0000BD4A0000}"/>
    <cellStyle name="Normal 2 8 9 3 2" xfId="16237" xr:uid="{00000000-0005-0000-0000-0000BE4A0000}"/>
    <cellStyle name="Normal 2 8 9 3 2 2" xfId="31906" xr:uid="{00000000-0005-0000-0000-0000BF4A0000}"/>
    <cellStyle name="Normal 2 8 9 3 2 3" xfId="47503" xr:uid="{00000000-0005-0000-0000-0000C04A0000}"/>
    <cellStyle name="Normal 2 8 9 3 3" xfId="24160" xr:uid="{00000000-0005-0000-0000-0000C14A0000}"/>
    <cellStyle name="Normal 2 8 9 3 4" xfId="39757" xr:uid="{00000000-0005-0000-0000-0000C24A0000}"/>
    <cellStyle name="Normal 2 8 9 4" xfId="16235" xr:uid="{00000000-0005-0000-0000-0000C34A0000}"/>
    <cellStyle name="Normal 2 8 9 4 2" xfId="31904" xr:uid="{00000000-0005-0000-0000-0000C44A0000}"/>
    <cellStyle name="Normal 2 8 9 4 3" xfId="47501" xr:uid="{00000000-0005-0000-0000-0000C54A0000}"/>
    <cellStyle name="Normal 2 8 9 5" xfId="24158" xr:uid="{00000000-0005-0000-0000-0000C64A0000}"/>
    <cellStyle name="Normal 2 8 9 6" xfId="39755" xr:uid="{00000000-0005-0000-0000-0000C74A0000}"/>
    <cellStyle name="Normal 2 80" xfId="233" xr:uid="{00000000-0005-0000-0000-0000C84A0000}"/>
    <cellStyle name="Normal 2 81" xfId="234" xr:uid="{00000000-0005-0000-0000-0000C94A0000}"/>
    <cellStyle name="Normal 2 82" xfId="235" xr:uid="{00000000-0005-0000-0000-0000CA4A0000}"/>
    <cellStyle name="Normal 2 83" xfId="236" xr:uid="{00000000-0005-0000-0000-0000CB4A0000}"/>
    <cellStyle name="Normal 2 84" xfId="237" xr:uid="{00000000-0005-0000-0000-0000CC4A0000}"/>
    <cellStyle name="Normal 2 85" xfId="238" xr:uid="{00000000-0005-0000-0000-0000CD4A0000}"/>
    <cellStyle name="Normal 2 86" xfId="239" xr:uid="{00000000-0005-0000-0000-0000CE4A0000}"/>
    <cellStyle name="Normal 2 87" xfId="53184" xr:uid="{00000000-0005-0000-0000-0000CF4A0000}"/>
    <cellStyle name="Normal 2 88" xfId="53192" xr:uid="{00000000-0005-0000-0000-0000D04A0000}"/>
    <cellStyle name="Normal 2 89" xfId="53194" xr:uid="{00000000-0005-0000-0000-0000D14A0000}"/>
    <cellStyle name="Normal 2 9" xfId="240" xr:uid="{00000000-0005-0000-0000-0000D24A0000}"/>
    <cellStyle name="Normal 2 9 10" xfId="8328" xr:uid="{00000000-0005-0000-0000-0000D34A0000}"/>
    <cellStyle name="Normal 2 9 10 2" xfId="8329" xr:uid="{00000000-0005-0000-0000-0000D44A0000}"/>
    <cellStyle name="Normal 2 9 10 2 2" xfId="16240" xr:uid="{00000000-0005-0000-0000-0000D54A0000}"/>
    <cellStyle name="Normal 2 9 10 2 2 2" xfId="31909" xr:uid="{00000000-0005-0000-0000-0000D64A0000}"/>
    <cellStyle name="Normal 2 9 10 2 2 3" xfId="47506" xr:uid="{00000000-0005-0000-0000-0000D74A0000}"/>
    <cellStyle name="Normal 2 9 10 2 3" xfId="24163" xr:uid="{00000000-0005-0000-0000-0000D84A0000}"/>
    <cellStyle name="Normal 2 9 10 2 4" xfId="39760" xr:uid="{00000000-0005-0000-0000-0000D94A0000}"/>
    <cellStyle name="Normal 2 9 10 3" xfId="8330" xr:uid="{00000000-0005-0000-0000-0000DA4A0000}"/>
    <cellStyle name="Normal 2 9 10 3 2" xfId="16241" xr:uid="{00000000-0005-0000-0000-0000DB4A0000}"/>
    <cellStyle name="Normal 2 9 10 3 2 2" xfId="31910" xr:uid="{00000000-0005-0000-0000-0000DC4A0000}"/>
    <cellStyle name="Normal 2 9 10 3 2 3" xfId="47507" xr:uid="{00000000-0005-0000-0000-0000DD4A0000}"/>
    <cellStyle name="Normal 2 9 10 3 3" xfId="24164" xr:uid="{00000000-0005-0000-0000-0000DE4A0000}"/>
    <cellStyle name="Normal 2 9 10 3 4" xfId="39761" xr:uid="{00000000-0005-0000-0000-0000DF4A0000}"/>
    <cellStyle name="Normal 2 9 10 4" xfId="16239" xr:uid="{00000000-0005-0000-0000-0000E04A0000}"/>
    <cellStyle name="Normal 2 9 10 4 2" xfId="31908" xr:uid="{00000000-0005-0000-0000-0000E14A0000}"/>
    <cellStyle name="Normal 2 9 10 4 3" xfId="47505" xr:uid="{00000000-0005-0000-0000-0000E24A0000}"/>
    <cellStyle name="Normal 2 9 10 5" xfId="24162" xr:uid="{00000000-0005-0000-0000-0000E34A0000}"/>
    <cellStyle name="Normal 2 9 10 6" xfId="39759" xr:uid="{00000000-0005-0000-0000-0000E44A0000}"/>
    <cellStyle name="Normal 2 9 11" xfId="8331" xr:uid="{00000000-0005-0000-0000-0000E54A0000}"/>
    <cellStyle name="Normal 2 9 11 2" xfId="8332" xr:uid="{00000000-0005-0000-0000-0000E64A0000}"/>
    <cellStyle name="Normal 2 9 11 2 2" xfId="16243" xr:uid="{00000000-0005-0000-0000-0000E74A0000}"/>
    <cellStyle name="Normal 2 9 11 2 2 2" xfId="31912" xr:uid="{00000000-0005-0000-0000-0000E84A0000}"/>
    <cellStyle name="Normal 2 9 11 2 2 3" xfId="47509" xr:uid="{00000000-0005-0000-0000-0000E94A0000}"/>
    <cellStyle name="Normal 2 9 11 2 3" xfId="24166" xr:uid="{00000000-0005-0000-0000-0000EA4A0000}"/>
    <cellStyle name="Normal 2 9 11 2 4" xfId="39763" xr:uid="{00000000-0005-0000-0000-0000EB4A0000}"/>
    <cellStyle name="Normal 2 9 11 3" xfId="8333" xr:uid="{00000000-0005-0000-0000-0000EC4A0000}"/>
    <cellStyle name="Normal 2 9 11 3 2" xfId="16244" xr:uid="{00000000-0005-0000-0000-0000ED4A0000}"/>
    <cellStyle name="Normal 2 9 11 3 2 2" xfId="31913" xr:uid="{00000000-0005-0000-0000-0000EE4A0000}"/>
    <cellStyle name="Normal 2 9 11 3 2 3" xfId="47510" xr:uid="{00000000-0005-0000-0000-0000EF4A0000}"/>
    <cellStyle name="Normal 2 9 11 3 3" xfId="24167" xr:uid="{00000000-0005-0000-0000-0000F04A0000}"/>
    <cellStyle name="Normal 2 9 11 3 4" xfId="39764" xr:uid="{00000000-0005-0000-0000-0000F14A0000}"/>
    <cellStyle name="Normal 2 9 11 4" xfId="16242" xr:uid="{00000000-0005-0000-0000-0000F24A0000}"/>
    <cellStyle name="Normal 2 9 11 4 2" xfId="31911" xr:uid="{00000000-0005-0000-0000-0000F34A0000}"/>
    <cellStyle name="Normal 2 9 11 4 3" xfId="47508" xr:uid="{00000000-0005-0000-0000-0000F44A0000}"/>
    <cellStyle name="Normal 2 9 11 5" xfId="24165" xr:uid="{00000000-0005-0000-0000-0000F54A0000}"/>
    <cellStyle name="Normal 2 9 11 6" xfId="39762" xr:uid="{00000000-0005-0000-0000-0000F64A0000}"/>
    <cellStyle name="Normal 2 9 12" xfId="8334" xr:uid="{00000000-0005-0000-0000-0000F74A0000}"/>
    <cellStyle name="Normal 2 9 12 2" xfId="8335" xr:uid="{00000000-0005-0000-0000-0000F84A0000}"/>
    <cellStyle name="Normal 2 9 12 2 2" xfId="16246" xr:uid="{00000000-0005-0000-0000-0000F94A0000}"/>
    <cellStyle name="Normal 2 9 12 2 2 2" xfId="31915" xr:uid="{00000000-0005-0000-0000-0000FA4A0000}"/>
    <cellStyle name="Normal 2 9 12 2 2 3" xfId="47512" xr:uid="{00000000-0005-0000-0000-0000FB4A0000}"/>
    <cellStyle name="Normal 2 9 12 2 3" xfId="24169" xr:uid="{00000000-0005-0000-0000-0000FC4A0000}"/>
    <cellStyle name="Normal 2 9 12 2 4" xfId="39766" xr:uid="{00000000-0005-0000-0000-0000FD4A0000}"/>
    <cellStyle name="Normal 2 9 12 3" xfId="8336" xr:uid="{00000000-0005-0000-0000-0000FE4A0000}"/>
    <cellStyle name="Normal 2 9 12 3 2" xfId="16247" xr:uid="{00000000-0005-0000-0000-0000FF4A0000}"/>
    <cellStyle name="Normal 2 9 12 3 2 2" xfId="31916" xr:uid="{00000000-0005-0000-0000-0000004B0000}"/>
    <cellStyle name="Normal 2 9 12 3 2 3" xfId="47513" xr:uid="{00000000-0005-0000-0000-0000014B0000}"/>
    <cellStyle name="Normal 2 9 12 3 3" xfId="24170" xr:uid="{00000000-0005-0000-0000-0000024B0000}"/>
    <cellStyle name="Normal 2 9 12 3 4" xfId="39767" xr:uid="{00000000-0005-0000-0000-0000034B0000}"/>
    <cellStyle name="Normal 2 9 12 4" xfId="16245" xr:uid="{00000000-0005-0000-0000-0000044B0000}"/>
    <cellStyle name="Normal 2 9 12 4 2" xfId="31914" xr:uid="{00000000-0005-0000-0000-0000054B0000}"/>
    <cellStyle name="Normal 2 9 12 4 3" xfId="47511" xr:uid="{00000000-0005-0000-0000-0000064B0000}"/>
    <cellStyle name="Normal 2 9 12 5" xfId="24168" xr:uid="{00000000-0005-0000-0000-0000074B0000}"/>
    <cellStyle name="Normal 2 9 12 6" xfId="39765" xr:uid="{00000000-0005-0000-0000-0000084B0000}"/>
    <cellStyle name="Normal 2 9 13" xfId="8337" xr:uid="{00000000-0005-0000-0000-0000094B0000}"/>
    <cellStyle name="Normal 2 9 13 2" xfId="8338" xr:uid="{00000000-0005-0000-0000-00000A4B0000}"/>
    <cellStyle name="Normal 2 9 13 2 2" xfId="16249" xr:uid="{00000000-0005-0000-0000-00000B4B0000}"/>
    <cellStyle name="Normal 2 9 13 2 2 2" xfId="31918" xr:uid="{00000000-0005-0000-0000-00000C4B0000}"/>
    <cellStyle name="Normal 2 9 13 2 2 3" xfId="47515" xr:uid="{00000000-0005-0000-0000-00000D4B0000}"/>
    <cellStyle name="Normal 2 9 13 2 3" xfId="24172" xr:uid="{00000000-0005-0000-0000-00000E4B0000}"/>
    <cellStyle name="Normal 2 9 13 2 4" xfId="39769" xr:uid="{00000000-0005-0000-0000-00000F4B0000}"/>
    <cellStyle name="Normal 2 9 13 3" xfId="8339" xr:uid="{00000000-0005-0000-0000-0000104B0000}"/>
    <cellStyle name="Normal 2 9 13 3 2" xfId="16250" xr:uid="{00000000-0005-0000-0000-0000114B0000}"/>
    <cellStyle name="Normal 2 9 13 3 2 2" xfId="31919" xr:uid="{00000000-0005-0000-0000-0000124B0000}"/>
    <cellStyle name="Normal 2 9 13 3 2 3" xfId="47516" xr:uid="{00000000-0005-0000-0000-0000134B0000}"/>
    <cellStyle name="Normal 2 9 13 3 3" xfId="24173" xr:uid="{00000000-0005-0000-0000-0000144B0000}"/>
    <cellStyle name="Normal 2 9 13 3 4" xfId="39770" xr:uid="{00000000-0005-0000-0000-0000154B0000}"/>
    <cellStyle name="Normal 2 9 13 4" xfId="16248" xr:uid="{00000000-0005-0000-0000-0000164B0000}"/>
    <cellStyle name="Normal 2 9 13 4 2" xfId="31917" xr:uid="{00000000-0005-0000-0000-0000174B0000}"/>
    <cellStyle name="Normal 2 9 13 4 3" xfId="47514" xr:uid="{00000000-0005-0000-0000-0000184B0000}"/>
    <cellStyle name="Normal 2 9 13 5" xfId="24171" xr:uid="{00000000-0005-0000-0000-0000194B0000}"/>
    <cellStyle name="Normal 2 9 13 6" xfId="39768" xr:uid="{00000000-0005-0000-0000-00001A4B0000}"/>
    <cellStyle name="Normal 2 9 14" xfId="8340" xr:uid="{00000000-0005-0000-0000-00001B4B0000}"/>
    <cellStyle name="Normal 2 9 14 2" xfId="8341" xr:uid="{00000000-0005-0000-0000-00001C4B0000}"/>
    <cellStyle name="Normal 2 9 14 2 2" xfId="16252" xr:uid="{00000000-0005-0000-0000-00001D4B0000}"/>
    <cellStyle name="Normal 2 9 14 2 2 2" xfId="31921" xr:uid="{00000000-0005-0000-0000-00001E4B0000}"/>
    <cellStyle name="Normal 2 9 14 2 2 3" xfId="47518" xr:uid="{00000000-0005-0000-0000-00001F4B0000}"/>
    <cellStyle name="Normal 2 9 14 2 3" xfId="24175" xr:uid="{00000000-0005-0000-0000-0000204B0000}"/>
    <cellStyle name="Normal 2 9 14 2 4" xfId="39772" xr:uid="{00000000-0005-0000-0000-0000214B0000}"/>
    <cellStyle name="Normal 2 9 14 3" xfId="8342" xr:uid="{00000000-0005-0000-0000-0000224B0000}"/>
    <cellStyle name="Normal 2 9 14 3 2" xfId="16253" xr:uid="{00000000-0005-0000-0000-0000234B0000}"/>
    <cellStyle name="Normal 2 9 14 3 2 2" xfId="31922" xr:uid="{00000000-0005-0000-0000-0000244B0000}"/>
    <cellStyle name="Normal 2 9 14 3 2 3" xfId="47519" xr:uid="{00000000-0005-0000-0000-0000254B0000}"/>
    <cellStyle name="Normal 2 9 14 3 3" xfId="24176" xr:uid="{00000000-0005-0000-0000-0000264B0000}"/>
    <cellStyle name="Normal 2 9 14 3 4" xfId="39773" xr:uid="{00000000-0005-0000-0000-0000274B0000}"/>
    <cellStyle name="Normal 2 9 14 4" xfId="16251" xr:uid="{00000000-0005-0000-0000-0000284B0000}"/>
    <cellStyle name="Normal 2 9 14 4 2" xfId="31920" xr:uid="{00000000-0005-0000-0000-0000294B0000}"/>
    <cellStyle name="Normal 2 9 14 4 3" xfId="47517" xr:uid="{00000000-0005-0000-0000-00002A4B0000}"/>
    <cellStyle name="Normal 2 9 14 5" xfId="24174" xr:uid="{00000000-0005-0000-0000-00002B4B0000}"/>
    <cellStyle name="Normal 2 9 14 6" xfId="39771" xr:uid="{00000000-0005-0000-0000-00002C4B0000}"/>
    <cellStyle name="Normal 2 9 15" xfId="8343" xr:uid="{00000000-0005-0000-0000-00002D4B0000}"/>
    <cellStyle name="Normal 2 9 15 2" xfId="8344" xr:uid="{00000000-0005-0000-0000-00002E4B0000}"/>
    <cellStyle name="Normal 2 9 15 2 2" xfId="16255" xr:uid="{00000000-0005-0000-0000-00002F4B0000}"/>
    <cellStyle name="Normal 2 9 15 2 2 2" xfId="31924" xr:uid="{00000000-0005-0000-0000-0000304B0000}"/>
    <cellStyle name="Normal 2 9 15 2 2 3" xfId="47521" xr:uid="{00000000-0005-0000-0000-0000314B0000}"/>
    <cellStyle name="Normal 2 9 15 2 3" xfId="24178" xr:uid="{00000000-0005-0000-0000-0000324B0000}"/>
    <cellStyle name="Normal 2 9 15 2 4" xfId="39775" xr:uid="{00000000-0005-0000-0000-0000334B0000}"/>
    <cellStyle name="Normal 2 9 15 3" xfId="8345" xr:uid="{00000000-0005-0000-0000-0000344B0000}"/>
    <cellStyle name="Normal 2 9 15 3 2" xfId="16256" xr:uid="{00000000-0005-0000-0000-0000354B0000}"/>
    <cellStyle name="Normal 2 9 15 3 2 2" xfId="31925" xr:uid="{00000000-0005-0000-0000-0000364B0000}"/>
    <cellStyle name="Normal 2 9 15 3 2 3" xfId="47522" xr:uid="{00000000-0005-0000-0000-0000374B0000}"/>
    <cellStyle name="Normal 2 9 15 3 3" xfId="24179" xr:uid="{00000000-0005-0000-0000-0000384B0000}"/>
    <cellStyle name="Normal 2 9 15 3 4" xfId="39776" xr:uid="{00000000-0005-0000-0000-0000394B0000}"/>
    <cellStyle name="Normal 2 9 15 4" xfId="16254" xr:uid="{00000000-0005-0000-0000-00003A4B0000}"/>
    <cellStyle name="Normal 2 9 15 4 2" xfId="31923" xr:uid="{00000000-0005-0000-0000-00003B4B0000}"/>
    <cellStyle name="Normal 2 9 15 4 3" xfId="47520" xr:uid="{00000000-0005-0000-0000-00003C4B0000}"/>
    <cellStyle name="Normal 2 9 15 5" xfId="24177" xr:uid="{00000000-0005-0000-0000-00003D4B0000}"/>
    <cellStyle name="Normal 2 9 15 6" xfId="39774" xr:uid="{00000000-0005-0000-0000-00003E4B0000}"/>
    <cellStyle name="Normal 2 9 16" xfId="8346" xr:uid="{00000000-0005-0000-0000-00003F4B0000}"/>
    <cellStyle name="Normal 2 9 16 2" xfId="8347" xr:uid="{00000000-0005-0000-0000-0000404B0000}"/>
    <cellStyle name="Normal 2 9 16 2 2" xfId="16258" xr:uid="{00000000-0005-0000-0000-0000414B0000}"/>
    <cellStyle name="Normal 2 9 16 2 2 2" xfId="31927" xr:uid="{00000000-0005-0000-0000-0000424B0000}"/>
    <cellStyle name="Normal 2 9 16 2 2 3" xfId="47524" xr:uid="{00000000-0005-0000-0000-0000434B0000}"/>
    <cellStyle name="Normal 2 9 16 2 3" xfId="24181" xr:uid="{00000000-0005-0000-0000-0000444B0000}"/>
    <cellStyle name="Normal 2 9 16 2 4" xfId="39778" xr:uid="{00000000-0005-0000-0000-0000454B0000}"/>
    <cellStyle name="Normal 2 9 16 3" xfId="8348" xr:uid="{00000000-0005-0000-0000-0000464B0000}"/>
    <cellStyle name="Normal 2 9 16 3 2" xfId="16259" xr:uid="{00000000-0005-0000-0000-0000474B0000}"/>
    <cellStyle name="Normal 2 9 16 3 2 2" xfId="31928" xr:uid="{00000000-0005-0000-0000-0000484B0000}"/>
    <cellStyle name="Normal 2 9 16 3 2 3" xfId="47525" xr:uid="{00000000-0005-0000-0000-0000494B0000}"/>
    <cellStyle name="Normal 2 9 16 3 3" xfId="24182" xr:uid="{00000000-0005-0000-0000-00004A4B0000}"/>
    <cellStyle name="Normal 2 9 16 3 4" xfId="39779" xr:uid="{00000000-0005-0000-0000-00004B4B0000}"/>
    <cellStyle name="Normal 2 9 16 4" xfId="16257" xr:uid="{00000000-0005-0000-0000-00004C4B0000}"/>
    <cellStyle name="Normal 2 9 16 4 2" xfId="31926" xr:uid="{00000000-0005-0000-0000-00004D4B0000}"/>
    <cellStyle name="Normal 2 9 16 4 3" xfId="47523" xr:uid="{00000000-0005-0000-0000-00004E4B0000}"/>
    <cellStyle name="Normal 2 9 16 5" xfId="24180" xr:uid="{00000000-0005-0000-0000-00004F4B0000}"/>
    <cellStyle name="Normal 2 9 16 6" xfId="39777" xr:uid="{00000000-0005-0000-0000-0000504B0000}"/>
    <cellStyle name="Normal 2 9 17" xfId="8349" xr:uid="{00000000-0005-0000-0000-0000514B0000}"/>
    <cellStyle name="Normal 2 9 17 2" xfId="16260" xr:uid="{00000000-0005-0000-0000-0000524B0000}"/>
    <cellStyle name="Normal 2 9 17 2 2" xfId="31929" xr:uid="{00000000-0005-0000-0000-0000534B0000}"/>
    <cellStyle name="Normal 2 9 17 2 3" xfId="47526" xr:uid="{00000000-0005-0000-0000-0000544B0000}"/>
    <cellStyle name="Normal 2 9 17 3" xfId="24183" xr:uid="{00000000-0005-0000-0000-0000554B0000}"/>
    <cellStyle name="Normal 2 9 17 4" xfId="39780" xr:uid="{00000000-0005-0000-0000-0000564B0000}"/>
    <cellStyle name="Normal 2 9 18" xfId="8350" xr:uid="{00000000-0005-0000-0000-0000574B0000}"/>
    <cellStyle name="Normal 2 9 18 2" xfId="16261" xr:uid="{00000000-0005-0000-0000-0000584B0000}"/>
    <cellStyle name="Normal 2 9 18 2 2" xfId="31930" xr:uid="{00000000-0005-0000-0000-0000594B0000}"/>
    <cellStyle name="Normal 2 9 18 2 3" xfId="47527" xr:uid="{00000000-0005-0000-0000-00005A4B0000}"/>
    <cellStyle name="Normal 2 9 18 3" xfId="24184" xr:uid="{00000000-0005-0000-0000-00005B4B0000}"/>
    <cellStyle name="Normal 2 9 18 4" xfId="39781" xr:uid="{00000000-0005-0000-0000-00005C4B0000}"/>
    <cellStyle name="Normal 2 9 19" xfId="8351" xr:uid="{00000000-0005-0000-0000-00005D4B0000}"/>
    <cellStyle name="Normal 2 9 19 2" xfId="16262" xr:uid="{00000000-0005-0000-0000-00005E4B0000}"/>
    <cellStyle name="Normal 2 9 19 2 2" xfId="31931" xr:uid="{00000000-0005-0000-0000-00005F4B0000}"/>
    <cellStyle name="Normal 2 9 19 2 3" xfId="47528" xr:uid="{00000000-0005-0000-0000-0000604B0000}"/>
    <cellStyle name="Normal 2 9 19 3" xfId="24185" xr:uid="{00000000-0005-0000-0000-0000614B0000}"/>
    <cellStyle name="Normal 2 9 19 4" xfId="39782" xr:uid="{00000000-0005-0000-0000-0000624B0000}"/>
    <cellStyle name="Normal 2 9 2" xfId="8352" xr:uid="{00000000-0005-0000-0000-0000634B0000}"/>
    <cellStyle name="Normal 2 9 2 2" xfId="8353" xr:uid="{00000000-0005-0000-0000-0000644B0000}"/>
    <cellStyle name="Normal 2 9 2 2 2" xfId="8354" xr:uid="{00000000-0005-0000-0000-0000654B0000}"/>
    <cellStyle name="Normal 2 9 2 2 2 2" xfId="16265" xr:uid="{00000000-0005-0000-0000-0000664B0000}"/>
    <cellStyle name="Normal 2 9 2 2 2 2 2" xfId="31934" xr:uid="{00000000-0005-0000-0000-0000674B0000}"/>
    <cellStyle name="Normal 2 9 2 2 2 2 3" xfId="47531" xr:uid="{00000000-0005-0000-0000-0000684B0000}"/>
    <cellStyle name="Normal 2 9 2 2 2 3" xfId="24188" xr:uid="{00000000-0005-0000-0000-0000694B0000}"/>
    <cellStyle name="Normal 2 9 2 2 2 4" xfId="39785" xr:uid="{00000000-0005-0000-0000-00006A4B0000}"/>
    <cellStyle name="Normal 2 9 2 2 3" xfId="8355" xr:uid="{00000000-0005-0000-0000-00006B4B0000}"/>
    <cellStyle name="Normal 2 9 2 2 3 2" xfId="16266" xr:uid="{00000000-0005-0000-0000-00006C4B0000}"/>
    <cellStyle name="Normal 2 9 2 2 3 2 2" xfId="31935" xr:uid="{00000000-0005-0000-0000-00006D4B0000}"/>
    <cellStyle name="Normal 2 9 2 2 3 2 3" xfId="47532" xr:uid="{00000000-0005-0000-0000-00006E4B0000}"/>
    <cellStyle name="Normal 2 9 2 2 3 3" xfId="24189" xr:uid="{00000000-0005-0000-0000-00006F4B0000}"/>
    <cellStyle name="Normal 2 9 2 2 3 4" xfId="39786" xr:uid="{00000000-0005-0000-0000-0000704B0000}"/>
    <cellStyle name="Normal 2 9 2 2 4" xfId="16264" xr:uid="{00000000-0005-0000-0000-0000714B0000}"/>
    <cellStyle name="Normal 2 9 2 2 4 2" xfId="31933" xr:uid="{00000000-0005-0000-0000-0000724B0000}"/>
    <cellStyle name="Normal 2 9 2 2 4 3" xfId="47530" xr:uid="{00000000-0005-0000-0000-0000734B0000}"/>
    <cellStyle name="Normal 2 9 2 2 5" xfId="24187" xr:uid="{00000000-0005-0000-0000-0000744B0000}"/>
    <cellStyle name="Normal 2 9 2 2 6" xfId="39784" xr:uid="{00000000-0005-0000-0000-0000754B0000}"/>
    <cellStyle name="Normal 2 9 2 3" xfId="8356" xr:uid="{00000000-0005-0000-0000-0000764B0000}"/>
    <cellStyle name="Normal 2 9 2 3 2" xfId="8357" xr:uid="{00000000-0005-0000-0000-0000774B0000}"/>
    <cellStyle name="Normal 2 9 2 3 2 2" xfId="16268" xr:uid="{00000000-0005-0000-0000-0000784B0000}"/>
    <cellStyle name="Normal 2 9 2 3 2 2 2" xfId="31937" xr:uid="{00000000-0005-0000-0000-0000794B0000}"/>
    <cellStyle name="Normal 2 9 2 3 2 2 3" xfId="47534" xr:uid="{00000000-0005-0000-0000-00007A4B0000}"/>
    <cellStyle name="Normal 2 9 2 3 2 3" xfId="24191" xr:uid="{00000000-0005-0000-0000-00007B4B0000}"/>
    <cellStyle name="Normal 2 9 2 3 2 4" xfId="39788" xr:uid="{00000000-0005-0000-0000-00007C4B0000}"/>
    <cellStyle name="Normal 2 9 2 3 3" xfId="8358" xr:uid="{00000000-0005-0000-0000-00007D4B0000}"/>
    <cellStyle name="Normal 2 9 2 3 3 2" xfId="16269" xr:uid="{00000000-0005-0000-0000-00007E4B0000}"/>
    <cellStyle name="Normal 2 9 2 3 3 2 2" xfId="31938" xr:uid="{00000000-0005-0000-0000-00007F4B0000}"/>
    <cellStyle name="Normal 2 9 2 3 3 2 3" xfId="47535" xr:uid="{00000000-0005-0000-0000-0000804B0000}"/>
    <cellStyle name="Normal 2 9 2 3 3 3" xfId="24192" xr:uid="{00000000-0005-0000-0000-0000814B0000}"/>
    <cellStyle name="Normal 2 9 2 3 3 4" xfId="39789" xr:uid="{00000000-0005-0000-0000-0000824B0000}"/>
    <cellStyle name="Normal 2 9 2 3 4" xfId="16267" xr:uid="{00000000-0005-0000-0000-0000834B0000}"/>
    <cellStyle name="Normal 2 9 2 3 4 2" xfId="31936" xr:uid="{00000000-0005-0000-0000-0000844B0000}"/>
    <cellStyle name="Normal 2 9 2 3 4 3" xfId="47533" xr:uid="{00000000-0005-0000-0000-0000854B0000}"/>
    <cellStyle name="Normal 2 9 2 3 5" xfId="24190" xr:uid="{00000000-0005-0000-0000-0000864B0000}"/>
    <cellStyle name="Normal 2 9 2 3 6" xfId="39787" xr:uid="{00000000-0005-0000-0000-0000874B0000}"/>
    <cellStyle name="Normal 2 9 2 4" xfId="8359" xr:uid="{00000000-0005-0000-0000-0000884B0000}"/>
    <cellStyle name="Normal 2 9 2 4 2" xfId="8360" xr:uid="{00000000-0005-0000-0000-0000894B0000}"/>
    <cellStyle name="Normal 2 9 2 4 2 2" xfId="16271" xr:uid="{00000000-0005-0000-0000-00008A4B0000}"/>
    <cellStyle name="Normal 2 9 2 4 2 2 2" xfId="31940" xr:uid="{00000000-0005-0000-0000-00008B4B0000}"/>
    <cellStyle name="Normal 2 9 2 4 2 2 3" xfId="47537" xr:uid="{00000000-0005-0000-0000-00008C4B0000}"/>
    <cellStyle name="Normal 2 9 2 4 2 3" xfId="24194" xr:uid="{00000000-0005-0000-0000-00008D4B0000}"/>
    <cellStyle name="Normal 2 9 2 4 2 4" xfId="39791" xr:uid="{00000000-0005-0000-0000-00008E4B0000}"/>
    <cellStyle name="Normal 2 9 2 4 3" xfId="8361" xr:uid="{00000000-0005-0000-0000-00008F4B0000}"/>
    <cellStyle name="Normal 2 9 2 4 3 2" xfId="16272" xr:uid="{00000000-0005-0000-0000-0000904B0000}"/>
    <cellStyle name="Normal 2 9 2 4 3 2 2" xfId="31941" xr:uid="{00000000-0005-0000-0000-0000914B0000}"/>
    <cellStyle name="Normal 2 9 2 4 3 2 3" xfId="47538" xr:uid="{00000000-0005-0000-0000-0000924B0000}"/>
    <cellStyle name="Normal 2 9 2 4 3 3" xfId="24195" xr:uid="{00000000-0005-0000-0000-0000934B0000}"/>
    <cellStyle name="Normal 2 9 2 4 3 4" xfId="39792" xr:uid="{00000000-0005-0000-0000-0000944B0000}"/>
    <cellStyle name="Normal 2 9 2 4 4" xfId="16270" xr:uid="{00000000-0005-0000-0000-0000954B0000}"/>
    <cellStyle name="Normal 2 9 2 4 4 2" xfId="31939" xr:uid="{00000000-0005-0000-0000-0000964B0000}"/>
    <cellStyle name="Normal 2 9 2 4 4 3" xfId="47536" xr:uid="{00000000-0005-0000-0000-0000974B0000}"/>
    <cellStyle name="Normal 2 9 2 4 5" xfId="24193" xr:uid="{00000000-0005-0000-0000-0000984B0000}"/>
    <cellStyle name="Normal 2 9 2 4 6" xfId="39790" xr:uid="{00000000-0005-0000-0000-0000994B0000}"/>
    <cellStyle name="Normal 2 9 2 5" xfId="8362" xr:uid="{00000000-0005-0000-0000-00009A4B0000}"/>
    <cellStyle name="Normal 2 9 2 5 2" xfId="8363" xr:uid="{00000000-0005-0000-0000-00009B4B0000}"/>
    <cellStyle name="Normal 2 9 2 5 2 2" xfId="16274" xr:uid="{00000000-0005-0000-0000-00009C4B0000}"/>
    <cellStyle name="Normal 2 9 2 5 2 2 2" xfId="31943" xr:uid="{00000000-0005-0000-0000-00009D4B0000}"/>
    <cellStyle name="Normal 2 9 2 5 2 2 3" xfId="47540" xr:uid="{00000000-0005-0000-0000-00009E4B0000}"/>
    <cellStyle name="Normal 2 9 2 5 2 3" xfId="24197" xr:uid="{00000000-0005-0000-0000-00009F4B0000}"/>
    <cellStyle name="Normal 2 9 2 5 2 4" xfId="39794" xr:uid="{00000000-0005-0000-0000-0000A04B0000}"/>
    <cellStyle name="Normal 2 9 2 5 3" xfId="8364" xr:uid="{00000000-0005-0000-0000-0000A14B0000}"/>
    <cellStyle name="Normal 2 9 2 5 3 2" xfId="16275" xr:uid="{00000000-0005-0000-0000-0000A24B0000}"/>
    <cellStyle name="Normal 2 9 2 5 3 2 2" xfId="31944" xr:uid="{00000000-0005-0000-0000-0000A34B0000}"/>
    <cellStyle name="Normal 2 9 2 5 3 2 3" xfId="47541" xr:uid="{00000000-0005-0000-0000-0000A44B0000}"/>
    <cellStyle name="Normal 2 9 2 5 3 3" xfId="24198" xr:uid="{00000000-0005-0000-0000-0000A54B0000}"/>
    <cellStyle name="Normal 2 9 2 5 3 4" xfId="39795" xr:uid="{00000000-0005-0000-0000-0000A64B0000}"/>
    <cellStyle name="Normal 2 9 2 5 4" xfId="16273" xr:uid="{00000000-0005-0000-0000-0000A74B0000}"/>
    <cellStyle name="Normal 2 9 2 5 4 2" xfId="31942" xr:uid="{00000000-0005-0000-0000-0000A84B0000}"/>
    <cellStyle name="Normal 2 9 2 5 4 3" xfId="47539" xr:uid="{00000000-0005-0000-0000-0000A94B0000}"/>
    <cellStyle name="Normal 2 9 2 5 5" xfId="24196" xr:uid="{00000000-0005-0000-0000-0000AA4B0000}"/>
    <cellStyle name="Normal 2 9 2 5 6" xfId="39793" xr:uid="{00000000-0005-0000-0000-0000AB4B0000}"/>
    <cellStyle name="Normal 2 9 2 6" xfId="16263" xr:uid="{00000000-0005-0000-0000-0000AC4B0000}"/>
    <cellStyle name="Normal 2 9 2 6 2" xfId="31932" xr:uid="{00000000-0005-0000-0000-0000AD4B0000}"/>
    <cellStyle name="Normal 2 9 2 6 3" xfId="47529" xr:uid="{00000000-0005-0000-0000-0000AE4B0000}"/>
    <cellStyle name="Normal 2 9 2 7" xfId="24186" xr:uid="{00000000-0005-0000-0000-0000AF4B0000}"/>
    <cellStyle name="Normal 2 9 2 8" xfId="39783" xr:uid="{00000000-0005-0000-0000-0000B04B0000}"/>
    <cellStyle name="Normal 2 9 20" xfId="8365" xr:uid="{00000000-0005-0000-0000-0000B14B0000}"/>
    <cellStyle name="Normal 2 9 20 2" xfId="16276" xr:uid="{00000000-0005-0000-0000-0000B24B0000}"/>
    <cellStyle name="Normal 2 9 20 2 2" xfId="31945" xr:uid="{00000000-0005-0000-0000-0000B34B0000}"/>
    <cellStyle name="Normal 2 9 20 2 3" xfId="47542" xr:uid="{00000000-0005-0000-0000-0000B44B0000}"/>
    <cellStyle name="Normal 2 9 20 3" xfId="24199" xr:uid="{00000000-0005-0000-0000-0000B54B0000}"/>
    <cellStyle name="Normal 2 9 20 4" xfId="39796" xr:uid="{00000000-0005-0000-0000-0000B64B0000}"/>
    <cellStyle name="Normal 2 9 21" xfId="14060" xr:uid="{00000000-0005-0000-0000-0000B74B0000}"/>
    <cellStyle name="Normal 2 9 22" xfId="16238" xr:uid="{00000000-0005-0000-0000-0000B84B0000}"/>
    <cellStyle name="Normal 2 9 22 2" xfId="31907" xr:uid="{00000000-0005-0000-0000-0000B94B0000}"/>
    <cellStyle name="Normal 2 9 22 3" xfId="47504" xr:uid="{00000000-0005-0000-0000-0000BA4B0000}"/>
    <cellStyle name="Normal 2 9 23" xfId="8327" xr:uid="{00000000-0005-0000-0000-0000BB4B0000}"/>
    <cellStyle name="Normal 2 9 23 2" xfId="24161" xr:uid="{00000000-0005-0000-0000-0000BC4B0000}"/>
    <cellStyle name="Normal 2 9 24" xfId="39758" xr:uid="{00000000-0005-0000-0000-0000BD4B0000}"/>
    <cellStyle name="Normal 2 9 3" xfId="8366" xr:uid="{00000000-0005-0000-0000-0000BE4B0000}"/>
    <cellStyle name="Normal 2 9 3 2" xfId="8367" xr:uid="{00000000-0005-0000-0000-0000BF4B0000}"/>
    <cellStyle name="Normal 2 9 3 2 2" xfId="16278" xr:uid="{00000000-0005-0000-0000-0000C04B0000}"/>
    <cellStyle name="Normal 2 9 3 2 2 2" xfId="31947" xr:uid="{00000000-0005-0000-0000-0000C14B0000}"/>
    <cellStyle name="Normal 2 9 3 2 2 3" xfId="47544" xr:uid="{00000000-0005-0000-0000-0000C24B0000}"/>
    <cellStyle name="Normal 2 9 3 2 3" xfId="24201" xr:uid="{00000000-0005-0000-0000-0000C34B0000}"/>
    <cellStyle name="Normal 2 9 3 2 4" xfId="39798" xr:uid="{00000000-0005-0000-0000-0000C44B0000}"/>
    <cellStyle name="Normal 2 9 3 3" xfId="8368" xr:uid="{00000000-0005-0000-0000-0000C54B0000}"/>
    <cellStyle name="Normal 2 9 3 3 2" xfId="16279" xr:uid="{00000000-0005-0000-0000-0000C64B0000}"/>
    <cellStyle name="Normal 2 9 3 3 2 2" xfId="31948" xr:uid="{00000000-0005-0000-0000-0000C74B0000}"/>
    <cellStyle name="Normal 2 9 3 3 2 3" xfId="47545" xr:uid="{00000000-0005-0000-0000-0000C84B0000}"/>
    <cellStyle name="Normal 2 9 3 3 3" xfId="24202" xr:uid="{00000000-0005-0000-0000-0000C94B0000}"/>
    <cellStyle name="Normal 2 9 3 3 4" xfId="39799" xr:uid="{00000000-0005-0000-0000-0000CA4B0000}"/>
    <cellStyle name="Normal 2 9 3 4" xfId="16277" xr:uid="{00000000-0005-0000-0000-0000CB4B0000}"/>
    <cellStyle name="Normal 2 9 3 4 2" xfId="31946" xr:uid="{00000000-0005-0000-0000-0000CC4B0000}"/>
    <cellStyle name="Normal 2 9 3 4 3" xfId="47543" xr:uid="{00000000-0005-0000-0000-0000CD4B0000}"/>
    <cellStyle name="Normal 2 9 3 5" xfId="24200" xr:uid="{00000000-0005-0000-0000-0000CE4B0000}"/>
    <cellStyle name="Normal 2 9 3 6" xfId="39797" xr:uid="{00000000-0005-0000-0000-0000CF4B0000}"/>
    <cellStyle name="Normal 2 9 4" xfId="8369" xr:uid="{00000000-0005-0000-0000-0000D04B0000}"/>
    <cellStyle name="Normal 2 9 4 2" xfId="8370" xr:uid="{00000000-0005-0000-0000-0000D14B0000}"/>
    <cellStyle name="Normal 2 9 4 2 2" xfId="16281" xr:uid="{00000000-0005-0000-0000-0000D24B0000}"/>
    <cellStyle name="Normal 2 9 4 2 2 2" xfId="31950" xr:uid="{00000000-0005-0000-0000-0000D34B0000}"/>
    <cellStyle name="Normal 2 9 4 2 2 3" xfId="47547" xr:uid="{00000000-0005-0000-0000-0000D44B0000}"/>
    <cellStyle name="Normal 2 9 4 2 3" xfId="24204" xr:uid="{00000000-0005-0000-0000-0000D54B0000}"/>
    <cellStyle name="Normal 2 9 4 2 4" xfId="39801" xr:uid="{00000000-0005-0000-0000-0000D64B0000}"/>
    <cellStyle name="Normal 2 9 4 3" xfId="8371" xr:uid="{00000000-0005-0000-0000-0000D74B0000}"/>
    <cellStyle name="Normal 2 9 4 3 2" xfId="16282" xr:uid="{00000000-0005-0000-0000-0000D84B0000}"/>
    <cellStyle name="Normal 2 9 4 3 2 2" xfId="31951" xr:uid="{00000000-0005-0000-0000-0000D94B0000}"/>
    <cellStyle name="Normal 2 9 4 3 2 3" xfId="47548" xr:uid="{00000000-0005-0000-0000-0000DA4B0000}"/>
    <cellStyle name="Normal 2 9 4 3 3" xfId="24205" xr:uid="{00000000-0005-0000-0000-0000DB4B0000}"/>
    <cellStyle name="Normal 2 9 4 3 4" xfId="39802" xr:uid="{00000000-0005-0000-0000-0000DC4B0000}"/>
    <cellStyle name="Normal 2 9 4 4" xfId="16280" xr:uid="{00000000-0005-0000-0000-0000DD4B0000}"/>
    <cellStyle name="Normal 2 9 4 4 2" xfId="31949" xr:uid="{00000000-0005-0000-0000-0000DE4B0000}"/>
    <cellStyle name="Normal 2 9 4 4 3" xfId="47546" xr:uid="{00000000-0005-0000-0000-0000DF4B0000}"/>
    <cellStyle name="Normal 2 9 4 5" xfId="24203" xr:uid="{00000000-0005-0000-0000-0000E04B0000}"/>
    <cellStyle name="Normal 2 9 4 6" xfId="39800" xr:uid="{00000000-0005-0000-0000-0000E14B0000}"/>
    <cellStyle name="Normal 2 9 5" xfId="8372" xr:uid="{00000000-0005-0000-0000-0000E24B0000}"/>
    <cellStyle name="Normal 2 9 5 2" xfId="8373" xr:uid="{00000000-0005-0000-0000-0000E34B0000}"/>
    <cellStyle name="Normal 2 9 5 2 2" xfId="16284" xr:uid="{00000000-0005-0000-0000-0000E44B0000}"/>
    <cellStyle name="Normal 2 9 5 2 2 2" xfId="31953" xr:uid="{00000000-0005-0000-0000-0000E54B0000}"/>
    <cellStyle name="Normal 2 9 5 2 2 3" xfId="47550" xr:uid="{00000000-0005-0000-0000-0000E64B0000}"/>
    <cellStyle name="Normal 2 9 5 2 3" xfId="24207" xr:uid="{00000000-0005-0000-0000-0000E74B0000}"/>
    <cellStyle name="Normal 2 9 5 2 4" xfId="39804" xr:uid="{00000000-0005-0000-0000-0000E84B0000}"/>
    <cellStyle name="Normal 2 9 5 3" xfId="8374" xr:uid="{00000000-0005-0000-0000-0000E94B0000}"/>
    <cellStyle name="Normal 2 9 5 3 2" xfId="16285" xr:uid="{00000000-0005-0000-0000-0000EA4B0000}"/>
    <cellStyle name="Normal 2 9 5 3 2 2" xfId="31954" xr:uid="{00000000-0005-0000-0000-0000EB4B0000}"/>
    <cellStyle name="Normal 2 9 5 3 2 3" xfId="47551" xr:uid="{00000000-0005-0000-0000-0000EC4B0000}"/>
    <cellStyle name="Normal 2 9 5 3 3" xfId="24208" xr:uid="{00000000-0005-0000-0000-0000ED4B0000}"/>
    <cellStyle name="Normal 2 9 5 3 4" xfId="39805" xr:uid="{00000000-0005-0000-0000-0000EE4B0000}"/>
    <cellStyle name="Normal 2 9 5 4" xfId="16283" xr:uid="{00000000-0005-0000-0000-0000EF4B0000}"/>
    <cellStyle name="Normal 2 9 5 4 2" xfId="31952" xr:uid="{00000000-0005-0000-0000-0000F04B0000}"/>
    <cellStyle name="Normal 2 9 5 4 3" xfId="47549" xr:uid="{00000000-0005-0000-0000-0000F14B0000}"/>
    <cellStyle name="Normal 2 9 5 5" xfId="24206" xr:uid="{00000000-0005-0000-0000-0000F24B0000}"/>
    <cellStyle name="Normal 2 9 5 6" xfId="39803" xr:uid="{00000000-0005-0000-0000-0000F34B0000}"/>
    <cellStyle name="Normal 2 9 6" xfId="8375" xr:uid="{00000000-0005-0000-0000-0000F44B0000}"/>
    <cellStyle name="Normal 2 9 6 2" xfId="8376" xr:uid="{00000000-0005-0000-0000-0000F54B0000}"/>
    <cellStyle name="Normal 2 9 6 2 2" xfId="16287" xr:uid="{00000000-0005-0000-0000-0000F64B0000}"/>
    <cellStyle name="Normal 2 9 6 2 2 2" xfId="31956" xr:uid="{00000000-0005-0000-0000-0000F74B0000}"/>
    <cellStyle name="Normal 2 9 6 2 2 3" xfId="47553" xr:uid="{00000000-0005-0000-0000-0000F84B0000}"/>
    <cellStyle name="Normal 2 9 6 2 3" xfId="24210" xr:uid="{00000000-0005-0000-0000-0000F94B0000}"/>
    <cellStyle name="Normal 2 9 6 2 4" xfId="39807" xr:uid="{00000000-0005-0000-0000-0000FA4B0000}"/>
    <cellStyle name="Normal 2 9 6 3" xfId="8377" xr:uid="{00000000-0005-0000-0000-0000FB4B0000}"/>
    <cellStyle name="Normal 2 9 6 3 2" xfId="16288" xr:uid="{00000000-0005-0000-0000-0000FC4B0000}"/>
    <cellStyle name="Normal 2 9 6 3 2 2" xfId="31957" xr:uid="{00000000-0005-0000-0000-0000FD4B0000}"/>
    <cellStyle name="Normal 2 9 6 3 2 3" xfId="47554" xr:uid="{00000000-0005-0000-0000-0000FE4B0000}"/>
    <cellStyle name="Normal 2 9 6 3 3" xfId="24211" xr:uid="{00000000-0005-0000-0000-0000FF4B0000}"/>
    <cellStyle name="Normal 2 9 6 3 4" xfId="39808" xr:uid="{00000000-0005-0000-0000-0000004C0000}"/>
    <cellStyle name="Normal 2 9 6 4" xfId="16286" xr:uid="{00000000-0005-0000-0000-0000014C0000}"/>
    <cellStyle name="Normal 2 9 6 4 2" xfId="31955" xr:uid="{00000000-0005-0000-0000-0000024C0000}"/>
    <cellStyle name="Normal 2 9 6 4 3" xfId="47552" xr:uid="{00000000-0005-0000-0000-0000034C0000}"/>
    <cellStyle name="Normal 2 9 6 5" xfId="24209" xr:uid="{00000000-0005-0000-0000-0000044C0000}"/>
    <cellStyle name="Normal 2 9 6 6" xfId="39806" xr:uid="{00000000-0005-0000-0000-0000054C0000}"/>
    <cellStyle name="Normal 2 9 7" xfId="8378" xr:uid="{00000000-0005-0000-0000-0000064C0000}"/>
    <cellStyle name="Normal 2 9 7 2" xfId="8379" xr:uid="{00000000-0005-0000-0000-0000074C0000}"/>
    <cellStyle name="Normal 2 9 7 2 2" xfId="16290" xr:uid="{00000000-0005-0000-0000-0000084C0000}"/>
    <cellStyle name="Normal 2 9 7 2 2 2" xfId="31959" xr:uid="{00000000-0005-0000-0000-0000094C0000}"/>
    <cellStyle name="Normal 2 9 7 2 2 3" xfId="47556" xr:uid="{00000000-0005-0000-0000-00000A4C0000}"/>
    <cellStyle name="Normal 2 9 7 2 3" xfId="24213" xr:uid="{00000000-0005-0000-0000-00000B4C0000}"/>
    <cellStyle name="Normal 2 9 7 2 4" xfId="39810" xr:uid="{00000000-0005-0000-0000-00000C4C0000}"/>
    <cellStyle name="Normal 2 9 7 3" xfId="8380" xr:uid="{00000000-0005-0000-0000-00000D4C0000}"/>
    <cellStyle name="Normal 2 9 7 3 2" xfId="16291" xr:uid="{00000000-0005-0000-0000-00000E4C0000}"/>
    <cellStyle name="Normal 2 9 7 3 2 2" xfId="31960" xr:uid="{00000000-0005-0000-0000-00000F4C0000}"/>
    <cellStyle name="Normal 2 9 7 3 2 3" xfId="47557" xr:uid="{00000000-0005-0000-0000-0000104C0000}"/>
    <cellStyle name="Normal 2 9 7 3 3" xfId="24214" xr:uid="{00000000-0005-0000-0000-0000114C0000}"/>
    <cellStyle name="Normal 2 9 7 3 4" xfId="39811" xr:uid="{00000000-0005-0000-0000-0000124C0000}"/>
    <cellStyle name="Normal 2 9 7 4" xfId="16289" xr:uid="{00000000-0005-0000-0000-0000134C0000}"/>
    <cellStyle name="Normal 2 9 7 4 2" xfId="31958" xr:uid="{00000000-0005-0000-0000-0000144C0000}"/>
    <cellStyle name="Normal 2 9 7 4 3" xfId="47555" xr:uid="{00000000-0005-0000-0000-0000154C0000}"/>
    <cellStyle name="Normal 2 9 7 5" xfId="24212" xr:uid="{00000000-0005-0000-0000-0000164C0000}"/>
    <cellStyle name="Normal 2 9 7 6" xfId="39809" xr:uid="{00000000-0005-0000-0000-0000174C0000}"/>
    <cellStyle name="Normal 2 9 8" xfId="8381" xr:uid="{00000000-0005-0000-0000-0000184C0000}"/>
    <cellStyle name="Normal 2 9 8 2" xfId="8382" xr:uid="{00000000-0005-0000-0000-0000194C0000}"/>
    <cellStyle name="Normal 2 9 8 2 2" xfId="16293" xr:uid="{00000000-0005-0000-0000-00001A4C0000}"/>
    <cellStyle name="Normal 2 9 8 2 2 2" xfId="31962" xr:uid="{00000000-0005-0000-0000-00001B4C0000}"/>
    <cellStyle name="Normal 2 9 8 2 2 3" xfId="47559" xr:uid="{00000000-0005-0000-0000-00001C4C0000}"/>
    <cellStyle name="Normal 2 9 8 2 3" xfId="24216" xr:uid="{00000000-0005-0000-0000-00001D4C0000}"/>
    <cellStyle name="Normal 2 9 8 2 4" xfId="39813" xr:uid="{00000000-0005-0000-0000-00001E4C0000}"/>
    <cellStyle name="Normal 2 9 8 3" xfId="8383" xr:uid="{00000000-0005-0000-0000-00001F4C0000}"/>
    <cellStyle name="Normal 2 9 8 3 2" xfId="16294" xr:uid="{00000000-0005-0000-0000-0000204C0000}"/>
    <cellStyle name="Normal 2 9 8 3 2 2" xfId="31963" xr:uid="{00000000-0005-0000-0000-0000214C0000}"/>
    <cellStyle name="Normal 2 9 8 3 2 3" xfId="47560" xr:uid="{00000000-0005-0000-0000-0000224C0000}"/>
    <cellStyle name="Normal 2 9 8 3 3" xfId="24217" xr:uid="{00000000-0005-0000-0000-0000234C0000}"/>
    <cellStyle name="Normal 2 9 8 3 4" xfId="39814" xr:uid="{00000000-0005-0000-0000-0000244C0000}"/>
    <cellStyle name="Normal 2 9 8 4" xfId="16292" xr:uid="{00000000-0005-0000-0000-0000254C0000}"/>
    <cellStyle name="Normal 2 9 8 4 2" xfId="31961" xr:uid="{00000000-0005-0000-0000-0000264C0000}"/>
    <cellStyle name="Normal 2 9 8 4 3" xfId="47558" xr:uid="{00000000-0005-0000-0000-0000274C0000}"/>
    <cellStyle name="Normal 2 9 8 5" xfId="24215" xr:uid="{00000000-0005-0000-0000-0000284C0000}"/>
    <cellStyle name="Normal 2 9 8 6" xfId="39812" xr:uid="{00000000-0005-0000-0000-0000294C0000}"/>
    <cellStyle name="Normal 2 9 9" xfId="8384" xr:uid="{00000000-0005-0000-0000-00002A4C0000}"/>
    <cellStyle name="Normal 2 9 9 2" xfId="8385" xr:uid="{00000000-0005-0000-0000-00002B4C0000}"/>
    <cellStyle name="Normal 2 9 9 2 2" xfId="16296" xr:uid="{00000000-0005-0000-0000-00002C4C0000}"/>
    <cellStyle name="Normal 2 9 9 2 2 2" xfId="31965" xr:uid="{00000000-0005-0000-0000-00002D4C0000}"/>
    <cellStyle name="Normal 2 9 9 2 2 3" xfId="47562" xr:uid="{00000000-0005-0000-0000-00002E4C0000}"/>
    <cellStyle name="Normal 2 9 9 2 3" xfId="24219" xr:uid="{00000000-0005-0000-0000-00002F4C0000}"/>
    <cellStyle name="Normal 2 9 9 2 4" xfId="39816" xr:uid="{00000000-0005-0000-0000-0000304C0000}"/>
    <cellStyle name="Normal 2 9 9 3" xfId="8386" xr:uid="{00000000-0005-0000-0000-0000314C0000}"/>
    <cellStyle name="Normal 2 9 9 3 2" xfId="16297" xr:uid="{00000000-0005-0000-0000-0000324C0000}"/>
    <cellStyle name="Normal 2 9 9 3 2 2" xfId="31966" xr:uid="{00000000-0005-0000-0000-0000334C0000}"/>
    <cellStyle name="Normal 2 9 9 3 2 3" xfId="47563" xr:uid="{00000000-0005-0000-0000-0000344C0000}"/>
    <cellStyle name="Normal 2 9 9 3 3" xfId="24220" xr:uid="{00000000-0005-0000-0000-0000354C0000}"/>
    <cellStyle name="Normal 2 9 9 3 4" xfId="39817" xr:uid="{00000000-0005-0000-0000-0000364C0000}"/>
    <cellStyle name="Normal 2 9 9 4" xfId="16295" xr:uid="{00000000-0005-0000-0000-0000374C0000}"/>
    <cellStyle name="Normal 2 9 9 4 2" xfId="31964" xr:uid="{00000000-0005-0000-0000-0000384C0000}"/>
    <cellStyle name="Normal 2 9 9 4 3" xfId="47561" xr:uid="{00000000-0005-0000-0000-0000394C0000}"/>
    <cellStyle name="Normal 2 9 9 5" xfId="24218" xr:uid="{00000000-0005-0000-0000-00003A4C0000}"/>
    <cellStyle name="Normal 2 9 9 6" xfId="39815" xr:uid="{00000000-0005-0000-0000-00003B4C0000}"/>
    <cellStyle name="Normal 2 90" xfId="53197" xr:uid="{00000000-0005-0000-0000-00003C4C0000}"/>
    <cellStyle name="Normal 2 91" xfId="53196" xr:uid="{00000000-0005-0000-0000-00003D4C0000}"/>
    <cellStyle name="Normal 2 92" xfId="53200" xr:uid="{00000000-0005-0000-0000-00003E4C0000}"/>
    <cellStyle name="Normal 2 93" xfId="53202" xr:uid="{00000000-0005-0000-0000-00003F4C0000}"/>
    <cellStyle name="Normal 2 94" xfId="53205" xr:uid="{00000000-0005-0000-0000-0000404C0000}"/>
    <cellStyle name="Normal 2 95" xfId="53207" xr:uid="{00000000-0005-0000-0000-0000414C0000}"/>
    <cellStyle name="Normal 2 96" xfId="53209" xr:uid="{00000000-0005-0000-0000-0000424C0000}"/>
    <cellStyle name="Normal 2 97" xfId="53211" xr:uid="{00000000-0005-0000-0000-0000434C0000}"/>
    <cellStyle name="Normal 2 98" xfId="53213" xr:uid="{00000000-0005-0000-0000-0000444C0000}"/>
    <cellStyle name="Normal 2 99" xfId="53215" xr:uid="{00000000-0005-0000-0000-0000454C0000}"/>
    <cellStyle name="Normal 2_HCV_HCF LIABILITY - DBCC costs" xfId="8387" xr:uid="{00000000-0005-0000-0000-0000464C0000}"/>
    <cellStyle name="Normal 20" xfId="241" xr:uid="{00000000-0005-0000-0000-0000474C0000}"/>
    <cellStyle name="Normal 20 2" xfId="8389" xr:uid="{00000000-0005-0000-0000-0000484C0000}"/>
    <cellStyle name="Normal 20 2 2" xfId="16299" xr:uid="{00000000-0005-0000-0000-0000494C0000}"/>
    <cellStyle name="Normal 20 2 2 2" xfId="31968" xr:uid="{00000000-0005-0000-0000-00004A4C0000}"/>
    <cellStyle name="Normal 20 2 2 3" xfId="47565" xr:uid="{00000000-0005-0000-0000-00004B4C0000}"/>
    <cellStyle name="Normal 20 2 3" xfId="24222" xr:uid="{00000000-0005-0000-0000-00004C4C0000}"/>
    <cellStyle name="Normal 20 2 4" xfId="39819" xr:uid="{00000000-0005-0000-0000-00004D4C0000}"/>
    <cellStyle name="Normal 20 3" xfId="8390" xr:uid="{00000000-0005-0000-0000-00004E4C0000}"/>
    <cellStyle name="Normal 20 3 2" xfId="16300" xr:uid="{00000000-0005-0000-0000-00004F4C0000}"/>
    <cellStyle name="Normal 20 3 2 2" xfId="31969" xr:uid="{00000000-0005-0000-0000-0000504C0000}"/>
    <cellStyle name="Normal 20 3 2 3" xfId="47566" xr:uid="{00000000-0005-0000-0000-0000514C0000}"/>
    <cellStyle name="Normal 20 3 3" xfId="24223" xr:uid="{00000000-0005-0000-0000-0000524C0000}"/>
    <cellStyle name="Normal 20 3 4" xfId="39820" xr:uid="{00000000-0005-0000-0000-0000534C0000}"/>
    <cellStyle name="Normal 20 4" xfId="14061" xr:uid="{00000000-0005-0000-0000-0000544C0000}"/>
    <cellStyle name="Normal 20 5" xfId="16298" xr:uid="{00000000-0005-0000-0000-0000554C0000}"/>
    <cellStyle name="Normal 20 5 2" xfId="31967" xr:uid="{00000000-0005-0000-0000-0000564C0000}"/>
    <cellStyle name="Normal 20 5 3" xfId="47564" xr:uid="{00000000-0005-0000-0000-0000574C0000}"/>
    <cellStyle name="Normal 20 6" xfId="8388" xr:uid="{00000000-0005-0000-0000-0000584C0000}"/>
    <cellStyle name="Normal 20 6 2" xfId="24221" xr:uid="{00000000-0005-0000-0000-0000594C0000}"/>
    <cellStyle name="Normal 20 7" xfId="39818" xr:uid="{00000000-0005-0000-0000-00005A4C0000}"/>
    <cellStyle name="Normal 21" xfId="242" xr:uid="{00000000-0005-0000-0000-00005B4C0000}"/>
    <cellStyle name="Normal 21 2" xfId="8392" xr:uid="{00000000-0005-0000-0000-00005C4C0000}"/>
    <cellStyle name="Normal 21 2 2" xfId="16302" xr:uid="{00000000-0005-0000-0000-00005D4C0000}"/>
    <cellStyle name="Normal 21 2 2 2" xfId="31971" xr:uid="{00000000-0005-0000-0000-00005E4C0000}"/>
    <cellStyle name="Normal 21 2 2 3" xfId="47568" xr:uid="{00000000-0005-0000-0000-00005F4C0000}"/>
    <cellStyle name="Normal 21 2 3" xfId="24225" xr:uid="{00000000-0005-0000-0000-0000604C0000}"/>
    <cellStyle name="Normal 21 2 4" xfId="39822" xr:uid="{00000000-0005-0000-0000-0000614C0000}"/>
    <cellStyle name="Normal 21 3" xfId="14062" xr:uid="{00000000-0005-0000-0000-0000624C0000}"/>
    <cellStyle name="Normal 21 4" xfId="16301" xr:uid="{00000000-0005-0000-0000-0000634C0000}"/>
    <cellStyle name="Normal 21 4 2" xfId="31970" xr:uid="{00000000-0005-0000-0000-0000644C0000}"/>
    <cellStyle name="Normal 21 4 3" xfId="47567" xr:uid="{00000000-0005-0000-0000-0000654C0000}"/>
    <cellStyle name="Normal 21 5" xfId="8391" xr:uid="{00000000-0005-0000-0000-0000664C0000}"/>
    <cellStyle name="Normal 21 5 2" xfId="24224" xr:uid="{00000000-0005-0000-0000-0000674C0000}"/>
    <cellStyle name="Normal 21 6" xfId="39821" xr:uid="{00000000-0005-0000-0000-0000684C0000}"/>
    <cellStyle name="Normal 22" xfId="243" xr:uid="{00000000-0005-0000-0000-0000694C0000}"/>
    <cellStyle name="Normal 22 2" xfId="14063" xr:uid="{00000000-0005-0000-0000-00006A4C0000}"/>
    <cellStyle name="Normal 22 3" xfId="16303" xr:uid="{00000000-0005-0000-0000-00006B4C0000}"/>
    <cellStyle name="Normal 22 3 2" xfId="31972" xr:uid="{00000000-0005-0000-0000-00006C4C0000}"/>
    <cellStyle name="Normal 22 3 3" xfId="47569" xr:uid="{00000000-0005-0000-0000-00006D4C0000}"/>
    <cellStyle name="Normal 22 4" xfId="8393" xr:uid="{00000000-0005-0000-0000-00006E4C0000}"/>
    <cellStyle name="Normal 22 4 2" xfId="24226" xr:uid="{00000000-0005-0000-0000-00006F4C0000}"/>
    <cellStyle name="Normal 22 5" xfId="39823" xr:uid="{00000000-0005-0000-0000-0000704C0000}"/>
    <cellStyle name="Normal 23" xfId="244" xr:uid="{00000000-0005-0000-0000-0000714C0000}"/>
    <cellStyle name="Normal 23 2" xfId="8395" xr:uid="{00000000-0005-0000-0000-0000724C0000}"/>
    <cellStyle name="Normal 23 2 2" xfId="16305" xr:uid="{00000000-0005-0000-0000-0000734C0000}"/>
    <cellStyle name="Normal 23 2 2 2" xfId="31974" xr:uid="{00000000-0005-0000-0000-0000744C0000}"/>
    <cellStyle name="Normal 23 2 2 3" xfId="47571" xr:uid="{00000000-0005-0000-0000-0000754C0000}"/>
    <cellStyle name="Normal 23 2 3" xfId="24228" xr:uid="{00000000-0005-0000-0000-0000764C0000}"/>
    <cellStyle name="Normal 23 2 4" xfId="39825" xr:uid="{00000000-0005-0000-0000-0000774C0000}"/>
    <cellStyle name="Normal 23 3" xfId="8396" xr:uid="{00000000-0005-0000-0000-0000784C0000}"/>
    <cellStyle name="Normal 23 3 2" xfId="16306" xr:uid="{00000000-0005-0000-0000-0000794C0000}"/>
    <cellStyle name="Normal 23 3 2 2" xfId="31975" xr:uid="{00000000-0005-0000-0000-00007A4C0000}"/>
    <cellStyle name="Normal 23 3 2 3" xfId="47572" xr:uid="{00000000-0005-0000-0000-00007B4C0000}"/>
    <cellStyle name="Normal 23 3 3" xfId="24229" xr:uid="{00000000-0005-0000-0000-00007C4C0000}"/>
    <cellStyle name="Normal 23 3 4" xfId="39826" xr:uid="{00000000-0005-0000-0000-00007D4C0000}"/>
    <cellStyle name="Normal 23 4" xfId="14064" xr:uid="{00000000-0005-0000-0000-00007E4C0000}"/>
    <cellStyle name="Normal 23 5" xfId="16304" xr:uid="{00000000-0005-0000-0000-00007F4C0000}"/>
    <cellStyle name="Normal 23 5 2" xfId="31973" xr:uid="{00000000-0005-0000-0000-0000804C0000}"/>
    <cellStyle name="Normal 23 5 3" xfId="47570" xr:uid="{00000000-0005-0000-0000-0000814C0000}"/>
    <cellStyle name="Normal 23 6" xfId="8394" xr:uid="{00000000-0005-0000-0000-0000824C0000}"/>
    <cellStyle name="Normal 23 6 2" xfId="24227" xr:uid="{00000000-0005-0000-0000-0000834C0000}"/>
    <cellStyle name="Normal 23 7" xfId="39824" xr:uid="{00000000-0005-0000-0000-0000844C0000}"/>
    <cellStyle name="Normal 24" xfId="245" xr:uid="{00000000-0005-0000-0000-0000854C0000}"/>
    <cellStyle name="Normal 24 2" xfId="8398" xr:uid="{00000000-0005-0000-0000-0000864C0000}"/>
    <cellStyle name="Normal 24 2 2" xfId="16308" xr:uid="{00000000-0005-0000-0000-0000874C0000}"/>
    <cellStyle name="Normal 24 2 2 2" xfId="31977" xr:uid="{00000000-0005-0000-0000-0000884C0000}"/>
    <cellStyle name="Normal 24 2 2 3" xfId="47574" xr:uid="{00000000-0005-0000-0000-0000894C0000}"/>
    <cellStyle name="Normal 24 2 3" xfId="24231" xr:uid="{00000000-0005-0000-0000-00008A4C0000}"/>
    <cellStyle name="Normal 24 2 4" xfId="39828" xr:uid="{00000000-0005-0000-0000-00008B4C0000}"/>
    <cellStyle name="Normal 24 3" xfId="8399" xr:uid="{00000000-0005-0000-0000-00008C4C0000}"/>
    <cellStyle name="Normal 24 3 2" xfId="16309" xr:uid="{00000000-0005-0000-0000-00008D4C0000}"/>
    <cellStyle name="Normal 24 3 2 2" xfId="31978" xr:uid="{00000000-0005-0000-0000-00008E4C0000}"/>
    <cellStyle name="Normal 24 3 2 3" xfId="47575" xr:uid="{00000000-0005-0000-0000-00008F4C0000}"/>
    <cellStyle name="Normal 24 3 3" xfId="24232" xr:uid="{00000000-0005-0000-0000-0000904C0000}"/>
    <cellStyle name="Normal 24 3 4" xfId="39829" xr:uid="{00000000-0005-0000-0000-0000914C0000}"/>
    <cellStyle name="Normal 24 4" xfId="14065" xr:uid="{00000000-0005-0000-0000-0000924C0000}"/>
    <cellStyle name="Normal 24 5" xfId="16307" xr:uid="{00000000-0005-0000-0000-0000934C0000}"/>
    <cellStyle name="Normal 24 5 2" xfId="31976" xr:uid="{00000000-0005-0000-0000-0000944C0000}"/>
    <cellStyle name="Normal 24 5 3" xfId="47573" xr:uid="{00000000-0005-0000-0000-0000954C0000}"/>
    <cellStyle name="Normal 24 6" xfId="8397" xr:uid="{00000000-0005-0000-0000-0000964C0000}"/>
    <cellStyle name="Normal 24 6 2" xfId="24230" xr:uid="{00000000-0005-0000-0000-0000974C0000}"/>
    <cellStyle name="Normal 24 7" xfId="39827" xr:uid="{00000000-0005-0000-0000-0000984C0000}"/>
    <cellStyle name="Normal 25" xfId="246" xr:uid="{00000000-0005-0000-0000-0000994C0000}"/>
    <cellStyle name="Normal 25 2" xfId="14066" xr:uid="{00000000-0005-0000-0000-00009A4C0000}"/>
    <cellStyle name="Normal 25 3" xfId="16310" xr:uid="{00000000-0005-0000-0000-00009B4C0000}"/>
    <cellStyle name="Normal 25 3 2" xfId="31979" xr:uid="{00000000-0005-0000-0000-00009C4C0000}"/>
    <cellStyle name="Normal 25 3 3" xfId="47576" xr:uid="{00000000-0005-0000-0000-00009D4C0000}"/>
    <cellStyle name="Normal 25 4" xfId="8400" xr:uid="{00000000-0005-0000-0000-00009E4C0000}"/>
    <cellStyle name="Normal 25 4 2" xfId="24233" xr:uid="{00000000-0005-0000-0000-00009F4C0000}"/>
    <cellStyle name="Normal 25 5" xfId="39830" xr:uid="{00000000-0005-0000-0000-0000A04C0000}"/>
    <cellStyle name="Normal 26" xfId="247" xr:uid="{00000000-0005-0000-0000-0000A14C0000}"/>
    <cellStyle name="Normal 26 2" xfId="14067" xr:uid="{00000000-0005-0000-0000-0000A24C0000}"/>
    <cellStyle name="Normal 26 3" xfId="16311" xr:uid="{00000000-0005-0000-0000-0000A34C0000}"/>
    <cellStyle name="Normal 26 3 2" xfId="31980" xr:uid="{00000000-0005-0000-0000-0000A44C0000}"/>
    <cellStyle name="Normal 26 3 3" xfId="47577" xr:uid="{00000000-0005-0000-0000-0000A54C0000}"/>
    <cellStyle name="Normal 26 4" xfId="8401" xr:uid="{00000000-0005-0000-0000-0000A64C0000}"/>
    <cellStyle name="Normal 26 4 2" xfId="24234" xr:uid="{00000000-0005-0000-0000-0000A74C0000}"/>
    <cellStyle name="Normal 26 5" xfId="39831" xr:uid="{00000000-0005-0000-0000-0000A84C0000}"/>
    <cellStyle name="Normal 27" xfId="248" xr:uid="{00000000-0005-0000-0000-0000A94C0000}"/>
    <cellStyle name="Normal 27 2" xfId="8403" xr:uid="{00000000-0005-0000-0000-0000AA4C0000}"/>
    <cellStyle name="Normal 27 2 2" xfId="16313" xr:uid="{00000000-0005-0000-0000-0000AB4C0000}"/>
    <cellStyle name="Normal 27 2 2 2" xfId="31982" xr:uid="{00000000-0005-0000-0000-0000AC4C0000}"/>
    <cellStyle name="Normal 27 2 2 3" xfId="47579" xr:uid="{00000000-0005-0000-0000-0000AD4C0000}"/>
    <cellStyle name="Normal 27 2 3" xfId="24236" xr:uid="{00000000-0005-0000-0000-0000AE4C0000}"/>
    <cellStyle name="Normal 27 2 4" xfId="39833" xr:uid="{00000000-0005-0000-0000-0000AF4C0000}"/>
    <cellStyle name="Normal 27 3" xfId="8404" xr:uid="{00000000-0005-0000-0000-0000B04C0000}"/>
    <cellStyle name="Normal 27 3 2" xfId="16314" xr:uid="{00000000-0005-0000-0000-0000B14C0000}"/>
    <cellStyle name="Normal 27 3 2 2" xfId="31983" xr:uid="{00000000-0005-0000-0000-0000B24C0000}"/>
    <cellStyle name="Normal 27 3 2 3" xfId="47580" xr:uid="{00000000-0005-0000-0000-0000B34C0000}"/>
    <cellStyle name="Normal 27 3 3" xfId="24237" xr:uid="{00000000-0005-0000-0000-0000B44C0000}"/>
    <cellStyle name="Normal 27 3 4" xfId="39834" xr:uid="{00000000-0005-0000-0000-0000B54C0000}"/>
    <cellStyle name="Normal 27 4" xfId="14068" xr:uid="{00000000-0005-0000-0000-0000B64C0000}"/>
    <cellStyle name="Normal 27 5" xfId="16312" xr:uid="{00000000-0005-0000-0000-0000B74C0000}"/>
    <cellStyle name="Normal 27 5 2" xfId="31981" xr:uid="{00000000-0005-0000-0000-0000B84C0000}"/>
    <cellStyle name="Normal 27 5 3" xfId="47578" xr:uid="{00000000-0005-0000-0000-0000B94C0000}"/>
    <cellStyle name="Normal 27 6" xfId="8402" xr:uid="{00000000-0005-0000-0000-0000BA4C0000}"/>
    <cellStyle name="Normal 27 6 2" xfId="24235" xr:uid="{00000000-0005-0000-0000-0000BB4C0000}"/>
    <cellStyle name="Normal 27 7" xfId="39832" xr:uid="{00000000-0005-0000-0000-0000BC4C0000}"/>
    <cellStyle name="Normal 28" xfId="249" xr:uid="{00000000-0005-0000-0000-0000BD4C0000}"/>
    <cellStyle name="Normal 28 2" xfId="14069" xr:uid="{00000000-0005-0000-0000-0000BE4C0000}"/>
    <cellStyle name="Normal 28 3" xfId="16315" xr:uid="{00000000-0005-0000-0000-0000BF4C0000}"/>
    <cellStyle name="Normal 28 3 2" xfId="31984" xr:uid="{00000000-0005-0000-0000-0000C04C0000}"/>
    <cellStyle name="Normal 28 3 3" xfId="47581" xr:uid="{00000000-0005-0000-0000-0000C14C0000}"/>
    <cellStyle name="Normal 28 4" xfId="8405" xr:uid="{00000000-0005-0000-0000-0000C24C0000}"/>
    <cellStyle name="Normal 28 4 2" xfId="24238" xr:uid="{00000000-0005-0000-0000-0000C34C0000}"/>
    <cellStyle name="Normal 28 5" xfId="39835" xr:uid="{00000000-0005-0000-0000-0000C44C0000}"/>
    <cellStyle name="Normal 29" xfId="250" xr:uid="{00000000-0005-0000-0000-0000C54C0000}"/>
    <cellStyle name="Normal 29 2" xfId="8407" xr:uid="{00000000-0005-0000-0000-0000C64C0000}"/>
    <cellStyle name="Normal 29 2 10" xfId="8408" xr:uid="{00000000-0005-0000-0000-0000C74C0000}"/>
    <cellStyle name="Normal 29 2 10 2" xfId="8409" xr:uid="{00000000-0005-0000-0000-0000C84C0000}"/>
    <cellStyle name="Normal 29 2 10 2 2" xfId="16319" xr:uid="{00000000-0005-0000-0000-0000C94C0000}"/>
    <cellStyle name="Normal 29 2 10 2 2 2" xfId="31988" xr:uid="{00000000-0005-0000-0000-0000CA4C0000}"/>
    <cellStyle name="Normal 29 2 10 2 2 3" xfId="47585" xr:uid="{00000000-0005-0000-0000-0000CB4C0000}"/>
    <cellStyle name="Normal 29 2 10 2 3" xfId="24242" xr:uid="{00000000-0005-0000-0000-0000CC4C0000}"/>
    <cellStyle name="Normal 29 2 10 2 4" xfId="39839" xr:uid="{00000000-0005-0000-0000-0000CD4C0000}"/>
    <cellStyle name="Normal 29 2 10 3" xfId="8410" xr:uid="{00000000-0005-0000-0000-0000CE4C0000}"/>
    <cellStyle name="Normal 29 2 10 3 2" xfId="16320" xr:uid="{00000000-0005-0000-0000-0000CF4C0000}"/>
    <cellStyle name="Normal 29 2 10 3 2 2" xfId="31989" xr:uid="{00000000-0005-0000-0000-0000D04C0000}"/>
    <cellStyle name="Normal 29 2 10 3 2 3" xfId="47586" xr:uid="{00000000-0005-0000-0000-0000D14C0000}"/>
    <cellStyle name="Normal 29 2 10 3 3" xfId="24243" xr:uid="{00000000-0005-0000-0000-0000D24C0000}"/>
    <cellStyle name="Normal 29 2 10 3 4" xfId="39840" xr:uid="{00000000-0005-0000-0000-0000D34C0000}"/>
    <cellStyle name="Normal 29 2 10 4" xfId="8411" xr:uid="{00000000-0005-0000-0000-0000D44C0000}"/>
    <cellStyle name="Normal 29 2 10 4 2" xfId="16321" xr:uid="{00000000-0005-0000-0000-0000D54C0000}"/>
    <cellStyle name="Normal 29 2 10 4 2 2" xfId="31990" xr:uid="{00000000-0005-0000-0000-0000D64C0000}"/>
    <cellStyle name="Normal 29 2 10 4 2 3" xfId="47587" xr:uid="{00000000-0005-0000-0000-0000D74C0000}"/>
    <cellStyle name="Normal 29 2 10 4 3" xfId="24244" xr:uid="{00000000-0005-0000-0000-0000D84C0000}"/>
    <cellStyle name="Normal 29 2 10 4 4" xfId="39841" xr:uid="{00000000-0005-0000-0000-0000D94C0000}"/>
    <cellStyle name="Normal 29 2 10 5" xfId="8412" xr:uid="{00000000-0005-0000-0000-0000DA4C0000}"/>
    <cellStyle name="Normal 29 2 10 5 2" xfId="16322" xr:uid="{00000000-0005-0000-0000-0000DB4C0000}"/>
    <cellStyle name="Normal 29 2 10 5 2 2" xfId="31991" xr:uid="{00000000-0005-0000-0000-0000DC4C0000}"/>
    <cellStyle name="Normal 29 2 10 5 2 3" xfId="47588" xr:uid="{00000000-0005-0000-0000-0000DD4C0000}"/>
    <cellStyle name="Normal 29 2 10 5 3" xfId="24245" xr:uid="{00000000-0005-0000-0000-0000DE4C0000}"/>
    <cellStyle name="Normal 29 2 10 5 4" xfId="39842" xr:uid="{00000000-0005-0000-0000-0000DF4C0000}"/>
    <cellStyle name="Normal 29 2 10 6" xfId="16318" xr:uid="{00000000-0005-0000-0000-0000E04C0000}"/>
    <cellStyle name="Normal 29 2 10 6 2" xfId="31987" xr:uid="{00000000-0005-0000-0000-0000E14C0000}"/>
    <cellStyle name="Normal 29 2 10 6 3" xfId="47584" xr:uid="{00000000-0005-0000-0000-0000E24C0000}"/>
    <cellStyle name="Normal 29 2 10 7" xfId="24241" xr:uid="{00000000-0005-0000-0000-0000E34C0000}"/>
    <cellStyle name="Normal 29 2 10 8" xfId="39838" xr:uid="{00000000-0005-0000-0000-0000E44C0000}"/>
    <cellStyle name="Normal 29 2 11" xfId="8413" xr:uid="{00000000-0005-0000-0000-0000E54C0000}"/>
    <cellStyle name="Normal 29 2 11 2" xfId="8414" xr:uid="{00000000-0005-0000-0000-0000E64C0000}"/>
    <cellStyle name="Normal 29 2 11 2 2" xfId="16324" xr:uid="{00000000-0005-0000-0000-0000E74C0000}"/>
    <cellStyle name="Normal 29 2 11 2 2 2" xfId="31993" xr:uid="{00000000-0005-0000-0000-0000E84C0000}"/>
    <cellStyle name="Normal 29 2 11 2 2 3" xfId="47590" xr:uid="{00000000-0005-0000-0000-0000E94C0000}"/>
    <cellStyle name="Normal 29 2 11 2 3" xfId="24247" xr:uid="{00000000-0005-0000-0000-0000EA4C0000}"/>
    <cellStyle name="Normal 29 2 11 2 4" xfId="39844" xr:uid="{00000000-0005-0000-0000-0000EB4C0000}"/>
    <cellStyle name="Normal 29 2 11 3" xfId="8415" xr:uid="{00000000-0005-0000-0000-0000EC4C0000}"/>
    <cellStyle name="Normal 29 2 11 3 2" xfId="16325" xr:uid="{00000000-0005-0000-0000-0000ED4C0000}"/>
    <cellStyle name="Normal 29 2 11 3 2 2" xfId="31994" xr:uid="{00000000-0005-0000-0000-0000EE4C0000}"/>
    <cellStyle name="Normal 29 2 11 3 2 3" xfId="47591" xr:uid="{00000000-0005-0000-0000-0000EF4C0000}"/>
    <cellStyle name="Normal 29 2 11 3 3" xfId="24248" xr:uid="{00000000-0005-0000-0000-0000F04C0000}"/>
    <cellStyle name="Normal 29 2 11 3 4" xfId="39845" xr:uid="{00000000-0005-0000-0000-0000F14C0000}"/>
    <cellStyle name="Normal 29 2 11 4" xfId="8416" xr:uid="{00000000-0005-0000-0000-0000F24C0000}"/>
    <cellStyle name="Normal 29 2 11 4 2" xfId="16326" xr:uid="{00000000-0005-0000-0000-0000F34C0000}"/>
    <cellStyle name="Normal 29 2 11 4 2 2" xfId="31995" xr:uid="{00000000-0005-0000-0000-0000F44C0000}"/>
    <cellStyle name="Normal 29 2 11 4 2 3" xfId="47592" xr:uid="{00000000-0005-0000-0000-0000F54C0000}"/>
    <cellStyle name="Normal 29 2 11 4 3" xfId="24249" xr:uid="{00000000-0005-0000-0000-0000F64C0000}"/>
    <cellStyle name="Normal 29 2 11 4 4" xfId="39846" xr:uid="{00000000-0005-0000-0000-0000F74C0000}"/>
    <cellStyle name="Normal 29 2 11 5" xfId="8417" xr:uid="{00000000-0005-0000-0000-0000F84C0000}"/>
    <cellStyle name="Normal 29 2 11 5 2" xfId="16327" xr:uid="{00000000-0005-0000-0000-0000F94C0000}"/>
    <cellStyle name="Normal 29 2 11 5 2 2" xfId="31996" xr:uid="{00000000-0005-0000-0000-0000FA4C0000}"/>
    <cellStyle name="Normal 29 2 11 5 2 3" xfId="47593" xr:uid="{00000000-0005-0000-0000-0000FB4C0000}"/>
    <cellStyle name="Normal 29 2 11 5 3" xfId="24250" xr:uid="{00000000-0005-0000-0000-0000FC4C0000}"/>
    <cellStyle name="Normal 29 2 11 5 4" xfId="39847" xr:uid="{00000000-0005-0000-0000-0000FD4C0000}"/>
    <cellStyle name="Normal 29 2 11 6" xfId="16323" xr:uid="{00000000-0005-0000-0000-0000FE4C0000}"/>
    <cellStyle name="Normal 29 2 11 6 2" xfId="31992" xr:uid="{00000000-0005-0000-0000-0000FF4C0000}"/>
    <cellStyle name="Normal 29 2 11 6 3" xfId="47589" xr:uid="{00000000-0005-0000-0000-0000004D0000}"/>
    <cellStyle name="Normal 29 2 11 7" xfId="24246" xr:uid="{00000000-0005-0000-0000-0000014D0000}"/>
    <cellStyle name="Normal 29 2 11 8" xfId="39843" xr:uid="{00000000-0005-0000-0000-0000024D0000}"/>
    <cellStyle name="Normal 29 2 12" xfId="8418" xr:uid="{00000000-0005-0000-0000-0000034D0000}"/>
    <cellStyle name="Normal 29 2 12 2" xfId="8419" xr:uid="{00000000-0005-0000-0000-0000044D0000}"/>
    <cellStyle name="Normal 29 2 12 2 2" xfId="16329" xr:uid="{00000000-0005-0000-0000-0000054D0000}"/>
    <cellStyle name="Normal 29 2 12 2 2 2" xfId="31998" xr:uid="{00000000-0005-0000-0000-0000064D0000}"/>
    <cellStyle name="Normal 29 2 12 2 2 3" xfId="47595" xr:uid="{00000000-0005-0000-0000-0000074D0000}"/>
    <cellStyle name="Normal 29 2 12 2 3" xfId="24252" xr:uid="{00000000-0005-0000-0000-0000084D0000}"/>
    <cellStyle name="Normal 29 2 12 2 4" xfId="39849" xr:uid="{00000000-0005-0000-0000-0000094D0000}"/>
    <cellStyle name="Normal 29 2 12 3" xfId="8420" xr:uid="{00000000-0005-0000-0000-00000A4D0000}"/>
    <cellStyle name="Normal 29 2 12 3 2" xfId="16330" xr:uid="{00000000-0005-0000-0000-00000B4D0000}"/>
    <cellStyle name="Normal 29 2 12 3 2 2" xfId="31999" xr:uid="{00000000-0005-0000-0000-00000C4D0000}"/>
    <cellStyle name="Normal 29 2 12 3 2 3" xfId="47596" xr:uid="{00000000-0005-0000-0000-00000D4D0000}"/>
    <cellStyle name="Normal 29 2 12 3 3" xfId="24253" xr:uid="{00000000-0005-0000-0000-00000E4D0000}"/>
    <cellStyle name="Normal 29 2 12 3 4" xfId="39850" xr:uid="{00000000-0005-0000-0000-00000F4D0000}"/>
    <cellStyle name="Normal 29 2 12 4" xfId="8421" xr:uid="{00000000-0005-0000-0000-0000104D0000}"/>
    <cellStyle name="Normal 29 2 12 4 2" xfId="16331" xr:uid="{00000000-0005-0000-0000-0000114D0000}"/>
    <cellStyle name="Normal 29 2 12 4 2 2" xfId="32000" xr:uid="{00000000-0005-0000-0000-0000124D0000}"/>
    <cellStyle name="Normal 29 2 12 4 2 3" xfId="47597" xr:uid="{00000000-0005-0000-0000-0000134D0000}"/>
    <cellStyle name="Normal 29 2 12 4 3" xfId="24254" xr:uid="{00000000-0005-0000-0000-0000144D0000}"/>
    <cellStyle name="Normal 29 2 12 4 4" xfId="39851" xr:uid="{00000000-0005-0000-0000-0000154D0000}"/>
    <cellStyle name="Normal 29 2 12 5" xfId="8422" xr:uid="{00000000-0005-0000-0000-0000164D0000}"/>
    <cellStyle name="Normal 29 2 12 5 2" xfId="16332" xr:uid="{00000000-0005-0000-0000-0000174D0000}"/>
    <cellStyle name="Normal 29 2 12 5 2 2" xfId="32001" xr:uid="{00000000-0005-0000-0000-0000184D0000}"/>
    <cellStyle name="Normal 29 2 12 5 2 3" xfId="47598" xr:uid="{00000000-0005-0000-0000-0000194D0000}"/>
    <cellStyle name="Normal 29 2 12 5 3" xfId="24255" xr:uid="{00000000-0005-0000-0000-00001A4D0000}"/>
    <cellStyle name="Normal 29 2 12 5 4" xfId="39852" xr:uid="{00000000-0005-0000-0000-00001B4D0000}"/>
    <cellStyle name="Normal 29 2 12 6" xfId="16328" xr:uid="{00000000-0005-0000-0000-00001C4D0000}"/>
    <cellStyle name="Normal 29 2 12 6 2" xfId="31997" xr:uid="{00000000-0005-0000-0000-00001D4D0000}"/>
    <cellStyle name="Normal 29 2 12 6 3" xfId="47594" xr:uid="{00000000-0005-0000-0000-00001E4D0000}"/>
    <cellStyle name="Normal 29 2 12 7" xfId="24251" xr:uid="{00000000-0005-0000-0000-00001F4D0000}"/>
    <cellStyle name="Normal 29 2 12 8" xfId="39848" xr:uid="{00000000-0005-0000-0000-0000204D0000}"/>
    <cellStyle name="Normal 29 2 13" xfId="8423" xr:uid="{00000000-0005-0000-0000-0000214D0000}"/>
    <cellStyle name="Normal 29 2 13 2" xfId="8424" xr:uid="{00000000-0005-0000-0000-0000224D0000}"/>
    <cellStyle name="Normal 29 2 13 2 2" xfId="16334" xr:uid="{00000000-0005-0000-0000-0000234D0000}"/>
    <cellStyle name="Normal 29 2 13 2 2 2" xfId="32003" xr:uid="{00000000-0005-0000-0000-0000244D0000}"/>
    <cellStyle name="Normal 29 2 13 2 2 3" xfId="47600" xr:uid="{00000000-0005-0000-0000-0000254D0000}"/>
    <cellStyle name="Normal 29 2 13 2 3" xfId="24257" xr:uid="{00000000-0005-0000-0000-0000264D0000}"/>
    <cellStyle name="Normal 29 2 13 2 4" xfId="39854" xr:uid="{00000000-0005-0000-0000-0000274D0000}"/>
    <cellStyle name="Normal 29 2 13 3" xfId="8425" xr:uid="{00000000-0005-0000-0000-0000284D0000}"/>
    <cellStyle name="Normal 29 2 13 3 2" xfId="16335" xr:uid="{00000000-0005-0000-0000-0000294D0000}"/>
    <cellStyle name="Normal 29 2 13 3 2 2" xfId="32004" xr:uid="{00000000-0005-0000-0000-00002A4D0000}"/>
    <cellStyle name="Normal 29 2 13 3 2 3" xfId="47601" xr:uid="{00000000-0005-0000-0000-00002B4D0000}"/>
    <cellStyle name="Normal 29 2 13 3 3" xfId="24258" xr:uid="{00000000-0005-0000-0000-00002C4D0000}"/>
    <cellStyle name="Normal 29 2 13 3 4" xfId="39855" xr:uid="{00000000-0005-0000-0000-00002D4D0000}"/>
    <cellStyle name="Normal 29 2 13 4" xfId="8426" xr:uid="{00000000-0005-0000-0000-00002E4D0000}"/>
    <cellStyle name="Normal 29 2 13 4 2" xfId="16336" xr:uid="{00000000-0005-0000-0000-00002F4D0000}"/>
    <cellStyle name="Normal 29 2 13 4 2 2" xfId="32005" xr:uid="{00000000-0005-0000-0000-0000304D0000}"/>
    <cellStyle name="Normal 29 2 13 4 2 3" xfId="47602" xr:uid="{00000000-0005-0000-0000-0000314D0000}"/>
    <cellStyle name="Normal 29 2 13 4 3" xfId="24259" xr:uid="{00000000-0005-0000-0000-0000324D0000}"/>
    <cellStyle name="Normal 29 2 13 4 4" xfId="39856" xr:uid="{00000000-0005-0000-0000-0000334D0000}"/>
    <cellStyle name="Normal 29 2 13 5" xfId="8427" xr:uid="{00000000-0005-0000-0000-0000344D0000}"/>
    <cellStyle name="Normal 29 2 13 5 2" xfId="16337" xr:uid="{00000000-0005-0000-0000-0000354D0000}"/>
    <cellStyle name="Normal 29 2 13 5 2 2" xfId="32006" xr:uid="{00000000-0005-0000-0000-0000364D0000}"/>
    <cellStyle name="Normal 29 2 13 5 2 3" xfId="47603" xr:uid="{00000000-0005-0000-0000-0000374D0000}"/>
    <cellStyle name="Normal 29 2 13 5 3" xfId="24260" xr:uid="{00000000-0005-0000-0000-0000384D0000}"/>
    <cellStyle name="Normal 29 2 13 5 4" xfId="39857" xr:uid="{00000000-0005-0000-0000-0000394D0000}"/>
    <cellStyle name="Normal 29 2 13 6" xfId="16333" xr:uid="{00000000-0005-0000-0000-00003A4D0000}"/>
    <cellStyle name="Normal 29 2 13 6 2" xfId="32002" xr:uid="{00000000-0005-0000-0000-00003B4D0000}"/>
    <cellStyle name="Normal 29 2 13 6 3" xfId="47599" xr:uid="{00000000-0005-0000-0000-00003C4D0000}"/>
    <cellStyle name="Normal 29 2 13 7" xfId="24256" xr:uid="{00000000-0005-0000-0000-00003D4D0000}"/>
    <cellStyle name="Normal 29 2 13 8" xfId="39853" xr:uid="{00000000-0005-0000-0000-00003E4D0000}"/>
    <cellStyle name="Normal 29 2 14" xfId="8428" xr:uid="{00000000-0005-0000-0000-00003F4D0000}"/>
    <cellStyle name="Normal 29 2 14 2" xfId="16338" xr:uid="{00000000-0005-0000-0000-0000404D0000}"/>
    <cellStyle name="Normal 29 2 14 2 2" xfId="32007" xr:uid="{00000000-0005-0000-0000-0000414D0000}"/>
    <cellStyle name="Normal 29 2 14 2 3" xfId="47604" xr:uid="{00000000-0005-0000-0000-0000424D0000}"/>
    <cellStyle name="Normal 29 2 14 3" xfId="24261" xr:uid="{00000000-0005-0000-0000-0000434D0000}"/>
    <cellStyle name="Normal 29 2 14 4" xfId="39858" xr:uid="{00000000-0005-0000-0000-0000444D0000}"/>
    <cellStyle name="Normal 29 2 15" xfId="8429" xr:uid="{00000000-0005-0000-0000-0000454D0000}"/>
    <cellStyle name="Normal 29 2 15 2" xfId="16339" xr:uid="{00000000-0005-0000-0000-0000464D0000}"/>
    <cellStyle name="Normal 29 2 15 2 2" xfId="32008" xr:uid="{00000000-0005-0000-0000-0000474D0000}"/>
    <cellStyle name="Normal 29 2 15 2 3" xfId="47605" xr:uid="{00000000-0005-0000-0000-0000484D0000}"/>
    <cellStyle name="Normal 29 2 15 3" xfId="24262" xr:uid="{00000000-0005-0000-0000-0000494D0000}"/>
    <cellStyle name="Normal 29 2 15 4" xfId="39859" xr:uid="{00000000-0005-0000-0000-00004A4D0000}"/>
    <cellStyle name="Normal 29 2 16" xfId="8430" xr:uid="{00000000-0005-0000-0000-00004B4D0000}"/>
    <cellStyle name="Normal 29 2 16 2" xfId="16340" xr:uid="{00000000-0005-0000-0000-00004C4D0000}"/>
    <cellStyle name="Normal 29 2 16 2 2" xfId="32009" xr:uid="{00000000-0005-0000-0000-00004D4D0000}"/>
    <cellStyle name="Normal 29 2 16 2 3" xfId="47606" xr:uid="{00000000-0005-0000-0000-00004E4D0000}"/>
    <cellStyle name="Normal 29 2 16 3" xfId="24263" xr:uid="{00000000-0005-0000-0000-00004F4D0000}"/>
    <cellStyle name="Normal 29 2 16 4" xfId="39860" xr:uid="{00000000-0005-0000-0000-0000504D0000}"/>
    <cellStyle name="Normal 29 2 17" xfId="8431" xr:uid="{00000000-0005-0000-0000-0000514D0000}"/>
    <cellStyle name="Normal 29 2 17 2" xfId="16341" xr:uid="{00000000-0005-0000-0000-0000524D0000}"/>
    <cellStyle name="Normal 29 2 17 2 2" xfId="32010" xr:uid="{00000000-0005-0000-0000-0000534D0000}"/>
    <cellStyle name="Normal 29 2 17 2 3" xfId="47607" xr:uid="{00000000-0005-0000-0000-0000544D0000}"/>
    <cellStyle name="Normal 29 2 17 3" xfId="24264" xr:uid="{00000000-0005-0000-0000-0000554D0000}"/>
    <cellStyle name="Normal 29 2 17 4" xfId="39861" xr:uid="{00000000-0005-0000-0000-0000564D0000}"/>
    <cellStyle name="Normal 29 2 18" xfId="16317" xr:uid="{00000000-0005-0000-0000-0000574D0000}"/>
    <cellStyle name="Normal 29 2 18 2" xfId="31986" xr:uid="{00000000-0005-0000-0000-0000584D0000}"/>
    <cellStyle name="Normal 29 2 18 3" xfId="47583" xr:uid="{00000000-0005-0000-0000-0000594D0000}"/>
    <cellStyle name="Normal 29 2 19" xfId="24240" xr:uid="{00000000-0005-0000-0000-00005A4D0000}"/>
    <cellStyle name="Normal 29 2 2" xfId="8432" xr:uid="{00000000-0005-0000-0000-00005B4D0000}"/>
    <cellStyle name="Normal 29 2 2 2" xfId="8433" xr:uid="{00000000-0005-0000-0000-00005C4D0000}"/>
    <cellStyle name="Normal 29 2 2 2 2" xfId="8434" xr:uid="{00000000-0005-0000-0000-00005D4D0000}"/>
    <cellStyle name="Normal 29 2 2 2 2 2" xfId="16344" xr:uid="{00000000-0005-0000-0000-00005E4D0000}"/>
    <cellStyle name="Normal 29 2 2 2 2 2 2" xfId="32013" xr:uid="{00000000-0005-0000-0000-00005F4D0000}"/>
    <cellStyle name="Normal 29 2 2 2 2 2 3" xfId="47610" xr:uid="{00000000-0005-0000-0000-0000604D0000}"/>
    <cellStyle name="Normal 29 2 2 2 2 3" xfId="24267" xr:uid="{00000000-0005-0000-0000-0000614D0000}"/>
    <cellStyle name="Normal 29 2 2 2 2 4" xfId="39864" xr:uid="{00000000-0005-0000-0000-0000624D0000}"/>
    <cellStyle name="Normal 29 2 2 2 3" xfId="8435" xr:uid="{00000000-0005-0000-0000-0000634D0000}"/>
    <cellStyle name="Normal 29 2 2 2 3 2" xfId="16345" xr:uid="{00000000-0005-0000-0000-0000644D0000}"/>
    <cellStyle name="Normal 29 2 2 2 3 2 2" xfId="32014" xr:uid="{00000000-0005-0000-0000-0000654D0000}"/>
    <cellStyle name="Normal 29 2 2 2 3 2 3" xfId="47611" xr:uid="{00000000-0005-0000-0000-0000664D0000}"/>
    <cellStyle name="Normal 29 2 2 2 3 3" xfId="24268" xr:uid="{00000000-0005-0000-0000-0000674D0000}"/>
    <cellStyle name="Normal 29 2 2 2 3 4" xfId="39865" xr:uid="{00000000-0005-0000-0000-0000684D0000}"/>
    <cellStyle name="Normal 29 2 2 2 4" xfId="8436" xr:uid="{00000000-0005-0000-0000-0000694D0000}"/>
    <cellStyle name="Normal 29 2 2 2 4 2" xfId="16346" xr:uid="{00000000-0005-0000-0000-00006A4D0000}"/>
    <cellStyle name="Normal 29 2 2 2 4 2 2" xfId="32015" xr:uid="{00000000-0005-0000-0000-00006B4D0000}"/>
    <cellStyle name="Normal 29 2 2 2 4 2 3" xfId="47612" xr:uid="{00000000-0005-0000-0000-00006C4D0000}"/>
    <cellStyle name="Normal 29 2 2 2 4 3" xfId="24269" xr:uid="{00000000-0005-0000-0000-00006D4D0000}"/>
    <cellStyle name="Normal 29 2 2 2 4 4" xfId="39866" xr:uid="{00000000-0005-0000-0000-00006E4D0000}"/>
    <cellStyle name="Normal 29 2 2 2 5" xfId="8437" xr:uid="{00000000-0005-0000-0000-00006F4D0000}"/>
    <cellStyle name="Normal 29 2 2 2 5 2" xfId="16347" xr:uid="{00000000-0005-0000-0000-0000704D0000}"/>
    <cellStyle name="Normal 29 2 2 2 5 2 2" xfId="32016" xr:uid="{00000000-0005-0000-0000-0000714D0000}"/>
    <cellStyle name="Normal 29 2 2 2 5 2 3" xfId="47613" xr:uid="{00000000-0005-0000-0000-0000724D0000}"/>
    <cellStyle name="Normal 29 2 2 2 5 3" xfId="24270" xr:uid="{00000000-0005-0000-0000-0000734D0000}"/>
    <cellStyle name="Normal 29 2 2 2 5 4" xfId="39867" xr:uid="{00000000-0005-0000-0000-0000744D0000}"/>
    <cellStyle name="Normal 29 2 2 2 6" xfId="16343" xr:uid="{00000000-0005-0000-0000-0000754D0000}"/>
    <cellStyle name="Normal 29 2 2 2 6 2" xfId="32012" xr:uid="{00000000-0005-0000-0000-0000764D0000}"/>
    <cellStyle name="Normal 29 2 2 2 6 3" xfId="47609" xr:uid="{00000000-0005-0000-0000-0000774D0000}"/>
    <cellStyle name="Normal 29 2 2 2 7" xfId="24266" xr:uid="{00000000-0005-0000-0000-0000784D0000}"/>
    <cellStyle name="Normal 29 2 2 2 8" xfId="39863" xr:uid="{00000000-0005-0000-0000-0000794D0000}"/>
    <cellStyle name="Normal 29 2 2 3" xfId="8438" xr:uid="{00000000-0005-0000-0000-00007A4D0000}"/>
    <cellStyle name="Normal 29 2 2 3 2" xfId="16348" xr:uid="{00000000-0005-0000-0000-00007B4D0000}"/>
    <cellStyle name="Normal 29 2 2 3 2 2" xfId="32017" xr:uid="{00000000-0005-0000-0000-00007C4D0000}"/>
    <cellStyle name="Normal 29 2 2 3 2 3" xfId="47614" xr:uid="{00000000-0005-0000-0000-00007D4D0000}"/>
    <cellStyle name="Normal 29 2 2 3 3" xfId="24271" xr:uid="{00000000-0005-0000-0000-00007E4D0000}"/>
    <cellStyle name="Normal 29 2 2 3 4" xfId="39868" xr:uid="{00000000-0005-0000-0000-00007F4D0000}"/>
    <cellStyle name="Normal 29 2 2 4" xfId="8439" xr:uid="{00000000-0005-0000-0000-0000804D0000}"/>
    <cellStyle name="Normal 29 2 2 4 2" xfId="16349" xr:uid="{00000000-0005-0000-0000-0000814D0000}"/>
    <cellStyle name="Normal 29 2 2 4 2 2" xfId="32018" xr:uid="{00000000-0005-0000-0000-0000824D0000}"/>
    <cellStyle name="Normal 29 2 2 4 2 3" xfId="47615" xr:uid="{00000000-0005-0000-0000-0000834D0000}"/>
    <cellStyle name="Normal 29 2 2 4 3" xfId="24272" xr:uid="{00000000-0005-0000-0000-0000844D0000}"/>
    <cellStyle name="Normal 29 2 2 4 4" xfId="39869" xr:uid="{00000000-0005-0000-0000-0000854D0000}"/>
    <cellStyle name="Normal 29 2 2 5" xfId="8440" xr:uid="{00000000-0005-0000-0000-0000864D0000}"/>
    <cellStyle name="Normal 29 2 2 5 2" xfId="16350" xr:uid="{00000000-0005-0000-0000-0000874D0000}"/>
    <cellStyle name="Normal 29 2 2 5 2 2" xfId="32019" xr:uid="{00000000-0005-0000-0000-0000884D0000}"/>
    <cellStyle name="Normal 29 2 2 5 2 3" xfId="47616" xr:uid="{00000000-0005-0000-0000-0000894D0000}"/>
    <cellStyle name="Normal 29 2 2 5 3" xfId="24273" xr:uid="{00000000-0005-0000-0000-00008A4D0000}"/>
    <cellStyle name="Normal 29 2 2 5 4" xfId="39870" xr:uid="{00000000-0005-0000-0000-00008B4D0000}"/>
    <cellStyle name="Normal 29 2 2 6" xfId="8441" xr:uid="{00000000-0005-0000-0000-00008C4D0000}"/>
    <cellStyle name="Normal 29 2 2 6 2" xfId="16351" xr:uid="{00000000-0005-0000-0000-00008D4D0000}"/>
    <cellStyle name="Normal 29 2 2 6 2 2" xfId="32020" xr:uid="{00000000-0005-0000-0000-00008E4D0000}"/>
    <cellStyle name="Normal 29 2 2 6 2 3" xfId="47617" xr:uid="{00000000-0005-0000-0000-00008F4D0000}"/>
    <cellStyle name="Normal 29 2 2 6 3" xfId="24274" xr:uid="{00000000-0005-0000-0000-0000904D0000}"/>
    <cellStyle name="Normal 29 2 2 6 4" xfId="39871" xr:uid="{00000000-0005-0000-0000-0000914D0000}"/>
    <cellStyle name="Normal 29 2 2 7" xfId="16342" xr:uid="{00000000-0005-0000-0000-0000924D0000}"/>
    <cellStyle name="Normal 29 2 2 7 2" xfId="32011" xr:uid="{00000000-0005-0000-0000-0000934D0000}"/>
    <cellStyle name="Normal 29 2 2 7 3" xfId="47608" xr:uid="{00000000-0005-0000-0000-0000944D0000}"/>
    <cellStyle name="Normal 29 2 2 8" xfId="24265" xr:uid="{00000000-0005-0000-0000-0000954D0000}"/>
    <cellStyle name="Normal 29 2 2 9" xfId="39862" xr:uid="{00000000-0005-0000-0000-0000964D0000}"/>
    <cellStyle name="Normal 29 2 20" xfId="39837" xr:uid="{00000000-0005-0000-0000-0000974D0000}"/>
    <cellStyle name="Normal 29 2 3" xfId="8442" xr:uid="{00000000-0005-0000-0000-0000984D0000}"/>
    <cellStyle name="Normal 29 2 3 2" xfId="8443" xr:uid="{00000000-0005-0000-0000-0000994D0000}"/>
    <cellStyle name="Normal 29 2 3 2 2" xfId="16353" xr:uid="{00000000-0005-0000-0000-00009A4D0000}"/>
    <cellStyle name="Normal 29 2 3 2 2 2" xfId="32022" xr:uid="{00000000-0005-0000-0000-00009B4D0000}"/>
    <cellStyle name="Normal 29 2 3 2 2 3" xfId="47619" xr:uid="{00000000-0005-0000-0000-00009C4D0000}"/>
    <cellStyle name="Normal 29 2 3 2 3" xfId="24276" xr:uid="{00000000-0005-0000-0000-00009D4D0000}"/>
    <cellStyle name="Normal 29 2 3 2 4" xfId="39873" xr:uid="{00000000-0005-0000-0000-00009E4D0000}"/>
    <cellStyle name="Normal 29 2 3 3" xfId="8444" xr:uid="{00000000-0005-0000-0000-00009F4D0000}"/>
    <cellStyle name="Normal 29 2 3 3 2" xfId="16354" xr:uid="{00000000-0005-0000-0000-0000A04D0000}"/>
    <cellStyle name="Normal 29 2 3 3 2 2" xfId="32023" xr:uid="{00000000-0005-0000-0000-0000A14D0000}"/>
    <cellStyle name="Normal 29 2 3 3 2 3" xfId="47620" xr:uid="{00000000-0005-0000-0000-0000A24D0000}"/>
    <cellStyle name="Normal 29 2 3 3 3" xfId="24277" xr:uid="{00000000-0005-0000-0000-0000A34D0000}"/>
    <cellStyle name="Normal 29 2 3 3 4" xfId="39874" xr:uid="{00000000-0005-0000-0000-0000A44D0000}"/>
    <cellStyle name="Normal 29 2 3 4" xfId="8445" xr:uid="{00000000-0005-0000-0000-0000A54D0000}"/>
    <cellStyle name="Normal 29 2 3 4 2" xfId="16355" xr:uid="{00000000-0005-0000-0000-0000A64D0000}"/>
    <cellStyle name="Normal 29 2 3 4 2 2" xfId="32024" xr:uid="{00000000-0005-0000-0000-0000A74D0000}"/>
    <cellStyle name="Normal 29 2 3 4 2 3" xfId="47621" xr:uid="{00000000-0005-0000-0000-0000A84D0000}"/>
    <cellStyle name="Normal 29 2 3 4 3" xfId="24278" xr:uid="{00000000-0005-0000-0000-0000A94D0000}"/>
    <cellStyle name="Normal 29 2 3 4 4" xfId="39875" xr:uid="{00000000-0005-0000-0000-0000AA4D0000}"/>
    <cellStyle name="Normal 29 2 3 5" xfId="8446" xr:uid="{00000000-0005-0000-0000-0000AB4D0000}"/>
    <cellStyle name="Normal 29 2 3 5 2" xfId="16356" xr:uid="{00000000-0005-0000-0000-0000AC4D0000}"/>
    <cellStyle name="Normal 29 2 3 5 2 2" xfId="32025" xr:uid="{00000000-0005-0000-0000-0000AD4D0000}"/>
    <cellStyle name="Normal 29 2 3 5 2 3" xfId="47622" xr:uid="{00000000-0005-0000-0000-0000AE4D0000}"/>
    <cellStyle name="Normal 29 2 3 5 3" xfId="24279" xr:uid="{00000000-0005-0000-0000-0000AF4D0000}"/>
    <cellStyle name="Normal 29 2 3 5 4" xfId="39876" xr:uid="{00000000-0005-0000-0000-0000B04D0000}"/>
    <cellStyle name="Normal 29 2 3 6" xfId="16352" xr:uid="{00000000-0005-0000-0000-0000B14D0000}"/>
    <cellStyle name="Normal 29 2 3 6 2" xfId="32021" xr:uid="{00000000-0005-0000-0000-0000B24D0000}"/>
    <cellStyle name="Normal 29 2 3 6 3" xfId="47618" xr:uid="{00000000-0005-0000-0000-0000B34D0000}"/>
    <cellStyle name="Normal 29 2 3 7" xfId="24275" xr:uid="{00000000-0005-0000-0000-0000B44D0000}"/>
    <cellStyle name="Normal 29 2 3 8" xfId="39872" xr:uid="{00000000-0005-0000-0000-0000B54D0000}"/>
    <cellStyle name="Normal 29 2 4" xfId="8447" xr:uid="{00000000-0005-0000-0000-0000B64D0000}"/>
    <cellStyle name="Normal 29 2 4 2" xfId="8448" xr:uid="{00000000-0005-0000-0000-0000B74D0000}"/>
    <cellStyle name="Normal 29 2 4 2 2" xfId="16358" xr:uid="{00000000-0005-0000-0000-0000B84D0000}"/>
    <cellStyle name="Normal 29 2 4 2 2 2" xfId="32027" xr:uid="{00000000-0005-0000-0000-0000B94D0000}"/>
    <cellStyle name="Normal 29 2 4 2 2 3" xfId="47624" xr:uid="{00000000-0005-0000-0000-0000BA4D0000}"/>
    <cellStyle name="Normal 29 2 4 2 3" xfId="24281" xr:uid="{00000000-0005-0000-0000-0000BB4D0000}"/>
    <cellStyle name="Normal 29 2 4 2 4" xfId="39878" xr:uid="{00000000-0005-0000-0000-0000BC4D0000}"/>
    <cellStyle name="Normal 29 2 4 3" xfId="8449" xr:uid="{00000000-0005-0000-0000-0000BD4D0000}"/>
    <cellStyle name="Normal 29 2 4 3 2" xfId="16359" xr:uid="{00000000-0005-0000-0000-0000BE4D0000}"/>
    <cellStyle name="Normal 29 2 4 3 2 2" xfId="32028" xr:uid="{00000000-0005-0000-0000-0000BF4D0000}"/>
    <cellStyle name="Normal 29 2 4 3 2 3" xfId="47625" xr:uid="{00000000-0005-0000-0000-0000C04D0000}"/>
    <cellStyle name="Normal 29 2 4 3 3" xfId="24282" xr:uid="{00000000-0005-0000-0000-0000C14D0000}"/>
    <cellStyle name="Normal 29 2 4 3 4" xfId="39879" xr:uid="{00000000-0005-0000-0000-0000C24D0000}"/>
    <cellStyle name="Normal 29 2 4 4" xfId="8450" xr:uid="{00000000-0005-0000-0000-0000C34D0000}"/>
    <cellStyle name="Normal 29 2 4 4 2" xfId="16360" xr:uid="{00000000-0005-0000-0000-0000C44D0000}"/>
    <cellStyle name="Normal 29 2 4 4 2 2" xfId="32029" xr:uid="{00000000-0005-0000-0000-0000C54D0000}"/>
    <cellStyle name="Normal 29 2 4 4 2 3" xfId="47626" xr:uid="{00000000-0005-0000-0000-0000C64D0000}"/>
    <cellStyle name="Normal 29 2 4 4 3" xfId="24283" xr:uid="{00000000-0005-0000-0000-0000C74D0000}"/>
    <cellStyle name="Normal 29 2 4 4 4" xfId="39880" xr:uid="{00000000-0005-0000-0000-0000C84D0000}"/>
    <cellStyle name="Normal 29 2 4 5" xfId="8451" xr:uid="{00000000-0005-0000-0000-0000C94D0000}"/>
    <cellStyle name="Normal 29 2 4 5 2" xfId="16361" xr:uid="{00000000-0005-0000-0000-0000CA4D0000}"/>
    <cellStyle name="Normal 29 2 4 5 2 2" xfId="32030" xr:uid="{00000000-0005-0000-0000-0000CB4D0000}"/>
    <cellStyle name="Normal 29 2 4 5 2 3" xfId="47627" xr:uid="{00000000-0005-0000-0000-0000CC4D0000}"/>
    <cellStyle name="Normal 29 2 4 5 3" xfId="24284" xr:uid="{00000000-0005-0000-0000-0000CD4D0000}"/>
    <cellStyle name="Normal 29 2 4 5 4" xfId="39881" xr:uid="{00000000-0005-0000-0000-0000CE4D0000}"/>
    <cellStyle name="Normal 29 2 4 6" xfId="16357" xr:uid="{00000000-0005-0000-0000-0000CF4D0000}"/>
    <cellStyle name="Normal 29 2 4 6 2" xfId="32026" xr:uid="{00000000-0005-0000-0000-0000D04D0000}"/>
    <cellStyle name="Normal 29 2 4 6 3" xfId="47623" xr:uid="{00000000-0005-0000-0000-0000D14D0000}"/>
    <cellStyle name="Normal 29 2 4 7" xfId="24280" xr:uid="{00000000-0005-0000-0000-0000D24D0000}"/>
    <cellStyle name="Normal 29 2 4 8" xfId="39877" xr:uid="{00000000-0005-0000-0000-0000D34D0000}"/>
    <cellStyle name="Normal 29 2 5" xfId="8452" xr:uid="{00000000-0005-0000-0000-0000D44D0000}"/>
    <cellStyle name="Normal 29 2 5 2" xfId="8453" xr:uid="{00000000-0005-0000-0000-0000D54D0000}"/>
    <cellStyle name="Normal 29 2 5 2 2" xfId="16363" xr:uid="{00000000-0005-0000-0000-0000D64D0000}"/>
    <cellStyle name="Normal 29 2 5 2 2 2" xfId="32032" xr:uid="{00000000-0005-0000-0000-0000D74D0000}"/>
    <cellStyle name="Normal 29 2 5 2 2 3" xfId="47629" xr:uid="{00000000-0005-0000-0000-0000D84D0000}"/>
    <cellStyle name="Normal 29 2 5 2 3" xfId="24286" xr:uid="{00000000-0005-0000-0000-0000D94D0000}"/>
    <cellStyle name="Normal 29 2 5 2 4" xfId="39883" xr:uid="{00000000-0005-0000-0000-0000DA4D0000}"/>
    <cellStyle name="Normal 29 2 5 3" xfId="8454" xr:uid="{00000000-0005-0000-0000-0000DB4D0000}"/>
    <cellStyle name="Normal 29 2 5 3 2" xfId="16364" xr:uid="{00000000-0005-0000-0000-0000DC4D0000}"/>
    <cellStyle name="Normal 29 2 5 3 2 2" xfId="32033" xr:uid="{00000000-0005-0000-0000-0000DD4D0000}"/>
    <cellStyle name="Normal 29 2 5 3 2 3" xfId="47630" xr:uid="{00000000-0005-0000-0000-0000DE4D0000}"/>
    <cellStyle name="Normal 29 2 5 3 3" xfId="24287" xr:uid="{00000000-0005-0000-0000-0000DF4D0000}"/>
    <cellStyle name="Normal 29 2 5 3 4" xfId="39884" xr:uid="{00000000-0005-0000-0000-0000E04D0000}"/>
    <cellStyle name="Normal 29 2 5 4" xfId="8455" xr:uid="{00000000-0005-0000-0000-0000E14D0000}"/>
    <cellStyle name="Normal 29 2 5 4 2" xfId="16365" xr:uid="{00000000-0005-0000-0000-0000E24D0000}"/>
    <cellStyle name="Normal 29 2 5 4 2 2" xfId="32034" xr:uid="{00000000-0005-0000-0000-0000E34D0000}"/>
    <cellStyle name="Normal 29 2 5 4 2 3" xfId="47631" xr:uid="{00000000-0005-0000-0000-0000E44D0000}"/>
    <cellStyle name="Normal 29 2 5 4 3" xfId="24288" xr:uid="{00000000-0005-0000-0000-0000E54D0000}"/>
    <cellStyle name="Normal 29 2 5 4 4" xfId="39885" xr:uid="{00000000-0005-0000-0000-0000E64D0000}"/>
    <cellStyle name="Normal 29 2 5 5" xfId="8456" xr:uid="{00000000-0005-0000-0000-0000E74D0000}"/>
    <cellStyle name="Normal 29 2 5 5 2" xfId="16366" xr:uid="{00000000-0005-0000-0000-0000E84D0000}"/>
    <cellStyle name="Normal 29 2 5 5 2 2" xfId="32035" xr:uid="{00000000-0005-0000-0000-0000E94D0000}"/>
    <cellStyle name="Normal 29 2 5 5 2 3" xfId="47632" xr:uid="{00000000-0005-0000-0000-0000EA4D0000}"/>
    <cellStyle name="Normal 29 2 5 5 3" xfId="24289" xr:uid="{00000000-0005-0000-0000-0000EB4D0000}"/>
    <cellStyle name="Normal 29 2 5 5 4" xfId="39886" xr:uid="{00000000-0005-0000-0000-0000EC4D0000}"/>
    <cellStyle name="Normal 29 2 5 6" xfId="16362" xr:uid="{00000000-0005-0000-0000-0000ED4D0000}"/>
    <cellStyle name="Normal 29 2 5 6 2" xfId="32031" xr:uid="{00000000-0005-0000-0000-0000EE4D0000}"/>
    <cellStyle name="Normal 29 2 5 6 3" xfId="47628" xr:uid="{00000000-0005-0000-0000-0000EF4D0000}"/>
    <cellStyle name="Normal 29 2 5 7" xfId="24285" xr:uid="{00000000-0005-0000-0000-0000F04D0000}"/>
    <cellStyle name="Normal 29 2 5 8" xfId="39882" xr:uid="{00000000-0005-0000-0000-0000F14D0000}"/>
    <cellStyle name="Normal 29 2 6" xfId="8457" xr:uid="{00000000-0005-0000-0000-0000F24D0000}"/>
    <cellStyle name="Normal 29 2 6 2" xfId="8458" xr:uid="{00000000-0005-0000-0000-0000F34D0000}"/>
    <cellStyle name="Normal 29 2 6 2 2" xfId="16368" xr:uid="{00000000-0005-0000-0000-0000F44D0000}"/>
    <cellStyle name="Normal 29 2 6 2 2 2" xfId="32037" xr:uid="{00000000-0005-0000-0000-0000F54D0000}"/>
    <cellStyle name="Normal 29 2 6 2 2 3" xfId="47634" xr:uid="{00000000-0005-0000-0000-0000F64D0000}"/>
    <cellStyle name="Normal 29 2 6 2 3" xfId="24291" xr:uid="{00000000-0005-0000-0000-0000F74D0000}"/>
    <cellStyle name="Normal 29 2 6 2 4" xfId="39888" xr:uid="{00000000-0005-0000-0000-0000F84D0000}"/>
    <cellStyle name="Normal 29 2 6 3" xfId="8459" xr:uid="{00000000-0005-0000-0000-0000F94D0000}"/>
    <cellStyle name="Normal 29 2 6 3 2" xfId="16369" xr:uid="{00000000-0005-0000-0000-0000FA4D0000}"/>
    <cellStyle name="Normal 29 2 6 3 2 2" xfId="32038" xr:uid="{00000000-0005-0000-0000-0000FB4D0000}"/>
    <cellStyle name="Normal 29 2 6 3 2 3" xfId="47635" xr:uid="{00000000-0005-0000-0000-0000FC4D0000}"/>
    <cellStyle name="Normal 29 2 6 3 3" xfId="24292" xr:uid="{00000000-0005-0000-0000-0000FD4D0000}"/>
    <cellStyle name="Normal 29 2 6 3 4" xfId="39889" xr:uid="{00000000-0005-0000-0000-0000FE4D0000}"/>
    <cellStyle name="Normal 29 2 6 4" xfId="8460" xr:uid="{00000000-0005-0000-0000-0000FF4D0000}"/>
    <cellStyle name="Normal 29 2 6 4 2" xfId="16370" xr:uid="{00000000-0005-0000-0000-0000004E0000}"/>
    <cellStyle name="Normal 29 2 6 4 2 2" xfId="32039" xr:uid="{00000000-0005-0000-0000-0000014E0000}"/>
    <cellStyle name="Normal 29 2 6 4 2 3" xfId="47636" xr:uid="{00000000-0005-0000-0000-0000024E0000}"/>
    <cellStyle name="Normal 29 2 6 4 3" xfId="24293" xr:uid="{00000000-0005-0000-0000-0000034E0000}"/>
    <cellStyle name="Normal 29 2 6 4 4" xfId="39890" xr:uid="{00000000-0005-0000-0000-0000044E0000}"/>
    <cellStyle name="Normal 29 2 6 5" xfId="8461" xr:uid="{00000000-0005-0000-0000-0000054E0000}"/>
    <cellStyle name="Normal 29 2 6 5 2" xfId="16371" xr:uid="{00000000-0005-0000-0000-0000064E0000}"/>
    <cellStyle name="Normal 29 2 6 5 2 2" xfId="32040" xr:uid="{00000000-0005-0000-0000-0000074E0000}"/>
    <cellStyle name="Normal 29 2 6 5 2 3" xfId="47637" xr:uid="{00000000-0005-0000-0000-0000084E0000}"/>
    <cellStyle name="Normal 29 2 6 5 3" xfId="24294" xr:uid="{00000000-0005-0000-0000-0000094E0000}"/>
    <cellStyle name="Normal 29 2 6 5 4" xfId="39891" xr:uid="{00000000-0005-0000-0000-00000A4E0000}"/>
    <cellStyle name="Normal 29 2 6 6" xfId="16367" xr:uid="{00000000-0005-0000-0000-00000B4E0000}"/>
    <cellStyle name="Normal 29 2 6 6 2" xfId="32036" xr:uid="{00000000-0005-0000-0000-00000C4E0000}"/>
    <cellStyle name="Normal 29 2 6 6 3" xfId="47633" xr:uid="{00000000-0005-0000-0000-00000D4E0000}"/>
    <cellStyle name="Normal 29 2 6 7" xfId="24290" xr:uid="{00000000-0005-0000-0000-00000E4E0000}"/>
    <cellStyle name="Normal 29 2 6 8" xfId="39887" xr:uid="{00000000-0005-0000-0000-00000F4E0000}"/>
    <cellStyle name="Normal 29 2 7" xfId="8462" xr:uid="{00000000-0005-0000-0000-0000104E0000}"/>
    <cellStyle name="Normal 29 2 7 2" xfId="8463" xr:uid="{00000000-0005-0000-0000-0000114E0000}"/>
    <cellStyle name="Normal 29 2 7 2 2" xfId="16373" xr:uid="{00000000-0005-0000-0000-0000124E0000}"/>
    <cellStyle name="Normal 29 2 7 2 2 2" xfId="32042" xr:uid="{00000000-0005-0000-0000-0000134E0000}"/>
    <cellStyle name="Normal 29 2 7 2 2 3" xfId="47639" xr:uid="{00000000-0005-0000-0000-0000144E0000}"/>
    <cellStyle name="Normal 29 2 7 2 3" xfId="24296" xr:uid="{00000000-0005-0000-0000-0000154E0000}"/>
    <cellStyle name="Normal 29 2 7 2 4" xfId="39893" xr:uid="{00000000-0005-0000-0000-0000164E0000}"/>
    <cellStyle name="Normal 29 2 7 3" xfId="8464" xr:uid="{00000000-0005-0000-0000-0000174E0000}"/>
    <cellStyle name="Normal 29 2 7 3 2" xfId="16374" xr:uid="{00000000-0005-0000-0000-0000184E0000}"/>
    <cellStyle name="Normal 29 2 7 3 2 2" xfId="32043" xr:uid="{00000000-0005-0000-0000-0000194E0000}"/>
    <cellStyle name="Normal 29 2 7 3 2 3" xfId="47640" xr:uid="{00000000-0005-0000-0000-00001A4E0000}"/>
    <cellStyle name="Normal 29 2 7 3 3" xfId="24297" xr:uid="{00000000-0005-0000-0000-00001B4E0000}"/>
    <cellStyle name="Normal 29 2 7 3 4" xfId="39894" xr:uid="{00000000-0005-0000-0000-00001C4E0000}"/>
    <cellStyle name="Normal 29 2 7 4" xfId="8465" xr:uid="{00000000-0005-0000-0000-00001D4E0000}"/>
    <cellStyle name="Normal 29 2 7 4 2" xfId="16375" xr:uid="{00000000-0005-0000-0000-00001E4E0000}"/>
    <cellStyle name="Normal 29 2 7 4 2 2" xfId="32044" xr:uid="{00000000-0005-0000-0000-00001F4E0000}"/>
    <cellStyle name="Normal 29 2 7 4 2 3" xfId="47641" xr:uid="{00000000-0005-0000-0000-0000204E0000}"/>
    <cellStyle name="Normal 29 2 7 4 3" xfId="24298" xr:uid="{00000000-0005-0000-0000-0000214E0000}"/>
    <cellStyle name="Normal 29 2 7 4 4" xfId="39895" xr:uid="{00000000-0005-0000-0000-0000224E0000}"/>
    <cellStyle name="Normal 29 2 7 5" xfId="8466" xr:uid="{00000000-0005-0000-0000-0000234E0000}"/>
    <cellStyle name="Normal 29 2 7 5 2" xfId="16376" xr:uid="{00000000-0005-0000-0000-0000244E0000}"/>
    <cellStyle name="Normal 29 2 7 5 2 2" xfId="32045" xr:uid="{00000000-0005-0000-0000-0000254E0000}"/>
    <cellStyle name="Normal 29 2 7 5 2 3" xfId="47642" xr:uid="{00000000-0005-0000-0000-0000264E0000}"/>
    <cellStyle name="Normal 29 2 7 5 3" xfId="24299" xr:uid="{00000000-0005-0000-0000-0000274E0000}"/>
    <cellStyle name="Normal 29 2 7 5 4" xfId="39896" xr:uid="{00000000-0005-0000-0000-0000284E0000}"/>
    <cellStyle name="Normal 29 2 7 6" xfId="16372" xr:uid="{00000000-0005-0000-0000-0000294E0000}"/>
    <cellStyle name="Normal 29 2 7 6 2" xfId="32041" xr:uid="{00000000-0005-0000-0000-00002A4E0000}"/>
    <cellStyle name="Normal 29 2 7 6 3" xfId="47638" xr:uid="{00000000-0005-0000-0000-00002B4E0000}"/>
    <cellStyle name="Normal 29 2 7 7" xfId="24295" xr:uid="{00000000-0005-0000-0000-00002C4E0000}"/>
    <cellStyle name="Normal 29 2 7 8" xfId="39892" xr:uid="{00000000-0005-0000-0000-00002D4E0000}"/>
    <cellStyle name="Normal 29 2 8" xfId="8467" xr:uid="{00000000-0005-0000-0000-00002E4E0000}"/>
    <cellStyle name="Normal 29 2 8 2" xfId="8468" xr:uid="{00000000-0005-0000-0000-00002F4E0000}"/>
    <cellStyle name="Normal 29 2 8 2 2" xfId="16378" xr:uid="{00000000-0005-0000-0000-0000304E0000}"/>
    <cellStyle name="Normal 29 2 8 2 2 2" xfId="32047" xr:uid="{00000000-0005-0000-0000-0000314E0000}"/>
    <cellStyle name="Normal 29 2 8 2 2 3" xfId="47644" xr:uid="{00000000-0005-0000-0000-0000324E0000}"/>
    <cellStyle name="Normal 29 2 8 2 3" xfId="24301" xr:uid="{00000000-0005-0000-0000-0000334E0000}"/>
    <cellStyle name="Normal 29 2 8 2 4" xfId="39898" xr:uid="{00000000-0005-0000-0000-0000344E0000}"/>
    <cellStyle name="Normal 29 2 8 3" xfId="8469" xr:uid="{00000000-0005-0000-0000-0000354E0000}"/>
    <cellStyle name="Normal 29 2 8 3 2" xfId="16379" xr:uid="{00000000-0005-0000-0000-0000364E0000}"/>
    <cellStyle name="Normal 29 2 8 3 2 2" xfId="32048" xr:uid="{00000000-0005-0000-0000-0000374E0000}"/>
    <cellStyle name="Normal 29 2 8 3 2 3" xfId="47645" xr:uid="{00000000-0005-0000-0000-0000384E0000}"/>
    <cellStyle name="Normal 29 2 8 3 3" xfId="24302" xr:uid="{00000000-0005-0000-0000-0000394E0000}"/>
    <cellStyle name="Normal 29 2 8 3 4" xfId="39899" xr:uid="{00000000-0005-0000-0000-00003A4E0000}"/>
    <cellStyle name="Normal 29 2 8 4" xfId="8470" xr:uid="{00000000-0005-0000-0000-00003B4E0000}"/>
    <cellStyle name="Normal 29 2 8 4 2" xfId="16380" xr:uid="{00000000-0005-0000-0000-00003C4E0000}"/>
    <cellStyle name="Normal 29 2 8 4 2 2" xfId="32049" xr:uid="{00000000-0005-0000-0000-00003D4E0000}"/>
    <cellStyle name="Normal 29 2 8 4 2 3" xfId="47646" xr:uid="{00000000-0005-0000-0000-00003E4E0000}"/>
    <cellStyle name="Normal 29 2 8 4 3" xfId="24303" xr:uid="{00000000-0005-0000-0000-00003F4E0000}"/>
    <cellStyle name="Normal 29 2 8 4 4" xfId="39900" xr:uid="{00000000-0005-0000-0000-0000404E0000}"/>
    <cellStyle name="Normal 29 2 8 5" xfId="8471" xr:uid="{00000000-0005-0000-0000-0000414E0000}"/>
    <cellStyle name="Normal 29 2 8 5 2" xfId="16381" xr:uid="{00000000-0005-0000-0000-0000424E0000}"/>
    <cellStyle name="Normal 29 2 8 5 2 2" xfId="32050" xr:uid="{00000000-0005-0000-0000-0000434E0000}"/>
    <cellStyle name="Normal 29 2 8 5 2 3" xfId="47647" xr:uid="{00000000-0005-0000-0000-0000444E0000}"/>
    <cellStyle name="Normal 29 2 8 5 3" xfId="24304" xr:uid="{00000000-0005-0000-0000-0000454E0000}"/>
    <cellStyle name="Normal 29 2 8 5 4" xfId="39901" xr:uid="{00000000-0005-0000-0000-0000464E0000}"/>
    <cellStyle name="Normal 29 2 8 6" xfId="16377" xr:uid="{00000000-0005-0000-0000-0000474E0000}"/>
    <cellStyle name="Normal 29 2 8 6 2" xfId="32046" xr:uid="{00000000-0005-0000-0000-0000484E0000}"/>
    <cellStyle name="Normal 29 2 8 6 3" xfId="47643" xr:uid="{00000000-0005-0000-0000-0000494E0000}"/>
    <cellStyle name="Normal 29 2 8 7" xfId="24300" xr:uid="{00000000-0005-0000-0000-00004A4E0000}"/>
    <cellStyle name="Normal 29 2 8 8" xfId="39897" xr:uid="{00000000-0005-0000-0000-00004B4E0000}"/>
    <cellStyle name="Normal 29 2 9" xfId="8472" xr:uid="{00000000-0005-0000-0000-00004C4E0000}"/>
    <cellStyle name="Normal 29 2 9 2" xfId="8473" xr:uid="{00000000-0005-0000-0000-00004D4E0000}"/>
    <cellStyle name="Normal 29 2 9 2 2" xfId="16383" xr:uid="{00000000-0005-0000-0000-00004E4E0000}"/>
    <cellStyle name="Normal 29 2 9 2 2 2" xfId="32052" xr:uid="{00000000-0005-0000-0000-00004F4E0000}"/>
    <cellStyle name="Normal 29 2 9 2 2 3" xfId="47649" xr:uid="{00000000-0005-0000-0000-0000504E0000}"/>
    <cellStyle name="Normal 29 2 9 2 3" xfId="24306" xr:uid="{00000000-0005-0000-0000-0000514E0000}"/>
    <cellStyle name="Normal 29 2 9 2 4" xfId="39903" xr:uid="{00000000-0005-0000-0000-0000524E0000}"/>
    <cellStyle name="Normal 29 2 9 3" xfId="8474" xr:uid="{00000000-0005-0000-0000-0000534E0000}"/>
    <cellStyle name="Normal 29 2 9 3 2" xfId="16384" xr:uid="{00000000-0005-0000-0000-0000544E0000}"/>
    <cellStyle name="Normal 29 2 9 3 2 2" xfId="32053" xr:uid="{00000000-0005-0000-0000-0000554E0000}"/>
    <cellStyle name="Normal 29 2 9 3 2 3" xfId="47650" xr:uid="{00000000-0005-0000-0000-0000564E0000}"/>
    <cellStyle name="Normal 29 2 9 3 3" xfId="24307" xr:uid="{00000000-0005-0000-0000-0000574E0000}"/>
    <cellStyle name="Normal 29 2 9 3 4" xfId="39904" xr:uid="{00000000-0005-0000-0000-0000584E0000}"/>
    <cellStyle name="Normal 29 2 9 4" xfId="8475" xr:uid="{00000000-0005-0000-0000-0000594E0000}"/>
    <cellStyle name="Normal 29 2 9 4 2" xfId="16385" xr:uid="{00000000-0005-0000-0000-00005A4E0000}"/>
    <cellStyle name="Normal 29 2 9 4 2 2" xfId="32054" xr:uid="{00000000-0005-0000-0000-00005B4E0000}"/>
    <cellStyle name="Normal 29 2 9 4 2 3" xfId="47651" xr:uid="{00000000-0005-0000-0000-00005C4E0000}"/>
    <cellStyle name="Normal 29 2 9 4 3" xfId="24308" xr:uid="{00000000-0005-0000-0000-00005D4E0000}"/>
    <cellStyle name="Normal 29 2 9 4 4" xfId="39905" xr:uid="{00000000-0005-0000-0000-00005E4E0000}"/>
    <cellStyle name="Normal 29 2 9 5" xfId="8476" xr:uid="{00000000-0005-0000-0000-00005F4E0000}"/>
    <cellStyle name="Normal 29 2 9 5 2" xfId="16386" xr:uid="{00000000-0005-0000-0000-0000604E0000}"/>
    <cellStyle name="Normal 29 2 9 5 2 2" xfId="32055" xr:uid="{00000000-0005-0000-0000-0000614E0000}"/>
    <cellStyle name="Normal 29 2 9 5 2 3" xfId="47652" xr:uid="{00000000-0005-0000-0000-0000624E0000}"/>
    <cellStyle name="Normal 29 2 9 5 3" xfId="24309" xr:uid="{00000000-0005-0000-0000-0000634E0000}"/>
    <cellStyle name="Normal 29 2 9 5 4" xfId="39906" xr:uid="{00000000-0005-0000-0000-0000644E0000}"/>
    <cellStyle name="Normal 29 2 9 6" xfId="16382" xr:uid="{00000000-0005-0000-0000-0000654E0000}"/>
    <cellStyle name="Normal 29 2 9 6 2" xfId="32051" xr:uid="{00000000-0005-0000-0000-0000664E0000}"/>
    <cellStyle name="Normal 29 2 9 6 3" xfId="47648" xr:uid="{00000000-0005-0000-0000-0000674E0000}"/>
    <cellStyle name="Normal 29 2 9 7" xfId="24305" xr:uid="{00000000-0005-0000-0000-0000684E0000}"/>
    <cellStyle name="Normal 29 2 9 8" xfId="39902" xr:uid="{00000000-0005-0000-0000-0000694E0000}"/>
    <cellStyle name="Normal 29 3" xfId="14070" xr:uid="{00000000-0005-0000-0000-00006A4E0000}"/>
    <cellStyle name="Normal 29 4" xfId="16316" xr:uid="{00000000-0005-0000-0000-00006B4E0000}"/>
    <cellStyle name="Normal 29 4 2" xfId="31985" xr:uid="{00000000-0005-0000-0000-00006C4E0000}"/>
    <cellStyle name="Normal 29 4 3" xfId="47582" xr:uid="{00000000-0005-0000-0000-00006D4E0000}"/>
    <cellStyle name="Normal 29 5" xfId="8406" xr:uid="{00000000-0005-0000-0000-00006E4E0000}"/>
    <cellStyle name="Normal 29 5 2" xfId="24239" xr:uid="{00000000-0005-0000-0000-00006F4E0000}"/>
    <cellStyle name="Normal 29 6" xfId="39836" xr:uid="{00000000-0005-0000-0000-0000704E0000}"/>
    <cellStyle name="Normal 3" xfId="251" xr:uid="{00000000-0005-0000-0000-0000714E0000}"/>
    <cellStyle name="Normal 3 10" xfId="8478" xr:uid="{00000000-0005-0000-0000-0000724E0000}"/>
    <cellStyle name="Normal 3 10 2" xfId="8479" xr:uid="{00000000-0005-0000-0000-0000734E0000}"/>
    <cellStyle name="Normal 3 10 2 2" xfId="16389" xr:uid="{00000000-0005-0000-0000-0000744E0000}"/>
    <cellStyle name="Normal 3 10 2 2 2" xfId="32058" xr:uid="{00000000-0005-0000-0000-0000754E0000}"/>
    <cellStyle name="Normal 3 10 2 2 3" xfId="47655" xr:uid="{00000000-0005-0000-0000-0000764E0000}"/>
    <cellStyle name="Normal 3 10 2 3" xfId="24312" xr:uid="{00000000-0005-0000-0000-0000774E0000}"/>
    <cellStyle name="Normal 3 10 2 4" xfId="39909" xr:uid="{00000000-0005-0000-0000-0000784E0000}"/>
    <cellStyle name="Normal 3 10 3" xfId="8480" xr:uid="{00000000-0005-0000-0000-0000794E0000}"/>
    <cellStyle name="Normal 3 10 3 2" xfId="16390" xr:uid="{00000000-0005-0000-0000-00007A4E0000}"/>
    <cellStyle name="Normal 3 10 3 2 2" xfId="32059" xr:uid="{00000000-0005-0000-0000-00007B4E0000}"/>
    <cellStyle name="Normal 3 10 3 2 3" xfId="47656" xr:uid="{00000000-0005-0000-0000-00007C4E0000}"/>
    <cellStyle name="Normal 3 10 3 3" xfId="24313" xr:uid="{00000000-0005-0000-0000-00007D4E0000}"/>
    <cellStyle name="Normal 3 10 3 4" xfId="39910" xr:uid="{00000000-0005-0000-0000-00007E4E0000}"/>
    <cellStyle name="Normal 3 10 4" xfId="16388" xr:uid="{00000000-0005-0000-0000-00007F4E0000}"/>
    <cellStyle name="Normal 3 10 4 2" xfId="32057" xr:uid="{00000000-0005-0000-0000-0000804E0000}"/>
    <cellStyle name="Normal 3 10 4 3" xfId="47654" xr:uid="{00000000-0005-0000-0000-0000814E0000}"/>
    <cellStyle name="Normal 3 10 5" xfId="24311" xr:uid="{00000000-0005-0000-0000-0000824E0000}"/>
    <cellStyle name="Normal 3 10 6" xfId="39908" xr:uid="{00000000-0005-0000-0000-0000834E0000}"/>
    <cellStyle name="Normal 3 11" xfId="8481" xr:uid="{00000000-0005-0000-0000-0000844E0000}"/>
    <cellStyle name="Normal 3 11 2" xfId="8482" xr:uid="{00000000-0005-0000-0000-0000854E0000}"/>
    <cellStyle name="Normal 3 11 2 2" xfId="16392" xr:uid="{00000000-0005-0000-0000-0000864E0000}"/>
    <cellStyle name="Normal 3 11 2 2 2" xfId="32061" xr:uid="{00000000-0005-0000-0000-0000874E0000}"/>
    <cellStyle name="Normal 3 11 2 2 3" xfId="47658" xr:uid="{00000000-0005-0000-0000-0000884E0000}"/>
    <cellStyle name="Normal 3 11 2 3" xfId="24315" xr:uid="{00000000-0005-0000-0000-0000894E0000}"/>
    <cellStyle name="Normal 3 11 2 4" xfId="39912" xr:uid="{00000000-0005-0000-0000-00008A4E0000}"/>
    <cellStyle name="Normal 3 11 3" xfId="8483" xr:uid="{00000000-0005-0000-0000-00008B4E0000}"/>
    <cellStyle name="Normal 3 11 3 2" xfId="16393" xr:uid="{00000000-0005-0000-0000-00008C4E0000}"/>
    <cellStyle name="Normal 3 11 3 2 2" xfId="32062" xr:uid="{00000000-0005-0000-0000-00008D4E0000}"/>
    <cellStyle name="Normal 3 11 3 2 3" xfId="47659" xr:uid="{00000000-0005-0000-0000-00008E4E0000}"/>
    <cellStyle name="Normal 3 11 3 3" xfId="24316" xr:uid="{00000000-0005-0000-0000-00008F4E0000}"/>
    <cellStyle name="Normal 3 11 3 4" xfId="39913" xr:uid="{00000000-0005-0000-0000-0000904E0000}"/>
    <cellStyle name="Normal 3 11 4" xfId="16391" xr:uid="{00000000-0005-0000-0000-0000914E0000}"/>
    <cellStyle name="Normal 3 11 4 2" xfId="32060" xr:uid="{00000000-0005-0000-0000-0000924E0000}"/>
    <cellStyle name="Normal 3 11 4 3" xfId="47657" xr:uid="{00000000-0005-0000-0000-0000934E0000}"/>
    <cellStyle name="Normal 3 11 5" xfId="24314" xr:uid="{00000000-0005-0000-0000-0000944E0000}"/>
    <cellStyle name="Normal 3 11 6" xfId="39911" xr:uid="{00000000-0005-0000-0000-0000954E0000}"/>
    <cellStyle name="Normal 3 12" xfId="8484" xr:uid="{00000000-0005-0000-0000-0000964E0000}"/>
    <cellStyle name="Normal 3 12 2" xfId="8485" xr:uid="{00000000-0005-0000-0000-0000974E0000}"/>
    <cellStyle name="Normal 3 12 2 2" xfId="16395" xr:uid="{00000000-0005-0000-0000-0000984E0000}"/>
    <cellStyle name="Normal 3 12 2 2 2" xfId="32064" xr:uid="{00000000-0005-0000-0000-0000994E0000}"/>
    <cellStyle name="Normal 3 12 2 2 3" xfId="47661" xr:uid="{00000000-0005-0000-0000-00009A4E0000}"/>
    <cellStyle name="Normal 3 12 2 3" xfId="24318" xr:uid="{00000000-0005-0000-0000-00009B4E0000}"/>
    <cellStyle name="Normal 3 12 2 4" xfId="39915" xr:uid="{00000000-0005-0000-0000-00009C4E0000}"/>
    <cellStyle name="Normal 3 12 3" xfId="8486" xr:uid="{00000000-0005-0000-0000-00009D4E0000}"/>
    <cellStyle name="Normal 3 12 3 2" xfId="16396" xr:uid="{00000000-0005-0000-0000-00009E4E0000}"/>
    <cellStyle name="Normal 3 12 3 2 2" xfId="32065" xr:uid="{00000000-0005-0000-0000-00009F4E0000}"/>
    <cellStyle name="Normal 3 12 3 2 3" xfId="47662" xr:uid="{00000000-0005-0000-0000-0000A04E0000}"/>
    <cellStyle name="Normal 3 12 3 3" xfId="24319" xr:uid="{00000000-0005-0000-0000-0000A14E0000}"/>
    <cellStyle name="Normal 3 12 3 4" xfId="39916" xr:uid="{00000000-0005-0000-0000-0000A24E0000}"/>
    <cellStyle name="Normal 3 12 4" xfId="16394" xr:uid="{00000000-0005-0000-0000-0000A34E0000}"/>
    <cellStyle name="Normal 3 12 4 2" xfId="32063" xr:uid="{00000000-0005-0000-0000-0000A44E0000}"/>
    <cellStyle name="Normal 3 12 4 3" xfId="47660" xr:uid="{00000000-0005-0000-0000-0000A54E0000}"/>
    <cellStyle name="Normal 3 12 5" xfId="24317" xr:uid="{00000000-0005-0000-0000-0000A64E0000}"/>
    <cellStyle name="Normal 3 12 6" xfId="39914" xr:uid="{00000000-0005-0000-0000-0000A74E0000}"/>
    <cellStyle name="Normal 3 13" xfId="8487" xr:uid="{00000000-0005-0000-0000-0000A84E0000}"/>
    <cellStyle name="Normal 3 13 2" xfId="8488" xr:uid="{00000000-0005-0000-0000-0000A94E0000}"/>
    <cellStyle name="Normal 3 13 2 2" xfId="16398" xr:uid="{00000000-0005-0000-0000-0000AA4E0000}"/>
    <cellStyle name="Normal 3 13 2 2 2" xfId="32067" xr:uid="{00000000-0005-0000-0000-0000AB4E0000}"/>
    <cellStyle name="Normal 3 13 2 2 3" xfId="47664" xr:uid="{00000000-0005-0000-0000-0000AC4E0000}"/>
    <cellStyle name="Normal 3 13 2 3" xfId="24321" xr:uid="{00000000-0005-0000-0000-0000AD4E0000}"/>
    <cellStyle name="Normal 3 13 2 4" xfId="39918" xr:uid="{00000000-0005-0000-0000-0000AE4E0000}"/>
    <cellStyle name="Normal 3 13 3" xfId="8489" xr:uid="{00000000-0005-0000-0000-0000AF4E0000}"/>
    <cellStyle name="Normal 3 13 3 2" xfId="16399" xr:uid="{00000000-0005-0000-0000-0000B04E0000}"/>
    <cellStyle name="Normal 3 13 3 2 2" xfId="32068" xr:uid="{00000000-0005-0000-0000-0000B14E0000}"/>
    <cellStyle name="Normal 3 13 3 2 3" xfId="47665" xr:uid="{00000000-0005-0000-0000-0000B24E0000}"/>
    <cellStyle name="Normal 3 13 3 3" xfId="24322" xr:uid="{00000000-0005-0000-0000-0000B34E0000}"/>
    <cellStyle name="Normal 3 13 3 4" xfId="39919" xr:uid="{00000000-0005-0000-0000-0000B44E0000}"/>
    <cellStyle name="Normal 3 13 4" xfId="16397" xr:uid="{00000000-0005-0000-0000-0000B54E0000}"/>
    <cellStyle name="Normal 3 13 4 2" xfId="32066" xr:uid="{00000000-0005-0000-0000-0000B64E0000}"/>
    <cellStyle name="Normal 3 13 4 3" xfId="47663" xr:uid="{00000000-0005-0000-0000-0000B74E0000}"/>
    <cellStyle name="Normal 3 13 5" xfId="24320" xr:uid="{00000000-0005-0000-0000-0000B84E0000}"/>
    <cellStyle name="Normal 3 13 6" xfId="39917" xr:uid="{00000000-0005-0000-0000-0000B94E0000}"/>
    <cellStyle name="Normal 3 14" xfId="8490" xr:uid="{00000000-0005-0000-0000-0000BA4E0000}"/>
    <cellStyle name="Normal 3 14 2" xfId="8491" xr:uid="{00000000-0005-0000-0000-0000BB4E0000}"/>
    <cellStyle name="Normal 3 14 2 2" xfId="16401" xr:uid="{00000000-0005-0000-0000-0000BC4E0000}"/>
    <cellStyle name="Normal 3 14 2 2 2" xfId="32070" xr:uid="{00000000-0005-0000-0000-0000BD4E0000}"/>
    <cellStyle name="Normal 3 14 2 2 3" xfId="47667" xr:uid="{00000000-0005-0000-0000-0000BE4E0000}"/>
    <cellStyle name="Normal 3 14 2 3" xfId="24324" xr:uid="{00000000-0005-0000-0000-0000BF4E0000}"/>
    <cellStyle name="Normal 3 14 2 4" xfId="39921" xr:uid="{00000000-0005-0000-0000-0000C04E0000}"/>
    <cellStyle name="Normal 3 14 3" xfId="8492" xr:uid="{00000000-0005-0000-0000-0000C14E0000}"/>
    <cellStyle name="Normal 3 14 3 2" xfId="16402" xr:uid="{00000000-0005-0000-0000-0000C24E0000}"/>
    <cellStyle name="Normal 3 14 3 2 2" xfId="32071" xr:uid="{00000000-0005-0000-0000-0000C34E0000}"/>
    <cellStyle name="Normal 3 14 3 2 3" xfId="47668" xr:uid="{00000000-0005-0000-0000-0000C44E0000}"/>
    <cellStyle name="Normal 3 14 3 3" xfId="24325" xr:uid="{00000000-0005-0000-0000-0000C54E0000}"/>
    <cellStyle name="Normal 3 14 3 4" xfId="39922" xr:uid="{00000000-0005-0000-0000-0000C64E0000}"/>
    <cellStyle name="Normal 3 14 4" xfId="16400" xr:uid="{00000000-0005-0000-0000-0000C74E0000}"/>
    <cellStyle name="Normal 3 14 4 2" xfId="32069" xr:uid="{00000000-0005-0000-0000-0000C84E0000}"/>
    <cellStyle name="Normal 3 14 4 3" xfId="47666" xr:uid="{00000000-0005-0000-0000-0000C94E0000}"/>
    <cellStyle name="Normal 3 14 5" xfId="24323" xr:uid="{00000000-0005-0000-0000-0000CA4E0000}"/>
    <cellStyle name="Normal 3 14 6" xfId="39920" xr:uid="{00000000-0005-0000-0000-0000CB4E0000}"/>
    <cellStyle name="Normal 3 15" xfId="8493" xr:uid="{00000000-0005-0000-0000-0000CC4E0000}"/>
    <cellStyle name="Normal 3 15 2" xfId="8494" xr:uid="{00000000-0005-0000-0000-0000CD4E0000}"/>
    <cellStyle name="Normal 3 15 2 2" xfId="16404" xr:uid="{00000000-0005-0000-0000-0000CE4E0000}"/>
    <cellStyle name="Normal 3 15 2 2 2" xfId="32073" xr:uid="{00000000-0005-0000-0000-0000CF4E0000}"/>
    <cellStyle name="Normal 3 15 2 2 3" xfId="47670" xr:uid="{00000000-0005-0000-0000-0000D04E0000}"/>
    <cellStyle name="Normal 3 15 2 3" xfId="24327" xr:uid="{00000000-0005-0000-0000-0000D14E0000}"/>
    <cellStyle name="Normal 3 15 2 4" xfId="39924" xr:uid="{00000000-0005-0000-0000-0000D24E0000}"/>
    <cellStyle name="Normal 3 15 3" xfId="8495" xr:uid="{00000000-0005-0000-0000-0000D34E0000}"/>
    <cellStyle name="Normal 3 15 3 2" xfId="16405" xr:uid="{00000000-0005-0000-0000-0000D44E0000}"/>
    <cellStyle name="Normal 3 15 3 2 2" xfId="32074" xr:uid="{00000000-0005-0000-0000-0000D54E0000}"/>
    <cellStyle name="Normal 3 15 3 2 3" xfId="47671" xr:uid="{00000000-0005-0000-0000-0000D64E0000}"/>
    <cellStyle name="Normal 3 15 3 3" xfId="24328" xr:uid="{00000000-0005-0000-0000-0000D74E0000}"/>
    <cellStyle name="Normal 3 15 3 4" xfId="39925" xr:uid="{00000000-0005-0000-0000-0000D84E0000}"/>
    <cellStyle name="Normal 3 15 4" xfId="16403" xr:uid="{00000000-0005-0000-0000-0000D94E0000}"/>
    <cellStyle name="Normal 3 15 4 2" xfId="32072" xr:uid="{00000000-0005-0000-0000-0000DA4E0000}"/>
    <cellStyle name="Normal 3 15 4 3" xfId="47669" xr:uid="{00000000-0005-0000-0000-0000DB4E0000}"/>
    <cellStyle name="Normal 3 15 5" xfId="24326" xr:uid="{00000000-0005-0000-0000-0000DC4E0000}"/>
    <cellStyle name="Normal 3 15 6" xfId="39923" xr:uid="{00000000-0005-0000-0000-0000DD4E0000}"/>
    <cellStyle name="Normal 3 16" xfId="8496" xr:uid="{00000000-0005-0000-0000-0000DE4E0000}"/>
    <cellStyle name="Normal 3 16 2" xfId="8497" xr:uid="{00000000-0005-0000-0000-0000DF4E0000}"/>
    <cellStyle name="Normal 3 16 2 2" xfId="16407" xr:uid="{00000000-0005-0000-0000-0000E04E0000}"/>
    <cellStyle name="Normal 3 16 2 2 2" xfId="32076" xr:uid="{00000000-0005-0000-0000-0000E14E0000}"/>
    <cellStyle name="Normal 3 16 2 2 3" xfId="47673" xr:uid="{00000000-0005-0000-0000-0000E24E0000}"/>
    <cellStyle name="Normal 3 16 2 3" xfId="24330" xr:uid="{00000000-0005-0000-0000-0000E34E0000}"/>
    <cellStyle name="Normal 3 16 2 4" xfId="39927" xr:uid="{00000000-0005-0000-0000-0000E44E0000}"/>
    <cellStyle name="Normal 3 16 3" xfId="8498" xr:uid="{00000000-0005-0000-0000-0000E54E0000}"/>
    <cellStyle name="Normal 3 16 3 2" xfId="16408" xr:uid="{00000000-0005-0000-0000-0000E64E0000}"/>
    <cellStyle name="Normal 3 16 3 2 2" xfId="32077" xr:uid="{00000000-0005-0000-0000-0000E74E0000}"/>
    <cellStyle name="Normal 3 16 3 2 3" xfId="47674" xr:uid="{00000000-0005-0000-0000-0000E84E0000}"/>
    <cellStyle name="Normal 3 16 3 3" xfId="24331" xr:uid="{00000000-0005-0000-0000-0000E94E0000}"/>
    <cellStyle name="Normal 3 16 3 4" xfId="39928" xr:uid="{00000000-0005-0000-0000-0000EA4E0000}"/>
    <cellStyle name="Normal 3 16 4" xfId="16406" xr:uid="{00000000-0005-0000-0000-0000EB4E0000}"/>
    <cellStyle name="Normal 3 16 4 2" xfId="32075" xr:uid="{00000000-0005-0000-0000-0000EC4E0000}"/>
    <cellStyle name="Normal 3 16 4 3" xfId="47672" xr:uid="{00000000-0005-0000-0000-0000ED4E0000}"/>
    <cellStyle name="Normal 3 16 5" xfId="24329" xr:uid="{00000000-0005-0000-0000-0000EE4E0000}"/>
    <cellStyle name="Normal 3 16 6" xfId="39926" xr:uid="{00000000-0005-0000-0000-0000EF4E0000}"/>
    <cellStyle name="Normal 3 17" xfId="8499" xr:uid="{00000000-0005-0000-0000-0000F04E0000}"/>
    <cellStyle name="Normal 3 17 2" xfId="8500" xr:uid="{00000000-0005-0000-0000-0000F14E0000}"/>
    <cellStyle name="Normal 3 17 2 2" xfId="16410" xr:uid="{00000000-0005-0000-0000-0000F24E0000}"/>
    <cellStyle name="Normal 3 17 2 2 2" xfId="32079" xr:uid="{00000000-0005-0000-0000-0000F34E0000}"/>
    <cellStyle name="Normal 3 17 2 2 3" xfId="47676" xr:uid="{00000000-0005-0000-0000-0000F44E0000}"/>
    <cellStyle name="Normal 3 17 2 3" xfId="24333" xr:uid="{00000000-0005-0000-0000-0000F54E0000}"/>
    <cellStyle name="Normal 3 17 2 4" xfId="39930" xr:uid="{00000000-0005-0000-0000-0000F64E0000}"/>
    <cellStyle name="Normal 3 17 3" xfId="8501" xr:uid="{00000000-0005-0000-0000-0000F74E0000}"/>
    <cellStyle name="Normal 3 17 3 2" xfId="16411" xr:uid="{00000000-0005-0000-0000-0000F84E0000}"/>
    <cellStyle name="Normal 3 17 3 2 2" xfId="32080" xr:uid="{00000000-0005-0000-0000-0000F94E0000}"/>
    <cellStyle name="Normal 3 17 3 2 3" xfId="47677" xr:uid="{00000000-0005-0000-0000-0000FA4E0000}"/>
    <cellStyle name="Normal 3 17 3 3" xfId="24334" xr:uid="{00000000-0005-0000-0000-0000FB4E0000}"/>
    <cellStyle name="Normal 3 17 3 4" xfId="39931" xr:uid="{00000000-0005-0000-0000-0000FC4E0000}"/>
    <cellStyle name="Normal 3 17 4" xfId="16409" xr:uid="{00000000-0005-0000-0000-0000FD4E0000}"/>
    <cellStyle name="Normal 3 17 4 2" xfId="32078" xr:uid="{00000000-0005-0000-0000-0000FE4E0000}"/>
    <cellStyle name="Normal 3 17 4 3" xfId="47675" xr:uid="{00000000-0005-0000-0000-0000FF4E0000}"/>
    <cellStyle name="Normal 3 17 5" xfId="24332" xr:uid="{00000000-0005-0000-0000-0000004F0000}"/>
    <cellStyle name="Normal 3 17 6" xfId="39929" xr:uid="{00000000-0005-0000-0000-0000014F0000}"/>
    <cellStyle name="Normal 3 18" xfId="8502" xr:uid="{00000000-0005-0000-0000-0000024F0000}"/>
    <cellStyle name="Normal 3 18 2" xfId="8503" xr:uid="{00000000-0005-0000-0000-0000034F0000}"/>
    <cellStyle name="Normal 3 18 2 2" xfId="16413" xr:uid="{00000000-0005-0000-0000-0000044F0000}"/>
    <cellStyle name="Normal 3 18 2 2 2" xfId="32082" xr:uid="{00000000-0005-0000-0000-0000054F0000}"/>
    <cellStyle name="Normal 3 18 2 2 3" xfId="47679" xr:uid="{00000000-0005-0000-0000-0000064F0000}"/>
    <cellStyle name="Normal 3 18 2 3" xfId="24336" xr:uid="{00000000-0005-0000-0000-0000074F0000}"/>
    <cellStyle name="Normal 3 18 2 4" xfId="39933" xr:uid="{00000000-0005-0000-0000-0000084F0000}"/>
    <cellStyle name="Normal 3 18 3" xfId="8504" xr:uid="{00000000-0005-0000-0000-0000094F0000}"/>
    <cellStyle name="Normal 3 18 3 2" xfId="16414" xr:uid="{00000000-0005-0000-0000-00000A4F0000}"/>
    <cellStyle name="Normal 3 18 3 2 2" xfId="32083" xr:uid="{00000000-0005-0000-0000-00000B4F0000}"/>
    <cellStyle name="Normal 3 18 3 2 3" xfId="47680" xr:uid="{00000000-0005-0000-0000-00000C4F0000}"/>
    <cellStyle name="Normal 3 18 3 3" xfId="24337" xr:uid="{00000000-0005-0000-0000-00000D4F0000}"/>
    <cellStyle name="Normal 3 18 3 4" xfId="39934" xr:uid="{00000000-0005-0000-0000-00000E4F0000}"/>
    <cellStyle name="Normal 3 18 4" xfId="16412" xr:uid="{00000000-0005-0000-0000-00000F4F0000}"/>
    <cellStyle name="Normal 3 18 4 2" xfId="32081" xr:uid="{00000000-0005-0000-0000-0000104F0000}"/>
    <cellStyle name="Normal 3 18 4 3" xfId="47678" xr:uid="{00000000-0005-0000-0000-0000114F0000}"/>
    <cellStyle name="Normal 3 18 5" xfId="24335" xr:uid="{00000000-0005-0000-0000-0000124F0000}"/>
    <cellStyle name="Normal 3 18 6" xfId="39932" xr:uid="{00000000-0005-0000-0000-0000134F0000}"/>
    <cellStyle name="Normal 3 19" xfId="8505" xr:uid="{00000000-0005-0000-0000-0000144F0000}"/>
    <cellStyle name="Normal 3 19 2" xfId="8506" xr:uid="{00000000-0005-0000-0000-0000154F0000}"/>
    <cellStyle name="Normal 3 19 2 2" xfId="16416" xr:uid="{00000000-0005-0000-0000-0000164F0000}"/>
    <cellStyle name="Normal 3 19 2 2 2" xfId="32085" xr:uid="{00000000-0005-0000-0000-0000174F0000}"/>
    <cellStyle name="Normal 3 19 2 2 3" xfId="47682" xr:uid="{00000000-0005-0000-0000-0000184F0000}"/>
    <cellStyle name="Normal 3 19 2 3" xfId="24339" xr:uid="{00000000-0005-0000-0000-0000194F0000}"/>
    <cellStyle name="Normal 3 19 2 4" xfId="39936" xr:uid="{00000000-0005-0000-0000-00001A4F0000}"/>
    <cellStyle name="Normal 3 19 3" xfId="8507" xr:uid="{00000000-0005-0000-0000-00001B4F0000}"/>
    <cellStyle name="Normal 3 19 3 2" xfId="16417" xr:uid="{00000000-0005-0000-0000-00001C4F0000}"/>
    <cellStyle name="Normal 3 19 3 2 2" xfId="32086" xr:uid="{00000000-0005-0000-0000-00001D4F0000}"/>
    <cellStyle name="Normal 3 19 3 2 3" xfId="47683" xr:uid="{00000000-0005-0000-0000-00001E4F0000}"/>
    <cellStyle name="Normal 3 19 3 3" xfId="24340" xr:uid="{00000000-0005-0000-0000-00001F4F0000}"/>
    <cellStyle name="Normal 3 19 3 4" xfId="39937" xr:uid="{00000000-0005-0000-0000-0000204F0000}"/>
    <cellStyle name="Normal 3 19 4" xfId="16415" xr:uid="{00000000-0005-0000-0000-0000214F0000}"/>
    <cellStyle name="Normal 3 19 4 2" xfId="32084" xr:uid="{00000000-0005-0000-0000-0000224F0000}"/>
    <cellStyle name="Normal 3 19 4 3" xfId="47681" xr:uid="{00000000-0005-0000-0000-0000234F0000}"/>
    <cellStyle name="Normal 3 19 5" xfId="24338" xr:uid="{00000000-0005-0000-0000-0000244F0000}"/>
    <cellStyle name="Normal 3 19 6" xfId="39935" xr:uid="{00000000-0005-0000-0000-0000254F0000}"/>
    <cellStyle name="Normal 3 2" xfId="252" xr:uid="{00000000-0005-0000-0000-0000264F0000}"/>
    <cellStyle name="Normal 3 2 10" xfId="8509" xr:uid="{00000000-0005-0000-0000-0000274F0000}"/>
    <cellStyle name="Normal 3 2 10 2" xfId="8510" xr:uid="{00000000-0005-0000-0000-0000284F0000}"/>
    <cellStyle name="Normal 3 2 10 2 2" xfId="16420" xr:uid="{00000000-0005-0000-0000-0000294F0000}"/>
    <cellStyle name="Normal 3 2 10 2 2 2" xfId="32089" xr:uid="{00000000-0005-0000-0000-00002A4F0000}"/>
    <cellStyle name="Normal 3 2 10 2 2 3" xfId="47686" xr:uid="{00000000-0005-0000-0000-00002B4F0000}"/>
    <cellStyle name="Normal 3 2 10 2 3" xfId="24343" xr:uid="{00000000-0005-0000-0000-00002C4F0000}"/>
    <cellStyle name="Normal 3 2 10 2 4" xfId="39940" xr:uid="{00000000-0005-0000-0000-00002D4F0000}"/>
    <cellStyle name="Normal 3 2 10 3" xfId="8511" xr:uid="{00000000-0005-0000-0000-00002E4F0000}"/>
    <cellStyle name="Normal 3 2 10 3 2" xfId="16421" xr:uid="{00000000-0005-0000-0000-00002F4F0000}"/>
    <cellStyle name="Normal 3 2 10 3 2 2" xfId="32090" xr:uid="{00000000-0005-0000-0000-0000304F0000}"/>
    <cellStyle name="Normal 3 2 10 3 2 3" xfId="47687" xr:uid="{00000000-0005-0000-0000-0000314F0000}"/>
    <cellStyle name="Normal 3 2 10 3 3" xfId="24344" xr:uid="{00000000-0005-0000-0000-0000324F0000}"/>
    <cellStyle name="Normal 3 2 10 3 4" xfId="39941" xr:uid="{00000000-0005-0000-0000-0000334F0000}"/>
    <cellStyle name="Normal 3 2 10 4" xfId="16419" xr:uid="{00000000-0005-0000-0000-0000344F0000}"/>
    <cellStyle name="Normal 3 2 10 4 2" xfId="32088" xr:uid="{00000000-0005-0000-0000-0000354F0000}"/>
    <cellStyle name="Normal 3 2 10 4 3" xfId="47685" xr:uid="{00000000-0005-0000-0000-0000364F0000}"/>
    <cellStyle name="Normal 3 2 10 5" xfId="24342" xr:uid="{00000000-0005-0000-0000-0000374F0000}"/>
    <cellStyle name="Normal 3 2 10 6" xfId="39939" xr:uid="{00000000-0005-0000-0000-0000384F0000}"/>
    <cellStyle name="Normal 3 2 11" xfId="8512" xr:uid="{00000000-0005-0000-0000-0000394F0000}"/>
    <cellStyle name="Normal 3 2 11 2" xfId="8513" xr:uid="{00000000-0005-0000-0000-00003A4F0000}"/>
    <cellStyle name="Normal 3 2 11 2 2" xfId="16423" xr:uid="{00000000-0005-0000-0000-00003B4F0000}"/>
    <cellStyle name="Normal 3 2 11 2 2 2" xfId="32092" xr:uid="{00000000-0005-0000-0000-00003C4F0000}"/>
    <cellStyle name="Normal 3 2 11 2 2 3" xfId="47689" xr:uid="{00000000-0005-0000-0000-00003D4F0000}"/>
    <cellStyle name="Normal 3 2 11 2 3" xfId="24346" xr:uid="{00000000-0005-0000-0000-00003E4F0000}"/>
    <cellStyle name="Normal 3 2 11 2 4" xfId="39943" xr:uid="{00000000-0005-0000-0000-00003F4F0000}"/>
    <cellStyle name="Normal 3 2 11 3" xfId="8514" xr:uid="{00000000-0005-0000-0000-0000404F0000}"/>
    <cellStyle name="Normal 3 2 11 3 2" xfId="16424" xr:uid="{00000000-0005-0000-0000-0000414F0000}"/>
    <cellStyle name="Normal 3 2 11 3 2 2" xfId="32093" xr:uid="{00000000-0005-0000-0000-0000424F0000}"/>
    <cellStyle name="Normal 3 2 11 3 2 3" xfId="47690" xr:uid="{00000000-0005-0000-0000-0000434F0000}"/>
    <cellStyle name="Normal 3 2 11 3 3" xfId="24347" xr:uid="{00000000-0005-0000-0000-0000444F0000}"/>
    <cellStyle name="Normal 3 2 11 3 4" xfId="39944" xr:uid="{00000000-0005-0000-0000-0000454F0000}"/>
    <cellStyle name="Normal 3 2 11 4" xfId="16422" xr:uid="{00000000-0005-0000-0000-0000464F0000}"/>
    <cellStyle name="Normal 3 2 11 4 2" xfId="32091" xr:uid="{00000000-0005-0000-0000-0000474F0000}"/>
    <cellStyle name="Normal 3 2 11 4 3" xfId="47688" xr:uid="{00000000-0005-0000-0000-0000484F0000}"/>
    <cellStyle name="Normal 3 2 11 5" xfId="24345" xr:uid="{00000000-0005-0000-0000-0000494F0000}"/>
    <cellStyle name="Normal 3 2 11 6" xfId="39942" xr:uid="{00000000-0005-0000-0000-00004A4F0000}"/>
    <cellStyle name="Normal 3 2 12" xfId="8515" xr:uid="{00000000-0005-0000-0000-00004B4F0000}"/>
    <cellStyle name="Normal 3 2 12 2" xfId="8516" xr:uid="{00000000-0005-0000-0000-00004C4F0000}"/>
    <cellStyle name="Normal 3 2 12 2 2" xfId="16426" xr:uid="{00000000-0005-0000-0000-00004D4F0000}"/>
    <cellStyle name="Normal 3 2 12 2 2 2" xfId="32095" xr:uid="{00000000-0005-0000-0000-00004E4F0000}"/>
    <cellStyle name="Normal 3 2 12 2 2 3" xfId="47692" xr:uid="{00000000-0005-0000-0000-00004F4F0000}"/>
    <cellStyle name="Normal 3 2 12 2 3" xfId="24349" xr:uid="{00000000-0005-0000-0000-0000504F0000}"/>
    <cellStyle name="Normal 3 2 12 2 4" xfId="39946" xr:uid="{00000000-0005-0000-0000-0000514F0000}"/>
    <cellStyle name="Normal 3 2 12 3" xfId="8517" xr:uid="{00000000-0005-0000-0000-0000524F0000}"/>
    <cellStyle name="Normal 3 2 12 3 2" xfId="16427" xr:uid="{00000000-0005-0000-0000-0000534F0000}"/>
    <cellStyle name="Normal 3 2 12 3 2 2" xfId="32096" xr:uid="{00000000-0005-0000-0000-0000544F0000}"/>
    <cellStyle name="Normal 3 2 12 3 2 3" xfId="47693" xr:uid="{00000000-0005-0000-0000-0000554F0000}"/>
    <cellStyle name="Normal 3 2 12 3 3" xfId="24350" xr:uid="{00000000-0005-0000-0000-0000564F0000}"/>
    <cellStyle name="Normal 3 2 12 3 4" xfId="39947" xr:uid="{00000000-0005-0000-0000-0000574F0000}"/>
    <cellStyle name="Normal 3 2 12 4" xfId="16425" xr:uid="{00000000-0005-0000-0000-0000584F0000}"/>
    <cellStyle name="Normal 3 2 12 4 2" xfId="32094" xr:uid="{00000000-0005-0000-0000-0000594F0000}"/>
    <cellStyle name="Normal 3 2 12 4 3" xfId="47691" xr:uid="{00000000-0005-0000-0000-00005A4F0000}"/>
    <cellStyle name="Normal 3 2 12 5" xfId="24348" xr:uid="{00000000-0005-0000-0000-00005B4F0000}"/>
    <cellStyle name="Normal 3 2 12 6" xfId="39945" xr:uid="{00000000-0005-0000-0000-00005C4F0000}"/>
    <cellStyle name="Normal 3 2 13" xfId="8518" xr:uid="{00000000-0005-0000-0000-00005D4F0000}"/>
    <cellStyle name="Normal 3 2 13 2" xfId="8519" xr:uid="{00000000-0005-0000-0000-00005E4F0000}"/>
    <cellStyle name="Normal 3 2 13 2 2" xfId="16429" xr:uid="{00000000-0005-0000-0000-00005F4F0000}"/>
    <cellStyle name="Normal 3 2 13 2 2 2" xfId="32098" xr:uid="{00000000-0005-0000-0000-0000604F0000}"/>
    <cellStyle name="Normal 3 2 13 2 2 3" xfId="47695" xr:uid="{00000000-0005-0000-0000-0000614F0000}"/>
    <cellStyle name="Normal 3 2 13 2 3" xfId="24352" xr:uid="{00000000-0005-0000-0000-0000624F0000}"/>
    <cellStyle name="Normal 3 2 13 2 4" xfId="39949" xr:uid="{00000000-0005-0000-0000-0000634F0000}"/>
    <cellStyle name="Normal 3 2 13 3" xfId="8520" xr:uid="{00000000-0005-0000-0000-0000644F0000}"/>
    <cellStyle name="Normal 3 2 13 3 2" xfId="16430" xr:uid="{00000000-0005-0000-0000-0000654F0000}"/>
    <cellStyle name="Normal 3 2 13 3 2 2" xfId="32099" xr:uid="{00000000-0005-0000-0000-0000664F0000}"/>
    <cellStyle name="Normal 3 2 13 3 2 3" xfId="47696" xr:uid="{00000000-0005-0000-0000-0000674F0000}"/>
    <cellStyle name="Normal 3 2 13 3 3" xfId="24353" xr:uid="{00000000-0005-0000-0000-0000684F0000}"/>
    <cellStyle name="Normal 3 2 13 3 4" xfId="39950" xr:uid="{00000000-0005-0000-0000-0000694F0000}"/>
    <cellStyle name="Normal 3 2 13 4" xfId="16428" xr:uid="{00000000-0005-0000-0000-00006A4F0000}"/>
    <cellStyle name="Normal 3 2 13 4 2" xfId="32097" xr:uid="{00000000-0005-0000-0000-00006B4F0000}"/>
    <cellStyle name="Normal 3 2 13 4 3" xfId="47694" xr:uid="{00000000-0005-0000-0000-00006C4F0000}"/>
    <cellStyle name="Normal 3 2 13 5" xfId="24351" xr:uid="{00000000-0005-0000-0000-00006D4F0000}"/>
    <cellStyle name="Normal 3 2 13 6" xfId="39948" xr:uid="{00000000-0005-0000-0000-00006E4F0000}"/>
    <cellStyle name="Normal 3 2 14" xfId="8521" xr:uid="{00000000-0005-0000-0000-00006F4F0000}"/>
    <cellStyle name="Normal 3 2 14 2" xfId="8522" xr:uid="{00000000-0005-0000-0000-0000704F0000}"/>
    <cellStyle name="Normal 3 2 14 2 2" xfId="16432" xr:uid="{00000000-0005-0000-0000-0000714F0000}"/>
    <cellStyle name="Normal 3 2 14 2 2 2" xfId="32101" xr:uid="{00000000-0005-0000-0000-0000724F0000}"/>
    <cellStyle name="Normal 3 2 14 2 2 3" xfId="47698" xr:uid="{00000000-0005-0000-0000-0000734F0000}"/>
    <cellStyle name="Normal 3 2 14 2 3" xfId="24355" xr:uid="{00000000-0005-0000-0000-0000744F0000}"/>
    <cellStyle name="Normal 3 2 14 2 4" xfId="39952" xr:uid="{00000000-0005-0000-0000-0000754F0000}"/>
    <cellStyle name="Normal 3 2 14 3" xfId="8523" xr:uid="{00000000-0005-0000-0000-0000764F0000}"/>
    <cellStyle name="Normal 3 2 14 3 2" xfId="16433" xr:uid="{00000000-0005-0000-0000-0000774F0000}"/>
    <cellStyle name="Normal 3 2 14 3 2 2" xfId="32102" xr:uid="{00000000-0005-0000-0000-0000784F0000}"/>
    <cellStyle name="Normal 3 2 14 3 2 3" xfId="47699" xr:uid="{00000000-0005-0000-0000-0000794F0000}"/>
    <cellStyle name="Normal 3 2 14 3 3" xfId="24356" xr:uid="{00000000-0005-0000-0000-00007A4F0000}"/>
    <cellStyle name="Normal 3 2 14 3 4" xfId="39953" xr:uid="{00000000-0005-0000-0000-00007B4F0000}"/>
    <cellStyle name="Normal 3 2 14 4" xfId="16431" xr:uid="{00000000-0005-0000-0000-00007C4F0000}"/>
    <cellStyle name="Normal 3 2 14 4 2" xfId="32100" xr:uid="{00000000-0005-0000-0000-00007D4F0000}"/>
    <cellStyle name="Normal 3 2 14 4 3" xfId="47697" xr:uid="{00000000-0005-0000-0000-00007E4F0000}"/>
    <cellStyle name="Normal 3 2 14 5" xfId="24354" xr:uid="{00000000-0005-0000-0000-00007F4F0000}"/>
    <cellStyle name="Normal 3 2 14 6" xfId="39951" xr:uid="{00000000-0005-0000-0000-0000804F0000}"/>
    <cellStyle name="Normal 3 2 15" xfId="8524" xr:uid="{00000000-0005-0000-0000-0000814F0000}"/>
    <cellStyle name="Normal 3 2 15 2" xfId="8525" xr:uid="{00000000-0005-0000-0000-0000824F0000}"/>
    <cellStyle name="Normal 3 2 15 2 2" xfId="16435" xr:uid="{00000000-0005-0000-0000-0000834F0000}"/>
    <cellStyle name="Normal 3 2 15 2 2 2" xfId="32104" xr:uid="{00000000-0005-0000-0000-0000844F0000}"/>
    <cellStyle name="Normal 3 2 15 2 2 3" xfId="47701" xr:uid="{00000000-0005-0000-0000-0000854F0000}"/>
    <cellStyle name="Normal 3 2 15 2 3" xfId="24358" xr:uid="{00000000-0005-0000-0000-0000864F0000}"/>
    <cellStyle name="Normal 3 2 15 2 4" xfId="39955" xr:uid="{00000000-0005-0000-0000-0000874F0000}"/>
    <cellStyle name="Normal 3 2 15 3" xfId="8526" xr:uid="{00000000-0005-0000-0000-0000884F0000}"/>
    <cellStyle name="Normal 3 2 15 3 2" xfId="16436" xr:uid="{00000000-0005-0000-0000-0000894F0000}"/>
    <cellStyle name="Normal 3 2 15 3 2 2" xfId="32105" xr:uid="{00000000-0005-0000-0000-00008A4F0000}"/>
    <cellStyle name="Normal 3 2 15 3 2 3" xfId="47702" xr:uid="{00000000-0005-0000-0000-00008B4F0000}"/>
    <cellStyle name="Normal 3 2 15 3 3" xfId="24359" xr:uid="{00000000-0005-0000-0000-00008C4F0000}"/>
    <cellStyle name="Normal 3 2 15 3 4" xfId="39956" xr:uid="{00000000-0005-0000-0000-00008D4F0000}"/>
    <cellStyle name="Normal 3 2 15 4" xfId="16434" xr:uid="{00000000-0005-0000-0000-00008E4F0000}"/>
    <cellStyle name="Normal 3 2 15 4 2" xfId="32103" xr:uid="{00000000-0005-0000-0000-00008F4F0000}"/>
    <cellStyle name="Normal 3 2 15 4 3" xfId="47700" xr:uid="{00000000-0005-0000-0000-0000904F0000}"/>
    <cellStyle name="Normal 3 2 15 5" xfId="24357" xr:uid="{00000000-0005-0000-0000-0000914F0000}"/>
    <cellStyle name="Normal 3 2 15 6" xfId="39954" xr:uid="{00000000-0005-0000-0000-0000924F0000}"/>
    <cellStyle name="Normal 3 2 16" xfId="8527" xr:uid="{00000000-0005-0000-0000-0000934F0000}"/>
    <cellStyle name="Normal 3 2 16 2" xfId="8528" xr:uid="{00000000-0005-0000-0000-0000944F0000}"/>
    <cellStyle name="Normal 3 2 16 2 2" xfId="16438" xr:uid="{00000000-0005-0000-0000-0000954F0000}"/>
    <cellStyle name="Normal 3 2 16 2 2 2" xfId="32107" xr:uid="{00000000-0005-0000-0000-0000964F0000}"/>
    <cellStyle name="Normal 3 2 16 2 2 3" xfId="47704" xr:uid="{00000000-0005-0000-0000-0000974F0000}"/>
    <cellStyle name="Normal 3 2 16 2 3" xfId="24361" xr:uid="{00000000-0005-0000-0000-0000984F0000}"/>
    <cellStyle name="Normal 3 2 16 2 4" xfId="39958" xr:uid="{00000000-0005-0000-0000-0000994F0000}"/>
    <cellStyle name="Normal 3 2 16 3" xfId="8529" xr:uid="{00000000-0005-0000-0000-00009A4F0000}"/>
    <cellStyle name="Normal 3 2 16 3 2" xfId="16439" xr:uid="{00000000-0005-0000-0000-00009B4F0000}"/>
    <cellStyle name="Normal 3 2 16 3 2 2" xfId="32108" xr:uid="{00000000-0005-0000-0000-00009C4F0000}"/>
    <cellStyle name="Normal 3 2 16 3 2 3" xfId="47705" xr:uid="{00000000-0005-0000-0000-00009D4F0000}"/>
    <cellStyle name="Normal 3 2 16 3 3" xfId="24362" xr:uid="{00000000-0005-0000-0000-00009E4F0000}"/>
    <cellStyle name="Normal 3 2 16 3 4" xfId="39959" xr:uid="{00000000-0005-0000-0000-00009F4F0000}"/>
    <cellStyle name="Normal 3 2 16 4" xfId="16437" xr:uid="{00000000-0005-0000-0000-0000A04F0000}"/>
    <cellStyle name="Normal 3 2 16 4 2" xfId="32106" xr:uid="{00000000-0005-0000-0000-0000A14F0000}"/>
    <cellStyle name="Normal 3 2 16 4 3" xfId="47703" xr:uid="{00000000-0005-0000-0000-0000A24F0000}"/>
    <cellStyle name="Normal 3 2 16 5" xfId="24360" xr:uid="{00000000-0005-0000-0000-0000A34F0000}"/>
    <cellStyle name="Normal 3 2 16 6" xfId="39957" xr:uid="{00000000-0005-0000-0000-0000A44F0000}"/>
    <cellStyle name="Normal 3 2 17" xfId="8530" xr:uid="{00000000-0005-0000-0000-0000A54F0000}"/>
    <cellStyle name="Normal 3 2 17 2" xfId="8531" xr:uid="{00000000-0005-0000-0000-0000A64F0000}"/>
    <cellStyle name="Normal 3 2 17 2 2" xfId="16441" xr:uid="{00000000-0005-0000-0000-0000A74F0000}"/>
    <cellStyle name="Normal 3 2 17 2 2 2" xfId="32110" xr:uid="{00000000-0005-0000-0000-0000A84F0000}"/>
    <cellStyle name="Normal 3 2 17 2 2 3" xfId="47707" xr:uid="{00000000-0005-0000-0000-0000A94F0000}"/>
    <cellStyle name="Normal 3 2 17 2 3" xfId="24364" xr:uid="{00000000-0005-0000-0000-0000AA4F0000}"/>
    <cellStyle name="Normal 3 2 17 2 4" xfId="39961" xr:uid="{00000000-0005-0000-0000-0000AB4F0000}"/>
    <cellStyle name="Normal 3 2 17 3" xfId="8532" xr:uid="{00000000-0005-0000-0000-0000AC4F0000}"/>
    <cellStyle name="Normal 3 2 17 3 2" xfId="16442" xr:uid="{00000000-0005-0000-0000-0000AD4F0000}"/>
    <cellStyle name="Normal 3 2 17 3 2 2" xfId="32111" xr:uid="{00000000-0005-0000-0000-0000AE4F0000}"/>
    <cellStyle name="Normal 3 2 17 3 2 3" xfId="47708" xr:uid="{00000000-0005-0000-0000-0000AF4F0000}"/>
    <cellStyle name="Normal 3 2 17 3 3" xfId="24365" xr:uid="{00000000-0005-0000-0000-0000B04F0000}"/>
    <cellStyle name="Normal 3 2 17 3 4" xfId="39962" xr:uid="{00000000-0005-0000-0000-0000B14F0000}"/>
    <cellStyle name="Normal 3 2 17 4" xfId="16440" xr:uid="{00000000-0005-0000-0000-0000B24F0000}"/>
    <cellStyle name="Normal 3 2 17 4 2" xfId="32109" xr:uid="{00000000-0005-0000-0000-0000B34F0000}"/>
    <cellStyle name="Normal 3 2 17 4 3" xfId="47706" xr:uid="{00000000-0005-0000-0000-0000B44F0000}"/>
    <cellStyle name="Normal 3 2 17 5" xfId="24363" xr:uid="{00000000-0005-0000-0000-0000B54F0000}"/>
    <cellStyle name="Normal 3 2 17 6" xfId="39960" xr:uid="{00000000-0005-0000-0000-0000B64F0000}"/>
    <cellStyle name="Normal 3 2 18" xfId="8533" xr:uid="{00000000-0005-0000-0000-0000B74F0000}"/>
    <cellStyle name="Normal 3 2 18 2" xfId="8534" xr:uid="{00000000-0005-0000-0000-0000B84F0000}"/>
    <cellStyle name="Normal 3 2 18 2 2" xfId="16444" xr:uid="{00000000-0005-0000-0000-0000B94F0000}"/>
    <cellStyle name="Normal 3 2 18 2 2 2" xfId="32113" xr:uid="{00000000-0005-0000-0000-0000BA4F0000}"/>
    <cellStyle name="Normal 3 2 18 2 2 3" xfId="47710" xr:uid="{00000000-0005-0000-0000-0000BB4F0000}"/>
    <cellStyle name="Normal 3 2 18 2 3" xfId="24367" xr:uid="{00000000-0005-0000-0000-0000BC4F0000}"/>
    <cellStyle name="Normal 3 2 18 2 4" xfId="39964" xr:uid="{00000000-0005-0000-0000-0000BD4F0000}"/>
    <cellStyle name="Normal 3 2 18 3" xfId="8535" xr:uid="{00000000-0005-0000-0000-0000BE4F0000}"/>
    <cellStyle name="Normal 3 2 18 3 2" xfId="16445" xr:uid="{00000000-0005-0000-0000-0000BF4F0000}"/>
    <cellStyle name="Normal 3 2 18 3 2 2" xfId="32114" xr:uid="{00000000-0005-0000-0000-0000C04F0000}"/>
    <cellStyle name="Normal 3 2 18 3 2 3" xfId="47711" xr:uid="{00000000-0005-0000-0000-0000C14F0000}"/>
    <cellStyle name="Normal 3 2 18 3 3" xfId="24368" xr:uid="{00000000-0005-0000-0000-0000C24F0000}"/>
    <cellStyle name="Normal 3 2 18 3 4" xfId="39965" xr:uid="{00000000-0005-0000-0000-0000C34F0000}"/>
    <cellStyle name="Normal 3 2 18 4" xfId="16443" xr:uid="{00000000-0005-0000-0000-0000C44F0000}"/>
    <cellStyle name="Normal 3 2 18 4 2" xfId="32112" xr:uid="{00000000-0005-0000-0000-0000C54F0000}"/>
    <cellStyle name="Normal 3 2 18 4 3" xfId="47709" xr:uid="{00000000-0005-0000-0000-0000C64F0000}"/>
    <cellStyle name="Normal 3 2 18 5" xfId="24366" xr:uid="{00000000-0005-0000-0000-0000C74F0000}"/>
    <cellStyle name="Normal 3 2 18 6" xfId="39963" xr:uid="{00000000-0005-0000-0000-0000C84F0000}"/>
    <cellStyle name="Normal 3 2 19" xfId="8536" xr:uid="{00000000-0005-0000-0000-0000C94F0000}"/>
    <cellStyle name="Normal 3 2 19 2" xfId="8537" xr:uid="{00000000-0005-0000-0000-0000CA4F0000}"/>
    <cellStyle name="Normal 3 2 19 2 2" xfId="16447" xr:uid="{00000000-0005-0000-0000-0000CB4F0000}"/>
    <cellStyle name="Normal 3 2 19 2 2 2" xfId="32116" xr:uid="{00000000-0005-0000-0000-0000CC4F0000}"/>
    <cellStyle name="Normal 3 2 19 2 2 3" xfId="47713" xr:uid="{00000000-0005-0000-0000-0000CD4F0000}"/>
    <cellStyle name="Normal 3 2 19 2 3" xfId="24370" xr:uid="{00000000-0005-0000-0000-0000CE4F0000}"/>
    <cellStyle name="Normal 3 2 19 2 4" xfId="39967" xr:uid="{00000000-0005-0000-0000-0000CF4F0000}"/>
    <cellStyle name="Normal 3 2 19 3" xfId="8538" xr:uid="{00000000-0005-0000-0000-0000D04F0000}"/>
    <cellStyle name="Normal 3 2 19 3 2" xfId="16448" xr:uid="{00000000-0005-0000-0000-0000D14F0000}"/>
    <cellStyle name="Normal 3 2 19 3 2 2" xfId="32117" xr:uid="{00000000-0005-0000-0000-0000D24F0000}"/>
    <cellStyle name="Normal 3 2 19 3 2 3" xfId="47714" xr:uid="{00000000-0005-0000-0000-0000D34F0000}"/>
    <cellStyle name="Normal 3 2 19 3 3" xfId="24371" xr:uid="{00000000-0005-0000-0000-0000D44F0000}"/>
    <cellStyle name="Normal 3 2 19 3 4" xfId="39968" xr:uid="{00000000-0005-0000-0000-0000D54F0000}"/>
    <cellStyle name="Normal 3 2 19 4" xfId="16446" xr:uid="{00000000-0005-0000-0000-0000D64F0000}"/>
    <cellStyle name="Normal 3 2 19 4 2" xfId="32115" xr:uid="{00000000-0005-0000-0000-0000D74F0000}"/>
    <cellStyle name="Normal 3 2 19 4 3" xfId="47712" xr:uid="{00000000-0005-0000-0000-0000D84F0000}"/>
    <cellStyle name="Normal 3 2 19 5" xfId="24369" xr:uid="{00000000-0005-0000-0000-0000D94F0000}"/>
    <cellStyle name="Normal 3 2 19 6" xfId="39966" xr:uid="{00000000-0005-0000-0000-0000DA4F0000}"/>
    <cellStyle name="Normal 3 2 2" xfId="509" xr:uid="{00000000-0005-0000-0000-0000DB4F0000}"/>
    <cellStyle name="Normal 3 2 2 10" xfId="8540" xr:uid="{00000000-0005-0000-0000-0000DC4F0000}"/>
    <cellStyle name="Normal 3 2 2 10 2" xfId="8541" xr:uid="{00000000-0005-0000-0000-0000DD4F0000}"/>
    <cellStyle name="Normal 3 2 2 10 2 2" xfId="16451" xr:uid="{00000000-0005-0000-0000-0000DE4F0000}"/>
    <cellStyle name="Normal 3 2 2 10 2 2 2" xfId="32120" xr:uid="{00000000-0005-0000-0000-0000DF4F0000}"/>
    <cellStyle name="Normal 3 2 2 10 2 2 3" xfId="47717" xr:uid="{00000000-0005-0000-0000-0000E04F0000}"/>
    <cellStyle name="Normal 3 2 2 10 2 3" xfId="24374" xr:uid="{00000000-0005-0000-0000-0000E14F0000}"/>
    <cellStyle name="Normal 3 2 2 10 2 4" xfId="39971" xr:uid="{00000000-0005-0000-0000-0000E24F0000}"/>
    <cellStyle name="Normal 3 2 2 10 3" xfId="8542" xr:uid="{00000000-0005-0000-0000-0000E34F0000}"/>
    <cellStyle name="Normal 3 2 2 10 3 2" xfId="16452" xr:uid="{00000000-0005-0000-0000-0000E44F0000}"/>
    <cellStyle name="Normal 3 2 2 10 3 2 2" xfId="32121" xr:uid="{00000000-0005-0000-0000-0000E54F0000}"/>
    <cellStyle name="Normal 3 2 2 10 3 2 3" xfId="47718" xr:uid="{00000000-0005-0000-0000-0000E64F0000}"/>
    <cellStyle name="Normal 3 2 2 10 3 3" xfId="24375" xr:uid="{00000000-0005-0000-0000-0000E74F0000}"/>
    <cellStyle name="Normal 3 2 2 10 3 4" xfId="39972" xr:uid="{00000000-0005-0000-0000-0000E84F0000}"/>
    <cellStyle name="Normal 3 2 2 10 4" xfId="16450" xr:uid="{00000000-0005-0000-0000-0000E94F0000}"/>
    <cellStyle name="Normal 3 2 2 10 4 2" xfId="32119" xr:uid="{00000000-0005-0000-0000-0000EA4F0000}"/>
    <cellStyle name="Normal 3 2 2 10 4 3" xfId="47716" xr:uid="{00000000-0005-0000-0000-0000EB4F0000}"/>
    <cellStyle name="Normal 3 2 2 10 5" xfId="24373" xr:uid="{00000000-0005-0000-0000-0000EC4F0000}"/>
    <cellStyle name="Normal 3 2 2 10 6" xfId="39970" xr:uid="{00000000-0005-0000-0000-0000ED4F0000}"/>
    <cellStyle name="Normal 3 2 2 11" xfId="8543" xr:uid="{00000000-0005-0000-0000-0000EE4F0000}"/>
    <cellStyle name="Normal 3 2 2 11 2" xfId="8544" xr:uid="{00000000-0005-0000-0000-0000EF4F0000}"/>
    <cellStyle name="Normal 3 2 2 11 2 2" xfId="16454" xr:uid="{00000000-0005-0000-0000-0000F04F0000}"/>
    <cellStyle name="Normal 3 2 2 11 2 2 2" xfId="32123" xr:uid="{00000000-0005-0000-0000-0000F14F0000}"/>
    <cellStyle name="Normal 3 2 2 11 2 2 3" xfId="47720" xr:uid="{00000000-0005-0000-0000-0000F24F0000}"/>
    <cellStyle name="Normal 3 2 2 11 2 3" xfId="24377" xr:uid="{00000000-0005-0000-0000-0000F34F0000}"/>
    <cellStyle name="Normal 3 2 2 11 2 4" xfId="39974" xr:uid="{00000000-0005-0000-0000-0000F44F0000}"/>
    <cellStyle name="Normal 3 2 2 11 3" xfId="8545" xr:uid="{00000000-0005-0000-0000-0000F54F0000}"/>
    <cellStyle name="Normal 3 2 2 11 3 2" xfId="16455" xr:uid="{00000000-0005-0000-0000-0000F64F0000}"/>
    <cellStyle name="Normal 3 2 2 11 3 2 2" xfId="32124" xr:uid="{00000000-0005-0000-0000-0000F74F0000}"/>
    <cellStyle name="Normal 3 2 2 11 3 2 3" xfId="47721" xr:uid="{00000000-0005-0000-0000-0000F84F0000}"/>
    <cellStyle name="Normal 3 2 2 11 3 3" xfId="24378" xr:uid="{00000000-0005-0000-0000-0000F94F0000}"/>
    <cellStyle name="Normal 3 2 2 11 3 4" xfId="39975" xr:uid="{00000000-0005-0000-0000-0000FA4F0000}"/>
    <cellStyle name="Normal 3 2 2 11 4" xfId="16453" xr:uid="{00000000-0005-0000-0000-0000FB4F0000}"/>
    <cellStyle name="Normal 3 2 2 11 4 2" xfId="32122" xr:uid="{00000000-0005-0000-0000-0000FC4F0000}"/>
    <cellStyle name="Normal 3 2 2 11 4 3" xfId="47719" xr:uid="{00000000-0005-0000-0000-0000FD4F0000}"/>
    <cellStyle name="Normal 3 2 2 11 5" xfId="24376" xr:uid="{00000000-0005-0000-0000-0000FE4F0000}"/>
    <cellStyle name="Normal 3 2 2 11 6" xfId="39973" xr:uid="{00000000-0005-0000-0000-0000FF4F0000}"/>
    <cellStyle name="Normal 3 2 2 12" xfId="8546" xr:uid="{00000000-0005-0000-0000-000000500000}"/>
    <cellStyle name="Normal 3 2 2 12 2" xfId="8547" xr:uid="{00000000-0005-0000-0000-000001500000}"/>
    <cellStyle name="Normal 3 2 2 12 2 2" xfId="16457" xr:uid="{00000000-0005-0000-0000-000002500000}"/>
    <cellStyle name="Normal 3 2 2 12 2 2 2" xfId="32126" xr:uid="{00000000-0005-0000-0000-000003500000}"/>
    <cellStyle name="Normal 3 2 2 12 2 2 3" xfId="47723" xr:uid="{00000000-0005-0000-0000-000004500000}"/>
    <cellStyle name="Normal 3 2 2 12 2 3" xfId="24380" xr:uid="{00000000-0005-0000-0000-000005500000}"/>
    <cellStyle name="Normal 3 2 2 12 2 4" xfId="39977" xr:uid="{00000000-0005-0000-0000-000006500000}"/>
    <cellStyle name="Normal 3 2 2 12 3" xfId="8548" xr:uid="{00000000-0005-0000-0000-000007500000}"/>
    <cellStyle name="Normal 3 2 2 12 3 2" xfId="16458" xr:uid="{00000000-0005-0000-0000-000008500000}"/>
    <cellStyle name="Normal 3 2 2 12 3 2 2" xfId="32127" xr:uid="{00000000-0005-0000-0000-000009500000}"/>
    <cellStyle name="Normal 3 2 2 12 3 2 3" xfId="47724" xr:uid="{00000000-0005-0000-0000-00000A500000}"/>
    <cellStyle name="Normal 3 2 2 12 3 3" xfId="24381" xr:uid="{00000000-0005-0000-0000-00000B500000}"/>
    <cellStyle name="Normal 3 2 2 12 3 4" xfId="39978" xr:uid="{00000000-0005-0000-0000-00000C500000}"/>
    <cellStyle name="Normal 3 2 2 12 4" xfId="16456" xr:uid="{00000000-0005-0000-0000-00000D500000}"/>
    <cellStyle name="Normal 3 2 2 12 4 2" xfId="32125" xr:uid="{00000000-0005-0000-0000-00000E500000}"/>
    <cellStyle name="Normal 3 2 2 12 4 3" xfId="47722" xr:uid="{00000000-0005-0000-0000-00000F500000}"/>
    <cellStyle name="Normal 3 2 2 12 5" xfId="24379" xr:uid="{00000000-0005-0000-0000-000010500000}"/>
    <cellStyle name="Normal 3 2 2 12 6" xfId="39976" xr:uid="{00000000-0005-0000-0000-000011500000}"/>
    <cellStyle name="Normal 3 2 2 13" xfId="8549" xr:uid="{00000000-0005-0000-0000-000012500000}"/>
    <cellStyle name="Normal 3 2 2 13 2" xfId="8550" xr:uid="{00000000-0005-0000-0000-000013500000}"/>
    <cellStyle name="Normal 3 2 2 13 2 2" xfId="16460" xr:uid="{00000000-0005-0000-0000-000014500000}"/>
    <cellStyle name="Normal 3 2 2 13 2 2 2" xfId="32129" xr:uid="{00000000-0005-0000-0000-000015500000}"/>
    <cellStyle name="Normal 3 2 2 13 2 2 3" xfId="47726" xr:uid="{00000000-0005-0000-0000-000016500000}"/>
    <cellStyle name="Normal 3 2 2 13 2 3" xfId="24383" xr:uid="{00000000-0005-0000-0000-000017500000}"/>
    <cellStyle name="Normal 3 2 2 13 2 4" xfId="39980" xr:uid="{00000000-0005-0000-0000-000018500000}"/>
    <cellStyle name="Normal 3 2 2 13 3" xfId="8551" xr:uid="{00000000-0005-0000-0000-000019500000}"/>
    <cellStyle name="Normal 3 2 2 13 3 2" xfId="16461" xr:uid="{00000000-0005-0000-0000-00001A500000}"/>
    <cellStyle name="Normal 3 2 2 13 3 2 2" xfId="32130" xr:uid="{00000000-0005-0000-0000-00001B500000}"/>
    <cellStyle name="Normal 3 2 2 13 3 2 3" xfId="47727" xr:uid="{00000000-0005-0000-0000-00001C500000}"/>
    <cellStyle name="Normal 3 2 2 13 3 3" xfId="24384" xr:uid="{00000000-0005-0000-0000-00001D500000}"/>
    <cellStyle name="Normal 3 2 2 13 3 4" xfId="39981" xr:uid="{00000000-0005-0000-0000-00001E500000}"/>
    <cellStyle name="Normal 3 2 2 13 4" xfId="16459" xr:uid="{00000000-0005-0000-0000-00001F500000}"/>
    <cellStyle name="Normal 3 2 2 13 4 2" xfId="32128" xr:uid="{00000000-0005-0000-0000-000020500000}"/>
    <cellStyle name="Normal 3 2 2 13 4 3" xfId="47725" xr:uid="{00000000-0005-0000-0000-000021500000}"/>
    <cellStyle name="Normal 3 2 2 13 5" xfId="24382" xr:uid="{00000000-0005-0000-0000-000022500000}"/>
    <cellStyle name="Normal 3 2 2 13 6" xfId="39979" xr:uid="{00000000-0005-0000-0000-000023500000}"/>
    <cellStyle name="Normal 3 2 2 14" xfId="8552" xr:uid="{00000000-0005-0000-0000-000024500000}"/>
    <cellStyle name="Normal 3 2 2 14 2" xfId="8553" xr:uid="{00000000-0005-0000-0000-000025500000}"/>
    <cellStyle name="Normal 3 2 2 14 2 2" xfId="16463" xr:uid="{00000000-0005-0000-0000-000026500000}"/>
    <cellStyle name="Normal 3 2 2 14 2 2 2" xfId="32132" xr:uid="{00000000-0005-0000-0000-000027500000}"/>
    <cellStyle name="Normal 3 2 2 14 2 2 3" xfId="47729" xr:uid="{00000000-0005-0000-0000-000028500000}"/>
    <cellStyle name="Normal 3 2 2 14 2 3" xfId="24386" xr:uid="{00000000-0005-0000-0000-000029500000}"/>
    <cellStyle name="Normal 3 2 2 14 2 4" xfId="39983" xr:uid="{00000000-0005-0000-0000-00002A500000}"/>
    <cellStyle name="Normal 3 2 2 14 3" xfId="8554" xr:uid="{00000000-0005-0000-0000-00002B500000}"/>
    <cellStyle name="Normal 3 2 2 14 3 2" xfId="16464" xr:uid="{00000000-0005-0000-0000-00002C500000}"/>
    <cellStyle name="Normal 3 2 2 14 3 2 2" xfId="32133" xr:uid="{00000000-0005-0000-0000-00002D500000}"/>
    <cellStyle name="Normal 3 2 2 14 3 2 3" xfId="47730" xr:uid="{00000000-0005-0000-0000-00002E500000}"/>
    <cellStyle name="Normal 3 2 2 14 3 3" xfId="24387" xr:uid="{00000000-0005-0000-0000-00002F500000}"/>
    <cellStyle name="Normal 3 2 2 14 3 4" xfId="39984" xr:uid="{00000000-0005-0000-0000-000030500000}"/>
    <cellStyle name="Normal 3 2 2 14 4" xfId="16462" xr:uid="{00000000-0005-0000-0000-000031500000}"/>
    <cellStyle name="Normal 3 2 2 14 4 2" xfId="32131" xr:uid="{00000000-0005-0000-0000-000032500000}"/>
    <cellStyle name="Normal 3 2 2 14 4 3" xfId="47728" xr:uid="{00000000-0005-0000-0000-000033500000}"/>
    <cellStyle name="Normal 3 2 2 14 5" xfId="24385" xr:uid="{00000000-0005-0000-0000-000034500000}"/>
    <cellStyle name="Normal 3 2 2 14 6" xfId="39982" xr:uid="{00000000-0005-0000-0000-000035500000}"/>
    <cellStyle name="Normal 3 2 2 15" xfId="8555" xr:uid="{00000000-0005-0000-0000-000036500000}"/>
    <cellStyle name="Normal 3 2 2 15 2" xfId="8556" xr:uid="{00000000-0005-0000-0000-000037500000}"/>
    <cellStyle name="Normal 3 2 2 15 2 2" xfId="16466" xr:uid="{00000000-0005-0000-0000-000038500000}"/>
    <cellStyle name="Normal 3 2 2 15 2 2 2" xfId="32135" xr:uid="{00000000-0005-0000-0000-000039500000}"/>
    <cellStyle name="Normal 3 2 2 15 2 2 3" xfId="47732" xr:uid="{00000000-0005-0000-0000-00003A500000}"/>
    <cellStyle name="Normal 3 2 2 15 2 3" xfId="24389" xr:uid="{00000000-0005-0000-0000-00003B500000}"/>
    <cellStyle name="Normal 3 2 2 15 2 4" xfId="39986" xr:uid="{00000000-0005-0000-0000-00003C500000}"/>
    <cellStyle name="Normal 3 2 2 15 3" xfId="8557" xr:uid="{00000000-0005-0000-0000-00003D500000}"/>
    <cellStyle name="Normal 3 2 2 15 3 2" xfId="16467" xr:uid="{00000000-0005-0000-0000-00003E500000}"/>
    <cellStyle name="Normal 3 2 2 15 3 2 2" xfId="32136" xr:uid="{00000000-0005-0000-0000-00003F500000}"/>
    <cellStyle name="Normal 3 2 2 15 3 2 3" xfId="47733" xr:uid="{00000000-0005-0000-0000-000040500000}"/>
    <cellStyle name="Normal 3 2 2 15 3 3" xfId="24390" xr:uid="{00000000-0005-0000-0000-000041500000}"/>
    <cellStyle name="Normal 3 2 2 15 3 4" xfId="39987" xr:uid="{00000000-0005-0000-0000-000042500000}"/>
    <cellStyle name="Normal 3 2 2 15 4" xfId="16465" xr:uid="{00000000-0005-0000-0000-000043500000}"/>
    <cellStyle name="Normal 3 2 2 15 4 2" xfId="32134" xr:uid="{00000000-0005-0000-0000-000044500000}"/>
    <cellStyle name="Normal 3 2 2 15 4 3" xfId="47731" xr:uid="{00000000-0005-0000-0000-000045500000}"/>
    <cellStyle name="Normal 3 2 2 15 5" xfId="24388" xr:uid="{00000000-0005-0000-0000-000046500000}"/>
    <cellStyle name="Normal 3 2 2 15 6" xfId="39985" xr:uid="{00000000-0005-0000-0000-000047500000}"/>
    <cellStyle name="Normal 3 2 2 16" xfId="8558" xr:uid="{00000000-0005-0000-0000-000048500000}"/>
    <cellStyle name="Normal 3 2 2 16 2" xfId="8559" xr:uid="{00000000-0005-0000-0000-000049500000}"/>
    <cellStyle name="Normal 3 2 2 16 2 2" xfId="16469" xr:uid="{00000000-0005-0000-0000-00004A500000}"/>
    <cellStyle name="Normal 3 2 2 16 2 2 2" xfId="32138" xr:uid="{00000000-0005-0000-0000-00004B500000}"/>
    <cellStyle name="Normal 3 2 2 16 2 2 3" xfId="47735" xr:uid="{00000000-0005-0000-0000-00004C500000}"/>
    <cellStyle name="Normal 3 2 2 16 2 3" xfId="24392" xr:uid="{00000000-0005-0000-0000-00004D500000}"/>
    <cellStyle name="Normal 3 2 2 16 2 4" xfId="39989" xr:uid="{00000000-0005-0000-0000-00004E500000}"/>
    <cellStyle name="Normal 3 2 2 16 3" xfId="8560" xr:uid="{00000000-0005-0000-0000-00004F500000}"/>
    <cellStyle name="Normal 3 2 2 16 3 2" xfId="16470" xr:uid="{00000000-0005-0000-0000-000050500000}"/>
    <cellStyle name="Normal 3 2 2 16 3 2 2" xfId="32139" xr:uid="{00000000-0005-0000-0000-000051500000}"/>
    <cellStyle name="Normal 3 2 2 16 3 2 3" xfId="47736" xr:uid="{00000000-0005-0000-0000-000052500000}"/>
    <cellStyle name="Normal 3 2 2 16 3 3" xfId="24393" xr:uid="{00000000-0005-0000-0000-000053500000}"/>
    <cellStyle name="Normal 3 2 2 16 3 4" xfId="39990" xr:uid="{00000000-0005-0000-0000-000054500000}"/>
    <cellStyle name="Normal 3 2 2 16 4" xfId="16468" xr:uid="{00000000-0005-0000-0000-000055500000}"/>
    <cellStyle name="Normal 3 2 2 16 4 2" xfId="32137" xr:uid="{00000000-0005-0000-0000-000056500000}"/>
    <cellStyle name="Normal 3 2 2 16 4 3" xfId="47734" xr:uid="{00000000-0005-0000-0000-000057500000}"/>
    <cellStyle name="Normal 3 2 2 16 5" xfId="24391" xr:uid="{00000000-0005-0000-0000-000058500000}"/>
    <cellStyle name="Normal 3 2 2 16 6" xfId="39988" xr:uid="{00000000-0005-0000-0000-000059500000}"/>
    <cellStyle name="Normal 3 2 2 17" xfId="8561" xr:uid="{00000000-0005-0000-0000-00005A500000}"/>
    <cellStyle name="Normal 3 2 2 17 2" xfId="8562" xr:uid="{00000000-0005-0000-0000-00005B500000}"/>
    <cellStyle name="Normal 3 2 2 17 2 2" xfId="16472" xr:uid="{00000000-0005-0000-0000-00005C500000}"/>
    <cellStyle name="Normal 3 2 2 17 2 2 2" xfId="32141" xr:uid="{00000000-0005-0000-0000-00005D500000}"/>
    <cellStyle name="Normal 3 2 2 17 2 2 3" xfId="47738" xr:uid="{00000000-0005-0000-0000-00005E500000}"/>
    <cellStyle name="Normal 3 2 2 17 2 3" xfId="24395" xr:uid="{00000000-0005-0000-0000-00005F500000}"/>
    <cellStyle name="Normal 3 2 2 17 2 4" xfId="39992" xr:uid="{00000000-0005-0000-0000-000060500000}"/>
    <cellStyle name="Normal 3 2 2 17 3" xfId="8563" xr:uid="{00000000-0005-0000-0000-000061500000}"/>
    <cellStyle name="Normal 3 2 2 17 3 2" xfId="16473" xr:uid="{00000000-0005-0000-0000-000062500000}"/>
    <cellStyle name="Normal 3 2 2 17 3 2 2" xfId="32142" xr:uid="{00000000-0005-0000-0000-000063500000}"/>
    <cellStyle name="Normal 3 2 2 17 3 2 3" xfId="47739" xr:uid="{00000000-0005-0000-0000-000064500000}"/>
    <cellStyle name="Normal 3 2 2 17 3 3" xfId="24396" xr:uid="{00000000-0005-0000-0000-000065500000}"/>
    <cellStyle name="Normal 3 2 2 17 3 4" xfId="39993" xr:uid="{00000000-0005-0000-0000-000066500000}"/>
    <cellStyle name="Normal 3 2 2 17 4" xfId="16471" xr:uid="{00000000-0005-0000-0000-000067500000}"/>
    <cellStyle name="Normal 3 2 2 17 4 2" xfId="32140" xr:uid="{00000000-0005-0000-0000-000068500000}"/>
    <cellStyle name="Normal 3 2 2 17 4 3" xfId="47737" xr:uid="{00000000-0005-0000-0000-000069500000}"/>
    <cellStyle name="Normal 3 2 2 17 5" xfId="24394" xr:uid="{00000000-0005-0000-0000-00006A500000}"/>
    <cellStyle name="Normal 3 2 2 17 6" xfId="39991" xr:uid="{00000000-0005-0000-0000-00006B500000}"/>
    <cellStyle name="Normal 3 2 2 18" xfId="8564" xr:uid="{00000000-0005-0000-0000-00006C500000}"/>
    <cellStyle name="Normal 3 2 2 18 2" xfId="8565" xr:uid="{00000000-0005-0000-0000-00006D500000}"/>
    <cellStyle name="Normal 3 2 2 18 2 2" xfId="16475" xr:uid="{00000000-0005-0000-0000-00006E500000}"/>
    <cellStyle name="Normal 3 2 2 18 2 2 2" xfId="32144" xr:uid="{00000000-0005-0000-0000-00006F500000}"/>
    <cellStyle name="Normal 3 2 2 18 2 2 3" xfId="47741" xr:uid="{00000000-0005-0000-0000-000070500000}"/>
    <cellStyle name="Normal 3 2 2 18 2 3" xfId="24398" xr:uid="{00000000-0005-0000-0000-000071500000}"/>
    <cellStyle name="Normal 3 2 2 18 2 4" xfId="39995" xr:uid="{00000000-0005-0000-0000-000072500000}"/>
    <cellStyle name="Normal 3 2 2 18 3" xfId="8566" xr:uid="{00000000-0005-0000-0000-000073500000}"/>
    <cellStyle name="Normal 3 2 2 18 3 2" xfId="16476" xr:uid="{00000000-0005-0000-0000-000074500000}"/>
    <cellStyle name="Normal 3 2 2 18 3 2 2" xfId="32145" xr:uid="{00000000-0005-0000-0000-000075500000}"/>
    <cellStyle name="Normal 3 2 2 18 3 2 3" xfId="47742" xr:uid="{00000000-0005-0000-0000-000076500000}"/>
    <cellStyle name="Normal 3 2 2 18 3 3" xfId="24399" xr:uid="{00000000-0005-0000-0000-000077500000}"/>
    <cellStyle name="Normal 3 2 2 18 3 4" xfId="39996" xr:uid="{00000000-0005-0000-0000-000078500000}"/>
    <cellStyle name="Normal 3 2 2 18 4" xfId="16474" xr:uid="{00000000-0005-0000-0000-000079500000}"/>
    <cellStyle name="Normal 3 2 2 18 4 2" xfId="32143" xr:uid="{00000000-0005-0000-0000-00007A500000}"/>
    <cellStyle name="Normal 3 2 2 18 4 3" xfId="47740" xr:uid="{00000000-0005-0000-0000-00007B500000}"/>
    <cellStyle name="Normal 3 2 2 18 5" xfId="24397" xr:uid="{00000000-0005-0000-0000-00007C500000}"/>
    <cellStyle name="Normal 3 2 2 18 6" xfId="39994" xr:uid="{00000000-0005-0000-0000-00007D500000}"/>
    <cellStyle name="Normal 3 2 2 19" xfId="8567" xr:uid="{00000000-0005-0000-0000-00007E500000}"/>
    <cellStyle name="Normal 3 2 2 19 2" xfId="8568" xr:uid="{00000000-0005-0000-0000-00007F500000}"/>
    <cellStyle name="Normal 3 2 2 19 2 2" xfId="16478" xr:uid="{00000000-0005-0000-0000-000080500000}"/>
    <cellStyle name="Normal 3 2 2 19 2 2 2" xfId="32147" xr:uid="{00000000-0005-0000-0000-000081500000}"/>
    <cellStyle name="Normal 3 2 2 19 2 2 3" xfId="47744" xr:uid="{00000000-0005-0000-0000-000082500000}"/>
    <cellStyle name="Normal 3 2 2 19 2 3" xfId="24401" xr:uid="{00000000-0005-0000-0000-000083500000}"/>
    <cellStyle name="Normal 3 2 2 19 2 4" xfId="39998" xr:uid="{00000000-0005-0000-0000-000084500000}"/>
    <cellStyle name="Normal 3 2 2 19 3" xfId="8569" xr:uid="{00000000-0005-0000-0000-000085500000}"/>
    <cellStyle name="Normal 3 2 2 19 3 2" xfId="16479" xr:uid="{00000000-0005-0000-0000-000086500000}"/>
    <cellStyle name="Normal 3 2 2 19 3 2 2" xfId="32148" xr:uid="{00000000-0005-0000-0000-000087500000}"/>
    <cellStyle name="Normal 3 2 2 19 3 2 3" xfId="47745" xr:uid="{00000000-0005-0000-0000-000088500000}"/>
    <cellStyle name="Normal 3 2 2 19 3 3" xfId="24402" xr:uid="{00000000-0005-0000-0000-000089500000}"/>
    <cellStyle name="Normal 3 2 2 19 3 4" xfId="39999" xr:uid="{00000000-0005-0000-0000-00008A500000}"/>
    <cellStyle name="Normal 3 2 2 19 4" xfId="16477" xr:uid="{00000000-0005-0000-0000-00008B500000}"/>
    <cellStyle name="Normal 3 2 2 19 4 2" xfId="32146" xr:uid="{00000000-0005-0000-0000-00008C500000}"/>
    <cellStyle name="Normal 3 2 2 19 4 3" xfId="47743" xr:uid="{00000000-0005-0000-0000-00008D500000}"/>
    <cellStyle name="Normal 3 2 2 19 5" xfId="24400" xr:uid="{00000000-0005-0000-0000-00008E500000}"/>
    <cellStyle name="Normal 3 2 2 19 6" xfId="39997" xr:uid="{00000000-0005-0000-0000-00008F500000}"/>
    <cellStyle name="Normal 3 2 2 2" xfId="8570" xr:uid="{00000000-0005-0000-0000-000090500000}"/>
    <cellStyle name="Normal 3 2 2 2 10" xfId="8571" xr:uid="{00000000-0005-0000-0000-000091500000}"/>
    <cellStyle name="Normal 3 2 2 2 10 2" xfId="8572" xr:uid="{00000000-0005-0000-0000-000092500000}"/>
    <cellStyle name="Normal 3 2 2 2 10 2 2" xfId="16482" xr:uid="{00000000-0005-0000-0000-000093500000}"/>
    <cellStyle name="Normal 3 2 2 2 10 2 2 2" xfId="32151" xr:uid="{00000000-0005-0000-0000-000094500000}"/>
    <cellStyle name="Normal 3 2 2 2 10 2 2 3" xfId="47748" xr:uid="{00000000-0005-0000-0000-000095500000}"/>
    <cellStyle name="Normal 3 2 2 2 10 2 3" xfId="24405" xr:uid="{00000000-0005-0000-0000-000096500000}"/>
    <cellStyle name="Normal 3 2 2 2 10 2 4" xfId="40002" xr:uid="{00000000-0005-0000-0000-000097500000}"/>
    <cellStyle name="Normal 3 2 2 2 10 3" xfId="8573" xr:uid="{00000000-0005-0000-0000-000098500000}"/>
    <cellStyle name="Normal 3 2 2 2 10 3 2" xfId="16483" xr:uid="{00000000-0005-0000-0000-000099500000}"/>
    <cellStyle name="Normal 3 2 2 2 10 3 2 2" xfId="32152" xr:uid="{00000000-0005-0000-0000-00009A500000}"/>
    <cellStyle name="Normal 3 2 2 2 10 3 2 3" xfId="47749" xr:uid="{00000000-0005-0000-0000-00009B500000}"/>
    <cellStyle name="Normal 3 2 2 2 10 3 3" xfId="24406" xr:uid="{00000000-0005-0000-0000-00009C500000}"/>
    <cellStyle name="Normal 3 2 2 2 10 3 4" xfId="40003" xr:uid="{00000000-0005-0000-0000-00009D500000}"/>
    <cellStyle name="Normal 3 2 2 2 10 4" xfId="16481" xr:uid="{00000000-0005-0000-0000-00009E500000}"/>
    <cellStyle name="Normal 3 2 2 2 10 4 2" xfId="32150" xr:uid="{00000000-0005-0000-0000-00009F500000}"/>
    <cellStyle name="Normal 3 2 2 2 10 4 3" xfId="47747" xr:uid="{00000000-0005-0000-0000-0000A0500000}"/>
    <cellStyle name="Normal 3 2 2 2 10 5" xfId="24404" xr:uid="{00000000-0005-0000-0000-0000A1500000}"/>
    <cellStyle name="Normal 3 2 2 2 10 6" xfId="40001" xr:uid="{00000000-0005-0000-0000-0000A2500000}"/>
    <cellStyle name="Normal 3 2 2 2 11" xfId="8574" xr:uid="{00000000-0005-0000-0000-0000A3500000}"/>
    <cellStyle name="Normal 3 2 2 2 11 2" xfId="8575" xr:uid="{00000000-0005-0000-0000-0000A4500000}"/>
    <cellStyle name="Normal 3 2 2 2 11 2 2" xfId="16485" xr:uid="{00000000-0005-0000-0000-0000A5500000}"/>
    <cellStyle name="Normal 3 2 2 2 11 2 2 2" xfId="32154" xr:uid="{00000000-0005-0000-0000-0000A6500000}"/>
    <cellStyle name="Normal 3 2 2 2 11 2 2 3" xfId="47751" xr:uid="{00000000-0005-0000-0000-0000A7500000}"/>
    <cellStyle name="Normal 3 2 2 2 11 2 3" xfId="24408" xr:uid="{00000000-0005-0000-0000-0000A8500000}"/>
    <cellStyle name="Normal 3 2 2 2 11 2 4" xfId="40005" xr:uid="{00000000-0005-0000-0000-0000A9500000}"/>
    <cellStyle name="Normal 3 2 2 2 11 3" xfId="8576" xr:uid="{00000000-0005-0000-0000-0000AA500000}"/>
    <cellStyle name="Normal 3 2 2 2 11 3 2" xfId="16486" xr:uid="{00000000-0005-0000-0000-0000AB500000}"/>
    <cellStyle name="Normal 3 2 2 2 11 3 2 2" xfId="32155" xr:uid="{00000000-0005-0000-0000-0000AC500000}"/>
    <cellStyle name="Normal 3 2 2 2 11 3 2 3" xfId="47752" xr:uid="{00000000-0005-0000-0000-0000AD500000}"/>
    <cellStyle name="Normal 3 2 2 2 11 3 3" xfId="24409" xr:uid="{00000000-0005-0000-0000-0000AE500000}"/>
    <cellStyle name="Normal 3 2 2 2 11 3 4" xfId="40006" xr:uid="{00000000-0005-0000-0000-0000AF500000}"/>
    <cellStyle name="Normal 3 2 2 2 11 4" xfId="16484" xr:uid="{00000000-0005-0000-0000-0000B0500000}"/>
    <cellStyle name="Normal 3 2 2 2 11 4 2" xfId="32153" xr:uid="{00000000-0005-0000-0000-0000B1500000}"/>
    <cellStyle name="Normal 3 2 2 2 11 4 3" xfId="47750" xr:uid="{00000000-0005-0000-0000-0000B2500000}"/>
    <cellStyle name="Normal 3 2 2 2 11 5" xfId="24407" xr:uid="{00000000-0005-0000-0000-0000B3500000}"/>
    <cellStyle name="Normal 3 2 2 2 11 6" xfId="40004" xr:uid="{00000000-0005-0000-0000-0000B4500000}"/>
    <cellStyle name="Normal 3 2 2 2 12" xfId="8577" xr:uid="{00000000-0005-0000-0000-0000B5500000}"/>
    <cellStyle name="Normal 3 2 2 2 12 2" xfId="8578" xr:uid="{00000000-0005-0000-0000-0000B6500000}"/>
    <cellStyle name="Normal 3 2 2 2 12 2 2" xfId="16488" xr:uid="{00000000-0005-0000-0000-0000B7500000}"/>
    <cellStyle name="Normal 3 2 2 2 12 2 2 2" xfId="32157" xr:uid="{00000000-0005-0000-0000-0000B8500000}"/>
    <cellStyle name="Normal 3 2 2 2 12 2 2 3" xfId="47754" xr:uid="{00000000-0005-0000-0000-0000B9500000}"/>
    <cellStyle name="Normal 3 2 2 2 12 2 3" xfId="24411" xr:uid="{00000000-0005-0000-0000-0000BA500000}"/>
    <cellStyle name="Normal 3 2 2 2 12 2 4" xfId="40008" xr:uid="{00000000-0005-0000-0000-0000BB500000}"/>
    <cellStyle name="Normal 3 2 2 2 12 3" xfId="8579" xr:uid="{00000000-0005-0000-0000-0000BC500000}"/>
    <cellStyle name="Normal 3 2 2 2 12 3 2" xfId="16489" xr:uid="{00000000-0005-0000-0000-0000BD500000}"/>
    <cellStyle name="Normal 3 2 2 2 12 3 2 2" xfId="32158" xr:uid="{00000000-0005-0000-0000-0000BE500000}"/>
    <cellStyle name="Normal 3 2 2 2 12 3 2 3" xfId="47755" xr:uid="{00000000-0005-0000-0000-0000BF500000}"/>
    <cellStyle name="Normal 3 2 2 2 12 3 3" xfId="24412" xr:uid="{00000000-0005-0000-0000-0000C0500000}"/>
    <cellStyle name="Normal 3 2 2 2 12 3 4" xfId="40009" xr:uid="{00000000-0005-0000-0000-0000C1500000}"/>
    <cellStyle name="Normal 3 2 2 2 12 4" xfId="16487" xr:uid="{00000000-0005-0000-0000-0000C2500000}"/>
    <cellStyle name="Normal 3 2 2 2 12 4 2" xfId="32156" xr:uid="{00000000-0005-0000-0000-0000C3500000}"/>
    <cellStyle name="Normal 3 2 2 2 12 4 3" xfId="47753" xr:uid="{00000000-0005-0000-0000-0000C4500000}"/>
    <cellStyle name="Normal 3 2 2 2 12 5" xfId="24410" xr:uid="{00000000-0005-0000-0000-0000C5500000}"/>
    <cellStyle name="Normal 3 2 2 2 12 6" xfId="40007" xr:uid="{00000000-0005-0000-0000-0000C6500000}"/>
    <cellStyle name="Normal 3 2 2 2 13" xfId="8580" xr:uid="{00000000-0005-0000-0000-0000C7500000}"/>
    <cellStyle name="Normal 3 2 2 2 13 2" xfId="8581" xr:uid="{00000000-0005-0000-0000-0000C8500000}"/>
    <cellStyle name="Normal 3 2 2 2 13 2 2" xfId="16491" xr:uid="{00000000-0005-0000-0000-0000C9500000}"/>
    <cellStyle name="Normal 3 2 2 2 13 2 2 2" xfId="32160" xr:uid="{00000000-0005-0000-0000-0000CA500000}"/>
    <cellStyle name="Normal 3 2 2 2 13 2 2 3" xfId="47757" xr:uid="{00000000-0005-0000-0000-0000CB500000}"/>
    <cellStyle name="Normal 3 2 2 2 13 2 3" xfId="24414" xr:uid="{00000000-0005-0000-0000-0000CC500000}"/>
    <cellStyle name="Normal 3 2 2 2 13 2 4" xfId="40011" xr:uid="{00000000-0005-0000-0000-0000CD500000}"/>
    <cellStyle name="Normal 3 2 2 2 13 3" xfId="8582" xr:uid="{00000000-0005-0000-0000-0000CE500000}"/>
    <cellStyle name="Normal 3 2 2 2 13 3 2" xfId="16492" xr:uid="{00000000-0005-0000-0000-0000CF500000}"/>
    <cellStyle name="Normal 3 2 2 2 13 3 2 2" xfId="32161" xr:uid="{00000000-0005-0000-0000-0000D0500000}"/>
    <cellStyle name="Normal 3 2 2 2 13 3 2 3" xfId="47758" xr:uid="{00000000-0005-0000-0000-0000D1500000}"/>
    <cellStyle name="Normal 3 2 2 2 13 3 3" xfId="24415" xr:uid="{00000000-0005-0000-0000-0000D2500000}"/>
    <cellStyle name="Normal 3 2 2 2 13 3 4" xfId="40012" xr:uid="{00000000-0005-0000-0000-0000D3500000}"/>
    <cellStyle name="Normal 3 2 2 2 13 4" xfId="16490" xr:uid="{00000000-0005-0000-0000-0000D4500000}"/>
    <cellStyle name="Normal 3 2 2 2 13 4 2" xfId="32159" xr:uid="{00000000-0005-0000-0000-0000D5500000}"/>
    <cellStyle name="Normal 3 2 2 2 13 4 3" xfId="47756" xr:uid="{00000000-0005-0000-0000-0000D6500000}"/>
    <cellStyle name="Normal 3 2 2 2 13 5" xfId="24413" xr:uid="{00000000-0005-0000-0000-0000D7500000}"/>
    <cellStyle name="Normal 3 2 2 2 13 6" xfId="40010" xr:uid="{00000000-0005-0000-0000-0000D8500000}"/>
    <cellStyle name="Normal 3 2 2 2 14" xfId="8583" xr:uid="{00000000-0005-0000-0000-0000D9500000}"/>
    <cellStyle name="Normal 3 2 2 2 14 2" xfId="8584" xr:uid="{00000000-0005-0000-0000-0000DA500000}"/>
    <cellStyle name="Normal 3 2 2 2 14 2 2" xfId="16494" xr:uid="{00000000-0005-0000-0000-0000DB500000}"/>
    <cellStyle name="Normal 3 2 2 2 14 2 2 2" xfId="32163" xr:uid="{00000000-0005-0000-0000-0000DC500000}"/>
    <cellStyle name="Normal 3 2 2 2 14 2 2 3" xfId="47760" xr:uid="{00000000-0005-0000-0000-0000DD500000}"/>
    <cellStyle name="Normal 3 2 2 2 14 2 3" xfId="24417" xr:uid="{00000000-0005-0000-0000-0000DE500000}"/>
    <cellStyle name="Normal 3 2 2 2 14 2 4" xfId="40014" xr:uid="{00000000-0005-0000-0000-0000DF500000}"/>
    <cellStyle name="Normal 3 2 2 2 14 3" xfId="8585" xr:uid="{00000000-0005-0000-0000-0000E0500000}"/>
    <cellStyle name="Normal 3 2 2 2 14 3 2" xfId="16495" xr:uid="{00000000-0005-0000-0000-0000E1500000}"/>
    <cellStyle name="Normal 3 2 2 2 14 3 2 2" xfId="32164" xr:uid="{00000000-0005-0000-0000-0000E2500000}"/>
    <cellStyle name="Normal 3 2 2 2 14 3 2 3" xfId="47761" xr:uid="{00000000-0005-0000-0000-0000E3500000}"/>
    <cellStyle name="Normal 3 2 2 2 14 3 3" xfId="24418" xr:uid="{00000000-0005-0000-0000-0000E4500000}"/>
    <cellStyle name="Normal 3 2 2 2 14 3 4" xfId="40015" xr:uid="{00000000-0005-0000-0000-0000E5500000}"/>
    <cellStyle name="Normal 3 2 2 2 14 4" xfId="16493" xr:uid="{00000000-0005-0000-0000-0000E6500000}"/>
    <cellStyle name="Normal 3 2 2 2 14 4 2" xfId="32162" xr:uid="{00000000-0005-0000-0000-0000E7500000}"/>
    <cellStyle name="Normal 3 2 2 2 14 4 3" xfId="47759" xr:uid="{00000000-0005-0000-0000-0000E8500000}"/>
    <cellStyle name="Normal 3 2 2 2 14 5" xfId="24416" xr:uid="{00000000-0005-0000-0000-0000E9500000}"/>
    <cellStyle name="Normal 3 2 2 2 14 6" xfId="40013" xr:uid="{00000000-0005-0000-0000-0000EA500000}"/>
    <cellStyle name="Normal 3 2 2 2 15" xfId="8586" xr:uid="{00000000-0005-0000-0000-0000EB500000}"/>
    <cellStyle name="Normal 3 2 2 2 15 2" xfId="8587" xr:uid="{00000000-0005-0000-0000-0000EC500000}"/>
    <cellStyle name="Normal 3 2 2 2 15 2 2" xfId="16497" xr:uid="{00000000-0005-0000-0000-0000ED500000}"/>
    <cellStyle name="Normal 3 2 2 2 15 2 2 2" xfId="32166" xr:uid="{00000000-0005-0000-0000-0000EE500000}"/>
    <cellStyle name="Normal 3 2 2 2 15 2 2 3" xfId="47763" xr:uid="{00000000-0005-0000-0000-0000EF500000}"/>
    <cellStyle name="Normal 3 2 2 2 15 2 3" xfId="24420" xr:uid="{00000000-0005-0000-0000-0000F0500000}"/>
    <cellStyle name="Normal 3 2 2 2 15 2 4" xfId="40017" xr:uid="{00000000-0005-0000-0000-0000F1500000}"/>
    <cellStyle name="Normal 3 2 2 2 15 3" xfId="8588" xr:uid="{00000000-0005-0000-0000-0000F2500000}"/>
    <cellStyle name="Normal 3 2 2 2 15 3 2" xfId="16498" xr:uid="{00000000-0005-0000-0000-0000F3500000}"/>
    <cellStyle name="Normal 3 2 2 2 15 3 2 2" xfId="32167" xr:uid="{00000000-0005-0000-0000-0000F4500000}"/>
    <cellStyle name="Normal 3 2 2 2 15 3 2 3" xfId="47764" xr:uid="{00000000-0005-0000-0000-0000F5500000}"/>
    <cellStyle name="Normal 3 2 2 2 15 3 3" xfId="24421" xr:uid="{00000000-0005-0000-0000-0000F6500000}"/>
    <cellStyle name="Normal 3 2 2 2 15 3 4" xfId="40018" xr:uid="{00000000-0005-0000-0000-0000F7500000}"/>
    <cellStyle name="Normal 3 2 2 2 15 4" xfId="16496" xr:uid="{00000000-0005-0000-0000-0000F8500000}"/>
    <cellStyle name="Normal 3 2 2 2 15 4 2" xfId="32165" xr:uid="{00000000-0005-0000-0000-0000F9500000}"/>
    <cellStyle name="Normal 3 2 2 2 15 4 3" xfId="47762" xr:uid="{00000000-0005-0000-0000-0000FA500000}"/>
    <cellStyle name="Normal 3 2 2 2 15 5" xfId="24419" xr:uid="{00000000-0005-0000-0000-0000FB500000}"/>
    <cellStyle name="Normal 3 2 2 2 15 6" xfId="40016" xr:uid="{00000000-0005-0000-0000-0000FC500000}"/>
    <cellStyle name="Normal 3 2 2 2 16" xfId="8589" xr:uid="{00000000-0005-0000-0000-0000FD500000}"/>
    <cellStyle name="Normal 3 2 2 2 16 2" xfId="8590" xr:uid="{00000000-0005-0000-0000-0000FE500000}"/>
    <cellStyle name="Normal 3 2 2 2 16 2 2" xfId="16500" xr:uid="{00000000-0005-0000-0000-0000FF500000}"/>
    <cellStyle name="Normal 3 2 2 2 16 2 2 2" xfId="32169" xr:uid="{00000000-0005-0000-0000-000000510000}"/>
    <cellStyle name="Normal 3 2 2 2 16 2 2 3" xfId="47766" xr:uid="{00000000-0005-0000-0000-000001510000}"/>
    <cellStyle name="Normal 3 2 2 2 16 2 3" xfId="24423" xr:uid="{00000000-0005-0000-0000-000002510000}"/>
    <cellStyle name="Normal 3 2 2 2 16 2 4" xfId="40020" xr:uid="{00000000-0005-0000-0000-000003510000}"/>
    <cellStyle name="Normal 3 2 2 2 16 3" xfId="8591" xr:uid="{00000000-0005-0000-0000-000004510000}"/>
    <cellStyle name="Normal 3 2 2 2 16 3 2" xfId="16501" xr:uid="{00000000-0005-0000-0000-000005510000}"/>
    <cellStyle name="Normal 3 2 2 2 16 3 2 2" xfId="32170" xr:uid="{00000000-0005-0000-0000-000006510000}"/>
    <cellStyle name="Normal 3 2 2 2 16 3 2 3" xfId="47767" xr:uid="{00000000-0005-0000-0000-000007510000}"/>
    <cellStyle name="Normal 3 2 2 2 16 3 3" xfId="24424" xr:uid="{00000000-0005-0000-0000-000008510000}"/>
    <cellStyle name="Normal 3 2 2 2 16 3 4" xfId="40021" xr:uid="{00000000-0005-0000-0000-000009510000}"/>
    <cellStyle name="Normal 3 2 2 2 16 4" xfId="16499" xr:uid="{00000000-0005-0000-0000-00000A510000}"/>
    <cellStyle name="Normal 3 2 2 2 16 4 2" xfId="32168" xr:uid="{00000000-0005-0000-0000-00000B510000}"/>
    <cellStyle name="Normal 3 2 2 2 16 4 3" xfId="47765" xr:uid="{00000000-0005-0000-0000-00000C510000}"/>
    <cellStyle name="Normal 3 2 2 2 16 5" xfId="24422" xr:uid="{00000000-0005-0000-0000-00000D510000}"/>
    <cellStyle name="Normal 3 2 2 2 16 6" xfId="40019" xr:uid="{00000000-0005-0000-0000-00000E510000}"/>
    <cellStyle name="Normal 3 2 2 2 17" xfId="8592" xr:uid="{00000000-0005-0000-0000-00000F510000}"/>
    <cellStyle name="Normal 3 2 2 2 17 2" xfId="8593" xr:uid="{00000000-0005-0000-0000-000010510000}"/>
    <cellStyle name="Normal 3 2 2 2 17 2 2" xfId="16503" xr:uid="{00000000-0005-0000-0000-000011510000}"/>
    <cellStyle name="Normal 3 2 2 2 17 2 2 2" xfId="32172" xr:uid="{00000000-0005-0000-0000-000012510000}"/>
    <cellStyle name="Normal 3 2 2 2 17 2 2 3" xfId="47769" xr:uid="{00000000-0005-0000-0000-000013510000}"/>
    <cellStyle name="Normal 3 2 2 2 17 2 3" xfId="24426" xr:uid="{00000000-0005-0000-0000-000014510000}"/>
    <cellStyle name="Normal 3 2 2 2 17 2 4" xfId="40023" xr:uid="{00000000-0005-0000-0000-000015510000}"/>
    <cellStyle name="Normal 3 2 2 2 17 3" xfId="8594" xr:uid="{00000000-0005-0000-0000-000016510000}"/>
    <cellStyle name="Normal 3 2 2 2 17 3 2" xfId="16504" xr:uid="{00000000-0005-0000-0000-000017510000}"/>
    <cellStyle name="Normal 3 2 2 2 17 3 2 2" xfId="32173" xr:uid="{00000000-0005-0000-0000-000018510000}"/>
    <cellStyle name="Normal 3 2 2 2 17 3 2 3" xfId="47770" xr:uid="{00000000-0005-0000-0000-000019510000}"/>
    <cellStyle name="Normal 3 2 2 2 17 3 3" xfId="24427" xr:uid="{00000000-0005-0000-0000-00001A510000}"/>
    <cellStyle name="Normal 3 2 2 2 17 3 4" xfId="40024" xr:uid="{00000000-0005-0000-0000-00001B510000}"/>
    <cellStyle name="Normal 3 2 2 2 17 4" xfId="16502" xr:uid="{00000000-0005-0000-0000-00001C510000}"/>
    <cellStyle name="Normal 3 2 2 2 17 4 2" xfId="32171" xr:uid="{00000000-0005-0000-0000-00001D510000}"/>
    <cellStyle name="Normal 3 2 2 2 17 4 3" xfId="47768" xr:uid="{00000000-0005-0000-0000-00001E510000}"/>
    <cellStyle name="Normal 3 2 2 2 17 5" xfId="24425" xr:uid="{00000000-0005-0000-0000-00001F510000}"/>
    <cellStyle name="Normal 3 2 2 2 17 6" xfId="40022" xr:uid="{00000000-0005-0000-0000-000020510000}"/>
    <cellStyle name="Normal 3 2 2 2 18" xfId="8595" xr:uid="{00000000-0005-0000-0000-000021510000}"/>
    <cellStyle name="Normal 3 2 2 2 18 2" xfId="8596" xr:uid="{00000000-0005-0000-0000-000022510000}"/>
    <cellStyle name="Normal 3 2 2 2 18 2 2" xfId="16506" xr:uid="{00000000-0005-0000-0000-000023510000}"/>
    <cellStyle name="Normal 3 2 2 2 18 2 2 2" xfId="32175" xr:uid="{00000000-0005-0000-0000-000024510000}"/>
    <cellStyle name="Normal 3 2 2 2 18 2 2 3" xfId="47772" xr:uid="{00000000-0005-0000-0000-000025510000}"/>
    <cellStyle name="Normal 3 2 2 2 18 2 3" xfId="24429" xr:uid="{00000000-0005-0000-0000-000026510000}"/>
    <cellStyle name="Normal 3 2 2 2 18 2 4" xfId="40026" xr:uid="{00000000-0005-0000-0000-000027510000}"/>
    <cellStyle name="Normal 3 2 2 2 18 3" xfId="8597" xr:uid="{00000000-0005-0000-0000-000028510000}"/>
    <cellStyle name="Normal 3 2 2 2 18 3 2" xfId="16507" xr:uid="{00000000-0005-0000-0000-000029510000}"/>
    <cellStyle name="Normal 3 2 2 2 18 3 2 2" xfId="32176" xr:uid="{00000000-0005-0000-0000-00002A510000}"/>
    <cellStyle name="Normal 3 2 2 2 18 3 2 3" xfId="47773" xr:uid="{00000000-0005-0000-0000-00002B510000}"/>
    <cellStyle name="Normal 3 2 2 2 18 3 3" xfId="24430" xr:uid="{00000000-0005-0000-0000-00002C510000}"/>
    <cellStyle name="Normal 3 2 2 2 18 3 4" xfId="40027" xr:uid="{00000000-0005-0000-0000-00002D510000}"/>
    <cellStyle name="Normal 3 2 2 2 18 4" xfId="16505" xr:uid="{00000000-0005-0000-0000-00002E510000}"/>
    <cellStyle name="Normal 3 2 2 2 18 4 2" xfId="32174" xr:uid="{00000000-0005-0000-0000-00002F510000}"/>
    <cellStyle name="Normal 3 2 2 2 18 4 3" xfId="47771" xr:uid="{00000000-0005-0000-0000-000030510000}"/>
    <cellStyle name="Normal 3 2 2 2 18 5" xfId="24428" xr:uid="{00000000-0005-0000-0000-000031510000}"/>
    <cellStyle name="Normal 3 2 2 2 18 6" xfId="40025" xr:uid="{00000000-0005-0000-0000-000032510000}"/>
    <cellStyle name="Normal 3 2 2 2 19" xfId="8598" xr:uid="{00000000-0005-0000-0000-000033510000}"/>
    <cellStyle name="Normal 3 2 2 2 19 2" xfId="16508" xr:uid="{00000000-0005-0000-0000-000034510000}"/>
    <cellStyle name="Normal 3 2 2 2 19 2 2" xfId="32177" xr:uid="{00000000-0005-0000-0000-000035510000}"/>
    <cellStyle name="Normal 3 2 2 2 19 2 3" xfId="47774" xr:uid="{00000000-0005-0000-0000-000036510000}"/>
    <cellStyle name="Normal 3 2 2 2 19 3" xfId="24431" xr:uid="{00000000-0005-0000-0000-000037510000}"/>
    <cellStyle name="Normal 3 2 2 2 19 4" xfId="40028" xr:uid="{00000000-0005-0000-0000-000038510000}"/>
    <cellStyle name="Normal 3 2 2 2 2" xfId="8599" xr:uid="{00000000-0005-0000-0000-000039510000}"/>
    <cellStyle name="Normal 3 2 2 2 2 10" xfId="8600" xr:uid="{00000000-0005-0000-0000-00003A510000}"/>
    <cellStyle name="Normal 3 2 2 2 2 10 2" xfId="8601" xr:uid="{00000000-0005-0000-0000-00003B510000}"/>
    <cellStyle name="Normal 3 2 2 2 2 10 2 2" xfId="16511" xr:uid="{00000000-0005-0000-0000-00003C510000}"/>
    <cellStyle name="Normal 3 2 2 2 2 10 2 2 2" xfId="32180" xr:uid="{00000000-0005-0000-0000-00003D510000}"/>
    <cellStyle name="Normal 3 2 2 2 2 10 2 2 3" xfId="47777" xr:uid="{00000000-0005-0000-0000-00003E510000}"/>
    <cellStyle name="Normal 3 2 2 2 2 10 2 3" xfId="24434" xr:uid="{00000000-0005-0000-0000-00003F510000}"/>
    <cellStyle name="Normal 3 2 2 2 2 10 2 4" xfId="40031" xr:uid="{00000000-0005-0000-0000-000040510000}"/>
    <cellStyle name="Normal 3 2 2 2 2 10 3" xfId="8602" xr:uid="{00000000-0005-0000-0000-000041510000}"/>
    <cellStyle name="Normal 3 2 2 2 2 10 3 2" xfId="16512" xr:uid="{00000000-0005-0000-0000-000042510000}"/>
    <cellStyle name="Normal 3 2 2 2 2 10 3 2 2" xfId="32181" xr:uid="{00000000-0005-0000-0000-000043510000}"/>
    <cellStyle name="Normal 3 2 2 2 2 10 3 2 3" xfId="47778" xr:uid="{00000000-0005-0000-0000-000044510000}"/>
    <cellStyle name="Normal 3 2 2 2 2 10 3 3" xfId="24435" xr:uid="{00000000-0005-0000-0000-000045510000}"/>
    <cellStyle name="Normal 3 2 2 2 2 10 3 4" xfId="40032" xr:uid="{00000000-0005-0000-0000-000046510000}"/>
    <cellStyle name="Normal 3 2 2 2 2 10 4" xfId="16510" xr:uid="{00000000-0005-0000-0000-000047510000}"/>
    <cellStyle name="Normal 3 2 2 2 2 10 4 2" xfId="32179" xr:uid="{00000000-0005-0000-0000-000048510000}"/>
    <cellStyle name="Normal 3 2 2 2 2 10 4 3" xfId="47776" xr:uid="{00000000-0005-0000-0000-000049510000}"/>
    <cellStyle name="Normal 3 2 2 2 2 10 5" xfId="24433" xr:uid="{00000000-0005-0000-0000-00004A510000}"/>
    <cellStyle name="Normal 3 2 2 2 2 10 6" xfId="40030" xr:uid="{00000000-0005-0000-0000-00004B510000}"/>
    <cellStyle name="Normal 3 2 2 2 2 11" xfId="8603" xr:uid="{00000000-0005-0000-0000-00004C510000}"/>
    <cellStyle name="Normal 3 2 2 2 2 11 2" xfId="8604" xr:uid="{00000000-0005-0000-0000-00004D510000}"/>
    <cellStyle name="Normal 3 2 2 2 2 11 2 2" xfId="16514" xr:uid="{00000000-0005-0000-0000-00004E510000}"/>
    <cellStyle name="Normal 3 2 2 2 2 11 2 2 2" xfId="32183" xr:uid="{00000000-0005-0000-0000-00004F510000}"/>
    <cellStyle name="Normal 3 2 2 2 2 11 2 2 3" xfId="47780" xr:uid="{00000000-0005-0000-0000-000050510000}"/>
    <cellStyle name="Normal 3 2 2 2 2 11 2 3" xfId="24437" xr:uid="{00000000-0005-0000-0000-000051510000}"/>
    <cellStyle name="Normal 3 2 2 2 2 11 2 4" xfId="40034" xr:uid="{00000000-0005-0000-0000-000052510000}"/>
    <cellStyle name="Normal 3 2 2 2 2 11 3" xfId="8605" xr:uid="{00000000-0005-0000-0000-000053510000}"/>
    <cellStyle name="Normal 3 2 2 2 2 11 3 2" xfId="16515" xr:uid="{00000000-0005-0000-0000-000054510000}"/>
    <cellStyle name="Normal 3 2 2 2 2 11 3 2 2" xfId="32184" xr:uid="{00000000-0005-0000-0000-000055510000}"/>
    <cellStyle name="Normal 3 2 2 2 2 11 3 2 3" xfId="47781" xr:uid="{00000000-0005-0000-0000-000056510000}"/>
    <cellStyle name="Normal 3 2 2 2 2 11 3 3" xfId="24438" xr:uid="{00000000-0005-0000-0000-000057510000}"/>
    <cellStyle name="Normal 3 2 2 2 2 11 3 4" xfId="40035" xr:uid="{00000000-0005-0000-0000-000058510000}"/>
    <cellStyle name="Normal 3 2 2 2 2 11 4" xfId="16513" xr:uid="{00000000-0005-0000-0000-000059510000}"/>
    <cellStyle name="Normal 3 2 2 2 2 11 4 2" xfId="32182" xr:uid="{00000000-0005-0000-0000-00005A510000}"/>
    <cellStyle name="Normal 3 2 2 2 2 11 4 3" xfId="47779" xr:uid="{00000000-0005-0000-0000-00005B510000}"/>
    <cellStyle name="Normal 3 2 2 2 2 11 5" xfId="24436" xr:uid="{00000000-0005-0000-0000-00005C510000}"/>
    <cellStyle name="Normal 3 2 2 2 2 11 6" xfId="40033" xr:uid="{00000000-0005-0000-0000-00005D510000}"/>
    <cellStyle name="Normal 3 2 2 2 2 12" xfId="8606" xr:uid="{00000000-0005-0000-0000-00005E510000}"/>
    <cellStyle name="Normal 3 2 2 2 2 12 2" xfId="8607" xr:uid="{00000000-0005-0000-0000-00005F510000}"/>
    <cellStyle name="Normal 3 2 2 2 2 12 2 2" xfId="16517" xr:uid="{00000000-0005-0000-0000-000060510000}"/>
    <cellStyle name="Normal 3 2 2 2 2 12 2 2 2" xfId="32186" xr:uid="{00000000-0005-0000-0000-000061510000}"/>
    <cellStyle name="Normal 3 2 2 2 2 12 2 2 3" xfId="47783" xr:uid="{00000000-0005-0000-0000-000062510000}"/>
    <cellStyle name="Normal 3 2 2 2 2 12 2 3" xfId="24440" xr:uid="{00000000-0005-0000-0000-000063510000}"/>
    <cellStyle name="Normal 3 2 2 2 2 12 2 4" xfId="40037" xr:uid="{00000000-0005-0000-0000-000064510000}"/>
    <cellStyle name="Normal 3 2 2 2 2 12 3" xfId="8608" xr:uid="{00000000-0005-0000-0000-000065510000}"/>
    <cellStyle name="Normal 3 2 2 2 2 12 3 2" xfId="16518" xr:uid="{00000000-0005-0000-0000-000066510000}"/>
    <cellStyle name="Normal 3 2 2 2 2 12 3 2 2" xfId="32187" xr:uid="{00000000-0005-0000-0000-000067510000}"/>
    <cellStyle name="Normal 3 2 2 2 2 12 3 2 3" xfId="47784" xr:uid="{00000000-0005-0000-0000-000068510000}"/>
    <cellStyle name="Normal 3 2 2 2 2 12 3 3" xfId="24441" xr:uid="{00000000-0005-0000-0000-000069510000}"/>
    <cellStyle name="Normal 3 2 2 2 2 12 3 4" xfId="40038" xr:uid="{00000000-0005-0000-0000-00006A510000}"/>
    <cellStyle name="Normal 3 2 2 2 2 12 4" xfId="16516" xr:uid="{00000000-0005-0000-0000-00006B510000}"/>
    <cellStyle name="Normal 3 2 2 2 2 12 4 2" xfId="32185" xr:uid="{00000000-0005-0000-0000-00006C510000}"/>
    <cellStyle name="Normal 3 2 2 2 2 12 4 3" xfId="47782" xr:uid="{00000000-0005-0000-0000-00006D510000}"/>
    <cellStyle name="Normal 3 2 2 2 2 12 5" xfId="24439" xr:uid="{00000000-0005-0000-0000-00006E510000}"/>
    <cellStyle name="Normal 3 2 2 2 2 12 6" xfId="40036" xr:uid="{00000000-0005-0000-0000-00006F510000}"/>
    <cellStyle name="Normal 3 2 2 2 2 13" xfId="8609" xr:uid="{00000000-0005-0000-0000-000070510000}"/>
    <cellStyle name="Normal 3 2 2 2 2 13 2" xfId="8610" xr:uid="{00000000-0005-0000-0000-000071510000}"/>
    <cellStyle name="Normal 3 2 2 2 2 13 2 2" xfId="16520" xr:uid="{00000000-0005-0000-0000-000072510000}"/>
    <cellStyle name="Normal 3 2 2 2 2 13 2 2 2" xfId="32189" xr:uid="{00000000-0005-0000-0000-000073510000}"/>
    <cellStyle name="Normal 3 2 2 2 2 13 2 2 3" xfId="47786" xr:uid="{00000000-0005-0000-0000-000074510000}"/>
    <cellStyle name="Normal 3 2 2 2 2 13 2 3" xfId="24443" xr:uid="{00000000-0005-0000-0000-000075510000}"/>
    <cellStyle name="Normal 3 2 2 2 2 13 2 4" xfId="40040" xr:uid="{00000000-0005-0000-0000-000076510000}"/>
    <cellStyle name="Normal 3 2 2 2 2 13 3" xfId="8611" xr:uid="{00000000-0005-0000-0000-000077510000}"/>
    <cellStyle name="Normal 3 2 2 2 2 13 3 2" xfId="16521" xr:uid="{00000000-0005-0000-0000-000078510000}"/>
    <cellStyle name="Normal 3 2 2 2 2 13 3 2 2" xfId="32190" xr:uid="{00000000-0005-0000-0000-000079510000}"/>
    <cellStyle name="Normal 3 2 2 2 2 13 3 2 3" xfId="47787" xr:uid="{00000000-0005-0000-0000-00007A510000}"/>
    <cellStyle name="Normal 3 2 2 2 2 13 3 3" xfId="24444" xr:uid="{00000000-0005-0000-0000-00007B510000}"/>
    <cellStyle name="Normal 3 2 2 2 2 13 3 4" xfId="40041" xr:uid="{00000000-0005-0000-0000-00007C510000}"/>
    <cellStyle name="Normal 3 2 2 2 2 13 4" xfId="16519" xr:uid="{00000000-0005-0000-0000-00007D510000}"/>
    <cellStyle name="Normal 3 2 2 2 2 13 4 2" xfId="32188" xr:uid="{00000000-0005-0000-0000-00007E510000}"/>
    <cellStyle name="Normal 3 2 2 2 2 13 4 3" xfId="47785" xr:uid="{00000000-0005-0000-0000-00007F510000}"/>
    <cellStyle name="Normal 3 2 2 2 2 13 5" xfId="24442" xr:uid="{00000000-0005-0000-0000-000080510000}"/>
    <cellStyle name="Normal 3 2 2 2 2 13 6" xfId="40039" xr:uid="{00000000-0005-0000-0000-000081510000}"/>
    <cellStyle name="Normal 3 2 2 2 2 14" xfId="8612" xr:uid="{00000000-0005-0000-0000-000082510000}"/>
    <cellStyle name="Normal 3 2 2 2 2 14 2" xfId="8613" xr:uid="{00000000-0005-0000-0000-000083510000}"/>
    <cellStyle name="Normal 3 2 2 2 2 14 2 2" xfId="16523" xr:uid="{00000000-0005-0000-0000-000084510000}"/>
    <cellStyle name="Normal 3 2 2 2 2 14 2 2 2" xfId="32192" xr:uid="{00000000-0005-0000-0000-000085510000}"/>
    <cellStyle name="Normal 3 2 2 2 2 14 2 2 3" xfId="47789" xr:uid="{00000000-0005-0000-0000-000086510000}"/>
    <cellStyle name="Normal 3 2 2 2 2 14 2 3" xfId="24446" xr:uid="{00000000-0005-0000-0000-000087510000}"/>
    <cellStyle name="Normal 3 2 2 2 2 14 2 4" xfId="40043" xr:uid="{00000000-0005-0000-0000-000088510000}"/>
    <cellStyle name="Normal 3 2 2 2 2 14 3" xfId="8614" xr:uid="{00000000-0005-0000-0000-000089510000}"/>
    <cellStyle name="Normal 3 2 2 2 2 14 3 2" xfId="16524" xr:uid="{00000000-0005-0000-0000-00008A510000}"/>
    <cellStyle name="Normal 3 2 2 2 2 14 3 2 2" xfId="32193" xr:uid="{00000000-0005-0000-0000-00008B510000}"/>
    <cellStyle name="Normal 3 2 2 2 2 14 3 2 3" xfId="47790" xr:uid="{00000000-0005-0000-0000-00008C510000}"/>
    <cellStyle name="Normal 3 2 2 2 2 14 3 3" xfId="24447" xr:uid="{00000000-0005-0000-0000-00008D510000}"/>
    <cellStyle name="Normal 3 2 2 2 2 14 3 4" xfId="40044" xr:uid="{00000000-0005-0000-0000-00008E510000}"/>
    <cellStyle name="Normal 3 2 2 2 2 14 4" xfId="16522" xr:uid="{00000000-0005-0000-0000-00008F510000}"/>
    <cellStyle name="Normal 3 2 2 2 2 14 4 2" xfId="32191" xr:uid="{00000000-0005-0000-0000-000090510000}"/>
    <cellStyle name="Normal 3 2 2 2 2 14 4 3" xfId="47788" xr:uid="{00000000-0005-0000-0000-000091510000}"/>
    <cellStyle name="Normal 3 2 2 2 2 14 5" xfId="24445" xr:uid="{00000000-0005-0000-0000-000092510000}"/>
    <cellStyle name="Normal 3 2 2 2 2 14 6" xfId="40042" xr:uid="{00000000-0005-0000-0000-000093510000}"/>
    <cellStyle name="Normal 3 2 2 2 2 15" xfId="8615" xr:uid="{00000000-0005-0000-0000-000094510000}"/>
    <cellStyle name="Normal 3 2 2 2 2 15 2" xfId="8616" xr:uid="{00000000-0005-0000-0000-000095510000}"/>
    <cellStyle name="Normal 3 2 2 2 2 15 2 2" xfId="16526" xr:uid="{00000000-0005-0000-0000-000096510000}"/>
    <cellStyle name="Normal 3 2 2 2 2 15 2 2 2" xfId="32195" xr:uid="{00000000-0005-0000-0000-000097510000}"/>
    <cellStyle name="Normal 3 2 2 2 2 15 2 2 3" xfId="47792" xr:uid="{00000000-0005-0000-0000-000098510000}"/>
    <cellStyle name="Normal 3 2 2 2 2 15 2 3" xfId="24449" xr:uid="{00000000-0005-0000-0000-000099510000}"/>
    <cellStyle name="Normal 3 2 2 2 2 15 2 4" xfId="40046" xr:uid="{00000000-0005-0000-0000-00009A510000}"/>
    <cellStyle name="Normal 3 2 2 2 2 15 3" xfId="8617" xr:uid="{00000000-0005-0000-0000-00009B510000}"/>
    <cellStyle name="Normal 3 2 2 2 2 15 3 2" xfId="16527" xr:uid="{00000000-0005-0000-0000-00009C510000}"/>
    <cellStyle name="Normal 3 2 2 2 2 15 3 2 2" xfId="32196" xr:uid="{00000000-0005-0000-0000-00009D510000}"/>
    <cellStyle name="Normal 3 2 2 2 2 15 3 2 3" xfId="47793" xr:uid="{00000000-0005-0000-0000-00009E510000}"/>
    <cellStyle name="Normal 3 2 2 2 2 15 3 3" xfId="24450" xr:uid="{00000000-0005-0000-0000-00009F510000}"/>
    <cellStyle name="Normal 3 2 2 2 2 15 3 4" xfId="40047" xr:uid="{00000000-0005-0000-0000-0000A0510000}"/>
    <cellStyle name="Normal 3 2 2 2 2 15 4" xfId="16525" xr:uid="{00000000-0005-0000-0000-0000A1510000}"/>
    <cellStyle name="Normal 3 2 2 2 2 15 4 2" xfId="32194" xr:uid="{00000000-0005-0000-0000-0000A2510000}"/>
    <cellStyle name="Normal 3 2 2 2 2 15 4 3" xfId="47791" xr:uid="{00000000-0005-0000-0000-0000A3510000}"/>
    <cellStyle name="Normal 3 2 2 2 2 15 5" xfId="24448" xr:uid="{00000000-0005-0000-0000-0000A4510000}"/>
    <cellStyle name="Normal 3 2 2 2 2 15 6" xfId="40045" xr:uid="{00000000-0005-0000-0000-0000A5510000}"/>
    <cellStyle name="Normal 3 2 2 2 2 16" xfId="8618" xr:uid="{00000000-0005-0000-0000-0000A6510000}"/>
    <cellStyle name="Normal 3 2 2 2 2 16 2" xfId="8619" xr:uid="{00000000-0005-0000-0000-0000A7510000}"/>
    <cellStyle name="Normal 3 2 2 2 2 16 2 2" xfId="16529" xr:uid="{00000000-0005-0000-0000-0000A8510000}"/>
    <cellStyle name="Normal 3 2 2 2 2 16 2 2 2" xfId="32198" xr:uid="{00000000-0005-0000-0000-0000A9510000}"/>
    <cellStyle name="Normal 3 2 2 2 2 16 2 2 3" xfId="47795" xr:uid="{00000000-0005-0000-0000-0000AA510000}"/>
    <cellStyle name="Normal 3 2 2 2 2 16 2 3" xfId="24452" xr:uid="{00000000-0005-0000-0000-0000AB510000}"/>
    <cellStyle name="Normal 3 2 2 2 2 16 2 4" xfId="40049" xr:uid="{00000000-0005-0000-0000-0000AC510000}"/>
    <cellStyle name="Normal 3 2 2 2 2 16 3" xfId="8620" xr:uid="{00000000-0005-0000-0000-0000AD510000}"/>
    <cellStyle name="Normal 3 2 2 2 2 16 3 2" xfId="16530" xr:uid="{00000000-0005-0000-0000-0000AE510000}"/>
    <cellStyle name="Normal 3 2 2 2 2 16 3 2 2" xfId="32199" xr:uid="{00000000-0005-0000-0000-0000AF510000}"/>
    <cellStyle name="Normal 3 2 2 2 2 16 3 2 3" xfId="47796" xr:uid="{00000000-0005-0000-0000-0000B0510000}"/>
    <cellStyle name="Normal 3 2 2 2 2 16 3 3" xfId="24453" xr:uid="{00000000-0005-0000-0000-0000B1510000}"/>
    <cellStyle name="Normal 3 2 2 2 2 16 3 4" xfId="40050" xr:uid="{00000000-0005-0000-0000-0000B2510000}"/>
    <cellStyle name="Normal 3 2 2 2 2 16 4" xfId="16528" xr:uid="{00000000-0005-0000-0000-0000B3510000}"/>
    <cellStyle name="Normal 3 2 2 2 2 16 4 2" xfId="32197" xr:uid="{00000000-0005-0000-0000-0000B4510000}"/>
    <cellStyle name="Normal 3 2 2 2 2 16 4 3" xfId="47794" xr:uid="{00000000-0005-0000-0000-0000B5510000}"/>
    <cellStyle name="Normal 3 2 2 2 2 16 5" xfId="24451" xr:uid="{00000000-0005-0000-0000-0000B6510000}"/>
    <cellStyle name="Normal 3 2 2 2 2 16 6" xfId="40048" xr:uid="{00000000-0005-0000-0000-0000B7510000}"/>
    <cellStyle name="Normal 3 2 2 2 2 17" xfId="8621" xr:uid="{00000000-0005-0000-0000-0000B8510000}"/>
    <cellStyle name="Normal 3 2 2 2 2 17 2" xfId="16531" xr:uid="{00000000-0005-0000-0000-0000B9510000}"/>
    <cellStyle name="Normal 3 2 2 2 2 17 2 2" xfId="32200" xr:uid="{00000000-0005-0000-0000-0000BA510000}"/>
    <cellStyle name="Normal 3 2 2 2 2 17 2 3" xfId="47797" xr:uid="{00000000-0005-0000-0000-0000BB510000}"/>
    <cellStyle name="Normal 3 2 2 2 2 17 3" xfId="24454" xr:uid="{00000000-0005-0000-0000-0000BC510000}"/>
    <cellStyle name="Normal 3 2 2 2 2 17 4" xfId="40051" xr:uid="{00000000-0005-0000-0000-0000BD510000}"/>
    <cellStyle name="Normal 3 2 2 2 2 18" xfId="8622" xr:uid="{00000000-0005-0000-0000-0000BE510000}"/>
    <cellStyle name="Normal 3 2 2 2 2 18 2" xfId="16532" xr:uid="{00000000-0005-0000-0000-0000BF510000}"/>
    <cellStyle name="Normal 3 2 2 2 2 18 2 2" xfId="32201" xr:uid="{00000000-0005-0000-0000-0000C0510000}"/>
    <cellStyle name="Normal 3 2 2 2 2 18 2 3" xfId="47798" xr:uid="{00000000-0005-0000-0000-0000C1510000}"/>
    <cellStyle name="Normal 3 2 2 2 2 18 3" xfId="24455" xr:uid="{00000000-0005-0000-0000-0000C2510000}"/>
    <cellStyle name="Normal 3 2 2 2 2 18 4" xfId="40052" xr:uid="{00000000-0005-0000-0000-0000C3510000}"/>
    <cellStyle name="Normal 3 2 2 2 2 19" xfId="16509" xr:uid="{00000000-0005-0000-0000-0000C4510000}"/>
    <cellStyle name="Normal 3 2 2 2 2 19 2" xfId="32178" xr:uid="{00000000-0005-0000-0000-0000C5510000}"/>
    <cellStyle name="Normal 3 2 2 2 2 19 3" xfId="47775" xr:uid="{00000000-0005-0000-0000-0000C6510000}"/>
    <cellStyle name="Normal 3 2 2 2 2 2" xfId="8623" xr:uid="{00000000-0005-0000-0000-0000C7510000}"/>
    <cellStyle name="Normal 3 2 2 2 2 2 2" xfId="8624" xr:uid="{00000000-0005-0000-0000-0000C8510000}"/>
    <cellStyle name="Normal 3 2 2 2 2 2 2 2" xfId="8625" xr:uid="{00000000-0005-0000-0000-0000C9510000}"/>
    <cellStyle name="Normal 3 2 2 2 2 2 2 2 2" xfId="8626" xr:uid="{00000000-0005-0000-0000-0000CA510000}"/>
    <cellStyle name="Normal 3 2 2 2 2 2 2 2 2 2" xfId="16536" xr:uid="{00000000-0005-0000-0000-0000CB510000}"/>
    <cellStyle name="Normal 3 2 2 2 2 2 2 2 2 2 2" xfId="32205" xr:uid="{00000000-0005-0000-0000-0000CC510000}"/>
    <cellStyle name="Normal 3 2 2 2 2 2 2 2 2 2 3" xfId="47802" xr:uid="{00000000-0005-0000-0000-0000CD510000}"/>
    <cellStyle name="Normal 3 2 2 2 2 2 2 2 2 3" xfId="24459" xr:uid="{00000000-0005-0000-0000-0000CE510000}"/>
    <cellStyle name="Normal 3 2 2 2 2 2 2 2 2 4" xfId="40056" xr:uid="{00000000-0005-0000-0000-0000CF510000}"/>
    <cellStyle name="Normal 3 2 2 2 2 2 2 2 3" xfId="8627" xr:uid="{00000000-0005-0000-0000-0000D0510000}"/>
    <cellStyle name="Normal 3 2 2 2 2 2 2 2 3 2" xfId="16537" xr:uid="{00000000-0005-0000-0000-0000D1510000}"/>
    <cellStyle name="Normal 3 2 2 2 2 2 2 2 3 2 2" xfId="32206" xr:uid="{00000000-0005-0000-0000-0000D2510000}"/>
    <cellStyle name="Normal 3 2 2 2 2 2 2 2 3 2 3" xfId="47803" xr:uid="{00000000-0005-0000-0000-0000D3510000}"/>
    <cellStyle name="Normal 3 2 2 2 2 2 2 2 3 3" xfId="24460" xr:uid="{00000000-0005-0000-0000-0000D4510000}"/>
    <cellStyle name="Normal 3 2 2 2 2 2 2 2 3 4" xfId="40057" xr:uid="{00000000-0005-0000-0000-0000D5510000}"/>
    <cellStyle name="Normal 3 2 2 2 2 2 2 2 4" xfId="16535" xr:uid="{00000000-0005-0000-0000-0000D6510000}"/>
    <cellStyle name="Normal 3 2 2 2 2 2 2 2 4 2" xfId="32204" xr:uid="{00000000-0005-0000-0000-0000D7510000}"/>
    <cellStyle name="Normal 3 2 2 2 2 2 2 2 4 3" xfId="47801" xr:uid="{00000000-0005-0000-0000-0000D8510000}"/>
    <cellStyle name="Normal 3 2 2 2 2 2 2 2 5" xfId="24458" xr:uid="{00000000-0005-0000-0000-0000D9510000}"/>
    <cellStyle name="Normal 3 2 2 2 2 2 2 2 6" xfId="40055" xr:uid="{00000000-0005-0000-0000-0000DA510000}"/>
    <cellStyle name="Normal 3 2 2 2 2 2 2 3" xfId="8628" xr:uid="{00000000-0005-0000-0000-0000DB510000}"/>
    <cellStyle name="Normal 3 2 2 2 2 2 2 3 2" xfId="16538" xr:uid="{00000000-0005-0000-0000-0000DC510000}"/>
    <cellStyle name="Normal 3 2 2 2 2 2 2 3 2 2" xfId="32207" xr:uid="{00000000-0005-0000-0000-0000DD510000}"/>
    <cellStyle name="Normal 3 2 2 2 2 2 2 3 2 3" xfId="47804" xr:uid="{00000000-0005-0000-0000-0000DE510000}"/>
    <cellStyle name="Normal 3 2 2 2 2 2 2 3 3" xfId="24461" xr:uid="{00000000-0005-0000-0000-0000DF510000}"/>
    <cellStyle name="Normal 3 2 2 2 2 2 2 3 4" xfId="40058" xr:uid="{00000000-0005-0000-0000-0000E0510000}"/>
    <cellStyle name="Normal 3 2 2 2 2 2 2 4" xfId="8629" xr:uid="{00000000-0005-0000-0000-0000E1510000}"/>
    <cellStyle name="Normal 3 2 2 2 2 2 2 4 2" xfId="16539" xr:uid="{00000000-0005-0000-0000-0000E2510000}"/>
    <cellStyle name="Normal 3 2 2 2 2 2 2 4 2 2" xfId="32208" xr:uid="{00000000-0005-0000-0000-0000E3510000}"/>
    <cellStyle name="Normal 3 2 2 2 2 2 2 4 2 3" xfId="47805" xr:uid="{00000000-0005-0000-0000-0000E4510000}"/>
    <cellStyle name="Normal 3 2 2 2 2 2 2 4 3" xfId="24462" xr:uid="{00000000-0005-0000-0000-0000E5510000}"/>
    <cellStyle name="Normal 3 2 2 2 2 2 2 4 4" xfId="40059" xr:uid="{00000000-0005-0000-0000-0000E6510000}"/>
    <cellStyle name="Normal 3 2 2 2 2 2 2 5" xfId="16534" xr:uid="{00000000-0005-0000-0000-0000E7510000}"/>
    <cellStyle name="Normal 3 2 2 2 2 2 2 5 2" xfId="32203" xr:uid="{00000000-0005-0000-0000-0000E8510000}"/>
    <cellStyle name="Normal 3 2 2 2 2 2 2 5 3" xfId="47800" xr:uid="{00000000-0005-0000-0000-0000E9510000}"/>
    <cellStyle name="Normal 3 2 2 2 2 2 2 6" xfId="24457" xr:uid="{00000000-0005-0000-0000-0000EA510000}"/>
    <cellStyle name="Normal 3 2 2 2 2 2 2 7" xfId="40054" xr:uid="{00000000-0005-0000-0000-0000EB510000}"/>
    <cellStyle name="Normal 3 2 2 2 2 2 3" xfId="8630" xr:uid="{00000000-0005-0000-0000-0000EC510000}"/>
    <cellStyle name="Normal 3 2 2 2 2 2 3 2" xfId="8631" xr:uid="{00000000-0005-0000-0000-0000ED510000}"/>
    <cellStyle name="Normal 3 2 2 2 2 2 3 2 2" xfId="16541" xr:uid="{00000000-0005-0000-0000-0000EE510000}"/>
    <cellStyle name="Normal 3 2 2 2 2 2 3 2 2 2" xfId="32210" xr:uid="{00000000-0005-0000-0000-0000EF510000}"/>
    <cellStyle name="Normal 3 2 2 2 2 2 3 2 2 3" xfId="47807" xr:uid="{00000000-0005-0000-0000-0000F0510000}"/>
    <cellStyle name="Normal 3 2 2 2 2 2 3 2 3" xfId="24464" xr:uid="{00000000-0005-0000-0000-0000F1510000}"/>
    <cellStyle name="Normal 3 2 2 2 2 2 3 2 4" xfId="40061" xr:uid="{00000000-0005-0000-0000-0000F2510000}"/>
    <cellStyle name="Normal 3 2 2 2 2 2 3 3" xfId="8632" xr:uid="{00000000-0005-0000-0000-0000F3510000}"/>
    <cellStyle name="Normal 3 2 2 2 2 2 3 3 2" xfId="16542" xr:uid="{00000000-0005-0000-0000-0000F4510000}"/>
    <cellStyle name="Normal 3 2 2 2 2 2 3 3 2 2" xfId="32211" xr:uid="{00000000-0005-0000-0000-0000F5510000}"/>
    <cellStyle name="Normal 3 2 2 2 2 2 3 3 2 3" xfId="47808" xr:uid="{00000000-0005-0000-0000-0000F6510000}"/>
    <cellStyle name="Normal 3 2 2 2 2 2 3 3 3" xfId="24465" xr:uid="{00000000-0005-0000-0000-0000F7510000}"/>
    <cellStyle name="Normal 3 2 2 2 2 2 3 3 4" xfId="40062" xr:uid="{00000000-0005-0000-0000-0000F8510000}"/>
    <cellStyle name="Normal 3 2 2 2 2 2 3 4" xfId="16540" xr:uid="{00000000-0005-0000-0000-0000F9510000}"/>
    <cellStyle name="Normal 3 2 2 2 2 2 3 4 2" xfId="32209" xr:uid="{00000000-0005-0000-0000-0000FA510000}"/>
    <cellStyle name="Normal 3 2 2 2 2 2 3 4 3" xfId="47806" xr:uid="{00000000-0005-0000-0000-0000FB510000}"/>
    <cellStyle name="Normal 3 2 2 2 2 2 3 5" xfId="24463" xr:uid="{00000000-0005-0000-0000-0000FC510000}"/>
    <cellStyle name="Normal 3 2 2 2 2 2 3 6" xfId="40060" xr:uid="{00000000-0005-0000-0000-0000FD510000}"/>
    <cellStyle name="Normal 3 2 2 2 2 2 4" xfId="8633" xr:uid="{00000000-0005-0000-0000-0000FE510000}"/>
    <cellStyle name="Normal 3 2 2 2 2 2 4 2" xfId="16543" xr:uid="{00000000-0005-0000-0000-0000FF510000}"/>
    <cellStyle name="Normal 3 2 2 2 2 2 4 2 2" xfId="32212" xr:uid="{00000000-0005-0000-0000-000000520000}"/>
    <cellStyle name="Normal 3 2 2 2 2 2 4 2 3" xfId="47809" xr:uid="{00000000-0005-0000-0000-000001520000}"/>
    <cellStyle name="Normal 3 2 2 2 2 2 4 3" xfId="24466" xr:uid="{00000000-0005-0000-0000-000002520000}"/>
    <cellStyle name="Normal 3 2 2 2 2 2 4 4" xfId="40063" xr:uid="{00000000-0005-0000-0000-000003520000}"/>
    <cellStyle name="Normal 3 2 2 2 2 2 5" xfId="8634" xr:uid="{00000000-0005-0000-0000-000004520000}"/>
    <cellStyle name="Normal 3 2 2 2 2 2 5 2" xfId="16544" xr:uid="{00000000-0005-0000-0000-000005520000}"/>
    <cellStyle name="Normal 3 2 2 2 2 2 5 2 2" xfId="32213" xr:uid="{00000000-0005-0000-0000-000006520000}"/>
    <cellStyle name="Normal 3 2 2 2 2 2 5 2 3" xfId="47810" xr:uid="{00000000-0005-0000-0000-000007520000}"/>
    <cellStyle name="Normal 3 2 2 2 2 2 5 3" xfId="24467" xr:uid="{00000000-0005-0000-0000-000008520000}"/>
    <cellStyle name="Normal 3 2 2 2 2 2 5 4" xfId="40064" xr:uid="{00000000-0005-0000-0000-000009520000}"/>
    <cellStyle name="Normal 3 2 2 2 2 2 6" xfId="16533" xr:uid="{00000000-0005-0000-0000-00000A520000}"/>
    <cellStyle name="Normal 3 2 2 2 2 2 6 2" xfId="32202" xr:uid="{00000000-0005-0000-0000-00000B520000}"/>
    <cellStyle name="Normal 3 2 2 2 2 2 6 3" xfId="47799" xr:uid="{00000000-0005-0000-0000-00000C520000}"/>
    <cellStyle name="Normal 3 2 2 2 2 2 7" xfId="24456" xr:uid="{00000000-0005-0000-0000-00000D520000}"/>
    <cellStyle name="Normal 3 2 2 2 2 2 8" xfId="40053" xr:uid="{00000000-0005-0000-0000-00000E520000}"/>
    <cellStyle name="Normal 3 2 2 2 2 20" xfId="24432" xr:uid="{00000000-0005-0000-0000-00000F520000}"/>
    <cellStyle name="Normal 3 2 2 2 2 21" xfId="40029" xr:uid="{00000000-0005-0000-0000-000010520000}"/>
    <cellStyle name="Normal 3 2 2 2 2 3" xfId="8635" xr:uid="{00000000-0005-0000-0000-000011520000}"/>
    <cellStyle name="Normal 3 2 2 2 2 3 2" xfId="8636" xr:uid="{00000000-0005-0000-0000-000012520000}"/>
    <cellStyle name="Normal 3 2 2 2 2 3 2 2" xfId="8637" xr:uid="{00000000-0005-0000-0000-000013520000}"/>
    <cellStyle name="Normal 3 2 2 2 2 3 2 2 2" xfId="8638" xr:uid="{00000000-0005-0000-0000-000014520000}"/>
    <cellStyle name="Normal 3 2 2 2 2 3 2 2 2 2" xfId="16548" xr:uid="{00000000-0005-0000-0000-000015520000}"/>
    <cellStyle name="Normal 3 2 2 2 2 3 2 2 2 2 2" xfId="32217" xr:uid="{00000000-0005-0000-0000-000016520000}"/>
    <cellStyle name="Normal 3 2 2 2 2 3 2 2 2 2 3" xfId="47814" xr:uid="{00000000-0005-0000-0000-000017520000}"/>
    <cellStyle name="Normal 3 2 2 2 2 3 2 2 2 3" xfId="24471" xr:uid="{00000000-0005-0000-0000-000018520000}"/>
    <cellStyle name="Normal 3 2 2 2 2 3 2 2 2 4" xfId="40068" xr:uid="{00000000-0005-0000-0000-000019520000}"/>
    <cellStyle name="Normal 3 2 2 2 2 3 2 2 3" xfId="8639" xr:uid="{00000000-0005-0000-0000-00001A520000}"/>
    <cellStyle name="Normal 3 2 2 2 2 3 2 2 3 2" xfId="16549" xr:uid="{00000000-0005-0000-0000-00001B520000}"/>
    <cellStyle name="Normal 3 2 2 2 2 3 2 2 3 2 2" xfId="32218" xr:uid="{00000000-0005-0000-0000-00001C520000}"/>
    <cellStyle name="Normal 3 2 2 2 2 3 2 2 3 2 3" xfId="47815" xr:uid="{00000000-0005-0000-0000-00001D520000}"/>
    <cellStyle name="Normal 3 2 2 2 2 3 2 2 3 3" xfId="24472" xr:uid="{00000000-0005-0000-0000-00001E520000}"/>
    <cellStyle name="Normal 3 2 2 2 2 3 2 2 3 4" xfId="40069" xr:uid="{00000000-0005-0000-0000-00001F520000}"/>
    <cellStyle name="Normal 3 2 2 2 2 3 2 2 4" xfId="16547" xr:uid="{00000000-0005-0000-0000-000020520000}"/>
    <cellStyle name="Normal 3 2 2 2 2 3 2 2 4 2" xfId="32216" xr:uid="{00000000-0005-0000-0000-000021520000}"/>
    <cellStyle name="Normal 3 2 2 2 2 3 2 2 4 3" xfId="47813" xr:uid="{00000000-0005-0000-0000-000022520000}"/>
    <cellStyle name="Normal 3 2 2 2 2 3 2 2 5" xfId="24470" xr:uid="{00000000-0005-0000-0000-000023520000}"/>
    <cellStyle name="Normal 3 2 2 2 2 3 2 2 6" xfId="40067" xr:uid="{00000000-0005-0000-0000-000024520000}"/>
    <cellStyle name="Normal 3 2 2 2 2 3 2 3" xfId="8640" xr:uid="{00000000-0005-0000-0000-000025520000}"/>
    <cellStyle name="Normal 3 2 2 2 2 3 2 3 2" xfId="16550" xr:uid="{00000000-0005-0000-0000-000026520000}"/>
    <cellStyle name="Normal 3 2 2 2 2 3 2 3 2 2" xfId="32219" xr:uid="{00000000-0005-0000-0000-000027520000}"/>
    <cellStyle name="Normal 3 2 2 2 2 3 2 3 2 3" xfId="47816" xr:uid="{00000000-0005-0000-0000-000028520000}"/>
    <cellStyle name="Normal 3 2 2 2 2 3 2 3 3" xfId="24473" xr:uid="{00000000-0005-0000-0000-000029520000}"/>
    <cellStyle name="Normal 3 2 2 2 2 3 2 3 4" xfId="40070" xr:uid="{00000000-0005-0000-0000-00002A520000}"/>
    <cellStyle name="Normal 3 2 2 2 2 3 2 4" xfId="8641" xr:uid="{00000000-0005-0000-0000-00002B520000}"/>
    <cellStyle name="Normal 3 2 2 2 2 3 2 4 2" xfId="16551" xr:uid="{00000000-0005-0000-0000-00002C520000}"/>
    <cellStyle name="Normal 3 2 2 2 2 3 2 4 2 2" xfId="32220" xr:uid="{00000000-0005-0000-0000-00002D520000}"/>
    <cellStyle name="Normal 3 2 2 2 2 3 2 4 2 3" xfId="47817" xr:uid="{00000000-0005-0000-0000-00002E520000}"/>
    <cellStyle name="Normal 3 2 2 2 2 3 2 4 3" xfId="24474" xr:uid="{00000000-0005-0000-0000-00002F520000}"/>
    <cellStyle name="Normal 3 2 2 2 2 3 2 4 4" xfId="40071" xr:uid="{00000000-0005-0000-0000-000030520000}"/>
    <cellStyle name="Normal 3 2 2 2 2 3 2 5" xfId="16546" xr:uid="{00000000-0005-0000-0000-000031520000}"/>
    <cellStyle name="Normal 3 2 2 2 2 3 2 5 2" xfId="32215" xr:uid="{00000000-0005-0000-0000-000032520000}"/>
    <cellStyle name="Normal 3 2 2 2 2 3 2 5 3" xfId="47812" xr:uid="{00000000-0005-0000-0000-000033520000}"/>
    <cellStyle name="Normal 3 2 2 2 2 3 2 6" xfId="24469" xr:uid="{00000000-0005-0000-0000-000034520000}"/>
    <cellStyle name="Normal 3 2 2 2 2 3 2 7" xfId="40066" xr:uid="{00000000-0005-0000-0000-000035520000}"/>
    <cellStyle name="Normal 3 2 2 2 2 3 3" xfId="8642" xr:uid="{00000000-0005-0000-0000-000036520000}"/>
    <cellStyle name="Normal 3 2 2 2 2 3 3 2" xfId="8643" xr:uid="{00000000-0005-0000-0000-000037520000}"/>
    <cellStyle name="Normal 3 2 2 2 2 3 3 2 2" xfId="16553" xr:uid="{00000000-0005-0000-0000-000038520000}"/>
    <cellStyle name="Normal 3 2 2 2 2 3 3 2 2 2" xfId="32222" xr:uid="{00000000-0005-0000-0000-000039520000}"/>
    <cellStyle name="Normal 3 2 2 2 2 3 3 2 2 3" xfId="47819" xr:uid="{00000000-0005-0000-0000-00003A520000}"/>
    <cellStyle name="Normal 3 2 2 2 2 3 3 2 3" xfId="24476" xr:uid="{00000000-0005-0000-0000-00003B520000}"/>
    <cellStyle name="Normal 3 2 2 2 2 3 3 2 4" xfId="40073" xr:uid="{00000000-0005-0000-0000-00003C520000}"/>
    <cellStyle name="Normal 3 2 2 2 2 3 3 3" xfId="8644" xr:uid="{00000000-0005-0000-0000-00003D520000}"/>
    <cellStyle name="Normal 3 2 2 2 2 3 3 3 2" xfId="16554" xr:uid="{00000000-0005-0000-0000-00003E520000}"/>
    <cellStyle name="Normal 3 2 2 2 2 3 3 3 2 2" xfId="32223" xr:uid="{00000000-0005-0000-0000-00003F520000}"/>
    <cellStyle name="Normal 3 2 2 2 2 3 3 3 2 3" xfId="47820" xr:uid="{00000000-0005-0000-0000-000040520000}"/>
    <cellStyle name="Normal 3 2 2 2 2 3 3 3 3" xfId="24477" xr:uid="{00000000-0005-0000-0000-000041520000}"/>
    <cellStyle name="Normal 3 2 2 2 2 3 3 3 4" xfId="40074" xr:uid="{00000000-0005-0000-0000-000042520000}"/>
    <cellStyle name="Normal 3 2 2 2 2 3 3 4" xfId="16552" xr:uid="{00000000-0005-0000-0000-000043520000}"/>
    <cellStyle name="Normal 3 2 2 2 2 3 3 4 2" xfId="32221" xr:uid="{00000000-0005-0000-0000-000044520000}"/>
    <cellStyle name="Normal 3 2 2 2 2 3 3 4 3" xfId="47818" xr:uid="{00000000-0005-0000-0000-000045520000}"/>
    <cellStyle name="Normal 3 2 2 2 2 3 3 5" xfId="24475" xr:uid="{00000000-0005-0000-0000-000046520000}"/>
    <cellStyle name="Normal 3 2 2 2 2 3 3 6" xfId="40072" xr:uid="{00000000-0005-0000-0000-000047520000}"/>
    <cellStyle name="Normal 3 2 2 2 2 3 4" xfId="8645" xr:uid="{00000000-0005-0000-0000-000048520000}"/>
    <cellStyle name="Normal 3 2 2 2 2 3 4 2" xfId="16555" xr:uid="{00000000-0005-0000-0000-000049520000}"/>
    <cellStyle name="Normal 3 2 2 2 2 3 4 2 2" xfId="32224" xr:uid="{00000000-0005-0000-0000-00004A520000}"/>
    <cellStyle name="Normal 3 2 2 2 2 3 4 2 3" xfId="47821" xr:uid="{00000000-0005-0000-0000-00004B520000}"/>
    <cellStyle name="Normal 3 2 2 2 2 3 4 3" xfId="24478" xr:uid="{00000000-0005-0000-0000-00004C520000}"/>
    <cellStyle name="Normal 3 2 2 2 2 3 4 4" xfId="40075" xr:uid="{00000000-0005-0000-0000-00004D520000}"/>
    <cellStyle name="Normal 3 2 2 2 2 3 5" xfId="8646" xr:uid="{00000000-0005-0000-0000-00004E520000}"/>
    <cellStyle name="Normal 3 2 2 2 2 3 5 2" xfId="16556" xr:uid="{00000000-0005-0000-0000-00004F520000}"/>
    <cellStyle name="Normal 3 2 2 2 2 3 5 2 2" xfId="32225" xr:uid="{00000000-0005-0000-0000-000050520000}"/>
    <cellStyle name="Normal 3 2 2 2 2 3 5 2 3" xfId="47822" xr:uid="{00000000-0005-0000-0000-000051520000}"/>
    <cellStyle name="Normal 3 2 2 2 2 3 5 3" xfId="24479" xr:uid="{00000000-0005-0000-0000-000052520000}"/>
    <cellStyle name="Normal 3 2 2 2 2 3 5 4" xfId="40076" xr:uid="{00000000-0005-0000-0000-000053520000}"/>
    <cellStyle name="Normal 3 2 2 2 2 3 6" xfId="16545" xr:uid="{00000000-0005-0000-0000-000054520000}"/>
    <cellStyle name="Normal 3 2 2 2 2 3 6 2" xfId="32214" xr:uid="{00000000-0005-0000-0000-000055520000}"/>
    <cellStyle name="Normal 3 2 2 2 2 3 6 3" xfId="47811" xr:uid="{00000000-0005-0000-0000-000056520000}"/>
    <cellStyle name="Normal 3 2 2 2 2 3 7" xfId="24468" xr:uid="{00000000-0005-0000-0000-000057520000}"/>
    <cellStyle name="Normal 3 2 2 2 2 3 8" xfId="40065" xr:uid="{00000000-0005-0000-0000-000058520000}"/>
    <cellStyle name="Normal 3 2 2 2 2 4" xfId="8647" xr:uid="{00000000-0005-0000-0000-000059520000}"/>
    <cellStyle name="Normal 3 2 2 2 2 4 2" xfId="8648" xr:uid="{00000000-0005-0000-0000-00005A520000}"/>
    <cellStyle name="Normal 3 2 2 2 2 4 2 2" xfId="8649" xr:uid="{00000000-0005-0000-0000-00005B520000}"/>
    <cellStyle name="Normal 3 2 2 2 2 4 2 2 2" xfId="16559" xr:uid="{00000000-0005-0000-0000-00005C520000}"/>
    <cellStyle name="Normal 3 2 2 2 2 4 2 2 2 2" xfId="32228" xr:uid="{00000000-0005-0000-0000-00005D520000}"/>
    <cellStyle name="Normal 3 2 2 2 2 4 2 2 2 3" xfId="47825" xr:uid="{00000000-0005-0000-0000-00005E520000}"/>
    <cellStyle name="Normal 3 2 2 2 2 4 2 2 3" xfId="24482" xr:uid="{00000000-0005-0000-0000-00005F520000}"/>
    <cellStyle name="Normal 3 2 2 2 2 4 2 2 4" xfId="40079" xr:uid="{00000000-0005-0000-0000-000060520000}"/>
    <cellStyle name="Normal 3 2 2 2 2 4 2 3" xfId="8650" xr:uid="{00000000-0005-0000-0000-000061520000}"/>
    <cellStyle name="Normal 3 2 2 2 2 4 2 3 2" xfId="16560" xr:uid="{00000000-0005-0000-0000-000062520000}"/>
    <cellStyle name="Normal 3 2 2 2 2 4 2 3 2 2" xfId="32229" xr:uid="{00000000-0005-0000-0000-000063520000}"/>
    <cellStyle name="Normal 3 2 2 2 2 4 2 3 2 3" xfId="47826" xr:uid="{00000000-0005-0000-0000-000064520000}"/>
    <cellStyle name="Normal 3 2 2 2 2 4 2 3 3" xfId="24483" xr:uid="{00000000-0005-0000-0000-000065520000}"/>
    <cellStyle name="Normal 3 2 2 2 2 4 2 3 4" xfId="40080" xr:uid="{00000000-0005-0000-0000-000066520000}"/>
    <cellStyle name="Normal 3 2 2 2 2 4 2 4" xfId="16558" xr:uid="{00000000-0005-0000-0000-000067520000}"/>
    <cellStyle name="Normal 3 2 2 2 2 4 2 4 2" xfId="32227" xr:uid="{00000000-0005-0000-0000-000068520000}"/>
    <cellStyle name="Normal 3 2 2 2 2 4 2 4 3" xfId="47824" xr:uid="{00000000-0005-0000-0000-000069520000}"/>
    <cellStyle name="Normal 3 2 2 2 2 4 2 5" xfId="24481" xr:uid="{00000000-0005-0000-0000-00006A520000}"/>
    <cellStyle name="Normal 3 2 2 2 2 4 2 6" xfId="40078" xr:uid="{00000000-0005-0000-0000-00006B520000}"/>
    <cellStyle name="Normal 3 2 2 2 2 4 3" xfId="8651" xr:uid="{00000000-0005-0000-0000-00006C520000}"/>
    <cellStyle name="Normal 3 2 2 2 2 4 3 2" xfId="16561" xr:uid="{00000000-0005-0000-0000-00006D520000}"/>
    <cellStyle name="Normal 3 2 2 2 2 4 3 2 2" xfId="32230" xr:uid="{00000000-0005-0000-0000-00006E520000}"/>
    <cellStyle name="Normal 3 2 2 2 2 4 3 2 3" xfId="47827" xr:uid="{00000000-0005-0000-0000-00006F520000}"/>
    <cellStyle name="Normal 3 2 2 2 2 4 3 3" xfId="24484" xr:uid="{00000000-0005-0000-0000-000070520000}"/>
    <cellStyle name="Normal 3 2 2 2 2 4 3 4" xfId="40081" xr:uid="{00000000-0005-0000-0000-000071520000}"/>
    <cellStyle name="Normal 3 2 2 2 2 4 4" xfId="8652" xr:uid="{00000000-0005-0000-0000-000072520000}"/>
    <cellStyle name="Normal 3 2 2 2 2 4 4 2" xfId="16562" xr:uid="{00000000-0005-0000-0000-000073520000}"/>
    <cellStyle name="Normal 3 2 2 2 2 4 4 2 2" xfId="32231" xr:uid="{00000000-0005-0000-0000-000074520000}"/>
    <cellStyle name="Normal 3 2 2 2 2 4 4 2 3" xfId="47828" xr:uid="{00000000-0005-0000-0000-000075520000}"/>
    <cellStyle name="Normal 3 2 2 2 2 4 4 3" xfId="24485" xr:uid="{00000000-0005-0000-0000-000076520000}"/>
    <cellStyle name="Normal 3 2 2 2 2 4 4 4" xfId="40082" xr:uid="{00000000-0005-0000-0000-000077520000}"/>
    <cellStyle name="Normal 3 2 2 2 2 4 5" xfId="16557" xr:uid="{00000000-0005-0000-0000-000078520000}"/>
    <cellStyle name="Normal 3 2 2 2 2 4 5 2" xfId="32226" xr:uid="{00000000-0005-0000-0000-000079520000}"/>
    <cellStyle name="Normal 3 2 2 2 2 4 5 3" xfId="47823" xr:uid="{00000000-0005-0000-0000-00007A520000}"/>
    <cellStyle name="Normal 3 2 2 2 2 4 6" xfId="24480" xr:uid="{00000000-0005-0000-0000-00007B520000}"/>
    <cellStyle name="Normal 3 2 2 2 2 4 7" xfId="40077" xr:uid="{00000000-0005-0000-0000-00007C520000}"/>
    <cellStyle name="Normal 3 2 2 2 2 5" xfId="8653" xr:uid="{00000000-0005-0000-0000-00007D520000}"/>
    <cellStyle name="Normal 3 2 2 2 2 5 2" xfId="8654" xr:uid="{00000000-0005-0000-0000-00007E520000}"/>
    <cellStyle name="Normal 3 2 2 2 2 5 2 2" xfId="16564" xr:uid="{00000000-0005-0000-0000-00007F520000}"/>
    <cellStyle name="Normal 3 2 2 2 2 5 2 2 2" xfId="32233" xr:uid="{00000000-0005-0000-0000-000080520000}"/>
    <cellStyle name="Normal 3 2 2 2 2 5 2 2 3" xfId="47830" xr:uid="{00000000-0005-0000-0000-000081520000}"/>
    <cellStyle name="Normal 3 2 2 2 2 5 2 3" xfId="24487" xr:uid="{00000000-0005-0000-0000-000082520000}"/>
    <cellStyle name="Normal 3 2 2 2 2 5 2 4" xfId="40084" xr:uid="{00000000-0005-0000-0000-000083520000}"/>
    <cellStyle name="Normal 3 2 2 2 2 5 3" xfId="8655" xr:uid="{00000000-0005-0000-0000-000084520000}"/>
    <cellStyle name="Normal 3 2 2 2 2 5 3 2" xfId="16565" xr:uid="{00000000-0005-0000-0000-000085520000}"/>
    <cellStyle name="Normal 3 2 2 2 2 5 3 2 2" xfId="32234" xr:uid="{00000000-0005-0000-0000-000086520000}"/>
    <cellStyle name="Normal 3 2 2 2 2 5 3 2 3" xfId="47831" xr:uid="{00000000-0005-0000-0000-000087520000}"/>
    <cellStyle name="Normal 3 2 2 2 2 5 3 3" xfId="24488" xr:uid="{00000000-0005-0000-0000-000088520000}"/>
    <cellStyle name="Normal 3 2 2 2 2 5 3 4" xfId="40085" xr:uid="{00000000-0005-0000-0000-000089520000}"/>
    <cellStyle name="Normal 3 2 2 2 2 5 4" xfId="16563" xr:uid="{00000000-0005-0000-0000-00008A520000}"/>
    <cellStyle name="Normal 3 2 2 2 2 5 4 2" xfId="32232" xr:uid="{00000000-0005-0000-0000-00008B520000}"/>
    <cellStyle name="Normal 3 2 2 2 2 5 4 3" xfId="47829" xr:uid="{00000000-0005-0000-0000-00008C520000}"/>
    <cellStyle name="Normal 3 2 2 2 2 5 5" xfId="24486" xr:uid="{00000000-0005-0000-0000-00008D520000}"/>
    <cellStyle name="Normal 3 2 2 2 2 5 6" xfId="40083" xr:uid="{00000000-0005-0000-0000-00008E520000}"/>
    <cellStyle name="Normal 3 2 2 2 2 6" xfId="8656" xr:uid="{00000000-0005-0000-0000-00008F520000}"/>
    <cellStyle name="Normal 3 2 2 2 2 6 2" xfId="8657" xr:uid="{00000000-0005-0000-0000-000090520000}"/>
    <cellStyle name="Normal 3 2 2 2 2 6 2 2" xfId="16567" xr:uid="{00000000-0005-0000-0000-000091520000}"/>
    <cellStyle name="Normal 3 2 2 2 2 6 2 2 2" xfId="32236" xr:uid="{00000000-0005-0000-0000-000092520000}"/>
    <cellStyle name="Normal 3 2 2 2 2 6 2 2 3" xfId="47833" xr:uid="{00000000-0005-0000-0000-000093520000}"/>
    <cellStyle name="Normal 3 2 2 2 2 6 2 3" xfId="24490" xr:uid="{00000000-0005-0000-0000-000094520000}"/>
    <cellStyle name="Normal 3 2 2 2 2 6 2 4" xfId="40087" xr:uid="{00000000-0005-0000-0000-000095520000}"/>
    <cellStyle name="Normal 3 2 2 2 2 6 3" xfId="8658" xr:uid="{00000000-0005-0000-0000-000096520000}"/>
    <cellStyle name="Normal 3 2 2 2 2 6 3 2" xfId="16568" xr:uid="{00000000-0005-0000-0000-000097520000}"/>
    <cellStyle name="Normal 3 2 2 2 2 6 3 2 2" xfId="32237" xr:uid="{00000000-0005-0000-0000-000098520000}"/>
    <cellStyle name="Normal 3 2 2 2 2 6 3 2 3" xfId="47834" xr:uid="{00000000-0005-0000-0000-000099520000}"/>
    <cellStyle name="Normal 3 2 2 2 2 6 3 3" xfId="24491" xr:uid="{00000000-0005-0000-0000-00009A520000}"/>
    <cellStyle name="Normal 3 2 2 2 2 6 3 4" xfId="40088" xr:uid="{00000000-0005-0000-0000-00009B520000}"/>
    <cellStyle name="Normal 3 2 2 2 2 6 4" xfId="16566" xr:uid="{00000000-0005-0000-0000-00009C520000}"/>
    <cellStyle name="Normal 3 2 2 2 2 6 4 2" xfId="32235" xr:uid="{00000000-0005-0000-0000-00009D520000}"/>
    <cellStyle name="Normal 3 2 2 2 2 6 4 3" xfId="47832" xr:uid="{00000000-0005-0000-0000-00009E520000}"/>
    <cellStyle name="Normal 3 2 2 2 2 6 5" xfId="24489" xr:uid="{00000000-0005-0000-0000-00009F520000}"/>
    <cellStyle name="Normal 3 2 2 2 2 6 6" xfId="40086" xr:uid="{00000000-0005-0000-0000-0000A0520000}"/>
    <cellStyle name="Normal 3 2 2 2 2 7" xfId="8659" xr:uid="{00000000-0005-0000-0000-0000A1520000}"/>
    <cellStyle name="Normal 3 2 2 2 2 7 2" xfId="8660" xr:uid="{00000000-0005-0000-0000-0000A2520000}"/>
    <cellStyle name="Normal 3 2 2 2 2 7 2 2" xfId="16570" xr:uid="{00000000-0005-0000-0000-0000A3520000}"/>
    <cellStyle name="Normal 3 2 2 2 2 7 2 2 2" xfId="32239" xr:uid="{00000000-0005-0000-0000-0000A4520000}"/>
    <cellStyle name="Normal 3 2 2 2 2 7 2 2 3" xfId="47836" xr:uid="{00000000-0005-0000-0000-0000A5520000}"/>
    <cellStyle name="Normal 3 2 2 2 2 7 2 3" xfId="24493" xr:uid="{00000000-0005-0000-0000-0000A6520000}"/>
    <cellStyle name="Normal 3 2 2 2 2 7 2 4" xfId="40090" xr:uid="{00000000-0005-0000-0000-0000A7520000}"/>
    <cellStyle name="Normal 3 2 2 2 2 7 3" xfId="8661" xr:uid="{00000000-0005-0000-0000-0000A8520000}"/>
    <cellStyle name="Normal 3 2 2 2 2 7 3 2" xfId="16571" xr:uid="{00000000-0005-0000-0000-0000A9520000}"/>
    <cellStyle name="Normal 3 2 2 2 2 7 3 2 2" xfId="32240" xr:uid="{00000000-0005-0000-0000-0000AA520000}"/>
    <cellStyle name="Normal 3 2 2 2 2 7 3 2 3" xfId="47837" xr:uid="{00000000-0005-0000-0000-0000AB520000}"/>
    <cellStyle name="Normal 3 2 2 2 2 7 3 3" xfId="24494" xr:uid="{00000000-0005-0000-0000-0000AC520000}"/>
    <cellStyle name="Normal 3 2 2 2 2 7 3 4" xfId="40091" xr:uid="{00000000-0005-0000-0000-0000AD520000}"/>
    <cellStyle name="Normal 3 2 2 2 2 7 4" xfId="16569" xr:uid="{00000000-0005-0000-0000-0000AE520000}"/>
    <cellStyle name="Normal 3 2 2 2 2 7 4 2" xfId="32238" xr:uid="{00000000-0005-0000-0000-0000AF520000}"/>
    <cellStyle name="Normal 3 2 2 2 2 7 4 3" xfId="47835" xr:uid="{00000000-0005-0000-0000-0000B0520000}"/>
    <cellStyle name="Normal 3 2 2 2 2 7 5" xfId="24492" xr:uid="{00000000-0005-0000-0000-0000B1520000}"/>
    <cellStyle name="Normal 3 2 2 2 2 7 6" xfId="40089" xr:uid="{00000000-0005-0000-0000-0000B2520000}"/>
    <cellStyle name="Normal 3 2 2 2 2 8" xfId="8662" xr:uid="{00000000-0005-0000-0000-0000B3520000}"/>
    <cellStyle name="Normal 3 2 2 2 2 8 2" xfId="8663" xr:uid="{00000000-0005-0000-0000-0000B4520000}"/>
    <cellStyle name="Normal 3 2 2 2 2 8 2 2" xfId="16573" xr:uid="{00000000-0005-0000-0000-0000B5520000}"/>
    <cellStyle name="Normal 3 2 2 2 2 8 2 2 2" xfId="32242" xr:uid="{00000000-0005-0000-0000-0000B6520000}"/>
    <cellStyle name="Normal 3 2 2 2 2 8 2 2 3" xfId="47839" xr:uid="{00000000-0005-0000-0000-0000B7520000}"/>
    <cellStyle name="Normal 3 2 2 2 2 8 2 3" xfId="24496" xr:uid="{00000000-0005-0000-0000-0000B8520000}"/>
    <cellStyle name="Normal 3 2 2 2 2 8 2 4" xfId="40093" xr:uid="{00000000-0005-0000-0000-0000B9520000}"/>
    <cellStyle name="Normal 3 2 2 2 2 8 3" xfId="8664" xr:uid="{00000000-0005-0000-0000-0000BA520000}"/>
    <cellStyle name="Normal 3 2 2 2 2 8 3 2" xfId="16574" xr:uid="{00000000-0005-0000-0000-0000BB520000}"/>
    <cellStyle name="Normal 3 2 2 2 2 8 3 2 2" xfId="32243" xr:uid="{00000000-0005-0000-0000-0000BC520000}"/>
    <cellStyle name="Normal 3 2 2 2 2 8 3 2 3" xfId="47840" xr:uid="{00000000-0005-0000-0000-0000BD520000}"/>
    <cellStyle name="Normal 3 2 2 2 2 8 3 3" xfId="24497" xr:uid="{00000000-0005-0000-0000-0000BE520000}"/>
    <cellStyle name="Normal 3 2 2 2 2 8 3 4" xfId="40094" xr:uid="{00000000-0005-0000-0000-0000BF520000}"/>
    <cellStyle name="Normal 3 2 2 2 2 8 4" xfId="16572" xr:uid="{00000000-0005-0000-0000-0000C0520000}"/>
    <cellStyle name="Normal 3 2 2 2 2 8 4 2" xfId="32241" xr:uid="{00000000-0005-0000-0000-0000C1520000}"/>
    <cellStyle name="Normal 3 2 2 2 2 8 4 3" xfId="47838" xr:uid="{00000000-0005-0000-0000-0000C2520000}"/>
    <cellStyle name="Normal 3 2 2 2 2 8 5" xfId="24495" xr:uid="{00000000-0005-0000-0000-0000C3520000}"/>
    <cellStyle name="Normal 3 2 2 2 2 8 6" xfId="40092" xr:uid="{00000000-0005-0000-0000-0000C4520000}"/>
    <cellStyle name="Normal 3 2 2 2 2 9" xfId="8665" xr:uid="{00000000-0005-0000-0000-0000C5520000}"/>
    <cellStyle name="Normal 3 2 2 2 2 9 2" xfId="8666" xr:uid="{00000000-0005-0000-0000-0000C6520000}"/>
    <cellStyle name="Normal 3 2 2 2 2 9 2 2" xfId="16576" xr:uid="{00000000-0005-0000-0000-0000C7520000}"/>
    <cellStyle name="Normal 3 2 2 2 2 9 2 2 2" xfId="32245" xr:uid="{00000000-0005-0000-0000-0000C8520000}"/>
    <cellStyle name="Normal 3 2 2 2 2 9 2 2 3" xfId="47842" xr:uid="{00000000-0005-0000-0000-0000C9520000}"/>
    <cellStyle name="Normal 3 2 2 2 2 9 2 3" xfId="24499" xr:uid="{00000000-0005-0000-0000-0000CA520000}"/>
    <cellStyle name="Normal 3 2 2 2 2 9 2 4" xfId="40096" xr:uid="{00000000-0005-0000-0000-0000CB520000}"/>
    <cellStyle name="Normal 3 2 2 2 2 9 3" xfId="8667" xr:uid="{00000000-0005-0000-0000-0000CC520000}"/>
    <cellStyle name="Normal 3 2 2 2 2 9 3 2" xfId="16577" xr:uid="{00000000-0005-0000-0000-0000CD520000}"/>
    <cellStyle name="Normal 3 2 2 2 2 9 3 2 2" xfId="32246" xr:uid="{00000000-0005-0000-0000-0000CE520000}"/>
    <cellStyle name="Normal 3 2 2 2 2 9 3 2 3" xfId="47843" xr:uid="{00000000-0005-0000-0000-0000CF520000}"/>
    <cellStyle name="Normal 3 2 2 2 2 9 3 3" xfId="24500" xr:uid="{00000000-0005-0000-0000-0000D0520000}"/>
    <cellStyle name="Normal 3 2 2 2 2 9 3 4" xfId="40097" xr:uid="{00000000-0005-0000-0000-0000D1520000}"/>
    <cellStyle name="Normal 3 2 2 2 2 9 4" xfId="16575" xr:uid="{00000000-0005-0000-0000-0000D2520000}"/>
    <cellStyle name="Normal 3 2 2 2 2 9 4 2" xfId="32244" xr:uid="{00000000-0005-0000-0000-0000D3520000}"/>
    <cellStyle name="Normal 3 2 2 2 2 9 4 3" xfId="47841" xr:uid="{00000000-0005-0000-0000-0000D4520000}"/>
    <cellStyle name="Normal 3 2 2 2 2 9 5" xfId="24498" xr:uid="{00000000-0005-0000-0000-0000D5520000}"/>
    <cellStyle name="Normal 3 2 2 2 2 9 6" xfId="40095" xr:uid="{00000000-0005-0000-0000-0000D6520000}"/>
    <cellStyle name="Normal 3 2 2 2 20" xfId="8668" xr:uid="{00000000-0005-0000-0000-0000D7520000}"/>
    <cellStyle name="Normal 3 2 2 2 20 2" xfId="16578" xr:uid="{00000000-0005-0000-0000-0000D8520000}"/>
    <cellStyle name="Normal 3 2 2 2 20 2 2" xfId="32247" xr:uid="{00000000-0005-0000-0000-0000D9520000}"/>
    <cellStyle name="Normal 3 2 2 2 20 2 3" xfId="47844" xr:uid="{00000000-0005-0000-0000-0000DA520000}"/>
    <cellStyle name="Normal 3 2 2 2 20 3" xfId="24501" xr:uid="{00000000-0005-0000-0000-0000DB520000}"/>
    <cellStyle name="Normal 3 2 2 2 20 4" xfId="40098" xr:uid="{00000000-0005-0000-0000-0000DC520000}"/>
    <cellStyle name="Normal 3 2 2 2 21" xfId="16480" xr:uid="{00000000-0005-0000-0000-0000DD520000}"/>
    <cellStyle name="Normal 3 2 2 2 21 2" xfId="32149" xr:uid="{00000000-0005-0000-0000-0000DE520000}"/>
    <cellStyle name="Normal 3 2 2 2 21 3" xfId="47746" xr:uid="{00000000-0005-0000-0000-0000DF520000}"/>
    <cellStyle name="Normal 3 2 2 2 22" xfId="24403" xr:uid="{00000000-0005-0000-0000-0000E0520000}"/>
    <cellStyle name="Normal 3 2 2 2 23" xfId="40000" xr:uid="{00000000-0005-0000-0000-0000E1520000}"/>
    <cellStyle name="Normal 3 2 2 2 3" xfId="8669" xr:uid="{00000000-0005-0000-0000-0000E2520000}"/>
    <cellStyle name="Normal 3 2 2 2 3 10" xfId="8670" xr:uid="{00000000-0005-0000-0000-0000E3520000}"/>
    <cellStyle name="Normal 3 2 2 2 3 10 2" xfId="8671" xr:uid="{00000000-0005-0000-0000-0000E4520000}"/>
    <cellStyle name="Normal 3 2 2 2 3 10 2 2" xfId="16581" xr:uid="{00000000-0005-0000-0000-0000E5520000}"/>
    <cellStyle name="Normal 3 2 2 2 3 10 2 2 2" xfId="32250" xr:uid="{00000000-0005-0000-0000-0000E6520000}"/>
    <cellStyle name="Normal 3 2 2 2 3 10 2 2 3" xfId="47847" xr:uid="{00000000-0005-0000-0000-0000E7520000}"/>
    <cellStyle name="Normal 3 2 2 2 3 10 2 3" xfId="24504" xr:uid="{00000000-0005-0000-0000-0000E8520000}"/>
    <cellStyle name="Normal 3 2 2 2 3 10 2 4" xfId="40101" xr:uid="{00000000-0005-0000-0000-0000E9520000}"/>
    <cellStyle name="Normal 3 2 2 2 3 10 3" xfId="8672" xr:uid="{00000000-0005-0000-0000-0000EA520000}"/>
    <cellStyle name="Normal 3 2 2 2 3 10 3 2" xfId="16582" xr:uid="{00000000-0005-0000-0000-0000EB520000}"/>
    <cellStyle name="Normal 3 2 2 2 3 10 3 2 2" xfId="32251" xr:uid="{00000000-0005-0000-0000-0000EC520000}"/>
    <cellStyle name="Normal 3 2 2 2 3 10 3 2 3" xfId="47848" xr:uid="{00000000-0005-0000-0000-0000ED520000}"/>
    <cellStyle name="Normal 3 2 2 2 3 10 3 3" xfId="24505" xr:uid="{00000000-0005-0000-0000-0000EE520000}"/>
    <cellStyle name="Normal 3 2 2 2 3 10 3 4" xfId="40102" xr:uid="{00000000-0005-0000-0000-0000EF520000}"/>
    <cellStyle name="Normal 3 2 2 2 3 10 4" xfId="16580" xr:uid="{00000000-0005-0000-0000-0000F0520000}"/>
    <cellStyle name="Normal 3 2 2 2 3 10 4 2" xfId="32249" xr:uid="{00000000-0005-0000-0000-0000F1520000}"/>
    <cellStyle name="Normal 3 2 2 2 3 10 4 3" xfId="47846" xr:uid="{00000000-0005-0000-0000-0000F2520000}"/>
    <cellStyle name="Normal 3 2 2 2 3 10 5" xfId="24503" xr:uid="{00000000-0005-0000-0000-0000F3520000}"/>
    <cellStyle name="Normal 3 2 2 2 3 10 6" xfId="40100" xr:uid="{00000000-0005-0000-0000-0000F4520000}"/>
    <cellStyle name="Normal 3 2 2 2 3 11" xfId="8673" xr:uid="{00000000-0005-0000-0000-0000F5520000}"/>
    <cellStyle name="Normal 3 2 2 2 3 11 2" xfId="8674" xr:uid="{00000000-0005-0000-0000-0000F6520000}"/>
    <cellStyle name="Normal 3 2 2 2 3 11 2 2" xfId="16584" xr:uid="{00000000-0005-0000-0000-0000F7520000}"/>
    <cellStyle name="Normal 3 2 2 2 3 11 2 2 2" xfId="32253" xr:uid="{00000000-0005-0000-0000-0000F8520000}"/>
    <cellStyle name="Normal 3 2 2 2 3 11 2 2 3" xfId="47850" xr:uid="{00000000-0005-0000-0000-0000F9520000}"/>
    <cellStyle name="Normal 3 2 2 2 3 11 2 3" xfId="24507" xr:uid="{00000000-0005-0000-0000-0000FA520000}"/>
    <cellStyle name="Normal 3 2 2 2 3 11 2 4" xfId="40104" xr:uid="{00000000-0005-0000-0000-0000FB520000}"/>
    <cellStyle name="Normal 3 2 2 2 3 11 3" xfId="8675" xr:uid="{00000000-0005-0000-0000-0000FC520000}"/>
    <cellStyle name="Normal 3 2 2 2 3 11 3 2" xfId="16585" xr:uid="{00000000-0005-0000-0000-0000FD520000}"/>
    <cellStyle name="Normal 3 2 2 2 3 11 3 2 2" xfId="32254" xr:uid="{00000000-0005-0000-0000-0000FE520000}"/>
    <cellStyle name="Normal 3 2 2 2 3 11 3 2 3" xfId="47851" xr:uid="{00000000-0005-0000-0000-0000FF520000}"/>
    <cellStyle name="Normal 3 2 2 2 3 11 3 3" xfId="24508" xr:uid="{00000000-0005-0000-0000-000000530000}"/>
    <cellStyle name="Normal 3 2 2 2 3 11 3 4" xfId="40105" xr:uid="{00000000-0005-0000-0000-000001530000}"/>
    <cellStyle name="Normal 3 2 2 2 3 11 4" xfId="16583" xr:uid="{00000000-0005-0000-0000-000002530000}"/>
    <cellStyle name="Normal 3 2 2 2 3 11 4 2" xfId="32252" xr:uid="{00000000-0005-0000-0000-000003530000}"/>
    <cellStyle name="Normal 3 2 2 2 3 11 4 3" xfId="47849" xr:uid="{00000000-0005-0000-0000-000004530000}"/>
    <cellStyle name="Normal 3 2 2 2 3 11 5" xfId="24506" xr:uid="{00000000-0005-0000-0000-000005530000}"/>
    <cellStyle name="Normal 3 2 2 2 3 11 6" xfId="40103" xr:uid="{00000000-0005-0000-0000-000006530000}"/>
    <cellStyle name="Normal 3 2 2 2 3 12" xfId="8676" xr:uid="{00000000-0005-0000-0000-000007530000}"/>
    <cellStyle name="Normal 3 2 2 2 3 12 2" xfId="8677" xr:uid="{00000000-0005-0000-0000-000008530000}"/>
    <cellStyle name="Normal 3 2 2 2 3 12 2 2" xfId="16587" xr:uid="{00000000-0005-0000-0000-000009530000}"/>
    <cellStyle name="Normal 3 2 2 2 3 12 2 2 2" xfId="32256" xr:uid="{00000000-0005-0000-0000-00000A530000}"/>
    <cellStyle name="Normal 3 2 2 2 3 12 2 2 3" xfId="47853" xr:uid="{00000000-0005-0000-0000-00000B530000}"/>
    <cellStyle name="Normal 3 2 2 2 3 12 2 3" xfId="24510" xr:uid="{00000000-0005-0000-0000-00000C530000}"/>
    <cellStyle name="Normal 3 2 2 2 3 12 2 4" xfId="40107" xr:uid="{00000000-0005-0000-0000-00000D530000}"/>
    <cellStyle name="Normal 3 2 2 2 3 12 3" xfId="8678" xr:uid="{00000000-0005-0000-0000-00000E530000}"/>
    <cellStyle name="Normal 3 2 2 2 3 12 3 2" xfId="16588" xr:uid="{00000000-0005-0000-0000-00000F530000}"/>
    <cellStyle name="Normal 3 2 2 2 3 12 3 2 2" xfId="32257" xr:uid="{00000000-0005-0000-0000-000010530000}"/>
    <cellStyle name="Normal 3 2 2 2 3 12 3 2 3" xfId="47854" xr:uid="{00000000-0005-0000-0000-000011530000}"/>
    <cellStyle name="Normal 3 2 2 2 3 12 3 3" xfId="24511" xr:uid="{00000000-0005-0000-0000-000012530000}"/>
    <cellStyle name="Normal 3 2 2 2 3 12 3 4" xfId="40108" xr:uid="{00000000-0005-0000-0000-000013530000}"/>
    <cellStyle name="Normal 3 2 2 2 3 12 4" xfId="16586" xr:uid="{00000000-0005-0000-0000-000014530000}"/>
    <cellStyle name="Normal 3 2 2 2 3 12 4 2" xfId="32255" xr:uid="{00000000-0005-0000-0000-000015530000}"/>
    <cellStyle name="Normal 3 2 2 2 3 12 4 3" xfId="47852" xr:uid="{00000000-0005-0000-0000-000016530000}"/>
    <cellStyle name="Normal 3 2 2 2 3 12 5" xfId="24509" xr:uid="{00000000-0005-0000-0000-000017530000}"/>
    <cellStyle name="Normal 3 2 2 2 3 12 6" xfId="40106" xr:uid="{00000000-0005-0000-0000-000018530000}"/>
    <cellStyle name="Normal 3 2 2 2 3 13" xfId="8679" xr:uid="{00000000-0005-0000-0000-000019530000}"/>
    <cellStyle name="Normal 3 2 2 2 3 13 2" xfId="8680" xr:uid="{00000000-0005-0000-0000-00001A530000}"/>
    <cellStyle name="Normal 3 2 2 2 3 13 2 2" xfId="16590" xr:uid="{00000000-0005-0000-0000-00001B530000}"/>
    <cellStyle name="Normal 3 2 2 2 3 13 2 2 2" xfId="32259" xr:uid="{00000000-0005-0000-0000-00001C530000}"/>
    <cellStyle name="Normal 3 2 2 2 3 13 2 2 3" xfId="47856" xr:uid="{00000000-0005-0000-0000-00001D530000}"/>
    <cellStyle name="Normal 3 2 2 2 3 13 2 3" xfId="24513" xr:uid="{00000000-0005-0000-0000-00001E530000}"/>
    <cellStyle name="Normal 3 2 2 2 3 13 2 4" xfId="40110" xr:uid="{00000000-0005-0000-0000-00001F530000}"/>
    <cellStyle name="Normal 3 2 2 2 3 13 3" xfId="8681" xr:uid="{00000000-0005-0000-0000-000020530000}"/>
    <cellStyle name="Normal 3 2 2 2 3 13 3 2" xfId="16591" xr:uid="{00000000-0005-0000-0000-000021530000}"/>
    <cellStyle name="Normal 3 2 2 2 3 13 3 2 2" xfId="32260" xr:uid="{00000000-0005-0000-0000-000022530000}"/>
    <cellStyle name="Normal 3 2 2 2 3 13 3 2 3" xfId="47857" xr:uid="{00000000-0005-0000-0000-000023530000}"/>
    <cellStyle name="Normal 3 2 2 2 3 13 3 3" xfId="24514" xr:uid="{00000000-0005-0000-0000-000024530000}"/>
    <cellStyle name="Normal 3 2 2 2 3 13 3 4" xfId="40111" xr:uid="{00000000-0005-0000-0000-000025530000}"/>
    <cellStyle name="Normal 3 2 2 2 3 13 4" xfId="16589" xr:uid="{00000000-0005-0000-0000-000026530000}"/>
    <cellStyle name="Normal 3 2 2 2 3 13 4 2" xfId="32258" xr:uid="{00000000-0005-0000-0000-000027530000}"/>
    <cellStyle name="Normal 3 2 2 2 3 13 4 3" xfId="47855" xr:uid="{00000000-0005-0000-0000-000028530000}"/>
    <cellStyle name="Normal 3 2 2 2 3 13 5" xfId="24512" xr:uid="{00000000-0005-0000-0000-000029530000}"/>
    <cellStyle name="Normal 3 2 2 2 3 13 6" xfId="40109" xr:uid="{00000000-0005-0000-0000-00002A530000}"/>
    <cellStyle name="Normal 3 2 2 2 3 14" xfId="8682" xr:uid="{00000000-0005-0000-0000-00002B530000}"/>
    <cellStyle name="Normal 3 2 2 2 3 14 2" xfId="8683" xr:uid="{00000000-0005-0000-0000-00002C530000}"/>
    <cellStyle name="Normal 3 2 2 2 3 14 2 2" xfId="16593" xr:uid="{00000000-0005-0000-0000-00002D530000}"/>
    <cellStyle name="Normal 3 2 2 2 3 14 2 2 2" xfId="32262" xr:uid="{00000000-0005-0000-0000-00002E530000}"/>
    <cellStyle name="Normal 3 2 2 2 3 14 2 2 3" xfId="47859" xr:uid="{00000000-0005-0000-0000-00002F530000}"/>
    <cellStyle name="Normal 3 2 2 2 3 14 2 3" xfId="24516" xr:uid="{00000000-0005-0000-0000-000030530000}"/>
    <cellStyle name="Normal 3 2 2 2 3 14 2 4" xfId="40113" xr:uid="{00000000-0005-0000-0000-000031530000}"/>
    <cellStyle name="Normal 3 2 2 2 3 14 3" xfId="8684" xr:uid="{00000000-0005-0000-0000-000032530000}"/>
    <cellStyle name="Normal 3 2 2 2 3 14 3 2" xfId="16594" xr:uid="{00000000-0005-0000-0000-000033530000}"/>
    <cellStyle name="Normal 3 2 2 2 3 14 3 2 2" xfId="32263" xr:uid="{00000000-0005-0000-0000-000034530000}"/>
    <cellStyle name="Normal 3 2 2 2 3 14 3 2 3" xfId="47860" xr:uid="{00000000-0005-0000-0000-000035530000}"/>
    <cellStyle name="Normal 3 2 2 2 3 14 3 3" xfId="24517" xr:uid="{00000000-0005-0000-0000-000036530000}"/>
    <cellStyle name="Normal 3 2 2 2 3 14 3 4" xfId="40114" xr:uid="{00000000-0005-0000-0000-000037530000}"/>
    <cellStyle name="Normal 3 2 2 2 3 14 4" xfId="16592" xr:uid="{00000000-0005-0000-0000-000038530000}"/>
    <cellStyle name="Normal 3 2 2 2 3 14 4 2" xfId="32261" xr:uid="{00000000-0005-0000-0000-000039530000}"/>
    <cellStyle name="Normal 3 2 2 2 3 14 4 3" xfId="47858" xr:uid="{00000000-0005-0000-0000-00003A530000}"/>
    <cellStyle name="Normal 3 2 2 2 3 14 5" xfId="24515" xr:uid="{00000000-0005-0000-0000-00003B530000}"/>
    <cellStyle name="Normal 3 2 2 2 3 14 6" xfId="40112" xr:uid="{00000000-0005-0000-0000-00003C530000}"/>
    <cellStyle name="Normal 3 2 2 2 3 15" xfId="8685" xr:uid="{00000000-0005-0000-0000-00003D530000}"/>
    <cellStyle name="Normal 3 2 2 2 3 15 2" xfId="8686" xr:uid="{00000000-0005-0000-0000-00003E530000}"/>
    <cellStyle name="Normal 3 2 2 2 3 15 2 2" xfId="16596" xr:uid="{00000000-0005-0000-0000-00003F530000}"/>
    <cellStyle name="Normal 3 2 2 2 3 15 2 2 2" xfId="32265" xr:uid="{00000000-0005-0000-0000-000040530000}"/>
    <cellStyle name="Normal 3 2 2 2 3 15 2 2 3" xfId="47862" xr:uid="{00000000-0005-0000-0000-000041530000}"/>
    <cellStyle name="Normal 3 2 2 2 3 15 2 3" xfId="24519" xr:uid="{00000000-0005-0000-0000-000042530000}"/>
    <cellStyle name="Normal 3 2 2 2 3 15 2 4" xfId="40116" xr:uid="{00000000-0005-0000-0000-000043530000}"/>
    <cellStyle name="Normal 3 2 2 2 3 15 3" xfId="8687" xr:uid="{00000000-0005-0000-0000-000044530000}"/>
    <cellStyle name="Normal 3 2 2 2 3 15 3 2" xfId="16597" xr:uid="{00000000-0005-0000-0000-000045530000}"/>
    <cellStyle name="Normal 3 2 2 2 3 15 3 2 2" xfId="32266" xr:uid="{00000000-0005-0000-0000-000046530000}"/>
    <cellStyle name="Normal 3 2 2 2 3 15 3 2 3" xfId="47863" xr:uid="{00000000-0005-0000-0000-000047530000}"/>
    <cellStyle name="Normal 3 2 2 2 3 15 3 3" xfId="24520" xr:uid="{00000000-0005-0000-0000-000048530000}"/>
    <cellStyle name="Normal 3 2 2 2 3 15 3 4" xfId="40117" xr:uid="{00000000-0005-0000-0000-000049530000}"/>
    <cellStyle name="Normal 3 2 2 2 3 15 4" xfId="16595" xr:uid="{00000000-0005-0000-0000-00004A530000}"/>
    <cellStyle name="Normal 3 2 2 2 3 15 4 2" xfId="32264" xr:uid="{00000000-0005-0000-0000-00004B530000}"/>
    <cellStyle name="Normal 3 2 2 2 3 15 4 3" xfId="47861" xr:uid="{00000000-0005-0000-0000-00004C530000}"/>
    <cellStyle name="Normal 3 2 2 2 3 15 5" xfId="24518" xr:uid="{00000000-0005-0000-0000-00004D530000}"/>
    <cellStyle name="Normal 3 2 2 2 3 15 6" xfId="40115" xr:uid="{00000000-0005-0000-0000-00004E530000}"/>
    <cellStyle name="Normal 3 2 2 2 3 16" xfId="8688" xr:uid="{00000000-0005-0000-0000-00004F530000}"/>
    <cellStyle name="Normal 3 2 2 2 3 16 2" xfId="8689" xr:uid="{00000000-0005-0000-0000-000050530000}"/>
    <cellStyle name="Normal 3 2 2 2 3 16 2 2" xfId="16599" xr:uid="{00000000-0005-0000-0000-000051530000}"/>
    <cellStyle name="Normal 3 2 2 2 3 16 2 2 2" xfId="32268" xr:uid="{00000000-0005-0000-0000-000052530000}"/>
    <cellStyle name="Normal 3 2 2 2 3 16 2 2 3" xfId="47865" xr:uid="{00000000-0005-0000-0000-000053530000}"/>
    <cellStyle name="Normal 3 2 2 2 3 16 2 3" xfId="24522" xr:uid="{00000000-0005-0000-0000-000054530000}"/>
    <cellStyle name="Normal 3 2 2 2 3 16 2 4" xfId="40119" xr:uid="{00000000-0005-0000-0000-000055530000}"/>
    <cellStyle name="Normal 3 2 2 2 3 16 3" xfId="8690" xr:uid="{00000000-0005-0000-0000-000056530000}"/>
    <cellStyle name="Normal 3 2 2 2 3 16 3 2" xfId="16600" xr:uid="{00000000-0005-0000-0000-000057530000}"/>
    <cellStyle name="Normal 3 2 2 2 3 16 3 2 2" xfId="32269" xr:uid="{00000000-0005-0000-0000-000058530000}"/>
    <cellStyle name="Normal 3 2 2 2 3 16 3 2 3" xfId="47866" xr:uid="{00000000-0005-0000-0000-000059530000}"/>
    <cellStyle name="Normal 3 2 2 2 3 16 3 3" xfId="24523" xr:uid="{00000000-0005-0000-0000-00005A530000}"/>
    <cellStyle name="Normal 3 2 2 2 3 16 3 4" xfId="40120" xr:uid="{00000000-0005-0000-0000-00005B530000}"/>
    <cellStyle name="Normal 3 2 2 2 3 16 4" xfId="16598" xr:uid="{00000000-0005-0000-0000-00005C530000}"/>
    <cellStyle name="Normal 3 2 2 2 3 16 4 2" xfId="32267" xr:uid="{00000000-0005-0000-0000-00005D530000}"/>
    <cellStyle name="Normal 3 2 2 2 3 16 4 3" xfId="47864" xr:uid="{00000000-0005-0000-0000-00005E530000}"/>
    <cellStyle name="Normal 3 2 2 2 3 16 5" xfId="24521" xr:uid="{00000000-0005-0000-0000-00005F530000}"/>
    <cellStyle name="Normal 3 2 2 2 3 16 6" xfId="40118" xr:uid="{00000000-0005-0000-0000-000060530000}"/>
    <cellStyle name="Normal 3 2 2 2 3 17" xfId="8691" xr:uid="{00000000-0005-0000-0000-000061530000}"/>
    <cellStyle name="Normal 3 2 2 2 3 17 2" xfId="16601" xr:uid="{00000000-0005-0000-0000-000062530000}"/>
    <cellStyle name="Normal 3 2 2 2 3 17 2 2" xfId="32270" xr:uid="{00000000-0005-0000-0000-000063530000}"/>
    <cellStyle name="Normal 3 2 2 2 3 17 2 3" xfId="47867" xr:uid="{00000000-0005-0000-0000-000064530000}"/>
    <cellStyle name="Normal 3 2 2 2 3 17 3" xfId="24524" xr:uid="{00000000-0005-0000-0000-000065530000}"/>
    <cellStyle name="Normal 3 2 2 2 3 17 4" xfId="40121" xr:uid="{00000000-0005-0000-0000-000066530000}"/>
    <cellStyle name="Normal 3 2 2 2 3 18" xfId="8692" xr:uid="{00000000-0005-0000-0000-000067530000}"/>
    <cellStyle name="Normal 3 2 2 2 3 18 2" xfId="16602" xr:uid="{00000000-0005-0000-0000-000068530000}"/>
    <cellStyle name="Normal 3 2 2 2 3 18 2 2" xfId="32271" xr:uid="{00000000-0005-0000-0000-000069530000}"/>
    <cellStyle name="Normal 3 2 2 2 3 18 2 3" xfId="47868" xr:uid="{00000000-0005-0000-0000-00006A530000}"/>
    <cellStyle name="Normal 3 2 2 2 3 18 3" xfId="24525" xr:uid="{00000000-0005-0000-0000-00006B530000}"/>
    <cellStyle name="Normal 3 2 2 2 3 18 4" xfId="40122" xr:uid="{00000000-0005-0000-0000-00006C530000}"/>
    <cellStyle name="Normal 3 2 2 2 3 19" xfId="16579" xr:uid="{00000000-0005-0000-0000-00006D530000}"/>
    <cellStyle name="Normal 3 2 2 2 3 19 2" xfId="32248" xr:uid="{00000000-0005-0000-0000-00006E530000}"/>
    <cellStyle name="Normal 3 2 2 2 3 19 3" xfId="47845" xr:uid="{00000000-0005-0000-0000-00006F530000}"/>
    <cellStyle name="Normal 3 2 2 2 3 2" xfId="8693" xr:uid="{00000000-0005-0000-0000-000070530000}"/>
    <cellStyle name="Normal 3 2 2 2 3 2 2" xfId="8694" xr:uid="{00000000-0005-0000-0000-000071530000}"/>
    <cellStyle name="Normal 3 2 2 2 3 2 2 2" xfId="8695" xr:uid="{00000000-0005-0000-0000-000072530000}"/>
    <cellStyle name="Normal 3 2 2 2 3 2 2 2 2" xfId="8696" xr:uid="{00000000-0005-0000-0000-000073530000}"/>
    <cellStyle name="Normal 3 2 2 2 3 2 2 2 2 2" xfId="16606" xr:uid="{00000000-0005-0000-0000-000074530000}"/>
    <cellStyle name="Normal 3 2 2 2 3 2 2 2 2 2 2" xfId="32275" xr:uid="{00000000-0005-0000-0000-000075530000}"/>
    <cellStyle name="Normal 3 2 2 2 3 2 2 2 2 2 3" xfId="47872" xr:uid="{00000000-0005-0000-0000-000076530000}"/>
    <cellStyle name="Normal 3 2 2 2 3 2 2 2 2 3" xfId="24529" xr:uid="{00000000-0005-0000-0000-000077530000}"/>
    <cellStyle name="Normal 3 2 2 2 3 2 2 2 2 4" xfId="40126" xr:uid="{00000000-0005-0000-0000-000078530000}"/>
    <cellStyle name="Normal 3 2 2 2 3 2 2 2 3" xfId="8697" xr:uid="{00000000-0005-0000-0000-000079530000}"/>
    <cellStyle name="Normal 3 2 2 2 3 2 2 2 3 2" xfId="16607" xr:uid="{00000000-0005-0000-0000-00007A530000}"/>
    <cellStyle name="Normal 3 2 2 2 3 2 2 2 3 2 2" xfId="32276" xr:uid="{00000000-0005-0000-0000-00007B530000}"/>
    <cellStyle name="Normal 3 2 2 2 3 2 2 2 3 2 3" xfId="47873" xr:uid="{00000000-0005-0000-0000-00007C530000}"/>
    <cellStyle name="Normal 3 2 2 2 3 2 2 2 3 3" xfId="24530" xr:uid="{00000000-0005-0000-0000-00007D530000}"/>
    <cellStyle name="Normal 3 2 2 2 3 2 2 2 3 4" xfId="40127" xr:uid="{00000000-0005-0000-0000-00007E530000}"/>
    <cellStyle name="Normal 3 2 2 2 3 2 2 2 4" xfId="16605" xr:uid="{00000000-0005-0000-0000-00007F530000}"/>
    <cellStyle name="Normal 3 2 2 2 3 2 2 2 4 2" xfId="32274" xr:uid="{00000000-0005-0000-0000-000080530000}"/>
    <cellStyle name="Normal 3 2 2 2 3 2 2 2 4 3" xfId="47871" xr:uid="{00000000-0005-0000-0000-000081530000}"/>
    <cellStyle name="Normal 3 2 2 2 3 2 2 2 5" xfId="24528" xr:uid="{00000000-0005-0000-0000-000082530000}"/>
    <cellStyle name="Normal 3 2 2 2 3 2 2 2 6" xfId="40125" xr:uid="{00000000-0005-0000-0000-000083530000}"/>
    <cellStyle name="Normal 3 2 2 2 3 2 2 3" xfId="8698" xr:uid="{00000000-0005-0000-0000-000084530000}"/>
    <cellStyle name="Normal 3 2 2 2 3 2 2 3 2" xfId="16608" xr:uid="{00000000-0005-0000-0000-000085530000}"/>
    <cellStyle name="Normal 3 2 2 2 3 2 2 3 2 2" xfId="32277" xr:uid="{00000000-0005-0000-0000-000086530000}"/>
    <cellStyle name="Normal 3 2 2 2 3 2 2 3 2 3" xfId="47874" xr:uid="{00000000-0005-0000-0000-000087530000}"/>
    <cellStyle name="Normal 3 2 2 2 3 2 2 3 3" xfId="24531" xr:uid="{00000000-0005-0000-0000-000088530000}"/>
    <cellStyle name="Normal 3 2 2 2 3 2 2 3 4" xfId="40128" xr:uid="{00000000-0005-0000-0000-000089530000}"/>
    <cellStyle name="Normal 3 2 2 2 3 2 2 4" xfId="8699" xr:uid="{00000000-0005-0000-0000-00008A530000}"/>
    <cellStyle name="Normal 3 2 2 2 3 2 2 4 2" xfId="16609" xr:uid="{00000000-0005-0000-0000-00008B530000}"/>
    <cellStyle name="Normal 3 2 2 2 3 2 2 4 2 2" xfId="32278" xr:uid="{00000000-0005-0000-0000-00008C530000}"/>
    <cellStyle name="Normal 3 2 2 2 3 2 2 4 2 3" xfId="47875" xr:uid="{00000000-0005-0000-0000-00008D530000}"/>
    <cellStyle name="Normal 3 2 2 2 3 2 2 4 3" xfId="24532" xr:uid="{00000000-0005-0000-0000-00008E530000}"/>
    <cellStyle name="Normal 3 2 2 2 3 2 2 4 4" xfId="40129" xr:uid="{00000000-0005-0000-0000-00008F530000}"/>
    <cellStyle name="Normal 3 2 2 2 3 2 2 5" xfId="16604" xr:uid="{00000000-0005-0000-0000-000090530000}"/>
    <cellStyle name="Normal 3 2 2 2 3 2 2 5 2" xfId="32273" xr:uid="{00000000-0005-0000-0000-000091530000}"/>
    <cellStyle name="Normal 3 2 2 2 3 2 2 5 3" xfId="47870" xr:uid="{00000000-0005-0000-0000-000092530000}"/>
    <cellStyle name="Normal 3 2 2 2 3 2 2 6" xfId="24527" xr:uid="{00000000-0005-0000-0000-000093530000}"/>
    <cellStyle name="Normal 3 2 2 2 3 2 2 7" xfId="40124" xr:uid="{00000000-0005-0000-0000-000094530000}"/>
    <cellStyle name="Normal 3 2 2 2 3 2 3" xfId="8700" xr:uid="{00000000-0005-0000-0000-000095530000}"/>
    <cellStyle name="Normal 3 2 2 2 3 2 3 2" xfId="8701" xr:uid="{00000000-0005-0000-0000-000096530000}"/>
    <cellStyle name="Normal 3 2 2 2 3 2 3 2 2" xfId="16611" xr:uid="{00000000-0005-0000-0000-000097530000}"/>
    <cellStyle name="Normal 3 2 2 2 3 2 3 2 2 2" xfId="32280" xr:uid="{00000000-0005-0000-0000-000098530000}"/>
    <cellStyle name="Normal 3 2 2 2 3 2 3 2 2 3" xfId="47877" xr:uid="{00000000-0005-0000-0000-000099530000}"/>
    <cellStyle name="Normal 3 2 2 2 3 2 3 2 3" xfId="24534" xr:uid="{00000000-0005-0000-0000-00009A530000}"/>
    <cellStyle name="Normal 3 2 2 2 3 2 3 2 4" xfId="40131" xr:uid="{00000000-0005-0000-0000-00009B530000}"/>
    <cellStyle name="Normal 3 2 2 2 3 2 3 3" xfId="8702" xr:uid="{00000000-0005-0000-0000-00009C530000}"/>
    <cellStyle name="Normal 3 2 2 2 3 2 3 3 2" xfId="16612" xr:uid="{00000000-0005-0000-0000-00009D530000}"/>
    <cellStyle name="Normal 3 2 2 2 3 2 3 3 2 2" xfId="32281" xr:uid="{00000000-0005-0000-0000-00009E530000}"/>
    <cellStyle name="Normal 3 2 2 2 3 2 3 3 2 3" xfId="47878" xr:uid="{00000000-0005-0000-0000-00009F530000}"/>
    <cellStyle name="Normal 3 2 2 2 3 2 3 3 3" xfId="24535" xr:uid="{00000000-0005-0000-0000-0000A0530000}"/>
    <cellStyle name="Normal 3 2 2 2 3 2 3 3 4" xfId="40132" xr:uid="{00000000-0005-0000-0000-0000A1530000}"/>
    <cellStyle name="Normal 3 2 2 2 3 2 3 4" xfId="16610" xr:uid="{00000000-0005-0000-0000-0000A2530000}"/>
    <cellStyle name="Normal 3 2 2 2 3 2 3 4 2" xfId="32279" xr:uid="{00000000-0005-0000-0000-0000A3530000}"/>
    <cellStyle name="Normal 3 2 2 2 3 2 3 4 3" xfId="47876" xr:uid="{00000000-0005-0000-0000-0000A4530000}"/>
    <cellStyle name="Normal 3 2 2 2 3 2 3 5" xfId="24533" xr:uid="{00000000-0005-0000-0000-0000A5530000}"/>
    <cellStyle name="Normal 3 2 2 2 3 2 3 6" xfId="40130" xr:uid="{00000000-0005-0000-0000-0000A6530000}"/>
    <cellStyle name="Normal 3 2 2 2 3 2 4" xfId="8703" xr:uid="{00000000-0005-0000-0000-0000A7530000}"/>
    <cellStyle name="Normal 3 2 2 2 3 2 4 2" xfId="16613" xr:uid="{00000000-0005-0000-0000-0000A8530000}"/>
    <cellStyle name="Normal 3 2 2 2 3 2 4 2 2" xfId="32282" xr:uid="{00000000-0005-0000-0000-0000A9530000}"/>
    <cellStyle name="Normal 3 2 2 2 3 2 4 2 3" xfId="47879" xr:uid="{00000000-0005-0000-0000-0000AA530000}"/>
    <cellStyle name="Normal 3 2 2 2 3 2 4 3" xfId="24536" xr:uid="{00000000-0005-0000-0000-0000AB530000}"/>
    <cellStyle name="Normal 3 2 2 2 3 2 4 4" xfId="40133" xr:uid="{00000000-0005-0000-0000-0000AC530000}"/>
    <cellStyle name="Normal 3 2 2 2 3 2 5" xfId="8704" xr:uid="{00000000-0005-0000-0000-0000AD530000}"/>
    <cellStyle name="Normal 3 2 2 2 3 2 5 2" xfId="16614" xr:uid="{00000000-0005-0000-0000-0000AE530000}"/>
    <cellStyle name="Normal 3 2 2 2 3 2 5 2 2" xfId="32283" xr:uid="{00000000-0005-0000-0000-0000AF530000}"/>
    <cellStyle name="Normal 3 2 2 2 3 2 5 2 3" xfId="47880" xr:uid="{00000000-0005-0000-0000-0000B0530000}"/>
    <cellStyle name="Normal 3 2 2 2 3 2 5 3" xfId="24537" xr:uid="{00000000-0005-0000-0000-0000B1530000}"/>
    <cellStyle name="Normal 3 2 2 2 3 2 5 4" xfId="40134" xr:uid="{00000000-0005-0000-0000-0000B2530000}"/>
    <cellStyle name="Normal 3 2 2 2 3 2 6" xfId="16603" xr:uid="{00000000-0005-0000-0000-0000B3530000}"/>
    <cellStyle name="Normal 3 2 2 2 3 2 6 2" xfId="32272" xr:uid="{00000000-0005-0000-0000-0000B4530000}"/>
    <cellStyle name="Normal 3 2 2 2 3 2 6 3" xfId="47869" xr:uid="{00000000-0005-0000-0000-0000B5530000}"/>
    <cellStyle name="Normal 3 2 2 2 3 2 7" xfId="24526" xr:uid="{00000000-0005-0000-0000-0000B6530000}"/>
    <cellStyle name="Normal 3 2 2 2 3 2 8" xfId="40123" xr:uid="{00000000-0005-0000-0000-0000B7530000}"/>
    <cellStyle name="Normal 3 2 2 2 3 20" xfId="24502" xr:uid="{00000000-0005-0000-0000-0000B8530000}"/>
    <cellStyle name="Normal 3 2 2 2 3 21" xfId="40099" xr:uid="{00000000-0005-0000-0000-0000B9530000}"/>
    <cellStyle name="Normal 3 2 2 2 3 3" xfId="8705" xr:uid="{00000000-0005-0000-0000-0000BA530000}"/>
    <cellStyle name="Normal 3 2 2 2 3 3 2" xfId="8706" xr:uid="{00000000-0005-0000-0000-0000BB530000}"/>
    <cellStyle name="Normal 3 2 2 2 3 3 2 2" xfId="8707" xr:uid="{00000000-0005-0000-0000-0000BC530000}"/>
    <cellStyle name="Normal 3 2 2 2 3 3 2 2 2" xfId="8708" xr:uid="{00000000-0005-0000-0000-0000BD530000}"/>
    <cellStyle name="Normal 3 2 2 2 3 3 2 2 2 2" xfId="16618" xr:uid="{00000000-0005-0000-0000-0000BE530000}"/>
    <cellStyle name="Normal 3 2 2 2 3 3 2 2 2 2 2" xfId="32287" xr:uid="{00000000-0005-0000-0000-0000BF530000}"/>
    <cellStyle name="Normal 3 2 2 2 3 3 2 2 2 2 3" xfId="47884" xr:uid="{00000000-0005-0000-0000-0000C0530000}"/>
    <cellStyle name="Normal 3 2 2 2 3 3 2 2 2 3" xfId="24541" xr:uid="{00000000-0005-0000-0000-0000C1530000}"/>
    <cellStyle name="Normal 3 2 2 2 3 3 2 2 2 4" xfId="40138" xr:uid="{00000000-0005-0000-0000-0000C2530000}"/>
    <cellStyle name="Normal 3 2 2 2 3 3 2 2 3" xfId="8709" xr:uid="{00000000-0005-0000-0000-0000C3530000}"/>
    <cellStyle name="Normal 3 2 2 2 3 3 2 2 3 2" xfId="16619" xr:uid="{00000000-0005-0000-0000-0000C4530000}"/>
    <cellStyle name="Normal 3 2 2 2 3 3 2 2 3 2 2" xfId="32288" xr:uid="{00000000-0005-0000-0000-0000C5530000}"/>
    <cellStyle name="Normal 3 2 2 2 3 3 2 2 3 2 3" xfId="47885" xr:uid="{00000000-0005-0000-0000-0000C6530000}"/>
    <cellStyle name="Normal 3 2 2 2 3 3 2 2 3 3" xfId="24542" xr:uid="{00000000-0005-0000-0000-0000C7530000}"/>
    <cellStyle name="Normal 3 2 2 2 3 3 2 2 3 4" xfId="40139" xr:uid="{00000000-0005-0000-0000-0000C8530000}"/>
    <cellStyle name="Normal 3 2 2 2 3 3 2 2 4" xfId="16617" xr:uid="{00000000-0005-0000-0000-0000C9530000}"/>
    <cellStyle name="Normal 3 2 2 2 3 3 2 2 4 2" xfId="32286" xr:uid="{00000000-0005-0000-0000-0000CA530000}"/>
    <cellStyle name="Normal 3 2 2 2 3 3 2 2 4 3" xfId="47883" xr:uid="{00000000-0005-0000-0000-0000CB530000}"/>
    <cellStyle name="Normal 3 2 2 2 3 3 2 2 5" xfId="24540" xr:uid="{00000000-0005-0000-0000-0000CC530000}"/>
    <cellStyle name="Normal 3 2 2 2 3 3 2 2 6" xfId="40137" xr:uid="{00000000-0005-0000-0000-0000CD530000}"/>
    <cellStyle name="Normal 3 2 2 2 3 3 2 3" xfId="8710" xr:uid="{00000000-0005-0000-0000-0000CE530000}"/>
    <cellStyle name="Normal 3 2 2 2 3 3 2 3 2" xfId="16620" xr:uid="{00000000-0005-0000-0000-0000CF530000}"/>
    <cellStyle name="Normal 3 2 2 2 3 3 2 3 2 2" xfId="32289" xr:uid="{00000000-0005-0000-0000-0000D0530000}"/>
    <cellStyle name="Normal 3 2 2 2 3 3 2 3 2 3" xfId="47886" xr:uid="{00000000-0005-0000-0000-0000D1530000}"/>
    <cellStyle name="Normal 3 2 2 2 3 3 2 3 3" xfId="24543" xr:uid="{00000000-0005-0000-0000-0000D2530000}"/>
    <cellStyle name="Normal 3 2 2 2 3 3 2 3 4" xfId="40140" xr:uid="{00000000-0005-0000-0000-0000D3530000}"/>
    <cellStyle name="Normal 3 2 2 2 3 3 2 4" xfId="8711" xr:uid="{00000000-0005-0000-0000-0000D4530000}"/>
    <cellStyle name="Normal 3 2 2 2 3 3 2 4 2" xfId="16621" xr:uid="{00000000-0005-0000-0000-0000D5530000}"/>
    <cellStyle name="Normal 3 2 2 2 3 3 2 4 2 2" xfId="32290" xr:uid="{00000000-0005-0000-0000-0000D6530000}"/>
    <cellStyle name="Normal 3 2 2 2 3 3 2 4 2 3" xfId="47887" xr:uid="{00000000-0005-0000-0000-0000D7530000}"/>
    <cellStyle name="Normal 3 2 2 2 3 3 2 4 3" xfId="24544" xr:uid="{00000000-0005-0000-0000-0000D8530000}"/>
    <cellStyle name="Normal 3 2 2 2 3 3 2 4 4" xfId="40141" xr:uid="{00000000-0005-0000-0000-0000D9530000}"/>
    <cellStyle name="Normal 3 2 2 2 3 3 2 5" xfId="16616" xr:uid="{00000000-0005-0000-0000-0000DA530000}"/>
    <cellStyle name="Normal 3 2 2 2 3 3 2 5 2" xfId="32285" xr:uid="{00000000-0005-0000-0000-0000DB530000}"/>
    <cellStyle name="Normal 3 2 2 2 3 3 2 5 3" xfId="47882" xr:uid="{00000000-0005-0000-0000-0000DC530000}"/>
    <cellStyle name="Normal 3 2 2 2 3 3 2 6" xfId="24539" xr:uid="{00000000-0005-0000-0000-0000DD530000}"/>
    <cellStyle name="Normal 3 2 2 2 3 3 2 7" xfId="40136" xr:uid="{00000000-0005-0000-0000-0000DE530000}"/>
    <cellStyle name="Normal 3 2 2 2 3 3 3" xfId="8712" xr:uid="{00000000-0005-0000-0000-0000DF530000}"/>
    <cellStyle name="Normal 3 2 2 2 3 3 3 2" xfId="8713" xr:uid="{00000000-0005-0000-0000-0000E0530000}"/>
    <cellStyle name="Normal 3 2 2 2 3 3 3 2 2" xfId="16623" xr:uid="{00000000-0005-0000-0000-0000E1530000}"/>
    <cellStyle name="Normal 3 2 2 2 3 3 3 2 2 2" xfId="32292" xr:uid="{00000000-0005-0000-0000-0000E2530000}"/>
    <cellStyle name="Normal 3 2 2 2 3 3 3 2 2 3" xfId="47889" xr:uid="{00000000-0005-0000-0000-0000E3530000}"/>
    <cellStyle name="Normal 3 2 2 2 3 3 3 2 3" xfId="24546" xr:uid="{00000000-0005-0000-0000-0000E4530000}"/>
    <cellStyle name="Normal 3 2 2 2 3 3 3 2 4" xfId="40143" xr:uid="{00000000-0005-0000-0000-0000E5530000}"/>
    <cellStyle name="Normal 3 2 2 2 3 3 3 3" xfId="8714" xr:uid="{00000000-0005-0000-0000-0000E6530000}"/>
    <cellStyle name="Normal 3 2 2 2 3 3 3 3 2" xfId="16624" xr:uid="{00000000-0005-0000-0000-0000E7530000}"/>
    <cellStyle name="Normal 3 2 2 2 3 3 3 3 2 2" xfId="32293" xr:uid="{00000000-0005-0000-0000-0000E8530000}"/>
    <cellStyle name="Normal 3 2 2 2 3 3 3 3 2 3" xfId="47890" xr:uid="{00000000-0005-0000-0000-0000E9530000}"/>
    <cellStyle name="Normal 3 2 2 2 3 3 3 3 3" xfId="24547" xr:uid="{00000000-0005-0000-0000-0000EA530000}"/>
    <cellStyle name="Normal 3 2 2 2 3 3 3 3 4" xfId="40144" xr:uid="{00000000-0005-0000-0000-0000EB530000}"/>
    <cellStyle name="Normal 3 2 2 2 3 3 3 4" xfId="16622" xr:uid="{00000000-0005-0000-0000-0000EC530000}"/>
    <cellStyle name="Normal 3 2 2 2 3 3 3 4 2" xfId="32291" xr:uid="{00000000-0005-0000-0000-0000ED530000}"/>
    <cellStyle name="Normal 3 2 2 2 3 3 3 4 3" xfId="47888" xr:uid="{00000000-0005-0000-0000-0000EE530000}"/>
    <cellStyle name="Normal 3 2 2 2 3 3 3 5" xfId="24545" xr:uid="{00000000-0005-0000-0000-0000EF530000}"/>
    <cellStyle name="Normal 3 2 2 2 3 3 3 6" xfId="40142" xr:uid="{00000000-0005-0000-0000-0000F0530000}"/>
    <cellStyle name="Normal 3 2 2 2 3 3 4" xfId="8715" xr:uid="{00000000-0005-0000-0000-0000F1530000}"/>
    <cellStyle name="Normal 3 2 2 2 3 3 4 2" xfId="16625" xr:uid="{00000000-0005-0000-0000-0000F2530000}"/>
    <cellStyle name="Normal 3 2 2 2 3 3 4 2 2" xfId="32294" xr:uid="{00000000-0005-0000-0000-0000F3530000}"/>
    <cellStyle name="Normal 3 2 2 2 3 3 4 2 3" xfId="47891" xr:uid="{00000000-0005-0000-0000-0000F4530000}"/>
    <cellStyle name="Normal 3 2 2 2 3 3 4 3" xfId="24548" xr:uid="{00000000-0005-0000-0000-0000F5530000}"/>
    <cellStyle name="Normal 3 2 2 2 3 3 4 4" xfId="40145" xr:uid="{00000000-0005-0000-0000-0000F6530000}"/>
    <cellStyle name="Normal 3 2 2 2 3 3 5" xfId="8716" xr:uid="{00000000-0005-0000-0000-0000F7530000}"/>
    <cellStyle name="Normal 3 2 2 2 3 3 5 2" xfId="16626" xr:uid="{00000000-0005-0000-0000-0000F8530000}"/>
    <cellStyle name="Normal 3 2 2 2 3 3 5 2 2" xfId="32295" xr:uid="{00000000-0005-0000-0000-0000F9530000}"/>
    <cellStyle name="Normal 3 2 2 2 3 3 5 2 3" xfId="47892" xr:uid="{00000000-0005-0000-0000-0000FA530000}"/>
    <cellStyle name="Normal 3 2 2 2 3 3 5 3" xfId="24549" xr:uid="{00000000-0005-0000-0000-0000FB530000}"/>
    <cellStyle name="Normal 3 2 2 2 3 3 5 4" xfId="40146" xr:uid="{00000000-0005-0000-0000-0000FC530000}"/>
    <cellStyle name="Normal 3 2 2 2 3 3 6" xfId="16615" xr:uid="{00000000-0005-0000-0000-0000FD530000}"/>
    <cellStyle name="Normal 3 2 2 2 3 3 6 2" xfId="32284" xr:uid="{00000000-0005-0000-0000-0000FE530000}"/>
    <cellStyle name="Normal 3 2 2 2 3 3 6 3" xfId="47881" xr:uid="{00000000-0005-0000-0000-0000FF530000}"/>
    <cellStyle name="Normal 3 2 2 2 3 3 7" xfId="24538" xr:uid="{00000000-0005-0000-0000-000000540000}"/>
    <cellStyle name="Normal 3 2 2 2 3 3 8" xfId="40135" xr:uid="{00000000-0005-0000-0000-000001540000}"/>
    <cellStyle name="Normal 3 2 2 2 3 4" xfId="8717" xr:uid="{00000000-0005-0000-0000-000002540000}"/>
    <cellStyle name="Normal 3 2 2 2 3 4 2" xfId="8718" xr:uid="{00000000-0005-0000-0000-000003540000}"/>
    <cellStyle name="Normal 3 2 2 2 3 4 2 2" xfId="8719" xr:uid="{00000000-0005-0000-0000-000004540000}"/>
    <cellStyle name="Normal 3 2 2 2 3 4 2 2 2" xfId="16629" xr:uid="{00000000-0005-0000-0000-000005540000}"/>
    <cellStyle name="Normal 3 2 2 2 3 4 2 2 2 2" xfId="32298" xr:uid="{00000000-0005-0000-0000-000006540000}"/>
    <cellStyle name="Normal 3 2 2 2 3 4 2 2 2 3" xfId="47895" xr:uid="{00000000-0005-0000-0000-000007540000}"/>
    <cellStyle name="Normal 3 2 2 2 3 4 2 2 3" xfId="24552" xr:uid="{00000000-0005-0000-0000-000008540000}"/>
    <cellStyle name="Normal 3 2 2 2 3 4 2 2 4" xfId="40149" xr:uid="{00000000-0005-0000-0000-000009540000}"/>
    <cellStyle name="Normal 3 2 2 2 3 4 2 3" xfId="8720" xr:uid="{00000000-0005-0000-0000-00000A540000}"/>
    <cellStyle name="Normal 3 2 2 2 3 4 2 3 2" xfId="16630" xr:uid="{00000000-0005-0000-0000-00000B540000}"/>
    <cellStyle name="Normal 3 2 2 2 3 4 2 3 2 2" xfId="32299" xr:uid="{00000000-0005-0000-0000-00000C540000}"/>
    <cellStyle name="Normal 3 2 2 2 3 4 2 3 2 3" xfId="47896" xr:uid="{00000000-0005-0000-0000-00000D540000}"/>
    <cellStyle name="Normal 3 2 2 2 3 4 2 3 3" xfId="24553" xr:uid="{00000000-0005-0000-0000-00000E540000}"/>
    <cellStyle name="Normal 3 2 2 2 3 4 2 3 4" xfId="40150" xr:uid="{00000000-0005-0000-0000-00000F540000}"/>
    <cellStyle name="Normal 3 2 2 2 3 4 2 4" xfId="16628" xr:uid="{00000000-0005-0000-0000-000010540000}"/>
    <cellStyle name="Normal 3 2 2 2 3 4 2 4 2" xfId="32297" xr:uid="{00000000-0005-0000-0000-000011540000}"/>
    <cellStyle name="Normal 3 2 2 2 3 4 2 4 3" xfId="47894" xr:uid="{00000000-0005-0000-0000-000012540000}"/>
    <cellStyle name="Normal 3 2 2 2 3 4 2 5" xfId="24551" xr:uid="{00000000-0005-0000-0000-000013540000}"/>
    <cellStyle name="Normal 3 2 2 2 3 4 2 6" xfId="40148" xr:uid="{00000000-0005-0000-0000-000014540000}"/>
    <cellStyle name="Normal 3 2 2 2 3 4 3" xfId="8721" xr:uid="{00000000-0005-0000-0000-000015540000}"/>
    <cellStyle name="Normal 3 2 2 2 3 4 3 2" xfId="16631" xr:uid="{00000000-0005-0000-0000-000016540000}"/>
    <cellStyle name="Normal 3 2 2 2 3 4 3 2 2" xfId="32300" xr:uid="{00000000-0005-0000-0000-000017540000}"/>
    <cellStyle name="Normal 3 2 2 2 3 4 3 2 3" xfId="47897" xr:uid="{00000000-0005-0000-0000-000018540000}"/>
    <cellStyle name="Normal 3 2 2 2 3 4 3 3" xfId="24554" xr:uid="{00000000-0005-0000-0000-000019540000}"/>
    <cellStyle name="Normal 3 2 2 2 3 4 3 4" xfId="40151" xr:uid="{00000000-0005-0000-0000-00001A540000}"/>
    <cellStyle name="Normal 3 2 2 2 3 4 4" xfId="8722" xr:uid="{00000000-0005-0000-0000-00001B540000}"/>
    <cellStyle name="Normal 3 2 2 2 3 4 4 2" xfId="16632" xr:uid="{00000000-0005-0000-0000-00001C540000}"/>
    <cellStyle name="Normal 3 2 2 2 3 4 4 2 2" xfId="32301" xr:uid="{00000000-0005-0000-0000-00001D540000}"/>
    <cellStyle name="Normal 3 2 2 2 3 4 4 2 3" xfId="47898" xr:uid="{00000000-0005-0000-0000-00001E540000}"/>
    <cellStyle name="Normal 3 2 2 2 3 4 4 3" xfId="24555" xr:uid="{00000000-0005-0000-0000-00001F540000}"/>
    <cellStyle name="Normal 3 2 2 2 3 4 4 4" xfId="40152" xr:uid="{00000000-0005-0000-0000-000020540000}"/>
    <cellStyle name="Normal 3 2 2 2 3 4 5" xfId="16627" xr:uid="{00000000-0005-0000-0000-000021540000}"/>
    <cellStyle name="Normal 3 2 2 2 3 4 5 2" xfId="32296" xr:uid="{00000000-0005-0000-0000-000022540000}"/>
    <cellStyle name="Normal 3 2 2 2 3 4 5 3" xfId="47893" xr:uid="{00000000-0005-0000-0000-000023540000}"/>
    <cellStyle name="Normal 3 2 2 2 3 4 6" xfId="24550" xr:uid="{00000000-0005-0000-0000-000024540000}"/>
    <cellStyle name="Normal 3 2 2 2 3 4 7" xfId="40147" xr:uid="{00000000-0005-0000-0000-000025540000}"/>
    <cellStyle name="Normal 3 2 2 2 3 5" xfId="8723" xr:uid="{00000000-0005-0000-0000-000026540000}"/>
    <cellStyle name="Normal 3 2 2 2 3 5 2" xfId="8724" xr:uid="{00000000-0005-0000-0000-000027540000}"/>
    <cellStyle name="Normal 3 2 2 2 3 5 2 2" xfId="16634" xr:uid="{00000000-0005-0000-0000-000028540000}"/>
    <cellStyle name="Normal 3 2 2 2 3 5 2 2 2" xfId="32303" xr:uid="{00000000-0005-0000-0000-000029540000}"/>
    <cellStyle name="Normal 3 2 2 2 3 5 2 2 3" xfId="47900" xr:uid="{00000000-0005-0000-0000-00002A540000}"/>
    <cellStyle name="Normal 3 2 2 2 3 5 2 3" xfId="24557" xr:uid="{00000000-0005-0000-0000-00002B540000}"/>
    <cellStyle name="Normal 3 2 2 2 3 5 2 4" xfId="40154" xr:uid="{00000000-0005-0000-0000-00002C540000}"/>
    <cellStyle name="Normal 3 2 2 2 3 5 3" xfId="8725" xr:uid="{00000000-0005-0000-0000-00002D540000}"/>
    <cellStyle name="Normal 3 2 2 2 3 5 3 2" xfId="16635" xr:uid="{00000000-0005-0000-0000-00002E540000}"/>
    <cellStyle name="Normal 3 2 2 2 3 5 3 2 2" xfId="32304" xr:uid="{00000000-0005-0000-0000-00002F540000}"/>
    <cellStyle name="Normal 3 2 2 2 3 5 3 2 3" xfId="47901" xr:uid="{00000000-0005-0000-0000-000030540000}"/>
    <cellStyle name="Normal 3 2 2 2 3 5 3 3" xfId="24558" xr:uid="{00000000-0005-0000-0000-000031540000}"/>
    <cellStyle name="Normal 3 2 2 2 3 5 3 4" xfId="40155" xr:uid="{00000000-0005-0000-0000-000032540000}"/>
    <cellStyle name="Normal 3 2 2 2 3 5 4" xfId="16633" xr:uid="{00000000-0005-0000-0000-000033540000}"/>
    <cellStyle name="Normal 3 2 2 2 3 5 4 2" xfId="32302" xr:uid="{00000000-0005-0000-0000-000034540000}"/>
    <cellStyle name="Normal 3 2 2 2 3 5 4 3" xfId="47899" xr:uid="{00000000-0005-0000-0000-000035540000}"/>
    <cellStyle name="Normal 3 2 2 2 3 5 5" xfId="24556" xr:uid="{00000000-0005-0000-0000-000036540000}"/>
    <cellStyle name="Normal 3 2 2 2 3 5 6" xfId="40153" xr:uid="{00000000-0005-0000-0000-000037540000}"/>
    <cellStyle name="Normal 3 2 2 2 3 6" xfId="8726" xr:uid="{00000000-0005-0000-0000-000038540000}"/>
    <cellStyle name="Normal 3 2 2 2 3 6 2" xfId="8727" xr:uid="{00000000-0005-0000-0000-000039540000}"/>
    <cellStyle name="Normal 3 2 2 2 3 6 2 2" xfId="16637" xr:uid="{00000000-0005-0000-0000-00003A540000}"/>
    <cellStyle name="Normal 3 2 2 2 3 6 2 2 2" xfId="32306" xr:uid="{00000000-0005-0000-0000-00003B540000}"/>
    <cellStyle name="Normal 3 2 2 2 3 6 2 2 3" xfId="47903" xr:uid="{00000000-0005-0000-0000-00003C540000}"/>
    <cellStyle name="Normal 3 2 2 2 3 6 2 3" xfId="24560" xr:uid="{00000000-0005-0000-0000-00003D540000}"/>
    <cellStyle name="Normal 3 2 2 2 3 6 2 4" xfId="40157" xr:uid="{00000000-0005-0000-0000-00003E540000}"/>
    <cellStyle name="Normal 3 2 2 2 3 6 3" xfId="8728" xr:uid="{00000000-0005-0000-0000-00003F540000}"/>
    <cellStyle name="Normal 3 2 2 2 3 6 3 2" xfId="16638" xr:uid="{00000000-0005-0000-0000-000040540000}"/>
    <cellStyle name="Normal 3 2 2 2 3 6 3 2 2" xfId="32307" xr:uid="{00000000-0005-0000-0000-000041540000}"/>
    <cellStyle name="Normal 3 2 2 2 3 6 3 2 3" xfId="47904" xr:uid="{00000000-0005-0000-0000-000042540000}"/>
    <cellStyle name="Normal 3 2 2 2 3 6 3 3" xfId="24561" xr:uid="{00000000-0005-0000-0000-000043540000}"/>
    <cellStyle name="Normal 3 2 2 2 3 6 3 4" xfId="40158" xr:uid="{00000000-0005-0000-0000-000044540000}"/>
    <cellStyle name="Normal 3 2 2 2 3 6 4" xfId="16636" xr:uid="{00000000-0005-0000-0000-000045540000}"/>
    <cellStyle name="Normal 3 2 2 2 3 6 4 2" xfId="32305" xr:uid="{00000000-0005-0000-0000-000046540000}"/>
    <cellStyle name="Normal 3 2 2 2 3 6 4 3" xfId="47902" xr:uid="{00000000-0005-0000-0000-000047540000}"/>
    <cellStyle name="Normal 3 2 2 2 3 6 5" xfId="24559" xr:uid="{00000000-0005-0000-0000-000048540000}"/>
    <cellStyle name="Normal 3 2 2 2 3 6 6" xfId="40156" xr:uid="{00000000-0005-0000-0000-000049540000}"/>
    <cellStyle name="Normal 3 2 2 2 3 7" xfId="8729" xr:uid="{00000000-0005-0000-0000-00004A540000}"/>
    <cellStyle name="Normal 3 2 2 2 3 7 2" xfId="8730" xr:uid="{00000000-0005-0000-0000-00004B540000}"/>
    <cellStyle name="Normal 3 2 2 2 3 7 2 2" xfId="16640" xr:uid="{00000000-0005-0000-0000-00004C540000}"/>
    <cellStyle name="Normal 3 2 2 2 3 7 2 2 2" xfId="32309" xr:uid="{00000000-0005-0000-0000-00004D540000}"/>
    <cellStyle name="Normal 3 2 2 2 3 7 2 2 3" xfId="47906" xr:uid="{00000000-0005-0000-0000-00004E540000}"/>
    <cellStyle name="Normal 3 2 2 2 3 7 2 3" xfId="24563" xr:uid="{00000000-0005-0000-0000-00004F540000}"/>
    <cellStyle name="Normal 3 2 2 2 3 7 2 4" xfId="40160" xr:uid="{00000000-0005-0000-0000-000050540000}"/>
    <cellStyle name="Normal 3 2 2 2 3 7 3" xfId="8731" xr:uid="{00000000-0005-0000-0000-000051540000}"/>
    <cellStyle name="Normal 3 2 2 2 3 7 3 2" xfId="16641" xr:uid="{00000000-0005-0000-0000-000052540000}"/>
    <cellStyle name="Normal 3 2 2 2 3 7 3 2 2" xfId="32310" xr:uid="{00000000-0005-0000-0000-000053540000}"/>
    <cellStyle name="Normal 3 2 2 2 3 7 3 2 3" xfId="47907" xr:uid="{00000000-0005-0000-0000-000054540000}"/>
    <cellStyle name="Normal 3 2 2 2 3 7 3 3" xfId="24564" xr:uid="{00000000-0005-0000-0000-000055540000}"/>
    <cellStyle name="Normal 3 2 2 2 3 7 3 4" xfId="40161" xr:uid="{00000000-0005-0000-0000-000056540000}"/>
    <cellStyle name="Normal 3 2 2 2 3 7 4" xfId="16639" xr:uid="{00000000-0005-0000-0000-000057540000}"/>
    <cellStyle name="Normal 3 2 2 2 3 7 4 2" xfId="32308" xr:uid="{00000000-0005-0000-0000-000058540000}"/>
    <cellStyle name="Normal 3 2 2 2 3 7 4 3" xfId="47905" xr:uid="{00000000-0005-0000-0000-000059540000}"/>
    <cellStyle name="Normal 3 2 2 2 3 7 5" xfId="24562" xr:uid="{00000000-0005-0000-0000-00005A540000}"/>
    <cellStyle name="Normal 3 2 2 2 3 7 6" xfId="40159" xr:uid="{00000000-0005-0000-0000-00005B540000}"/>
    <cellStyle name="Normal 3 2 2 2 3 8" xfId="8732" xr:uid="{00000000-0005-0000-0000-00005C540000}"/>
    <cellStyle name="Normal 3 2 2 2 3 8 2" xfId="8733" xr:uid="{00000000-0005-0000-0000-00005D540000}"/>
    <cellStyle name="Normal 3 2 2 2 3 8 2 2" xfId="16643" xr:uid="{00000000-0005-0000-0000-00005E540000}"/>
    <cellStyle name="Normal 3 2 2 2 3 8 2 2 2" xfId="32312" xr:uid="{00000000-0005-0000-0000-00005F540000}"/>
    <cellStyle name="Normal 3 2 2 2 3 8 2 2 3" xfId="47909" xr:uid="{00000000-0005-0000-0000-000060540000}"/>
    <cellStyle name="Normal 3 2 2 2 3 8 2 3" xfId="24566" xr:uid="{00000000-0005-0000-0000-000061540000}"/>
    <cellStyle name="Normal 3 2 2 2 3 8 2 4" xfId="40163" xr:uid="{00000000-0005-0000-0000-000062540000}"/>
    <cellStyle name="Normal 3 2 2 2 3 8 3" xfId="8734" xr:uid="{00000000-0005-0000-0000-000063540000}"/>
    <cellStyle name="Normal 3 2 2 2 3 8 3 2" xfId="16644" xr:uid="{00000000-0005-0000-0000-000064540000}"/>
    <cellStyle name="Normal 3 2 2 2 3 8 3 2 2" xfId="32313" xr:uid="{00000000-0005-0000-0000-000065540000}"/>
    <cellStyle name="Normal 3 2 2 2 3 8 3 2 3" xfId="47910" xr:uid="{00000000-0005-0000-0000-000066540000}"/>
    <cellStyle name="Normal 3 2 2 2 3 8 3 3" xfId="24567" xr:uid="{00000000-0005-0000-0000-000067540000}"/>
    <cellStyle name="Normal 3 2 2 2 3 8 3 4" xfId="40164" xr:uid="{00000000-0005-0000-0000-000068540000}"/>
    <cellStyle name="Normal 3 2 2 2 3 8 4" xfId="16642" xr:uid="{00000000-0005-0000-0000-000069540000}"/>
    <cellStyle name="Normal 3 2 2 2 3 8 4 2" xfId="32311" xr:uid="{00000000-0005-0000-0000-00006A540000}"/>
    <cellStyle name="Normal 3 2 2 2 3 8 4 3" xfId="47908" xr:uid="{00000000-0005-0000-0000-00006B540000}"/>
    <cellStyle name="Normal 3 2 2 2 3 8 5" xfId="24565" xr:uid="{00000000-0005-0000-0000-00006C540000}"/>
    <cellStyle name="Normal 3 2 2 2 3 8 6" xfId="40162" xr:uid="{00000000-0005-0000-0000-00006D540000}"/>
    <cellStyle name="Normal 3 2 2 2 3 9" xfId="8735" xr:uid="{00000000-0005-0000-0000-00006E540000}"/>
    <cellStyle name="Normal 3 2 2 2 3 9 2" xfId="8736" xr:uid="{00000000-0005-0000-0000-00006F540000}"/>
    <cellStyle name="Normal 3 2 2 2 3 9 2 2" xfId="16646" xr:uid="{00000000-0005-0000-0000-000070540000}"/>
    <cellStyle name="Normal 3 2 2 2 3 9 2 2 2" xfId="32315" xr:uid="{00000000-0005-0000-0000-000071540000}"/>
    <cellStyle name="Normal 3 2 2 2 3 9 2 2 3" xfId="47912" xr:uid="{00000000-0005-0000-0000-000072540000}"/>
    <cellStyle name="Normal 3 2 2 2 3 9 2 3" xfId="24569" xr:uid="{00000000-0005-0000-0000-000073540000}"/>
    <cellStyle name="Normal 3 2 2 2 3 9 2 4" xfId="40166" xr:uid="{00000000-0005-0000-0000-000074540000}"/>
    <cellStyle name="Normal 3 2 2 2 3 9 3" xfId="8737" xr:uid="{00000000-0005-0000-0000-000075540000}"/>
    <cellStyle name="Normal 3 2 2 2 3 9 3 2" xfId="16647" xr:uid="{00000000-0005-0000-0000-000076540000}"/>
    <cellStyle name="Normal 3 2 2 2 3 9 3 2 2" xfId="32316" xr:uid="{00000000-0005-0000-0000-000077540000}"/>
    <cellStyle name="Normal 3 2 2 2 3 9 3 2 3" xfId="47913" xr:uid="{00000000-0005-0000-0000-000078540000}"/>
    <cellStyle name="Normal 3 2 2 2 3 9 3 3" xfId="24570" xr:uid="{00000000-0005-0000-0000-000079540000}"/>
    <cellStyle name="Normal 3 2 2 2 3 9 3 4" xfId="40167" xr:uid="{00000000-0005-0000-0000-00007A540000}"/>
    <cellStyle name="Normal 3 2 2 2 3 9 4" xfId="16645" xr:uid="{00000000-0005-0000-0000-00007B540000}"/>
    <cellStyle name="Normal 3 2 2 2 3 9 4 2" xfId="32314" xr:uid="{00000000-0005-0000-0000-00007C540000}"/>
    <cellStyle name="Normal 3 2 2 2 3 9 4 3" xfId="47911" xr:uid="{00000000-0005-0000-0000-00007D540000}"/>
    <cellStyle name="Normal 3 2 2 2 3 9 5" xfId="24568" xr:uid="{00000000-0005-0000-0000-00007E540000}"/>
    <cellStyle name="Normal 3 2 2 2 3 9 6" xfId="40165" xr:uid="{00000000-0005-0000-0000-00007F540000}"/>
    <cellStyle name="Normal 3 2 2 2 4" xfId="8738" xr:uid="{00000000-0005-0000-0000-000080540000}"/>
    <cellStyle name="Normal 3 2 2 2 4 2" xfId="8739" xr:uid="{00000000-0005-0000-0000-000081540000}"/>
    <cellStyle name="Normal 3 2 2 2 4 2 2" xfId="8740" xr:uid="{00000000-0005-0000-0000-000082540000}"/>
    <cellStyle name="Normal 3 2 2 2 4 2 2 2" xfId="8741" xr:uid="{00000000-0005-0000-0000-000083540000}"/>
    <cellStyle name="Normal 3 2 2 2 4 2 2 2 2" xfId="16651" xr:uid="{00000000-0005-0000-0000-000084540000}"/>
    <cellStyle name="Normal 3 2 2 2 4 2 2 2 2 2" xfId="32320" xr:uid="{00000000-0005-0000-0000-000085540000}"/>
    <cellStyle name="Normal 3 2 2 2 4 2 2 2 2 3" xfId="47917" xr:uid="{00000000-0005-0000-0000-000086540000}"/>
    <cellStyle name="Normal 3 2 2 2 4 2 2 2 3" xfId="24574" xr:uid="{00000000-0005-0000-0000-000087540000}"/>
    <cellStyle name="Normal 3 2 2 2 4 2 2 2 4" xfId="40171" xr:uid="{00000000-0005-0000-0000-000088540000}"/>
    <cellStyle name="Normal 3 2 2 2 4 2 2 3" xfId="8742" xr:uid="{00000000-0005-0000-0000-000089540000}"/>
    <cellStyle name="Normal 3 2 2 2 4 2 2 3 2" xfId="16652" xr:uid="{00000000-0005-0000-0000-00008A540000}"/>
    <cellStyle name="Normal 3 2 2 2 4 2 2 3 2 2" xfId="32321" xr:uid="{00000000-0005-0000-0000-00008B540000}"/>
    <cellStyle name="Normal 3 2 2 2 4 2 2 3 2 3" xfId="47918" xr:uid="{00000000-0005-0000-0000-00008C540000}"/>
    <cellStyle name="Normal 3 2 2 2 4 2 2 3 3" xfId="24575" xr:uid="{00000000-0005-0000-0000-00008D540000}"/>
    <cellStyle name="Normal 3 2 2 2 4 2 2 3 4" xfId="40172" xr:uid="{00000000-0005-0000-0000-00008E540000}"/>
    <cellStyle name="Normal 3 2 2 2 4 2 2 4" xfId="16650" xr:uid="{00000000-0005-0000-0000-00008F540000}"/>
    <cellStyle name="Normal 3 2 2 2 4 2 2 4 2" xfId="32319" xr:uid="{00000000-0005-0000-0000-000090540000}"/>
    <cellStyle name="Normal 3 2 2 2 4 2 2 4 3" xfId="47916" xr:uid="{00000000-0005-0000-0000-000091540000}"/>
    <cellStyle name="Normal 3 2 2 2 4 2 2 5" xfId="24573" xr:uid="{00000000-0005-0000-0000-000092540000}"/>
    <cellStyle name="Normal 3 2 2 2 4 2 2 6" xfId="40170" xr:uid="{00000000-0005-0000-0000-000093540000}"/>
    <cellStyle name="Normal 3 2 2 2 4 2 3" xfId="8743" xr:uid="{00000000-0005-0000-0000-000094540000}"/>
    <cellStyle name="Normal 3 2 2 2 4 2 3 2" xfId="16653" xr:uid="{00000000-0005-0000-0000-000095540000}"/>
    <cellStyle name="Normal 3 2 2 2 4 2 3 2 2" xfId="32322" xr:uid="{00000000-0005-0000-0000-000096540000}"/>
    <cellStyle name="Normal 3 2 2 2 4 2 3 2 3" xfId="47919" xr:uid="{00000000-0005-0000-0000-000097540000}"/>
    <cellStyle name="Normal 3 2 2 2 4 2 3 3" xfId="24576" xr:uid="{00000000-0005-0000-0000-000098540000}"/>
    <cellStyle name="Normal 3 2 2 2 4 2 3 4" xfId="40173" xr:uid="{00000000-0005-0000-0000-000099540000}"/>
    <cellStyle name="Normal 3 2 2 2 4 2 4" xfId="8744" xr:uid="{00000000-0005-0000-0000-00009A540000}"/>
    <cellStyle name="Normal 3 2 2 2 4 2 4 2" xfId="16654" xr:uid="{00000000-0005-0000-0000-00009B540000}"/>
    <cellStyle name="Normal 3 2 2 2 4 2 4 2 2" xfId="32323" xr:uid="{00000000-0005-0000-0000-00009C540000}"/>
    <cellStyle name="Normal 3 2 2 2 4 2 4 2 3" xfId="47920" xr:uid="{00000000-0005-0000-0000-00009D540000}"/>
    <cellStyle name="Normal 3 2 2 2 4 2 4 3" xfId="24577" xr:uid="{00000000-0005-0000-0000-00009E540000}"/>
    <cellStyle name="Normal 3 2 2 2 4 2 4 4" xfId="40174" xr:uid="{00000000-0005-0000-0000-00009F540000}"/>
    <cellStyle name="Normal 3 2 2 2 4 2 5" xfId="16649" xr:uid="{00000000-0005-0000-0000-0000A0540000}"/>
    <cellStyle name="Normal 3 2 2 2 4 2 5 2" xfId="32318" xr:uid="{00000000-0005-0000-0000-0000A1540000}"/>
    <cellStyle name="Normal 3 2 2 2 4 2 5 3" xfId="47915" xr:uid="{00000000-0005-0000-0000-0000A2540000}"/>
    <cellStyle name="Normal 3 2 2 2 4 2 6" xfId="24572" xr:uid="{00000000-0005-0000-0000-0000A3540000}"/>
    <cellStyle name="Normal 3 2 2 2 4 2 7" xfId="40169" xr:uid="{00000000-0005-0000-0000-0000A4540000}"/>
    <cellStyle name="Normal 3 2 2 2 4 3" xfId="8745" xr:uid="{00000000-0005-0000-0000-0000A5540000}"/>
    <cellStyle name="Normal 3 2 2 2 4 3 2" xfId="8746" xr:uid="{00000000-0005-0000-0000-0000A6540000}"/>
    <cellStyle name="Normal 3 2 2 2 4 3 2 2" xfId="16656" xr:uid="{00000000-0005-0000-0000-0000A7540000}"/>
    <cellStyle name="Normal 3 2 2 2 4 3 2 2 2" xfId="32325" xr:uid="{00000000-0005-0000-0000-0000A8540000}"/>
    <cellStyle name="Normal 3 2 2 2 4 3 2 2 3" xfId="47922" xr:uid="{00000000-0005-0000-0000-0000A9540000}"/>
    <cellStyle name="Normal 3 2 2 2 4 3 2 3" xfId="24579" xr:uid="{00000000-0005-0000-0000-0000AA540000}"/>
    <cellStyle name="Normal 3 2 2 2 4 3 2 4" xfId="40176" xr:uid="{00000000-0005-0000-0000-0000AB540000}"/>
    <cellStyle name="Normal 3 2 2 2 4 3 3" xfId="8747" xr:uid="{00000000-0005-0000-0000-0000AC540000}"/>
    <cellStyle name="Normal 3 2 2 2 4 3 3 2" xfId="16657" xr:uid="{00000000-0005-0000-0000-0000AD540000}"/>
    <cellStyle name="Normal 3 2 2 2 4 3 3 2 2" xfId="32326" xr:uid="{00000000-0005-0000-0000-0000AE540000}"/>
    <cellStyle name="Normal 3 2 2 2 4 3 3 2 3" xfId="47923" xr:uid="{00000000-0005-0000-0000-0000AF540000}"/>
    <cellStyle name="Normal 3 2 2 2 4 3 3 3" xfId="24580" xr:uid="{00000000-0005-0000-0000-0000B0540000}"/>
    <cellStyle name="Normal 3 2 2 2 4 3 3 4" xfId="40177" xr:uid="{00000000-0005-0000-0000-0000B1540000}"/>
    <cellStyle name="Normal 3 2 2 2 4 3 4" xfId="16655" xr:uid="{00000000-0005-0000-0000-0000B2540000}"/>
    <cellStyle name="Normal 3 2 2 2 4 3 4 2" xfId="32324" xr:uid="{00000000-0005-0000-0000-0000B3540000}"/>
    <cellStyle name="Normal 3 2 2 2 4 3 4 3" xfId="47921" xr:uid="{00000000-0005-0000-0000-0000B4540000}"/>
    <cellStyle name="Normal 3 2 2 2 4 3 5" xfId="24578" xr:uid="{00000000-0005-0000-0000-0000B5540000}"/>
    <cellStyle name="Normal 3 2 2 2 4 3 6" xfId="40175" xr:uid="{00000000-0005-0000-0000-0000B6540000}"/>
    <cellStyle name="Normal 3 2 2 2 4 4" xfId="8748" xr:uid="{00000000-0005-0000-0000-0000B7540000}"/>
    <cellStyle name="Normal 3 2 2 2 4 4 2" xfId="16658" xr:uid="{00000000-0005-0000-0000-0000B8540000}"/>
    <cellStyle name="Normal 3 2 2 2 4 4 2 2" xfId="32327" xr:uid="{00000000-0005-0000-0000-0000B9540000}"/>
    <cellStyle name="Normal 3 2 2 2 4 4 2 3" xfId="47924" xr:uid="{00000000-0005-0000-0000-0000BA540000}"/>
    <cellStyle name="Normal 3 2 2 2 4 4 3" xfId="24581" xr:uid="{00000000-0005-0000-0000-0000BB540000}"/>
    <cellStyle name="Normal 3 2 2 2 4 4 4" xfId="40178" xr:uid="{00000000-0005-0000-0000-0000BC540000}"/>
    <cellStyle name="Normal 3 2 2 2 4 5" xfId="8749" xr:uid="{00000000-0005-0000-0000-0000BD540000}"/>
    <cellStyle name="Normal 3 2 2 2 4 5 2" xfId="16659" xr:uid="{00000000-0005-0000-0000-0000BE540000}"/>
    <cellStyle name="Normal 3 2 2 2 4 5 2 2" xfId="32328" xr:uid="{00000000-0005-0000-0000-0000BF540000}"/>
    <cellStyle name="Normal 3 2 2 2 4 5 2 3" xfId="47925" xr:uid="{00000000-0005-0000-0000-0000C0540000}"/>
    <cellStyle name="Normal 3 2 2 2 4 5 3" xfId="24582" xr:uid="{00000000-0005-0000-0000-0000C1540000}"/>
    <cellStyle name="Normal 3 2 2 2 4 5 4" xfId="40179" xr:uid="{00000000-0005-0000-0000-0000C2540000}"/>
    <cellStyle name="Normal 3 2 2 2 4 6" xfId="16648" xr:uid="{00000000-0005-0000-0000-0000C3540000}"/>
    <cellStyle name="Normal 3 2 2 2 4 6 2" xfId="32317" xr:uid="{00000000-0005-0000-0000-0000C4540000}"/>
    <cellStyle name="Normal 3 2 2 2 4 6 3" xfId="47914" xr:uid="{00000000-0005-0000-0000-0000C5540000}"/>
    <cellStyle name="Normal 3 2 2 2 4 7" xfId="24571" xr:uid="{00000000-0005-0000-0000-0000C6540000}"/>
    <cellStyle name="Normal 3 2 2 2 4 8" xfId="40168" xr:uid="{00000000-0005-0000-0000-0000C7540000}"/>
    <cellStyle name="Normal 3 2 2 2 5" xfId="8750" xr:uid="{00000000-0005-0000-0000-0000C8540000}"/>
    <cellStyle name="Normal 3 2 2 2 5 2" xfId="8751" xr:uid="{00000000-0005-0000-0000-0000C9540000}"/>
    <cellStyle name="Normal 3 2 2 2 5 2 2" xfId="8752" xr:uid="{00000000-0005-0000-0000-0000CA540000}"/>
    <cellStyle name="Normal 3 2 2 2 5 2 2 2" xfId="8753" xr:uid="{00000000-0005-0000-0000-0000CB540000}"/>
    <cellStyle name="Normal 3 2 2 2 5 2 2 2 2" xfId="16663" xr:uid="{00000000-0005-0000-0000-0000CC540000}"/>
    <cellStyle name="Normal 3 2 2 2 5 2 2 2 2 2" xfId="32332" xr:uid="{00000000-0005-0000-0000-0000CD540000}"/>
    <cellStyle name="Normal 3 2 2 2 5 2 2 2 2 3" xfId="47929" xr:uid="{00000000-0005-0000-0000-0000CE540000}"/>
    <cellStyle name="Normal 3 2 2 2 5 2 2 2 3" xfId="24586" xr:uid="{00000000-0005-0000-0000-0000CF540000}"/>
    <cellStyle name="Normal 3 2 2 2 5 2 2 2 4" xfId="40183" xr:uid="{00000000-0005-0000-0000-0000D0540000}"/>
    <cellStyle name="Normal 3 2 2 2 5 2 2 3" xfId="8754" xr:uid="{00000000-0005-0000-0000-0000D1540000}"/>
    <cellStyle name="Normal 3 2 2 2 5 2 2 3 2" xfId="16664" xr:uid="{00000000-0005-0000-0000-0000D2540000}"/>
    <cellStyle name="Normal 3 2 2 2 5 2 2 3 2 2" xfId="32333" xr:uid="{00000000-0005-0000-0000-0000D3540000}"/>
    <cellStyle name="Normal 3 2 2 2 5 2 2 3 2 3" xfId="47930" xr:uid="{00000000-0005-0000-0000-0000D4540000}"/>
    <cellStyle name="Normal 3 2 2 2 5 2 2 3 3" xfId="24587" xr:uid="{00000000-0005-0000-0000-0000D5540000}"/>
    <cellStyle name="Normal 3 2 2 2 5 2 2 3 4" xfId="40184" xr:uid="{00000000-0005-0000-0000-0000D6540000}"/>
    <cellStyle name="Normal 3 2 2 2 5 2 2 4" xfId="16662" xr:uid="{00000000-0005-0000-0000-0000D7540000}"/>
    <cellStyle name="Normal 3 2 2 2 5 2 2 4 2" xfId="32331" xr:uid="{00000000-0005-0000-0000-0000D8540000}"/>
    <cellStyle name="Normal 3 2 2 2 5 2 2 4 3" xfId="47928" xr:uid="{00000000-0005-0000-0000-0000D9540000}"/>
    <cellStyle name="Normal 3 2 2 2 5 2 2 5" xfId="24585" xr:uid="{00000000-0005-0000-0000-0000DA540000}"/>
    <cellStyle name="Normal 3 2 2 2 5 2 2 6" xfId="40182" xr:uid="{00000000-0005-0000-0000-0000DB540000}"/>
    <cellStyle name="Normal 3 2 2 2 5 2 3" xfId="8755" xr:uid="{00000000-0005-0000-0000-0000DC540000}"/>
    <cellStyle name="Normal 3 2 2 2 5 2 3 2" xfId="16665" xr:uid="{00000000-0005-0000-0000-0000DD540000}"/>
    <cellStyle name="Normal 3 2 2 2 5 2 3 2 2" xfId="32334" xr:uid="{00000000-0005-0000-0000-0000DE540000}"/>
    <cellStyle name="Normal 3 2 2 2 5 2 3 2 3" xfId="47931" xr:uid="{00000000-0005-0000-0000-0000DF540000}"/>
    <cellStyle name="Normal 3 2 2 2 5 2 3 3" xfId="24588" xr:uid="{00000000-0005-0000-0000-0000E0540000}"/>
    <cellStyle name="Normal 3 2 2 2 5 2 3 4" xfId="40185" xr:uid="{00000000-0005-0000-0000-0000E1540000}"/>
    <cellStyle name="Normal 3 2 2 2 5 2 4" xfId="8756" xr:uid="{00000000-0005-0000-0000-0000E2540000}"/>
    <cellStyle name="Normal 3 2 2 2 5 2 4 2" xfId="16666" xr:uid="{00000000-0005-0000-0000-0000E3540000}"/>
    <cellStyle name="Normal 3 2 2 2 5 2 4 2 2" xfId="32335" xr:uid="{00000000-0005-0000-0000-0000E4540000}"/>
    <cellStyle name="Normal 3 2 2 2 5 2 4 2 3" xfId="47932" xr:uid="{00000000-0005-0000-0000-0000E5540000}"/>
    <cellStyle name="Normal 3 2 2 2 5 2 4 3" xfId="24589" xr:uid="{00000000-0005-0000-0000-0000E6540000}"/>
    <cellStyle name="Normal 3 2 2 2 5 2 4 4" xfId="40186" xr:uid="{00000000-0005-0000-0000-0000E7540000}"/>
    <cellStyle name="Normal 3 2 2 2 5 2 5" xfId="16661" xr:uid="{00000000-0005-0000-0000-0000E8540000}"/>
    <cellStyle name="Normal 3 2 2 2 5 2 5 2" xfId="32330" xr:uid="{00000000-0005-0000-0000-0000E9540000}"/>
    <cellStyle name="Normal 3 2 2 2 5 2 5 3" xfId="47927" xr:uid="{00000000-0005-0000-0000-0000EA540000}"/>
    <cellStyle name="Normal 3 2 2 2 5 2 6" xfId="24584" xr:uid="{00000000-0005-0000-0000-0000EB540000}"/>
    <cellStyle name="Normal 3 2 2 2 5 2 7" xfId="40181" xr:uid="{00000000-0005-0000-0000-0000EC540000}"/>
    <cellStyle name="Normal 3 2 2 2 5 3" xfId="8757" xr:uid="{00000000-0005-0000-0000-0000ED540000}"/>
    <cellStyle name="Normal 3 2 2 2 5 3 2" xfId="8758" xr:uid="{00000000-0005-0000-0000-0000EE540000}"/>
    <cellStyle name="Normal 3 2 2 2 5 3 2 2" xfId="16668" xr:uid="{00000000-0005-0000-0000-0000EF540000}"/>
    <cellStyle name="Normal 3 2 2 2 5 3 2 2 2" xfId="32337" xr:uid="{00000000-0005-0000-0000-0000F0540000}"/>
    <cellStyle name="Normal 3 2 2 2 5 3 2 2 3" xfId="47934" xr:uid="{00000000-0005-0000-0000-0000F1540000}"/>
    <cellStyle name="Normal 3 2 2 2 5 3 2 3" xfId="24591" xr:uid="{00000000-0005-0000-0000-0000F2540000}"/>
    <cellStyle name="Normal 3 2 2 2 5 3 2 4" xfId="40188" xr:uid="{00000000-0005-0000-0000-0000F3540000}"/>
    <cellStyle name="Normal 3 2 2 2 5 3 3" xfId="8759" xr:uid="{00000000-0005-0000-0000-0000F4540000}"/>
    <cellStyle name="Normal 3 2 2 2 5 3 3 2" xfId="16669" xr:uid="{00000000-0005-0000-0000-0000F5540000}"/>
    <cellStyle name="Normal 3 2 2 2 5 3 3 2 2" xfId="32338" xr:uid="{00000000-0005-0000-0000-0000F6540000}"/>
    <cellStyle name="Normal 3 2 2 2 5 3 3 2 3" xfId="47935" xr:uid="{00000000-0005-0000-0000-0000F7540000}"/>
    <cellStyle name="Normal 3 2 2 2 5 3 3 3" xfId="24592" xr:uid="{00000000-0005-0000-0000-0000F8540000}"/>
    <cellStyle name="Normal 3 2 2 2 5 3 3 4" xfId="40189" xr:uid="{00000000-0005-0000-0000-0000F9540000}"/>
    <cellStyle name="Normal 3 2 2 2 5 3 4" xfId="16667" xr:uid="{00000000-0005-0000-0000-0000FA540000}"/>
    <cellStyle name="Normal 3 2 2 2 5 3 4 2" xfId="32336" xr:uid="{00000000-0005-0000-0000-0000FB540000}"/>
    <cellStyle name="Normal 3 2 2 2 5 3 4 3" xfId="47933" xr:uid="{00000000-0005-0000-0000-0000FC540000}"/>
    <cellStyle name="Normal 3 2 2 2 5 3 5" xfId="24590" xr:uid="{00000000-0005-0000-0000-0000FD540000}"/>
    <cellStyle name="Normal 3 2 2 2 5 3 6" xfId="40187" xr:uid="{00000000-0005-0000-0000-0000FE540000}"/>
    <cellStyle name="Normal 3 2 2 2 5 4" xfId="8760" xr:uid="{00000000-0005-0000-0000-0000FF540000}"/>
    <cellStyle name="Normal 3 2 2 2 5 4 2" xfId="16670" xr:uid="{00000000-0005-0000-0000-000000550000}"/>
    <cellStyle name="Normal 3 2 2 2 5 4 2 2" xfId="32339" xr:uid="{00000000-0005-0000-0000-000001550000}"/>
    <cellStyle name="Normal 3 2 2 2 5 4 2 3" xfId="47936" xr:uid="{00000000-0005-0000-0000-000002550000}"/>
    <cellStyle name="Normal 3 2 2 2 5 4 3" xfId="24593" xr:uid="{00000000-0005-0000-0000-000003550000}"/>
    <cellStyle name="Normal 3 2 2 2 5 4 4" xfId="40190" xr:uid="{00000000-0005-0000-0000-000004550000}"/>
    <cellStyle name="Normal 3 2 2 2 5 5" xfId="8761" xr:uid="{00000000-0005-0000-0000-000005550000}"/>
    <cellStyle name="Normal 3 2 2 2 5 5 2" xfId="16671" xr:uid="{00000000-0005-0000-0000-000006550000}"/>
    <cellStyle name="Normal 3 2 2 2 5 5 2 2" xfId="32340" xr:uid="{00000000-0005-0000-0000-000007550000}"/>
    <cellStyle name="Normal 3 2 2 2 5 5 2 3" xfId="47937" xr:uid="{00000000-0005-0000-0000-000008550000}"/>
    <cellStyle name="Normal 3 2 2 2 5 5 3" xfId="24594" xr:uid="{00000000-0005-0000-0000-000009550000}"/>
    <cellStyle name="Normal 3 2 2 2 5 5 4" xfId="40191" xr:uid="{00000000-0005-0000-0000-00000A550000}"/>
    <cellStyle name="Normal 3 2 2 2 5 6" xfId="16660" xr:uid="{00000000-0005-0000-0000-00000B550000}"/>
    <cellStyle name="Normal 3 2 2 2 5 6 2" xfId="32329" xr:uid="{00000000-0005-0000-0000-00000C550000}"/>
    <cellStyle name="Normal 3 2 2 2 5 6 3" xfId="47926" xr:uid="{00000000-0005-0000-0000-00000D550000}"/>
    <cellStyle name="Normal 3 2 2 2 5 7" xfId="24583" xr:uid="{00000000-0005-0000-0000-00000E550000}"/>
    <cellStyle name="Normal 3 2 2 2 5 8" xfId="40180" xr:uid="{00000000-0005-0000-0000-00000F550000}"/>
    <cellStyle name="Normal 3 2 2 2 6" xfId="8762" xr:uid="{00000000-0005-0000-0000-000010550000}"/>
    <cellStyle name="Normal 3 2 2 2 6 2" xfId="8763" xr:uid="{00000000-0005-0000-0000-000011550000}"/>
    <cellStyle name="Normal 3 2 2 2 6 2 2" xfId="8764" xr:uid="{00000000-0005-0000-0000-000012550000}"/>
    <cellStyle name="Normal 3 2 2 2 6 2 2 2" xfId="16674" xr:uid="{00000000-0005-0000-0000-000013550000}"/>
    <cellStyle name="Normal 3 2 2 2 6 2 2 2 2" xfId="32343" xr:uid="{00000000-0005-0000-0000-000014550000}"/>
    <cellStyle name="Normal 3 2 2 2 6 2 2 2 3" xfId="47940" xr:uid="{00000000-0005-0000-0000-000015550000}"/>
    <cellStyle name="Normal 3 2 2 2 6 2 2 3" xfId="24597" xr:uid="{00000000-0005-0000-0000-000016550000}"/>
    <cellStyle name="Normal 3 2 2 2 6 2 2 4" xfId="40194" xr:uid="{00000000-0005-0000-0000-000017550000}"/>
    <cellStyle name="Normal 3 2 2 2 6 2 3" xfId="8765" xr:uid="{00000000-0005-0000-0000-000018550000}"/>
    <cellStyle name="Normal 3 2 2 2 6 2 3 2" xfId="16675" xr:uid="{00000000-0005-0000-0000-000019550000}"/>
    <cellStyle name="Normal 3 2 2 2 6 2 3 2 2" xfId="32344" xr:uid="{00000000-0005-0000-0000-00001A550000}"/>
    <cellStyle name="Normal 3 2 2 2 6 2 3 2 3" xfId="47941" xr:uid="{00000000-0005-0000-0000-00001B550000}"/>
    <cellStyle name="Normal 3 2 2 2 6 2 3 3" xfId="24598" xr:uid="{00000000-0005-0000-0000-00001C550000}"/>
    <cellStyle name="Normal 3 2 2 2 6 2 3 4" xfId="40195" xr:uid="{00000000-0005-0000-0000-00001D550000}"/>
    <cellStyle name="Normal 3 2 2 2 6 2 4" xfId="16673" xr:uid="{00000000-0005-0000-0000-00001E550000}"/>
    <cellStyle name="Normal 3 2 2 2 6 2 4 2" xfId="32342" xr:uid="{00000000-0005-0000-0000-00001F550000}"/>
    <cellStyle name="Normal 3 2 2 2 6 2 4 3" xfId="47939" xr:uid="{00000000-0005-0000-0000-000020550000}"/>
    <cellStyle name="Normal 3 2 2 2 6 2 5" xfId="24596" xr:uid="{00000000-0005-0000-0000-000021550000}"/>
    <cellStyle name="Normal 3 2 2 2 6 2 6" xfId="40193" xr:uid="{00000000-0005-0000-0000-000022550000}"/>
    <cellStyle name="Normal 3 2 2 2 6 3" xfId="8766" xr:uid="{00000000-0005-0000-0000-000023550000}"/>
    <cellStyle name="Normal 3 2 2 2 6 3 2" xfId="16676" xr:uid="{00000000-0005-0000-0000-000024550000}"/>
    <cellStyle name="Normal 3 2 2 2 6 3 2 2" xfId="32345" xr:uid="{00000000-0005-0000-0000-000025550000}"/>
    <cellStyle name="Normal 3 2 2 2 6 3 2 3" xfId="47942" xr:uid="{00000000-0005-0000-0000-000026550000}"/>
    <cellStyle name="Normal 3 2 2 2 6 3 3" xfId="24599" xr:uid="{00000000-0005-0000-0000-000027550000}"/>
    <cellStyle name="Normal 3 2 2 2 6 3 4" xfId="40196" xr:uid="{00000000-0005-0000-0000-000028550000}"/>
    <cellStyle name="Normal 3 2 2 2 6 4" xfId="8767" xr:uid="{00000000-0005-0000-0000-000029550000}"/>
    <cellStyle name="Normal 3 2 2 2 6 4 2" xfId="16677" xr:uid="{00000000-0005-0000-0000-00002A550000}"/>
    <cellStyle name="Normal 3 2 2 2 6 4 2 2" xfId="32346" xr:uid="{00000000-0005-0000-0000-00002B550000}"/>
    <cellStyle name="Normal 3 2 2 2 6 4 2 3" xfId="47943" xr:uid="{00000000-0005-0000-0000-00002C550000}"/>
    <cellStyle name="Normal 3 2 2 2 6 4 3" xfId="24600" xr:uid="{00000000-0005-0000-0000-00002D550000}"/>
    <cellStyle name="Normal 3 2 2 2 6 4 4" xfId="40197" xr:uid="{00000000-0005-0000-0000-00002E550000}"/>
    <cellStyle name="Normal 3 2 2 2 6 5" xfId="16672" xr:uid="{00000000-0005-0000-0000-00002F550000}"/>
    <cellStyle name="Normal 3 2 2 2 6 5 2" xfId="32341" xr:uid="{00000000-0005-0000-0000-000030550000}"/>
    <cellStyle name="Normal 3 2 2 2 6 5 3" xfId="47938" xr:uid="{00000000-0005-0000-0000-000031550000}"/>
    <cellStyle name="Normal 3 2 2 2 6 6" xfId="24595" xr:uid="{00000000-0005-0000-0000-000032550000}"/>
    <cellStyle name="Normal 3 2 2 2 6 7" xfId="40192" xr:uid="{00000000-0005-0000-0000-000033550000}"/>
    <cellStyle name="Normal 3 2 2 2 7" xfId="8768" xr:uid="{00000000-0005-0000-0000-000034550000}"/>
    <cellStyle name="Normal 3 2 2 2 7 2" xfId="8769" xr:uid="{00000000-0005-0000-0000-000035550000}"/>
    <cellStyle name="Normal 3 2 2 2 7 2 2" xfId="16679" xr:uid="{00000000-0005-0000-0000-000036550000}"/>
    <cellStyle name="Normal 3 2 2 2 7 2 2 2" xfId="32348" xr:uid="{00000000-0005-0000-0000-000037550000}"/>
    <cellStyle name="Normal 3 2 2 2 7 2 2 3" xfId="47945" xr:uid="{00000000-0005-0000-0000-000038550000}"/>
    <cellStyle name="Normal 3 2 2 2 7 2 3" xfId="24602" xr:uid="{00000000-0005-0000-0000-000039550000}"/>
    <cellStyle name="Normal 3 2 2 2 7 2 4" xfId="40199" xr:uid="{00000000-0005-0000-0000-00003A550000}"/>
    <cellStyle name="Normal 3 2 2 2 7 3" xfId="8770" xr:uid="{00000000-0005-0000-0000-00003B550000}"/>
    <cellStyle name="Normal 3 2 2 2 7 3 2" xfId="16680" xr:uid="{00000000-0005-0000-0000-00003C550000}"/>
    <cellStyle name="Normal 3 2 2 2 7 3 2 2" xfId="32349" xr:uid="{00000000-0005-0000-0000-00003D550000}"/>
    <cellStyle name="Normal 3 2 2 2 7 3 2 3" xfId="47946" xr:uid="{00000000-0005-0000-0000-00003E550000}"/>
    <cellStyle name="Normal 3 2 2 2 7 3 3" xfId="24603" xr:uid="{00000000-0005-0000-0000-00003F550000}"/>
    <cellStyle name="Normal 3 2 2 2 7 3 4" xfId="40200" xr:uid="{00000000-0005-0000-0000-000040550000}"/>
    <cellStyle name="Normal 3 2 2 2 7 4" xfId="16678" xr:uid="{00000000-0005-0000-0000-000041550000}"/>
    <cellStyle name="Normal 3 2 2 2 7 4 2" xfId="32347" xr:uid="{00000000-0005-0000-0000-000042550000}"/>
    <cellStyle name="Normal 3 2 2 2 7 4 3" xfId="47944" xr:uid="{00000000-0005-0000-0000-000043550000}"/>
    <cellStyle name="Normal 3 2 2 2 7 5" xfId="24601" xr:uid="{00000000-0005-0000-0000-000044550000}"/>
    <cellStyle name="Normal 3 2 2 2 7 6" xfId="40198" xr:uid="{00000000-0005-0000-0000-000045550000}"/>
    <cellStyle name="Normal 3 2 2 2 8" xfId="8771" xr:uid="{00000000-0005-0000-0000-000046550000}"/>
    <cellStyle name="Normal 3 2 2 2 8 2" xfId="8772" xr:uid="{00000000-0005-0000-0000-000047550000}"/>
    <cellStyle name="Normal 3 2 2 2 8 2 2" xfId="16682" xr:uid="{00000000-0005-0000-0000-000048550000}"/>
    <cellStyle name="Normal 3 2 2 2 8 2 2 2" xfId="32351" xr:uid="{00000000-0005-0000-0000-000049550000}"/>
    <cellStyle name="Normal 3 2 2 2 8 2 2 3" xfId="47948" xr:uid="{00000000-0005-0000-0000-00004A550000}"/>
    <cellStyle name="Normal 3 2 2 2 8 2 3" xfId="24605" xr:uid="{00000000-0005-0000-0000-00004B550000}"/>
    <cellStyle name="Normal 3 2 2 2 8 2 4" xfId="40202" xr:uid="{00000000-0005-0000-0000-00004C550000}"/>
    <cellStyle name="Normal 3 2 2 2 8 3" xfId="8773" xr:uid="{00000000-0005-0000-0000-00004D550000}"/>
    <cellStyle name="Normal 3 2 2 2 8 3 2" xfId="16683" xr:uid="{00000000-0005-0000-0000-00004E550000}"/>
    <cellStyle name="Normal 3 2 2 2 8 3 2 2" xfId="32352" xr:uid="{00000000-0005-0000-0000-00004F550000}"/>
    <cellStyle name="Normal 3 2 2 2 8 3 2 3" xfId="47949" xr:uid="{00000000-0005-0000-0000-000050550000}"/>
    <cellStyle name="Normal 3 2 2 2 8 3 3" xfId="24606" xr:uid="{00000000-0005-0000-0000-000051550000}"/>
    <cellStyle name="Normal 3 2 2 2 8 3 4" xfId="40203" xr:uid="{00000000-0005-0000-0000-000052550000}"/>
    <cellStyle name="Normal 3 2 2 2 8 4" xfId="16681" xr:uid="{00000000-0005-0000-0000-000053550000}"/>
    <cellStyle name="Normal 3 2 2 2 8 4 2" xfId="32350" xr:uid="{00000000-0005-0000-0000-000054550000}"/>
    <cellStyle name="Normal 3 2 2 2 8 4 3" xfId="47947" xr:uid="{00000000-0005-0000-0000-000055550000}"/>
    <cellStyle name="Normal 3 2 2 2 8 5" xfId="24604" xr:uid="{00000000-0005-0000-0000-000056550000}"/>
    <cellStyle name="Normal 3 2 2 2 8 6" xfId="40201" xr:uid="{00000000-0005-0000-0000-000057550000}"/>
    <cellStyle name="Normal 3 2 2 2 9" xfId="8774" xr:uid="{00000000-0005-0000-0000-000058550000}"/>
    <cellStyle name="Normal 3 2 2 2 9 2" xfId="8775" xr:uid="{00000000-0005-0000-0000-000059550000}"/>
    <cellStyle name="Normal 3 2 2 2 9 2 2" xfId="16685" xr:uid="{00000000-0005-0000-0000-00005A550000}"/>
    <cellStyle name="Normal 3 2 2 2 9 2 2 2" xfId="32354" xr:uid="{00000000-0005-0000-0000-00005B550000}"/>
    <cellStyle name="Normal 3 2 2 2 9 2 2 3" xfId="47951" xr:uid="{00000000-0005-0000-0000-00005C550000}"/>
    <cellStyle name="Normal 3 2 2 2 9 2 3" xfId="24608" xr:uid="{00000000-0005-0000-0000-00005D550000}"/>
    <cellStyle name="Normal 3 2 2 2 9 2 4" xfId="40205" xr:uid="{00000000-0005-0000-0000-00005E550000}"/>
    <cellStyle name="Normal 3 2 2 2 9 3" xfId="8776" xr:uid="{00000000-0005-0000-0000-00005F550000}"/>
    <cellStyle name="Normal 3 2 2 2 9 3 2" xfId="16686" xr:uid="{00000000-0005-0000-0000-000060550000}"/>
    <cellStyle name="Normal 3 2 2 2 9 3 2 2" xfId="32355" xr:uid="{00000000-0005-0000-0000-000061550000}"/>
    <cellStyle name="Normal 3 2 2 2 9 3 2 3" xfId="47952" xr:uid="{00000000-0005-0000-0000-000062550000}"/>
    <cellStyle name="Normal 3 2 2 2 9 3 3" xfId="24609" xr:uid="{00000000-0005-0000-0000-000063550000}"/>
    <cellStyle name="Normal 3 2 2 2 9 3 4" xfId="40206" xr:uid="{00000000-0005-0000-0000-000064550000}"/>
    <cellStyle name="Normal 3 2 2 2 9 4" xfId="16684" xr:uid="{00000000-0005-0000-0000-000065550000}"/>
    <cellStyle name="Normal 3 2 2 2 9 4 2" xfId="32353" xr:uid="{00000000-0005-0000-0000-000066550000}"/>
    <cellStyle name="Normal 3 2 2 2 9 4 3" xfId="47950" xr:uid="{00000000-0005-0000-0000-000067550000}"/>
    <cellStyle name="Normal 3 2 2 2 9 5" xfId="24607" xr:uid="{00000000-0005-0000-0000-000068550000}"/>
    <cellStyle name="Normal 3 2 2 2 9 6" xfId="40204" xr:uid="{00000000-0005-0000-0000-000069550000}"/>
    <cellStyle name="Normal 3 2 2 20" xfId="8777" xr:uid="{00000000-0005-0000-0000-00006A550000}"/>
    <cellStyle name="Normal 3 2 2 20 2" xfId="16687" xr:uid="{00000000-0005-0000-0000-00006B550000}"/>
    <cellStyle name="Normal 3 2 2 20 2 2" xfId="32356" xr:uid="{00000000-0005-0000-0000-00006C550000}"/>
    <cellStyle name="Normal 3 2 2 20 2 3" xfId="47953" xr:uid="{00000000-0005-0000-0000-00006D550000}"/>
    <cellStyle name="Normal 3 2 2 20 3" xfId="24610" xr:uid="{00000000-0005-0000-0000-00006E550000}"/>
    <cellStyle name="Normal 3 2 2 20 4" xfId="40207" xr:uid="{00000000-0005-0000-0000-00006F550000}"/>
    <cellStyle name="Normal 3 2 2 21" xfId="8778" xr:uid="{00000000-0005-0000-0000-000070550000}"/>
    <cellStyle name="Normal 3 2 2 21 2" xfId="16688" xr:uid="{00000000-0005-0000-0000-000071550000}"/>
    <cellStyle name="Normal 3 2 2 21 2 2" xfId="32357" xr:uid="{00000000-0005-0000-0000-000072550000}"/>
    <cellStyle name="Normal 3 2 2 21 2 3" xfId="47954" xr:uid="{00000000-0005-0000-0000-000073550000}"/>
    <cellStyle name="Normal 3 2 2 21 3" xfId="24611" xr:uid="{00000000-0005-0000-0000-000074550000}"/>
    <cellStyle name="Normal 3 2 2 21 4" xfId="40208" xr:uid="{00000000-0005-0000-0000-000075550000}"/>
    <cellStyle name="Normal 3 2 2 22" xfId="16449" xr:uid="{00000000-0005-0000-0000-000076550000}"/>
    <cellStyle name="Normal 3 2 2 22 2" xfId="32118" xr:uid="{00000000-0005-0000-0000-000077550000}"/>
    <cellStyle name="Normal 3 2 2 22 3" xfId="47715" xr:uid="{00000000-0005-0000-0000-000078550000}"/>
    <cellStyle name="Normal 3 2 2 23" xfId="8539" xr:uid="{00000000-0005-0000-0000-000079550000}"/>
    <cellStyle name="Normal 3 2 2 23 2" xfId="24372" xr:uid="{00000000-0005-0000-0000-00007A550000}"/>
    <cellStyle name="Normal 3 2 2 24" xfId="21934" xr:uid="{00000000-0005-0000-0000-00007B550000}"/>
    <cellStyle name="Normal 3 2 2 24 2" xfId="37602" xr:uid="{00000000-0005-0000-0000-00007C550000}"/>
    <cellStyle name="Normal 3 2 2 25" xfId="22014" xr:uid="{00000000-0005-0000-0000-00007D550000}"/>
    <cellStyle name="Normal 3 2 2 26" xfId="39969" xr:uid="{00000000-0005-0000-0000-00007E550000}"/>
    <cellStyle name="Normal 3 2 2 3" xfId="8779" xr:uid="{00000000-0005-0000-0000-00007F550000}"/>
    <cellStyle name="Normal 3 2 2 3 10" xfId="8780" xr:uid="{00000000-0005-0000-0000-000080550000}"/>
    <cellStyle name="Normal 3 2 2 3 10 2" xfId="8781" xr:uid="{00000000-0005-0000-0000-000081550000}"/>
    <cellStyle name="Normal 3 2 2 3 10 2 2" xfId="16691" xr:uid="{00000000-0005-0000-0000-000082550000}"/>
    <cellStyle name="Normal 3 2 2 3 10 2 2 2" xfId="32360" xr:uid="{00000000-0005-0000-0000-000083550000}"/>
    <cellStyle name="Normal 3 2 2 3 10 2 2 3" xfId="47957" xr:uid="{00000000-0005-0000-0000-000084550000}"/>
    <cellStyle name="Normal 3 2 2 3 10 2 3" xfId="24614" xr:uid="{00000000-0005-0000-0000-000085550000}"/>
    <cellStyle name="Normal 3 2 2 3 10 2 4" xfId="40211" xr:uid="{00000000-0005-0000-0000-000086550000}"/>
    <cellStyle name="Normal 3 2 2 3 10 3" xfId="8782" xr:uid="{00000000-0005-0000-0000-000087550000}"/>
    <cellStyle name="Normal 3 2 2 3 10 3 2" xfId="16692" xr:uid="{00000000-0005-0000-0000-000088550000}"/>
    <cellStyle name="Normal 3 2 2 3 10 3 2 2" xfId="32361" xr:uid="{00000000-0005-0000-0000-000089550000}"/>
    <cellStyle name="Normal 3 2 2 3 10 3 2 3" xfId="47958" xr:uid="{00000000-0005-0000-0000-00008A550000}"/>
    <cellStyle name="Normal 3 2 2 3 10 3 3" xfId="24615" xr:uid="{00000000-0005-0000-0000-00008B550000}"/>
    <cellStyle name="Normal 3 2 2 3 10 3 4" xfId="40212" xr:uid="{00000000-0005-0000-0000-00008C550000}"/>
    <cellStyle name="Normal 3 2 2 3 10 4" xfId="16690" xr:uid="{00000000-0005-0000-0000-00008D550000}"/>
    <cellStyle name="Normal 3 2 2 3 10 4 2" xfId="32359" xr:uid="{00000000-0005-0000-0000-00008E550000}"/>
    <cellStyle name="Normal 3 2 2 3 10 4 3" xfId="47956" xr:uid="{00000000-0005-0000-0000-00008F550000}"/>
    <cellStyle name="Normal 3 2 2 3 10 5" xfId="24613" xr:uid="{00000000-0005-0000-0000-000090550000}"/>
    <cellStyle name="Normal 3 2 2 3 10 6" xfId="40210" xr:uid="{00000000-0005-0000-0000-000091550000}"/>
    <cellStyle name="Normal 3 2 2 3 11" xfId="8783" xr:uid="{00000000-0005-0000-0000-000092550000}"/>
    <cellStyle name="Normal 3 2 2 3 11 2" xfId="8784" xr:uid="{00000000-0005-0000-0000-000093550000}"/>
    <cellStyle name="Normal 3 2 2 3 11 2 2" xfId="16694" xr:uid="{00000000-0005-0000-0000-000094550000}"/>
    <cellStyle name="Normal 3 2 2 3 11 2 2 2" xfId="32363" xr:uid="{00000000-0005-0000-0000-000095550000}"/>
    <cellStyle name="Normal 3 2 2 3 11 2 2 3" xfId="47960" xr:uid="{00000000-0005-0000-0000-000096550000}"/>
    <cellStyle name="Normal 3 2 2 3 11 2 3" xfId="24617" xr:uid="{00000000-0005-0000-0000-000097550000}"/>
    <cellStyle name="Normal 3 2 2 3 11 2 4" xfId="40214" xr:uid="{00000000-0005-0000-0000-000098550000}"/>
    <cellStyle name="Normal 3 2 2 3 11 3" xfId="8785" xr:uid="{00000000-0005-0000-0000-000099550000}"/>
    <cellStyle name="Normal 3 2 2 3 11 3 2" xfId="16695" xr:uid="{00000000-0005-0000-0000-00009A550000}"/>
    <cellStyle name="Normal 3 2 2 3 11 3 2 2" xfId="32364" xr:uid="{00000000-0005-0000-0000-00009B550000}"/>
    <cellStyle name="Normal 3 2 2 3 11 3 2 3" xfId="47961" xr:uid="{00000000-0005-0000-0000-00009C550000}"/>
    <cellStyle name="Normal 3 2 2 3 11 3 3" xfId="24618" xr:uid="{00000000-0005-0000-0000-00009D550000}"/>
    <cellStyle name="Normal 3 2 2 3 11 3 4" xfId="40215" xr:uid="{00000000-0005-0000-0000-00009E550000}"/>
    <cellStyle name="Normal 3 2 2 3 11 4" xfId="16693" xr:uid="{00000000-0005-0000-0000-00009F550000}"/>
    <cellStyle name="Normal 3 2 2 3 11 4 2" xfId="32362" xr:uid="{00000000-0005-0000-0000-0000A0550000}"/>
    <cellStyle name="Normal 3 2 2 3 11 4 3" xfId="47959" xr:uid="{00000000-0005-0000-0000-0000A1550000}"/>
    <cellStyle name="Normal 3 2 2 3 11 5" xfId="24616" xr:uid="{00000000-0005-0000-0000-0000A2550000}"/>
    <cellStyle name="Normal 3 2 2 3 11 6" xfId="40213" xr:uid="{00000000-0005-0000-0000-0000A3550000}"/>
    <cellStyle name="Normal 3 2 2 3 12" xfId="8786" xr:uid="{00000000-0005-0000-0000-0000A4550000}"/>
    <cellStyle name="Normal 3 2 2 3 12 2" xfId="8787" xr:uid="{00000000-0005-0000-0000-0000A5550000}"/>
    <cellStyle name="Normal 3 2 2 3 12 2 2" xfId="16697" xr:uid="{00000000-0005-0000-0000-0000A6550000}"/>
    <cellStyle name="Normal 3 2 2 3 12 2 2 2" xfId="32366" xr:uid="{00000000-0005-0000-0000-0000A7550000}"/>
    <cellStyle name="Normal 3 2 2 3 12 2 2 3" xfId="47963" xr:uid="{00000000-0005-0000-0000-0000A8550000}"/>
    <cellStyle name="Normal 3 2 2 3 12 2 3" xfId="24620" xr:uid="{00000000-0005-0000-0000-0000A9550000}"/>
    <cellStyle name="Normal 3 2 2 3 12 2 4" xfId="40217" xr:uid="{00000000-0005-0000-0000-0000AA550000}"/>
    <cellStyle name="Normal 3 2 2 3 12 3" xfId="8788" xr:uid="{00000000-0005-0000-0000-0000AB550000}"/>
    <cellStyle name="Normal 3 2 2 3 12 3 2" xfId="16698" xr:uid="{00000000-0005-0000-0000-0000AC550000}"/>
    <cellStyle name="Normal 3 2 2 3 12 3 2 2" xfId="32367" xr:uid="{00000000-0005-0000-0000-0000AD550000}"/>
    <cellStyle name="Normal 3 2 2 3 12 3 2 3" xfId="47964" xr:uid="{00000000-0005-0000-0000-0000AE550000}"/>
    <cellStyle name="Normal 3 2 2 3 12 3 3" xfId="24621" xr:uid="{00000000-0005-0000-0000-0000AF550000}"/>
    <cellStyle name="Normal 3 2 2 3 12 3 4" xfId="40218" xr:uid="{00000000-0005-0000-0000-0000B0550000}"/>
    <cellStyle name="Normal 3 2 2 3 12 4" xfId="16696" xr:uid="{00000000-0005-0000-0000-0000B1550000}"/>
    <cellStyle name="Normal 3 2 2 3 12 4 2" xfId="32365" xr:uid="{00000000-0005-0000-0000-0000B2550000}"/>
    <cellStyle name="Normal 3 2 2 3 12 4 3" xfId="47962" xr:uid="{00000000-0005-0000-0000-0000B3550000}"/>
    <cellStyle name="Normal 3 2 2 3 12 5" xfId="24619" xr:uid="{00000000-0005-0000-0000-0000B4550000}"/>
    <cellStyle name="Normal 3 2 2 3 12 6" xfId="40216" xr:uid="{00000000-0005-0000-0000-0000B5550000}"/>
    <cellStyle name="Normal 3 2 2 3 13" xfId="8789" xr:uid="{00000000-0005-0000-0000-0000B6550000}"/>
    <cellStyle name="Normal 3 2 2 3 13 2" xfId="8790" xr:uid="{00000000-0005-0000-0000-0000B7550000}"/>
    <cellStyle name="Normal 3 2 2 3 13 2 2" xfId="16700" xr:uid="{00000000-0005-0000-0000-0000B8550000}"/>
    <cellStyle name="Normal 3 2 2 3 13 2 2 2" xfId="32369" xr:uid="{00000000-0005-0000-0000-0000B9550000}"/>
    <cellStyle name="Normal 3 2 2 3 13 2 2 3" xfId="47966" xr:uid="{00000000-0005-0000-0000-0000BA550000}"/>
    <cellStyle name="Normal 3 2 2 3 13 2 3" xfId="24623" xr:uid="{00000000-0005-0000-0000-0000BB550000}"/>
    <cellStyle name="Normal 3 2 2 3 13 2 4" xfId="40220" xr:uid="{00000000-0005-0000-0000-0000BC550000}"/>
    <cellStyle name="Normal 3 2 2 3 13 3" xfId="8791" xr:uid="{00000000-0005-0000-0000-0000BD550000}"/>
    <cellStyle name="Normal 3 2 2 3 13 3 2" xfId="16701" xr:uid="{00000000-0005-0000-0000-0000BE550000}"/>
    <cellStyle name="Normal 3 2 2 3 13 3 2 2" xfId="32370" xr:uid="{00000000-0005-0000-0000-0000BF550000}"/>
    <cellStyle name="Normal 3 2 2 3 13 3 2 3" xfId="47967" xr:uid="{00000000-0005-0000-0000-0000C0550000}"/>
    <cellStyle name="Normal 3 2 2 3 13 3 3" xfId="24624" xr:uid="{00000000-0005-0000-0000-0000C1550000}"/>
    <cellStyle name="Normal 3 2 2 3 13 3 4" xfId="40221" xr:uid="{00000000-0005-0000-0000-0000C2550000}"/>
    <cellStyle name="Normal 3 2 2 3 13 4" xfId="16699" xr:uid="{00000000-0005-0000-0000-0000C3550000}"/>
    <cellStyle name="Normal 3 2 2 3 13 4 2" xfId="32368" xr:uid="{00000000-0005-0000-0000-0000C4550000}"/>
    <cellStyle name="Normal 3 2 2 3 13 4 3" xfId="47965" xr:uid="{00000000-0005-0000-0000-0000C5550000}"/>
    <cellStyle name="Normal 3 2 2 3 13 5" xfId="24622" xr:uid="{00000000-0005-0000-0000-0000C6550000}"/>
    <cellStyle name="Normal 3 2 2 3 13 6" xfId="40219" xr:uid="{00000000-0005-0000-0000-0000C7550000}"/>
    <cellStyle name="Normal 3 2 2 3 14" xfId="8792" xr:uid="{00000000-0005-0000-0000-0000C8550000}"/>
    <cellStyle name="Normal 3 2 2 3 14 2" xfId="8793" xr:uid="{00000000-0005-0000-0000-0000C9550000}"/>
    <cellStyle name="Normal 3 2 2 3 14 2 2" xfId="16703" xr:uid="{00000000-0005-0000-0000-0000CA550000}"/>
    <cellStyle name="Normal 3 2 2 3 14 2 2 2" xfId="32372" xr:uid="{00000000-0005-0000-0000-0000CB550000}"/>
    <cellStyle name="Normal 3 2 2 3 14 2 2 3" xfId="47969" xr:uid="{00000000-0005-0000-0000-0000CC550000}"/>
    <cellStyle name="Normal 3 2 2 3 14 2 3" xfId="24626" xr:uid="{00000000-0005-0000-0000-0000CD550000}"/>
    <cellStyle name="Normal 3 2 2 3 14 2 4" xfId="40223" xr:uid="{00000000-0005-0000-0000-0000CE550000}"/>
    <cellStyle name="Normal 3 2 2 3 14 3" xfId="8794" xr:uid="{00000000-0005-0000-0000-0000CF550000}"/>
    <cellStyle name="Normal 3 2 2 3 14 3 2" xfId="16704" xr:uid="{00000000-0005-0000-0000-0000D0550000}"/>
    <cellStyle name="Normal 3 2 2 3 14 3 2 2" xfId="32373" xr:uid="{00000000-0005-0000-0000-0000D1550000}"/>
    <cellStyle name="Normal 3 2 2 3 14 3 2 3" xfId="47970" xr:uid="{00000000-0005-0000-0000-0000D2550000}"/>
    <cellStyle name="Normal 3 2 2 3 14 3 3" xfId="24627" xr:uid="{00000000-0005-0000-0000-0000D3550000}"/>
    <cellStyle name="Normal 3 2 2 3 14 3 4" xfId="40224" xr:uid="{00000000-0005-0000-0000-0000D4550000}"/>
    <cellStyle name="Normal 3 2 2 3 14 4" xfId="16702" xr:uid="{00000000-0005-0000-0000-0000D5550000}"/>
    <cellStyle name="Normal 3 2 2 3 14 4 2" xfId="32371" xr:uid="{00000000-0005-0000-0000-0000D6550000}"/>
    <cellStyle name="Normal 3 2 2 3 14 4 3" xfId="47968" xr:uid="{00000000-0005-0000-0000-0000D7550000}"/>
    <cellStyle name="Normal 3 2 2 3 14 5" xfId="24625" xr:uid="{00000000-0005-0000-0000-0000D8550000}"/>
    <cellStyle name="Normal 3 2 2 3 14 6" xfId="40222" xr:uid="{00000000-0005-0000-0000-0000D9550000}"/>
    <cellStyle name="Normal 3 2 2 3 15" xfId="8795" xr:uid="{00000000-0005-0000-0000-0000DA550000}"/>
    <cellStyle name="Normal 3 2 2 3 15 2" xfId="8796" xr:uid="{00000000-0005-0000-0000-0000DB550000}"/>
    <cellStyle name="Normal 3 2 2 3 15 2 2" xfId="16706" xr:uid="{00000000-0005-0000-0000-0000DC550000}"/>
    <cellStyle name="Normal 3 2 2 3 15 2 2 2" xfId="32375" xr:uid="{00000000-0005-0000-0000-0000DD550000}"/>
    <cellStyle name="Normal 3 2 2 3 15 2 2 3" xfId="47972" xr:uid="{00000000-0005-0000-0000-0000DE550000}"/>
    <cellStyle name="Normal 3 2 2 3 15 2 3" xfId="24629" xr:uid="{00000000-0005-0000-0000-0000DF550000}"/>
    <cellStyle name="Normal 3 2 2 3 15 2 4" xfId="40226" xr:uid="{00000000-0005-0000-0000-0000E0550000}"/>
    <cellStyle name="Normal 3 2 2 3 15 3" xfId="8797" xr:uid="{00000000-0005-0000-0000-0000E1550000}"/>
    <cellStyle name="Normal 3 2 2 3 15 3 2" xfId="16707" xr:uid="{00000000-0005-0000-0000-0000E2550000}"/>
    <cellStyle name="Normal 3 2 2 3 15 3 2 2" xfId="32376" xr:uid="{00000000-0005-0000-0000-0000E3550000}"/>
    <cellStyle name="Normal 3 2 2 3 15 3 2 3" xfId="47973" xr:uid="{00000000-0005-0000-0000-0000E4550000}"/>
    <cellStyle name="Normal 3 2 2 3 15 3 3" xfId="24630" xr:uid="{00000000-0005-0000-0000-0000E5550000}"/>
    <cellStyle name="Normal 3 2 2 3 15 3 4" xfId="40227" xr:uid="{00000000-0005-0000-0000-0000E6550000}"/>
    <cellStyle name="Normal 3 2 2 3 15 4" xfId="16705" xr:uid="{00000000-0005-0000-0000-0000E7550000}"/>
    <cellStyle name="Normal 3 2 2 3 15 4 2" xfId="32374" xr:uid="{00000000-0005-0000-0000-0000E8550000}"/>
    <cellStyle name="Normal 3 2 2 3 15 4 3" xfId="47971" xr:uid="{00000000-0005-0000-0000-0000E9550000}"/>
    <cellStyle name="Normal 3 2 2 3 15 5" xfId="24628" xr:uid="{00000000-0005-0000-0000-0000EA550000}"/>
    <cellStyle name="Normal 3 2 2 3 15 6" xfId="40225" xr:uid="{00000000-0005-0000-0000-0000EB550000}"/>
    <cellStyle name="Normal 3 2 2 3 16" xfId="8798" xr:uid="{00000000-0005-0000-0000-0000EC550000}"/>
    <cellStyle name="Normal 3 2 2 3 16 2" xfId="8799" xr:uid="{00000000-0005-0000-0000-0000ED550000}"/>
    <cellStyle name="Normal 3 2 2 3 16 2 2" xfId="16709" xr:uid="{00000000-0005-0000-0000-0000EE550000}"/>
    <cellStyle name="Normal 3 2 2 3 16 2 2 2" xfId="32378" xr:uid="{00000000-0005-0000-0000-0000EF550000}"/>
    <cellStyle name="Normal 3 2 2 3 16 2 2 3" xfId="47975" xr:uid="{00000000-0005-0000-0000-0000F0550000}"/>
    <cellStyle name="Normal 3 2 2 3 16 2 3" xfId="24632" xr:uid="{00000000-0005-0000-0000-0000F1550000}"/>
    <cellStyle name="Normal 3 2 2 3 16 2 4" xfId="40229" xr:uid="{00000000-0005-0000-0000-0000F2550000}"/>
    <cellStyle name="Normal 3 2 2 3 16 3" xfId="8800" xr:uid="{00000000-0005-0000-0000-0000F3550000}"/>
    <cellStyle name="Normal 3 2 2 3 16 3 2" xfId="16710" xr:uid="{00000000-0005-0000-0000-0000F4550000}"/>
    <cellStyle name="Normal 3 2 2 3 16 3 2 2" xfId="32379" xr:uid="{00000000-0005-0000-0000-0000F5550000}"/>
    <cellStyle name="Normal 3 2 2 3 16 3 2 3" xfId="47976" xr:uid="{00000000-0005-0000-0000-0000F6550000}"/>
    <cellStyle name="Normal 3 2 2 3 16 3 3" xfId="24633" xr:uid="{00000000-0005-0000-0000-0000F7550000}"/>
    <cellStyle name="Normal 3 2 2 3 16 3 4" xfId="40230" xr:uid="{00000000-0005-0000-0000-0000F8550000}"/>
    <cellStyle name="Normal 3 2 2 3 16 4" xfId="16708" xr:uid="{00000000-0005-0000-0000-0000F9550000}"/>
    <cellStyle name="Normal 3 2 2 3 16 4 2" xfId="32377" xr:uid="{00000000-0005-0000-0000-0000FA550000}"/>
    <cellStyle name="Normal 3 2 2 3 16 4 3" xfId="47974" xr:uid="{00000000-0005-0000-0000-0000FB550000}"/>
    <cellStyle name="Normal 3 2 2 3 16 5" xfId="24631" xr:uid="{00000000-0005-0000-0000-0000FC550000}"/>
    <cellStyle name="Normal 3 2 2 3 16 6" xfId="40228" xr:uid="{00000000-0005-0000-0000-0000FD550000}"/>
    <cellStyle name="Normal 3 2 2 3 17" xfId="8801" xr:uid="{00000000-0005-0000-0000-0000FE550000}"/>
    <cellStyle name="Normal 3 2 2 3 17 2" xfId="16711" xr:uid="{00000000-0005-0000-0000-0000FF550000}"/>
    <cellStyle name="Normal 3 2 2 3 17 2 2" xfId="32380" xr:uid="{00000000-0005-0000-0000-000000560000}"/>
    <cellStyle name="Normal 3 2 2 3 17 2 3" xfId="47977" xr:uid="{00000000-0005-0000-0000-000001560000}"/>
    <cellStyle name="Normal 3 2 2 3 17 3" xfId="24634" xr:uid="{00000000-0005-0000-0000-000002560000}"/>
    <cellStyle name="Normal 3 2 2 3 17 4" xfId="40231" xr:uid="{00000000-0005-0000-0000-000003560000}"/>
    <cellStyle name="Normal 3 2 2 3 18" xfId="8802" xr:uid="{00000000-0005-0000-0000-000004560000}"/>
    <cellStyle name="Normal 3 2 2 3 18 2" xfId="16712" xr:uid="{00000000-0005-0000-0000-000005560000}"/>
    <cellStyle name="Normal 3 2 2 3 18 2 2" xfId="32381" xr:uid="{00000000-0005-0000-0000-000006560000}"/>
    <cellStyle name="Normal 3 2 2 3 18 2 3" xfId="47978" xr:uid="{00000000-0005-0000-0000-000007560000}"/>
    <cellStyle name="Normal 3 2 2 3 18 3" xfId="24635" xr:uid="{00000000-0005-0000-0000-000008560000}"/>
    <cellStyle name="Normal 3 2 2 3 18 4" xfId="40232" xr:uid="{00000000-0005-0000-0000-000009560000}"/>
    <cellStyle name="Normal 3 2 2 3 19" xfId="16689" xr:uid="{00000000-0005-0000-0000-00000A560000}"/>
    <cellStyle name="Normal 3 2 2 3 19 2" xfId="32358" xr:uid="{00000000-0005-0000-0000-00000B560000}"/>
    <cellStyle name="Normal 3 2 2 3 19 3" xfId="47955" xr:uid="{00000000-0005-0000-0000-00000C560000}"/>
    <cellStyle name="Normal 3 2 2 3 2" xfId="8803" xr:uid="{00000000-0005-0000-0000-00000D560000}"/>
    <cellStyle name="Normal 3 2 2 3 2 2" xfId="8804" xr:uid="{00000000-0005-0000-0000-00000E560000}"/>
    <cellStyle name="Normal 3 2 2 3 2 2 2" xfId="8805" xr:uid="{00000000-0005-0000-0000-00000F560000}"/>
    <cellStyle name="Normal 3 2 2 3 2 2 2 2" xfId="8806" xr:uid="{00000000-0005-0000-0000-000010560000}"/>
    <cellStyle name="Normal 3 2 2 3 2 2 2 2 2" xfId="16716" xr:uid="{00000000-0005-0000-0000-000011560000}"/>
    <cellStyle name="Normal 3 2 2 3 2 2 2 2 2 2" xfId="32385" xr:uid="{00000000-0005-0000-0000-000012560000}"/>
    <cellStyle name="Normal 3 2 2 3 2 2 2 2 2 3" xfId="47982" xr:uid="{00000000-0005-0000-0000-000013560000}"/>
    <cellStyle name="Normal 3 2 2 3 2 2 2 2 3" xfId="24639" xr:uid="{00000000-0005-0000-0000-000014560000}"/>
    <cellStyle name="Normal 3 2 2 3 2 2 2 2 4" xfId="40236" xr:uid="{00000000-0005-0000-0000-000015560000}"/>
    <cellStyle name="Normal 3 2 2 3 2 2 2 3" xfId="8807" xr:uid="{00000000-0005-0000-0000-000016560000}"/>
    <cellStyle name="Normal 3 2 2 3 2 2 2 3 2" xfId="16717" xr:uid="{00000000-0005-0000-0000-000017560000}"/>
    <cellStyle name="Normal 3 2 2 3 2 2 2 3 2 2" xfId="32386" xr:uid="{00000000-0005-0000-0000-000018560000}"/>
    <cellStyle name="Normal 3 2 2 3 2 2 2 3 2 3" xfId="47983" xr:uid="{00000000-0005-0000-0000-000019560000}"/>
    <cellStyle name="Normal 3 2 2 3 2 2 2 3 3" xfId="24640" xr:uid="{00000000-0005-0000-0000-00001A560000}"/>
    <cellStyle name="Normal 3 2 2 3 2 2 2 3 4" xfId="40237" xr:uid="{00000000-0005-0000-0000-00001B560000}"/>
    <cellStyle name="Normal 3 2 2 3 2 2 2 4" xfId="16715" xr:uid="{00000000-0005-0000-0000-00001C560000}"/>
    <cellStyle name="Normal 3 2 2 3 2 2 2 4 2" xfId="32384" xr:uid="{00000000-0005-0000-0000-00001D560000}"/>
    <cellStyle name="Normal 3 2 2 3 2 2 2 4 3" xfId="47981" xr:uid="{00000000-0005-0000-0000-00001E560000}"/>
    <cellStyle name="Normal 3 2 2 3 2 2 2 5" xfId="24638" xr:uid="{00000000-0005-0000-0000-00001F560000}"/>
    <cellStyle name="Normal 3 2 2 3 2 2 2 6" xfId="40235" xr:uid="{00000000-0005-0000-0000-000020560000}"/>
    <cellStyle name="Normal 3 2 2 3 2 2 3" xfId="8808" xr:uid="{00000000-0005-0000-0000-000021560000}"/>
    <cellStyle name="Normal 3 2 2 3 2 2 3 2" xfId="16718" xr:uid="{00000000-0005-0000-0000-000022560000}"/>
    <cellStyle name="Normal 3 2 2 3 2 2 3 2 2" xfId="32387" xr:uid="{00000000-0005-0000-0000-000023560000}"/>
    <cellStyle name="Normal 3 2 2 3 2 2 3 2 3" xfId="47984" xr:uid="{00000000-0005-0000-0000-000024560000}"/>
    <cellStyle name="Normal 3 2 2 3 2 2 3 3" xfId="24641" xr:uid="{00000000-0005-0000-0000-000025560000}"/>
    <cellStyle name="Normal 3 2 2 3 2 2 3 4" xfId="40238" xr:uid="{00000000-0005-0000-0000-000026560000}"/>
    <cellStyle name="Normal 3 2 2 3 2 2 4" xfId="8809" xr:uid="{00000000-0005-0000-0000-000027560000}"/>
    <cellStyle name="Normal 3 2 2 3 2 2 4 2" xfId="16719" xr:uid="{00000000-0005-0000-0000-000028560000}"/>
    <cellStyle name="Normal 3 2 2 3 2 2 4 2 2" xfId="32388" xr:uid="{00000000-0005-0000-0000-000029560000}"/>
    <cellStyle name="Normal 3 2 2 3 2 2 4 2 3" xfId="47985" xr:uid="{00000000-0005-0000-0000-00002A560000}"/>
    <cellStyle name="Normal 3 2 2 3 2 2 4 3" xfId="24642" xr:uid="{00000000-0005-0000-0000-00002B560000}"/>
    <cellStyle name="Normal 3 2 2 3 2 2 4 4" xfId="40239" xr:uid="{00000000-0005-0000-0000-00002C560000}"/>
    <cellStyle name="Normal 3 2 2 3 2 2 5" xfId="16714" xr:uid="{00000000-0005-0000-0000-00002D560000}"/>
    <cellStyle name="Normal 3 2 2 3 2 2 5 2" xfId="32383" xr:uid="{00000000-0005-0000-0000-00002E560000}"/>
    <cellStyle name="Normal 3 2 2 3 2 2 5 3" xfId="47980" xr:uid="{00000000-0005-0000-0000-00002F560000}"/>
    <cellStyle name="Normal 3 2 2 3 2 2 6" xfId="24637" xr:uid="{00000000-0005-0000-0000-000030560000}"/>
    <cellStyle name="Normal 3 2 2 3 2 2 7" xfId="40234" xr:uid="{00000000-0005-0000-0000-000031560000}"/>
    <cellStyle name="Normal 3 2 2 3 2 3" xfId="8810" xr:uid="{00000000-0005-0000-0000-000032560000}"/>
    <cellStyle name="Normal 3 2 2 3 2 3 2" xfId="8811" xr:uid="{00000000-0005-0000-0000-000033560000}"/>
    <cellStyle name="Normal 3 2 2 3 2 3 2 2" xfId="16721" xr:uid="{00000000-0005-0000-0000-000034560000}"/>
    <cellStyle name="Normal 3 2 2 3 2 3 2 2 2" xfId="32390" xr:uid="{00000000-0005-0000-0000-000035560000}"/>
    <cellStyle name="Normal 3 2 2 3 2 3 2 2 3" xfId="47987" xr:uid="{00000000-0005-0000-0000-000036560000}"/>
    <cellStyle name="Normal 3 2 2 3 2 3 2 3" xfId="24644" xr:uid="{00000000-0005-0000-0000-000037560000}"/>
    <cellStyle name="Normal 3 2 2 3 2 3 2 4" xfId="40241" xr:uid="{00000000-0005-0000-0000-000038560000}"/>
    <cellStyle name="Normal 3 2 2 3 2 3 3" xfId="8812" xr:uid="{00000000-0005-0000-0000-000039560000}"/>
    <cellStyle name="Normal 3 2 2 3 2 3 3 2" xfId="16722" xr:uid="{00000000-0005-0000-0000-00003A560000}"/>
    <cellStyle name="Normal 3 2 2 3 2 3 3 2 2" xfId="32391" xr:uid="{00000000-0005-0000-0000-00003B560000}"/>
    <cellStyle name="Normal 3 2 2 3 2 3 3 2 3" xfId="47988" xr:uid="{00000000-0005-0000-0000-00003C560000}"/>
    <cellStyle name="Normal 3 2 2 3 2 3 3 3" xfId="24645" xr:uid="{00000000-0005-0000-0000-00003D560000}"/>
    <cellStyle name="Normal 3 2 2 3 2 3 3 4" xfId="40242" xr:uid="{00000000-0005-0000-0000-00003E560000}"/>
    <cellStyle name="Normal 3 2 2 3 2 3 4" xfId="16720" xr:uid="{00000000-0005-0000-0000-00003F560000}"/>
    <cellStyle name="Normal 3 2 2 3 2 3 4 2" xfId="32389" xr:uid="{00000000-0005-0000-0000-000040560000}"/>
    <cellStyle name="Normal 3 2 2 3 2 3 4 3" xfId="47986" xr:uid="{00000000-0005-0000-0000-000041560000}"/>
    <cellStyle name="Normal 3 2 2 3 2 3 5" xfId="24643" xr:uid="{00000000-0005-0000-0000-000042560000}"/>
    <cellStyle name="Normal 3 2 2 3 2 3 6" xfId="40240" xr:uid="{00000000-0005-0000-0000-000043560000}"/>
    <cellStyle name="Normal 3 2 2 3 2 4" xfId="8813" xr:uid="{00000000-0005-0000-0000-000044560000}"/>
    <cellStyle name="Normal 3 2 2 3 2 4 2" xfId="16723" xr:uid="{00000000-0005-0000-0000-000045560000}"/>
    <cellStyle name="Normal 3 2 2 3 2 4 2 2" xfId="32392" xr:uid="{00000000-0005-0000-0000-000046560000}"/>
    <cellStyle name="Normal 3 2 2 3 2 4 2 3" xfId="47989" xr:uid="{00000000-0005-0000-0000-000047560000}"/>
    <cellStyle name="Normal 3 2 2 3 2 4 3" xfId="24646" xr:uid="{00000000-0005-0000-0000-000048560000}"/>
    <cellStyle name="Normal 3 2 2 3 2 4 4" xfId="40243" xr:uid="{00000000-0005-0000-0000-000049560000}"/>
    <cellStyle name="Normal 3 2 2 3 2 5" xfId="8814" xr:uid="{00000000-0005-0000-0000-00004A560000}"/>
    <cellStyle name="Normal 3 2 2 3 2 5 2" xfId="16724" xr:uid="{00000000-0005-0000-0000-00004B560000}"/>
    <cellStyle name="Normal 3 2 2 3 2 5 2 2" xfId="32393" xr:uid="{00000000-0005-0000-0000-00004C560000}"/>
    <cellStyle name="Normal 3 2 2 3 2 5 2 3" xfId="47990" xr:uid="{00000000-0005-0000-0000-00004D560000}"/>
    <cellStyle name="Normal 3 2 2 3 2 5 3" xfId="24647" xr:uid="{00000000-0005-0000-0000-00004E560000}"/>
    <cellStyle name="Normal 3 2 2 3 2 5 4" xfId="40244" xr:uid="{00000000-0005-0000-0000-00004F560000}"/>
    <cellStyle name="Normal 3 2 2 3 2 6" xfId="16713" xr:uid="{00000000-0005-0000-0000-000050560000}"/>
    <cellStyle name="Normal 3 2 2 3 2 6 2" xfId="32382" xr:uid="{00000000-0005-0000-0000-000051560000}"/>
    <cellStyle name="Normal 3 2 2 3 2 6 3" xfId="47979" xr:uid="{00000000-0005-0000-0000-000052560000}"/>
    <cellStyle name="Normal 3 2 2 3 2 7" xfId="24636" xr:uid="{00000000-0005-0000-0000-000053560000}"/>
    <cellStyle name="Normal 3 2 2 3 2 8" xfId="40233" xr:uid="{00000000-0005-0000-0000-000054560000}"/>
    <cellStyle name="Normal 3 2 2 3 20" xfId="24612" xr:uid="{00000000-0005-0000-0000-000055560000}"/>
    <cellStyle name="Normal 3 2 2 3 21" xfId="40209" xr:uid="{00000000-0005-0000-0000-000056560000}"/>
    <cellStyle name="Normal 3 2 2 3 3" xfId="8815" xr:uid="{00000000-0005-0000-0000-000057560000}"/>
    <cellStyle name="Normal 3 2 2 3 3 2" xfId="8816" xr:uid="{00000000-0005-0000-0000-000058560000}"/>
    <cellStyle name="Normal 3 2 2 3 3 2 2" xfId="8817" xr:uid="{00000000-0005-0000-0000-000059560000}"/>
    <cellStyle name="Normal 3 2 2 3 3 2 2 2" xfId="8818" xr:uid="{00000000-0005-0000-0000-00005A560000}"/>
    <cellStyle name="Normal 3 2 2 3 3 2 2 2 2" xfId="16728" xr:uid="{00000000-0005-0000-0000-00005B560000}"/>
    <cellStyle name="Normal 3 2 2 3 3 2 2 2 2 2" xfId="32397" xr:uid="{00000000-0005-0000-0000-00005C560000}"/>
    <cellStyle name="Normal 3 2 2 3 3 2 2 2 2 3" xfId="47994" xr:uid="{00000000-0005-0000-0000-00005D560000}"/>
    <cellStyle name="Normal 3 2 2 3 3 2 2 2 3" xfId="24651" xr:uid="{00000000-0005-0000-0000-00005E560000}"/>
    <cellStyle name="Normal 3 2 2 3 3 2 2 2 4" xfId="40248" xr:uid="{00000000-0005-0000-0000-00005F560000}"/>
    <cellStyle name="Normal 3 2 2 3 3 2 2 3" xfId="8819" xr:uid="{00000000-0005-0000-0000-000060560000}"/>
    <cellStyle name="Normal 3 2 2 3 3 2 2 3 2" xfId="16729" xr:uid="{00000000-0005-0000-0000-000061560000}"/>
    <cellStyle name="Normal 3 2 2 3 3 2 2 3 2 2" xfId="32398" xr:uid="{00000000-0005-0000-0000-000062560000}"/>
    <cellStyle name="Normal 3 2 2 3 3 2 2 3 2 3" xfId="47995" xr:uid="{00000000-0005-0000-0000-000063560000}"/>
    <cellStyle name="Normal 3 2 2 3 3 2 2 3 3" xfId="24652" xr:uid="{00000000-0005-0000-0000-000064560000}"/>
    <cellStyle name="Normal 3 2 2 3 3 2 2 3 4" xfId="40249" xr:uid="{00000000-0005-0000-0000-000065560000}"/>
    <cellStyle name="Normal 3 2 2 3 3 2 2 4" xfId="16727" xr:uid="{00000000-0005-0000-0000-000066560000}"/>
    <cellStyle name="Normal 3 2 2 3 3 2 2 4 2" xfId="32396" xr:uid="{00000000-0005-0000-0000-000067560000}"/>
    <cellStyle name="Normal 3 2 2 3 3 2 2 4 3" xfId="47993" xr:uid="{00000000-0005-0000-0000-000068560000}"/>
    <cellStyle name="Normal 3 2 2 3 3 2 2 5" xfId="24650" xr:uid="{00000000-0005-0000-0000-000069560000}"/>
    <cellStyle name="Normal 3 2 2 3 3 2 2 6" xfId="40247" xr:uid="{00000000-0005-0000-0000-00006A560000}"/>
    <cellStyle name="Normal 3 2 2 3 3 2 3" xfId="8820" xr:uid="{00000000-0005-0000-0000-00006B560000}"/>
    <cellStyle name="Normal 3 2 2 3 3 2 3 2" xfId="16730" xr:uid="{00000000-0005-0000-0000-00006C560000}"/>
    <cellStyle name="Normal 3 2 2 3 3 2 3 2 2" xfId="32399" xr:uid="{00000000-0005-0000-0000-00006D560000}"/>
    <cellStyle name="Normal 3 2 2 3 3 2 3 2 3" xfId="47996" xr:uid="{00000000-0005-0000-0000-00006E560000}"/>
    <cellStyle name="Normal 3 2 2 3 3 2 3 3" xfId="24653" xr:uid="{00000000-0005-0000-0000-00006F560000}"/>
    <cellStyle name="Normal 3 2 2 3 3 2 3 4" xfId="40250" xr:uid="{00000000-0005-0000-0000-000070560000}"/>
    <cellStyle name="Normal 3 2 2 3 3 2 4" xfId="8821" xr:uid="{00000000-0005-0000-0000-000071560000}"/>
    <cellStyle name="Normal 3 2 2 3 3 2 4 2" xfId="16731" xr:uid="{00000000-0005-0000-0000-000072560000}"/>
    <cellStyle name="Normal 3 2 2 3 3 2 4 2 2" xfId="32400" xr:uid="{00000000-0005-0000-0000-000073560000}"/>
    <cellStyle name="Normal 3 2 2 3 3 2 4 2 3" xfId="47997" xr:uid="{00000000-0005-0000-0000-000074560000}"/>
    <cellStyle name="Normal 3 2 2 3 3 2 4 3" xfId="24654" xr:uid="{00000000-0005-0000-0000-000075560000}"/>
    <cellStyle name="Normal 3 2 2 3 3 2 4 4" xfId="40251" xr:uid="{00000000-0005-0000-0000-000076560000}"/>
    <cellStyle name="Normal 3 2 2 3 3 2 5" xfId="16726" xr:uid="{00000000-0005-0000-0000-000077560000}"/>
    <cellStyle name="Normal 3 2 2 3 3 2 5 2" xfId="32395" xr:uid="{00000000-0005-0000-0000-000078560000}"/>
    <cellStyle name="Normal 3 2 2 3 3 2 5 3" xfId="47992" xr:uid="{00000000-0005-0000-0000-000079560000}"/>
    <cellStyle name="Normal 3 2 2 3 3 2 6" xfId="24649" xr:uid="{00000000-0005-0000-0000-00007A560000}"/>
    <cellStyle name="Normal 3 2 2 3 3 2 7" xfId="40246" xr:uid="{00000000-0005-0000-0000-00007B560000}"/>
    <cellStyle name="Normal 3 2 2 3 3 3" xfId="8822" xr:uid="{00000000-0005-0000-0000-00007C560000}"/>
    <cellStyle name="Normal 3 2 2 3 3 3 2" xfId="8823" xr:uid="{00000000-0005-0000-0000-00007D560000}"/>
    <cellStyle name="Normal 3 2 2 3 3 3 2 2" xfId="16733" xr:uid="{00000000-0005-0000-0000-00007E560000}"/>
    <cellStyle name="Normal 3 2 2 3 3 3 2 2 2" xfId="32402" xr:uid="{00000000-0005-0000-0000-00007F560000}"/>
    <cellStyle name="Normal 3 2 2 3 3 3 2 2 3" xfId="47999" xr:uid="{00000000-0005-0000-0000-000080560000}"/>
    <cellStyle name="Normal 3 2 2 3 3 3 2 3" xfId="24656" xr:uid="{00000000-0005-0000-0000-000081560000}"/>
    <cellStyle name="Normal 3 2 2 3 3 3 2 4" xfId="40253" xr:uid="{00000000-0005-0000-0000-000082560000}"/>
    <cellStyle name="Normal 3 2 2 3 3 3 3" xfId="8824" xr:uid="{00000000-0005-0000-0000-000083560000}"/>
    <cellStyle name="Normal 3 2 2 3 3 3 3 2" xfId="16734" xr:uid="{00000000-0005-0000-0000-000084560000}"/>
    <cellStyle name="Normal 3 2 2 3 3 3 3 2 2" xfId="32403" xr:uid="{00000000-0005-0000-0000-000085560000}"/>
    <cellStyle name="Normal 3 2 2 3 3 3 3 2 3" xfId="48000" xr:uid="{00000000-0005-0000-0000-000086560000}"/>
    <cellStyle name="Normal 3 2 2 3 3 3 3 3" xfId="24657" xr:uid="{00000000-0005-0000-0000-000087560000}"/>
    <cellStyle name="Normal 3 2 2 3 3 3 3 4" xfId="40254" xr:uid="{00000000-0005-0000-0000-000088560000}"/>
    <cellStyle name="Normal 3 2 2 3 3 3 4" xfId="16732" xr:uid="{00000000-0005-0000-0000-000089560000}"/>
    <cellStyle name="Normal 3 2 2 3 3 3 4 2" xfId="32401" xr:uid="{00000000-0005-0000-0000-00008A560000}"/>
    <cellStyle name="Normal 3 2 2 3 3 3 4 3" xfId="47998" xr:uid="{00000000-0005-0000-0000-00008B560000}"/>
    <cellStyle name="Normal 3 2 2 3 3 3 5" xfId="24655" xr:uid="{00000000-0005-0000-0000-00008C560000}"/>
    <cellStyle name="Normal 3 2 2 3 3 3 6" xfId="40252" xr:uid="{00000000-0005-0000-0000-00008D560000}"/>
    <cellStyle name="Normal 3 2 2 3 3 4" xfId="8825" xr:uid="{00000000-0005-0000-0000-00008E560000}"/>
    <cellStyle name="Normal 3 2 2 3 3 4 2" xfId="16735" xr:uid="{00000000-0005-0000-0000-00008F560000}"/>
    <cellStyle name="Normal 3 2 2 3 3 4 2 2" xfId="32404" xr:uid="{00000000-0005-0000-0000-000090560000}"/>
    <cellStyle name="Normal 3 2 2 3 3 4 2 3" xfId="48001" xr:uid="{00000000-0005-0000-0000-000091560000}"/>
    <cellStyle name="Normal 3 2 2 3 3 4 3" xfId="24658" xr:uid="{00000000-0005-0000-0000-000092560000}"/>
    <cellStyle name="Normal 3 2 2 3 3 4 4" xfId="40255" xr:uid="{00000000-0005-0000-0000-000093560000}"/>
    <cellStyle name="Normal 3 2 2 3 3 5" xfId="8826" xr:uid="{00000000-0005-0000-0000-000094560000}"/>
    <cellStyle name="Normal 3 2 2 3 3 5 2" xfId="16736" xr:uid="{00000000-0005-0000-0000-000095560000}"/>
    <cellStyle name="Normal 3 2 2 3 3 5 2 2" xfId="32405" xr:uid="{00000000-0005-0000-0000-000096560000}"/>
    <cellStyle name="Normal 3 2 2 3 3 5 2 3" xfId="48002" xr:uid="{00000000-0005-0000-0000-000097560000}"/>
    <cellStyle name="Normal 3 2 2 3 3 5 3" xfId="24659" xr:uid="{00000000-0005-0000-0000-000098560000}"/>
    <cellStyle name="Normal 3 2 2 3 3 5 4" xfId="40256" xr:uid="{00000000-0005-0000-0000-000099560000}"/>
    <cellStyle name="Normal 3 2 2 3 3 6" xfId="16725" xr:uid="{00000000-0005-0000-0000-00009A560000}"/>
    <cellStyle name="Normal 3 2 2 3 3 6 2" xfId="32394" xr:uid="{00000000-0005-0000-0000-00009B560000}"/>
    <cellStyle name="Normal 3 2 2 3 3 6 3" xfId="47991" xr:uid="{00000000-0005-0000-0000-00009C560000}"/>
    <cellStyle name="Normal 3 2 2 3 3 7" xfId="24648" xr:uid="{00000000-0005-0000-0000-00009D560000}"/>
    <cellStyle name="Normal 3 2 2 3 3 8" xfId="40245" xr:uid="{00000000-0005-0000-0000-00009E560000}"/>
    <cellStyle name="Normal 3 2 2 3 4" xfId="8827" xr:uid="{00000000-0005-0000-0000-00009F560000}"/>
    <cellStyle name="Normal 3 2 2 3 4 2" xfId="8828" xr:uid="{00000000-0005-0000-0000-0000A0560000}"/>
    <cellStyle name="Normal 3 2 2 3 4 2 2" xfId="8829" xr:uid="{00000000-0005-0000-0000-0000A1560000}"/>
    <cellStyle name="Normal 3 2 2 3 4 2 2 2" xfId="16739" xr:uid="{00000000-0005-0000-0000-0000A2560000}"/>
    <cellStyle name="Normal 3 2 2 3 4 2 2 2 2" xfId="32408" xr:uid="{00000000-0005-0000-0000-0000A3560000}"/>
    <cellStyle name="Normal 3 2 2 3 4 2 2 2 3" xfId="48005" xr:uid="{00000000-0005-0000-0000-0000A4560000}"/>
    <cellStyle name="Normal 3 2 2 3 4 2 2 3" xfId="24662" xr:uid="{00000000-0005-0000-0000-0000A5560000}"/>
    <cellStyle name="Normal 3 2 2 3 4 2 2 4" xfId="40259" xr:uid="{00000000-0005-0000-0000-0000A6560000}"/>
    <cellStyle name="Normal 3 2 2 3 4 2 3" xfId="8830" xr:uid="{00000000-0005-0000-0000-0000A7560000}"/>
    <cellStyle name="Normal 3 2 2 3 4 2 3 2" xfId="16740" xr:uid="{00000000-0005-0000-0000-0000A8560000}"/>
    <cellStyle name="Normal 3 2 2 3 4 2 3 2 2" xfId="32409" xr:uid="{00000000-0005-0000-0000-0000A9560000}"/>
    <cellStyle name="Normal 3 2 2 3 4 2 3 2 3" xfId="48006" xr:uid="{00000000-0005-0000-0000-0000AA560000}"/>
    <cellStyle name="Normal 3 2 2 3 4 2 3 3" xfId="24663" xr:uid="{00000000-0005-0000-0000-0000AB560000}"/>
    <cellStyle name="Normal 3 2 2 3 4 2 3 4" xfId="40260" xr:uid="{00000000-0005-0000-0000-0000AC560000}"/>
    <cellStyle name="Normal 3 2 2 3 4 2 4" xfId="16738" xr:uid="{00000000-0005-0000-0000-0000AD560000}"/>
    <cellStyle name="Normal 3 2 2 3 4 2 4 2" xfId="32407" xr:uid="{00000000-0005-0000-0000-0000AE560000}"/>
    <cellStyle name="Normal 3 2 2 3 4 2 4 3" xfId="48004" xr:uid="{00000000-0005-0000-0000-0000AF560000}"/>
    <cellStyle name="Normal 3 2 2 3 4 2 5" xfId="24661" xr:uid="{00000000-0005-0000-0000-0000B0560000}"/>
    <cellStyle name="Normal 3 2 2 3 4 2 6" xfId="40258" xr:uid="{00000000-0005-0000-0000-0000B1560000}"/>
    <cellStyle name="Normal 3 2 2 3 4 3" xfId="8831" xr:uid="{00000000-0005-0000-0000-0000B2560000}"/>
    <cellStyle name="Normal 3 2 2 3 4 3 2" xfId="16741" xr:uid="{00000000-0005-0000-0000-0000B3560000}"/>
    <cellStyle name="Normal 3 2 2 3 4 3 2 2" xfId="32410" xr:uid="{00000000-0005-0000-0000-0000B4560000}"/>
    <cellStyle name="Normal 3 2 2 3 4 3 2 3" xfId="48007" xr:uid="{00000000-0005-0000-0000-0000B5560000}"/>
    <cellStyle name="Normal 3 2 2 3 4 3 3" xfId="24664" xr:uid="{00000000-0005-0000-0000-0000B6560000}"/>
    <cellStyle name="Normal 3 2 2 3 4 3 4" xfId="40261" xr:uid="{00000000-0005-0000-0000-0000B7560000}"/>
    <cellStyle name="Normal 3 2 2 3 4 4" xfId="8832" xr:uid="{00000000-0005-0000-0000-0000B8560000}"/>
    <cellStyle name="Normal 3 2 2 3 4 4 2" xfId="16742" xr:uid="{00000000-0005-0000-0000-0000B9560000}"/>
    <cellStyle name="Normal 3 2 2 3 4 4 2 2" xfId="32411" xr:uid="{00000000-0005-0000-0000-0000BA560000}"/>
    <cellStyle name="Normal 3 2 2 3 4 4 2 3" xfId="48008" xr:uid="{00000000-0005-0000-0000-0000BB560000}"/>
    <cellStyle name="Normal 3 2 2 3 4 4 3" xfId="24665" xr:uid="{00000000-0005-0000-0000-0000BC560000}"/>
    <cellStyle name="Normal 3 2 2 3 4 4 4" xfId="40262" xr:uid="{00000000-0005-0000-0000-0000BD560000}"/>
    <cellStyle name="Normal 3 2 2 3 4 5" xfId="16737" xr:uid="{00000000-0005-0000-0000-0000BE560000}"/>
    <cellStyle name="Normal 3 2 2 3 4 5 2" xfId="32406" xr:uid="{00000000-0005-0000-0000-0000BF560000}"/>
    <cellStyle name="Normal 3 2 2 3 4 5 3" xfId="48003" xr:uid="{00000000-0005-0000-0000-0000C0560000}"/>
    <cellStyle name="Normal 3 2 2 3 4 6" xfId="24660" xr:uid="{00000000-0005-0000-0000-0000C1560000}"/>
    <cellStyle name="Normal 3 2 2 3 4 7" xfId="40257" xr:uid="{00000000-0005-0000-0000-0000C2560000}"/>
    <cellStyle name="Normal 3 2 2 3 5" xfId="8833" xr:uid="{00000000-0005-0000-0000-0000C3560000}"/>
    <cellStyle name="Normal 3 2 2 3 5 2" xfId="8834" xr:uid="{00000000-0005-0000-0000-0000C4560000}"/>
    <cellStyle name="Normal 3 2 2 3 5 2 2" xfId="16744" xr:uid="{00000000-0005-0000-0000-0000C5560000}"/>
    <cellStyle name="Normal 3 2 2 3 5 2 2 2" xfId="32413" xr:uid="{00000000-0005-0000-0000-0000C6560000}"/>
    <cellStyle name="Normal 3 2 2 3 5 2 2 3" xfId="48010" xr:uid="{00000000-0005-0000-0000-0000C7560000}"/>
    <cellStyle name="Normal 3 2 2 3 5 2 3" xfId="24667" xr:uid="{00000000-0005-0000-0000-0000C8560000}"/>
    <cellStyle name="Normal 3 2 2 3 5 2 4" xfId="40264" xr:uid="{00000000-0005-0000-0000-0000C9560000}"/>
    <cellStyle name="Normal 3 2 2 3 5 3" xfId="8835" xr:uid="{00000000-0005-0000-0000-0000CA560000}"/>
    <cellStyle name="Normal 3 2 2 3 5 3 2" xfId="16745" xr:uid="{00000000-0005-0000-0000-0000CB560000}"/>
    <cellStyle name="Normal 3 2 2 3 5 3 2 2" xfId="32414" xr:uid="{00000000-0005-0000-0000-0000CC560000}"/>
    <cellStyle name="Normal 3 2 2 3 5 3 2 3" xfId="48011" xr:uid="{00000000-0005-0000-0000-0000CD560000}"/>
    <cellStyle name="Normal 3 2 2 3 5 3 3" xfId="24668" xr:uid="{00000000-0005-0000-0000-0000CE560000}"/>
    <cellStyle name="Normal 3 2 2 3 5 3 4" xfId="40265" xr:uid="{00000000-0005-0000-0000-0000CF560000}"/>
    <cellStyle name="Normal 3 2 2 3 5 4" xfId="16743" xr:uid="{00000000-0005-0000-0000-0000D0560000}"/>
    <cellStyle name="Normal 3 2 2 3 5 4 2" xfId="32412" xr:uid="{00000000-0005-0000-0000-0000D1560000}"/>
    <cellStyle name="Normal 3 2 2 3 5 4 3" xfId="48009" xr:uid="{00000000-0005-0000-0000-0000D2560000}"/>
    <cellStyle name="Normal 3 2 2 3 5 5" xfId="24666" xr:uid="{00000000-0005-0000-0000-0000D3560000}"/>
    <cellStyle name="Normal 3 2 2 3 5 6" xfId="40263" xr:uid="{00000000-0005-0000-0000-0000D4560000}"/>
    <cellStyle name="Normal 3 2 2 3 6" xfId="8836" xr:uid="{00000000-0005-0000-0000-0000D5560000}"/>
    <cellStyle name="Normal 3 2 2 3 6 2" xfId="8837" xr:uid="{00000000-0005-0000-0000-0000D6560000}"/>
    <cellStyle name="Normal 3 2 2 3 6 2 2" xfId="16747" xr:uid="{00000000-0005-0000-0000-0000D7560000}"/>
    <cellStyle name="Normal 3 2 2 3 6 2 2 2" xfId="32416" xr:uid="{00000000-0005-0000-0000-0000D8560000}"/>
    <cellStyle name="Normal 3 2 2 3 6 2 2 3" xfId="48013" xr:uid="{00000000-0005-0000-0000-0000D9560000}"/>
    <cellStyle name="Normal 3 2 2 3 6 2 3" xfId="24670" xr:uid="{00000000-0005-0000-0000-0000DA560000}"/>
    <cellStyle name="Normal 3 2 2 3 6 2 4" xfId="40267" xr:uid="{00000000-0005-0000-0000-0000DB560000}"/>
    <cellStyle name="Normal 3 2 2 3 6 3" xfId="8838" xr:uid="{00000000-0005-0000-0000-0000DC560000}"/>
    <cellStyle name="Normal 3 2 2 3 6 3 2" xfId="16748" xr:uid="{00000000-0005-0000-0000-0000DD560000}"/>
    <cellStyle name="Normal 3 2 2 3 6 3 2 2" xfId="32417" xr:uid="{00000000-0005-0000-0000-0000DE560000}"/>
    <cellStyle name="Normal 3 2 2 3 6 3 2 3" xfId="48014" xr:uid="{00000000-0005-0000-0000-0000DF560000}"/>
    <cellStyle name="Normal 3 2 2 3 6 3 3" xfId="24671" xr:uid="{00000000-0005-0000-0000-0000E0560000}"/>
    <cellStyle name="Normal 3 2 2 3 6 3 4" xfId="40268" xr:uid="{00000000-0005-0000-0000-0000E1560000}"/>
    <cellStyle name="Normal 3 2 2 3 6 4" xfId="16746" xr:uid="{00000000-0005-0000-0000-0000E2560000}"/>
    <cellStyle name="Normal 3 2 2 3 6 4 2" xfId="32415" xr:uid="{00000000-0005-0000-0000-0000E3560000}"/>
    <cellStyle name="Normal 3 2 2 3 6 4 3" xfId="48012" xr:uid="{00000000-0005-0000-0000-0000E4560000}"/>
    <cellStyle name="Normal 3 2 2 3 6 5" xfId="24669" xr:uid="{00000000-0005-0000-0000-0000E5560000}"/>
    <cellStyle name="Normal 3 2 2 3 6 6" xfId="40266" xr:uid="{00000000-0005-0000-0000-0000E6560000}"/>
    <cellStyle name="Normal 3 2 2 3 7" xfId="8839" xr:uid="{00000000-0005-0000-0000-0000E7560000}"/>
    <cellStyle name="Normal 3 2 2 3 7 2" xfId="8840" xr:uid="{00000000-0005-0000-0000-0000E8560000}"/>
    <cellStyle name="Normal 3 2 2 3 7 2 2" xfId="16750" xr:uid="{00000000-0005-0000-0000-0000E9560000}"/>
    <cellStyle name="Normal 3 2 2 3 7 2 2 2" xfId="32419" xr:uid="{00000000-0005-0000-0000-0000EA560000}"/>
    <cellStyle name="Normal 3 2 2 3 7 2 2 3" xfId="48016" xr:uid="{00000000-0005-0000-0000-0000EB560000}"/>
    <cellStyle name="Normal 3 2 2 3 7 2 3" xfId="24673" xr:uid="{00000000-0005-0000-0000-0000EC560000}"/>
    <cellStyle name="Normal 3 2 2 3 7 2 4" xfId="40270" xr:uid="{00000000-0005-0000-0000-0000ED560000}"/>
    <cellStyle name="Normal 3 2 2 3 7 3" xfId="8841" xr:uid="{00000000-0005-0000-0000-0000EE560000}"/>
    <cellStyle name="Normal 3 2 2 3 7 3 2" xfId="16751" xr:uid="{00000000-0005-0000-0000-0000EF560000}"/>
    <cellStyle name="Normal 3 2 2 3 7 3 2 2" xfId="32420" xr:uid="{00000000-0005-0000-0000-0000F0560000}"/>
    <cellStyle name="Normal 3 2 2 3 7 3 2 3" xfId="48017" xr:uid="{00000000-0005-0000-0000-0000F1560000}"/>
    <cellStyle name="Normal 3 2 2 3 7 3 3" xfId="24674" xr:uid="{00000000-0005-0000-0000-0000F2560000}"/>
    <cellStyle name="Normal 3 2 2 3 7 3 4" xfId="40271" xr:uid="{00000000-0005-0000-0000-0000F3560000}"/>
    <cellStyle name="Normal 3 2 2 3 7 4" xfId="16749" xr:uid="{00000000-0005-0000-0000-0000F4560000}"/>
    <cellStyle name="Normal 3 2 2 3 7 4 2" xfId="32418" xr:uid="{00000000-0005-0000-0000-0000F5560000}"/>
    <cellStyle name="Normal 3 2 2 3 7 4 3" xfId="48015" xr:uid="{00000000-0005-0000-0000-0000F6560000}"/>
    <cellStyle name="Normal 3 2 2 3 7 5" xfId="24672" xr:uid="{00000000-0005-0000-0000-0000F7560000}"/>
    <cellStyle name="Normal 3 2 2 3 7 6" xfId="40269" xr:uid="{00000000-0005-0000-0000-0000F8560000}"/>
    <cellStyle name="Normal 3 2 2 3 8" xfId="8842" xr:uid="{00000000-0005-0000-0000-0000F9560000}"/>
    <cellStyle name="Normal 3 2 2 3 8 2" xfId="8843" xr:uid="{00000000-0005-0000-0000-0000FA560000}"/>
    <cellStyle name="Normal 3 2 2 3 8 2 2" xfId="16753" xr:uid="{00000000-0005-0000-0000-0000FB560000}"/>
    <cellStyle name="Normal 3 2 2 3 8 2 2 2" xfId="32422" xr:uid="{00000000-0005-0000-0000-0000FC560000}"/>
    <cellStyle name="Normal 3 2 2 3 8 2 2 3" xfId="48019" xr:uid="{00000000-0005-0000-0000-0000FD560000}"/>
    <cellStyle name="Normal 3 2 2 3 8 2 3" xfId="24676" xr:uid="{00000000-0005-0000-0000-0000FE560000}"/>
    <cellStyle name="Normal 3 2 2 3 8 2 4" xfId="40273" xr:uid="{00000000-0005-0000-0000-0000FF560000}"/>
    <cellStyle name="Normal 3 2 2 3 8 3" xfId="8844" xr:uid="{00000000-0005-0000-0000-000000570000}"/>
    <cellStyle name="Normal 3 2 2 3 8 3 2" xfId="16754" xr:uid="{00000000-0005-0000-0000-000001570000}"/>
    <cellStyle name="Normal 3 2 2 3 8 3 2 2" xfId="32423" xr:uid="{00000000-0005-0000-0000-000002570000}"/>
    <cellStyle name="Normal 3 2 2 3 8 3 2 3" xfId="48020" xr:uid="{00000000-0005-0000-0000-000003570000}"/>
    <cellStyle name="Normal 3 2 2 3 8 3 3" xfId="24677" xr:uid="{00000000-0005-0000-0000-000004570000}"/>
    <cellStyle name="Normal 3 2 2 3 8 3 4" xfId="40274" xr:uid="{00000000-0005-0000-0000-000005570000}"/>
    <cellStyle name="Normal 3 2 2 3 8 4" xfId="16752" xr:uid="{00000000-0005-0000-0000-000006570000}"/>
    <cellStyle name="Normal 3 2 2 3 8 4 2" xfId="32421" xr:uid="{00000000-0005-0000-0000-000007570000}"/>
    <cellStyle name="Normal 3 2 2 3 8 4 3" xfId="48018" xr:uid="{00000000-0005-0000-0000-000008570000}"/>
    <cellStyle name="Normal 3 2 2 3 8 5" xfId="24675" xr:uid="{00000000-0005-0000-0000-000009570000}"/>
    <cellStyle name="Normal 3 2 2 3 8 6" xfId="40272" xr:uid="{00000000-0005-0000-0000-00000A570000}"/>
    <cellStyle name="Normal 3 2 2 3 9" xfId="8845" xr:uid="{00000000-0005-0000-0000-00000B570000}"/>
    <cellStyle name="Normal 3 2 2 3 9 2" xfId="8846" xr:uid="{00000000-0005-0000-0000-00000C570000}"/>
    <cellStyle name="Normal 3 2 2 3 9 2 2" xfId="16756" xr:uid="{00000000-0005-0000-0000-00000D570000}"/>
    <cellStyle name="Normal 3 2 2 3 9 2 2 2" xfId="32425" xr:uid="{00000000-0005-0000-0000-00000E570000}"/>
    <cellStyle name="Normal 3 2 2 3 9 2 2 3" xfId="48022" xr:uid="{00000000-0005-0000-0000-00000F570000}"/>
    <cellStyle name="Normal 3 2 2 3 9 2 3" xfId="24679" xr:uid="{00000000-0005-0000-0000-000010570000}"/>
    <cellStyle name="Normal 3 2 2 3 9 2 4" xfId="40276" xr:uid="{00000000-0005-0000-0000-000011570000}"/>
    <cellStyle name="Normal 3 2 2 3 9 3" xfId="8847" xr:uid="{00000000-0005-0000-0000-000012570000}"/>
    <cellStyle name="Normal 3 2 2 3 9 3 2" xfId="16757" xr:uid="{00000000-0005-0000-0000-000013570000}"/>
    <cellStyle name="Normal 3 2 2 3 9 3 2 2" xfId="32426" xr:uid="{00000000-0005-0000-0000-000014570000}"/>
    <cellStyle name="Normal 3 2 2 3 9 3 2 3" xfId="48023" xr:uid="{00000000-0005-0000-0000-000015570000}"/>
    <cellStyle name="Normal 3 2 2 3 9 3 3" xfId="24680" xr:uid="{00000000-0005-0000-0000-000016570000}"/>
    <cellStyle name="Normal 3 2 2 3 9 3 4" xfId="40277" xr:uid="{00000000-0005-0000-0000-000017570000}"/>
    <cellStyle name="Normal 3 2 2 3 9 4" xfId="16755" xr:uid="{00000000-0005-0000-0000-000018570000}"/>
    <cellStyle name="Normal 3 2 2 3 9 4 2" xfId="32424" xr:uid="{00000000-0005-0000-0000-000019570000}"/>
    <cellStyle name="Normal 3 2 2 3 9 4 3" xfId="48021" xr:uid="{00000000-0005-0000-0000-00001A570000}"/>
    <cellStyle name="Normal 3 2 2 3 9 5" xfId="24678" xr:uid="{00000000-0005-0000-0000-00001B570000}"/>
    <cellStyle name="Normal 3 2 2 3 9 6" xfId="40275" xr:uid="{00000000-0005-0000-0000-00001C570000}"/>
    <cellStyle name="Normal 3 2 2 4" xfId="8848" xr:uid="{00000000-0005-0000-0000-00001D570000}"/>
    <cellStyle name="Normal 3 2 2 4 10" xfId="8849" xr:uid="{00000000-0005-0000-0000-00001E570000}"/>
    <cellStyle name="Normal 3 2 2 4 10 2" xfId="8850" xr:uid="{00000000-0005-0000-0000-00001F570000}"/>
    <cellStyle name="Normal 3 2 2 4 10 2 2" xfId="16760" xr:uid="{00000000-0005-0000-0000-000020570000}"/>
    <cellStyle name="Normal 3 2 2 4 10 2 2 2" xfId="32429" xr:uid="{00000000-0005-0000-0000-000021570000}"/>
    <cellStyle name="Normal 3 2 2 4 10 2 2 3" xfId="48026" xr:uid="{00000000-0005-0000-0000-000022570000}"/>
    <cellStyle name="Normal 3 2 2 4 10 2 3" xfId="24683" xr:uid="{00000000-0005-0000-0000-000023570000}"/>
    <cellStyle name="Normal 3 2 2 4 10 2 4" xfId="40280" xr:uid="{00000000-0005-0000-0000-000024570000}"/>
    <cellStyle name="Normal 3 2 2 4 10 3" xfId="8851" xr:uid="{00000000-0005-0000-0000-000025570000}"/>
    <cellStyle name="Normal 3 2 2 4 10 3 2" xfId="16761" xr:uid="{00000000-0005-0000-0000-000026570000}"/>
    <cellStyle name="Normal 3 2 2 4 10 3 2 2" xfId="32430" xr:uid="{00000000-0005-0000-0000-000027570000}"/>
    <cellStyle name="Normal 3 2 2 4 10 3 2 3" xfId="48027" xr:uid="{00000000-0005-0000-0000-000028570000}"/>
    <cellStyle name="Normal 3 2 2 4 10 3 3" xfId="24684" xr:uid="{00000000-0005-0000-0000-000029570000}"/>
    <cellStyle name="Normal 3 2 2 4 10 3 4" xfId="40281" xr:uid="{00000000-0005-0000-0000-00002A570000}"/>
    <cellStyle name="Normal 3 2 2 4 10 4" xfId="16759" xr:uid="{00000000-0005-0000-0000-00002B570000}"/>
    <cellStyle name="Normal 3 2 2 4 10 4 2" xfId="32428" xr:uid="{00000000-0005-0000-0000-00002C570000}"/>
    <cellStyle name="Normal 3 2 2 4 10 4 3" xfId="48025" xr:uid="{00000000-0005-0000-0000-00002D570000}"/>
    <cellStyle name="Normal 3 2 2 4 10 5" xfId="24682" xr:uid="{00000000-0005-0000-0000-00002E570000}"/>
    <cellStyle name="Normal 3 2 2 4 10 6" xfId="40279" xr:uid="{00000000-0005-0000-0000-00002F570000}"/>
    <cellStyle name="Normal 3 2 2 4 11" xfId="8852" xr:uid="{00000000-0005-0000-0000-000030570000}"/>
    <cellStyle name="Normal 3 2 2 4 11 2" xfId="8853" xr:uid="{00000000-0005-0000-0000-000031570000}"/>
    <cellStyle name="Normal 3 2 2 4 11 2 2" xfId="16763" xr:uid="{00000000-0005-0000-0000-000032570000}"/>
    <cellStyle name="Normal 3 2 2 4 11 2 2 2" xfId="32432" xr:uid="{00000000-0005-0000-0000-000033570000}"/>
    <cellStyle name="Normal 3 2 2 4 11 2 2 3" xfId="48029" xr:uid="{00000000-0005-0000-0000-000034570000}"/>
    <cellStyle name="Normal 3 2 2 4 11 2 3" xfId="24686" xr:uid="{00000000-0005-0000-0000-000035570000}"/>
    <cellStyle name="Normal 3 2 2 4 11 2 4" xfId="40283" xr:uid="{00000000-0005-0000-0000-000036570000}"/>
    <cellStyle name="Normal 3 2 2 4 11 3" xfId="8854" xr:uid="{00000000-0005-0000-0000-000037570000}"/>
    <cellStyle name="Normal 3 2 2 4 11 3 2" xfId="16764" xr:uid="{00000000-0005-0000-0000-000038570000}"/>
    <cellStyle name="Normal 3 2 2 4 11 3 2 2" xfId="32433" xr:uid="{00000000-0005-0000-0000-000039570000}"/>
    <cellStyle name="Normal 3 2 2 4 11 3 2 3" xfId="48030" xr:uid="{00000000-0005-0000-0000-00003A570000}"/>
    <cellStyle name="Normal 3 2 2 4 11 3 3" xfId="24687" xr:uid="{00000000-0005-0000-0000-00003B570000}"/>
    <cellStyle name="Normal 3 2 2 4 11 3 4" xfId="40284" xr:uid="{00000000-0005-0000-0000-00003C570000}"/>
    <cellStyle name="Normal 3 2 2 4 11 4" xfId="16762" xr:uid="{00000000-0005-0000-0000-00003D570000}"/>
    <cellStyle name="Normal 3 2 2 4 11 4 2" xfId="32431" xr:uid="{00000000-0005-0000-0000-00003E570000}"/>
    <cellStyle name="Normal 3 2 2 4 11 4 3" xfId="48028" xr:uid="{00000000-0005-0000-0000-00003F570000}"/>
    <cellStyle name="Normal 3 2 2 4 11 5" xfId="24685" xr:uid="{00000000-0005-0000-0000-000040570000}"/>
    <cellStyle name="Normal 3 2 2 4 11 6" xfId="40282" xr:uid="{00000000-0005-0000-0000-000041570000}"/>
    <cellStyle name="Normal 3 2 2 4 12" xfId="8855" xr:uid="{00000000-0005-0000-0000-000042570000}"/>
    <cellStyle name="Normal 3 2 2 4 12 2" xfId="8856" xr:uid="{00000000-0005-0000-0000-000043570000}"/>
    <cellStyle name="Normal 3 2 2 4 12 2 2" xfId="16766" xr:uid="{00000000-0005-0000-0000-000044570000}"/>
    <cellStyle name="Normal 3 2 2 4 12 2 2 2" xfId="32435" xr:uid="{00000000-0005-0000-0000-000045570000}"/>
    <cellStyle name="Normal 3 2 2 4 12 2 2 3" xfId="48032" xr:uid="{00000000-0005-0000-0000-000046570000}"/>
    <cellStyle name="Normal 3 2 2 4 12 2 3" xfId="24689" xr:uid="{00000000-0005-0000-0000-000047570000}"/>
    <cellStyle name="Normal 3 2 2 4 12 2 4" xfId="40286" xr:uid="{00000000-0005-0000-0000-000048570000}"/>
    <cellStyle name="Normal 3 2 2 4 12 3" xfId="8857" xr:uid="{00000000-0005-0000-0000-000049570000}"/>
    <cellStyle name="Normal 3 2 2 4 12 3 2" xfId="16767" xr:uid="{00000000-0005-0000-0000-00004A570000}"/>
    <cellStyle name="Normal 3 2 2 4 12 3 2 2" xfId="32436" xr:uid="{00000000-0005-0000-0000-00004B570000}"/>
    <cellStyle name="Normal 3 2 2 4 12 3 2 3" xfId="48033" xr:uid="{00000000-0005-0000-0000-00004C570000}"/>
    <cellStyle name="Normal 3 2 2 4 12 3 3" xfId="24690" xr:uid="{00000000-0005-0000-0000-00004D570000}"/>
    <cellStyle name="Normal 3 2 2 4 12 3 4" xfId="40287" xr:uid="{00000000-0005-0000-0000-00004E570000}"/>
    <cellStyle name="Normal 3 2 2 4 12 4" xfId="16765" xr:uid="{00000000-0005-0000-0000-00004F570000}"/>
    <cellStyle name="Normal 3 2 2 4 12 4 2" xfId="32434" xr:uid="{00000000-0005-0000-0000-000050570000}"/>
    <cellStyle name="Normal 3 2 2 4 12 4 3" xfId="48031" xr:uid="{00000000-0005-0000-0000-000051570000}"/>
    <cellStyle name="Normal 3 2 2 4 12 5" xfId="24688" xr:uid="{00000000-0005-0000-0000-000052570000}"/>
    <cellStyle name="Normal 3 2 2 4 12 6" xfId="40285" xr:uid="{00000000-0005-0000-0000-000053570000}"/>
    <cellStyle name="Normal 3 2 2 4 13" xfId="8858" xr:uid="{00000000-0005-0000-0000-000054570000}"/>
    <cellStyle name="Normal 3 2 2 4 13 2" xfId="8859" xr:uid="{00000000-0005-0000-0000-000055570000}"/>
    <cellStyle name="Normal 3 2 2 4 13 2 2" xfId="16769" xr:uid="{00000000-0005-0000-0000-000056570000}"/>
    <cellStyle name="Normal 3 2 2 4 13 2 2 2" xfId="32438" xr:uid="{00000000-0005-0000-0000-000057570000}"/>
    <cellStyle name="Normal 3 2 2 4 13 2 2 3" xfId="48035" xr:uid="{00000000-0005-0000-0000-000058570000}"/>
    <cellStyle name="Normal 3 2 2 4 13 2 3" xfId="24692" xr:uid="{00000000-0005-0000-0000-000059570000}"/>
    <cellStyle name="Normal 3 2 2 4 13 2 4" xfId="40289" xr:uid="{00000000-0005-0000-0000-00005A570000}"/>
    <cellStyle name="Normal 3 2 2 4 13 3" xfId="8860" xr:uid="{00000000-0005-0000-0000-00005B570000}"/>
    <cellStyle name="Normal 3 2 2 4 13 3 2" xfId="16770" xr:uid="{00000000-0005-0000-0000-00005C570000}"/>
    <cellStyle name="Normal 3 2 2 4 13 3 2 2" xfId="32439" xr:uid="{00000000-0005-0000-0000-00005D570000}"/>
    <cellStyle name="Normal 3 2 2 4 13 3 2 3" xfId="48036" xr:uid="{00000000-0005-0000-0000-00005E570000}"/>
    <cellStyle name="Normal 3 2 2 4 13 3 3" xfId="24693" xr:uid="{00000000-0005-0000-0000-00005F570000}"/>
    <cellStyle name="Normal 3 2 2 4 13 3 4" xfId="40290" xr:uid="{00000000-0005-0000-0000-000060570000}"/>
    <cellStyle name="Normal 3 2 2 4 13 4" xfId="16768" xr:uid="{00000000-0005-0000-0000-000061570000}"/>
    <cellStyle name="Normal 3 2 2 4 13 4 2" xfId="32437" xr:uid="{00000000-0005-0000-0000-000062570000}"/>
    <cellStyle name="Normal 3 2 2 4 13 4 3" xfId="48034" xr:uid="{00000000-0005-0000-0000-000063570000}"/>
    <cellStyle name="Normal 3 2 2 4 13 5" xfId="24691" xr:uid="{00000000-0005-0000-0000-000064570000}"/>
    <cellStyle name="Normal 3 2 2 4 13 6" xfId="40288" xr:uid="{00000000-0005-0000-0000-000065570000}"/>
    <cellStyle name="Normal 3 2 2 4 14" xfId="8861" xr:uid="{00000000-0005-0000-0000-000066570000}"/>
    <cellStyle name="Normal 3 2 2 4 14 2" xfId="8862" xr:uid="{00000000-0005-0000-0000-000067570000}"/>
    <cellStyle name="Normal 3 2 2 4 14 2 2" xfId="16772" xr:uid="{00000000-0005-0000-0000-000068570000}"/>
    <cellStyle name="Normal 3 2 2 4 14 2 2 2" xfId="32441" xr:uid="{00000000-0005-0000-0000-000069570000}"/>
    <cellStyle name="Normal 3 2 2 4 14 2 2 3" xfId="48038" xr:uid="{00000000-0005-0000-0000-00006A570000}"/>
    <cellStyle name="Normal 3 2 2 4 14 2 3" xfId="24695" xr:uid="{00000000-0005-0000-0000-00006B570000}"/>
    <cellStyle name="Normal 3 2 2 4 14 2 4" xfId="40292" xr:uid="{00000000-0005-0000-0000-00006C570000}"/>
    <cellStyle name="Normal 3 2 2 4 14 3" xfId="8863" xr:uid="{00000000-0005-0000-0000-00006D570000}"/>
    <cellStyle name="Normal 3 2 2 4 14 3 2" xfId="16773" xr:uid="{00000000-0005-0000-0000-00006E570000}"/>
    <cellStyle name="Normal 3 2 2 4 14 3 2 2" xfId="32442" xr:uid="{00000000-0005-0000-0000-00006F570000}"/>
    <cellStyle name="Normal 3 2 2 4 14 3 2 3" xfId="48039" xr:uid="{00000000-0005-0000-0000-000070570000}"/>
    <cellStyle name="Normal 3 2 2 4 14 3 3" xfId="24696" xr:uid="{00000000-0005-0000-0000-000071570000}"/>
    <cellStyle name="Normal 3 2 2 4 14 3 4" xfId="40293" xr:uid="{00000000-0005-0000-0000-000072570000}"/>
    <cellStyle name="Normal 3 2 2 4 14 4" xfId="16771" xr:uid="{00000000-0005-0000-0000-000073570000}"/>
    <cellStyle name="Normal 3 2 2 4 14 4 2" xfId="32440" xr:uid="{00000000-0005-0000-0000-000074570000}"/>
    <cellStyle name="Normal 3 2 2 4 14 4 3" xfId="48037" xr:uid="{00000000-0005-0000-0000-000075570000}"/>
    <cellStyle name="Normal 3 2 2 4 14 5" xfId="24694" xr:uid="{00000000-0005-0000-0000-000076570000}"/>
    <cellStyle name="Normal 3 2 2 4 14 6" xfId="40291" xr:uid="{00000000-0005-0000-0000-000077570000}"/>
    <cellStyle name="Normal 3 2 2 4 15" xfId="8864" xr:uid="{00000000-0005-0000-0000-000078570000}"/>
    <cellStyle name="Normal 3 2 2 4 15 2" xfId="8865" xr:uid="{00000000-0005-0000-0000-000079570000}"/>
    <cellStyle name="Normal 3 2 2 4 15 2 2" xfId="16775" xr:uid="{00000000-0005-0000-0000-00007A570000}"/>
    <cellStyle name="Normal 3 2 2 4 15 2 2 2" xfId="32444" xr:uid="{00000000-0005-0000-0000-00007B570000}"/>
    <cellStyle name="Normal 3 2 2 4 15 2 2 3" xfId="48041" xr:uid="{00000000-0005-0000-0000-00007C570000}"/>
    <cellStyle name="Normal 3 2 2 4 15 2 3" xfId="24698" xr:uid="{00000000-0005-0000-0000-00007D570000}"/>
    <cellStyle name="Normal 3 2 2 4 15 2 4" xfId="40295" xr:uid="{00000000-0005-0000-0000-00007E570000}"/>
    <cellStyle name="Normal 3 2 2 4 15 3" xfId="8866" xr:uid="{00000000-0005-0000-0000-00007F570000}"/>
    <cellStyle name="Normal 3 2 2 4 15 3 2" xfId="16776" xr:uid="{00000000-0005-0000-0000-000080570000}"/>
    <cellStyle name="Normal 3 2 2 4 15 3 2 2" xfId="32445" xr:uid="{00000000-0005-0000-0000-000081570000}"/>
    <cellStyle name="Normal 3 2 2 4 15 3 2 3" xfId="48042" xr:uid="{00000000-0005-0000-0000-000082570000}"/>
    <cellStyle name="Normal 3 2 2 4 15 3 3" xfId="24699" xr:uid="{00000000-0005-0000-0000-000083570000}"/>
    <cellStyle name="Normal 3 2 2 4 15 3 4" xfId="40296" xr:uid="{00000000-0005-0000-0000-000084570000}"/>
    <cellStyle name="Normal 3 2 2 4 15 4" xfId="16774" xr:uid="{00000000-0005-0000-0000-000085570000}"/>
    <cellStyle name="Normal 3 2 2 4 15 4 2" xfId="32443" xr:uid="{00000000-0005-0000-0000-000086570000}"/>
    <cellStyle name="Normal 3 2 2 4 15 4 3" xfId="48040" xr:uid="{00000000-0005-0000-0000-000087570000}"/>
    <cellStyle name="Normal 3 2 2 4 15 5" xfId="24697" xr:uid="{00000000-0005-0000-0000-000088570000}"/>
    <cellStyle name="Normal 3 2 2 4 15 6" xfId="40294" xr:uid="{00000000-0005-0000-0000-000089570000}"/>
    <cellStyle name="Normal 3 2 2 4 16" xfId="8867" xr:uid="{00000000-0005-0000-0000-00008A570000}"/>
    <cellStyle name="Normal 3 2 2 4 16 2" xfId="8868" xr:uid="{00000000-0005-0000-0000-00008B570000}"/>
    <cellStyle name="Normal 3 2 2 4 16 2 2" xfId="16778" xr:uid="{00000000-0005-0000-0000-00008C570000}"/>
    <cellStyle name="Normal 3 2 2 4 16 2 2 2" xfId="32447" xr:uid="{00000000-0005-0000-0000-00008D570000}"/>
    <cellStyle name="Normal 3 2 2 4 16 2 2 3" xfId="48044" xr:uid="{00000000-0005-0000-0000-00008E570000}"/>
    <cellStyle name="Normal 3 2 2 4 16 2 3" xfId="24701" xr:uid="{00000000-0005-0000-0000-00008F570000}"/>
    <cellStyle name="Normal 3 2 2 4 16 2 4" xfId="40298" xr:uid="{00000000-0005-0000-0000-000090570000}"/>
    <cellStyle name="Normal 3 2 2 4 16 3" xfId="8869" xr:uid="{00000000-0005-0000-0000-000091570000}"/>
    <cellStyle name="Normal 3 2 2 4 16 3 2" xfId="16779" xr:uid="{00000000-0005-0000-0000-000092570000}"/>
    <cellStyle name="Normal 3 2 2 4 16 3 2 2" xfId="32448" xr:uid="{00000000-0005-0000-0000-000093570000}"/>
    <cellStyle name="Normal 3 2 2 4 16 3 2 3" xfId="48045" xr:uid="{00000000-0005-0000-0000-000094570000}"/>
    <cellStyle name="Normal 3 2 2 4 16 3 3" xfId="24702" xr:uid="{00000000-0005-0000-0000-000095570000}"/>
    <cellStyle name="Normal 3 2 2 4 16 3 4" xfId="40299" xr:uid="{00000000-0005-0000-0000-000096570000}"/>
    <cellStyle name="Normal 3 2 2 4 16 4" xfId="16777" xr:uid="{00000000-0005-0000-0000-000097570000}"/>
    <cellStyle name="Normal 3 2 2 4 16 4 2" xfId="32446" xr:uid="{00000000-0005-0000-0000-000098570000}"/>
    <cellStyle name="Normal 3 2 2 4 16 4 3" xfId="48043" xr:uid="{00000000-0005-0000-0000-000099570000}"/>
    <cellStyle name="Normal 3 2 2 4 16 5" xfId="24700" xr:uid="{00000000-0005-0000-0000-00009A570000}"/>
    <cellStyle name="Normal 3 2 2 4 16 6" xfId="40297" xr:uid="{00000000-0005-0000-0000-00009B570000}"/>
    <cellStyle name="Normal 3 2 2 4 17" xfId="8870" xr:uid="{00000000-0005-0000-0000-00009C570000}"/>
    <cellStyle name="Normal 3 2 2 4 17 2" xfId="16780" xr:uid="{00000000-0005-0000-0000-00009D570000}"/>
    <cellStyle name="Normal 3 2 2 4 17 2 2" xfId="32449" xr:uid="{00000000-0005-0000-0000-00009E570000}"/>
    <cellStyle name="Normal 3 2 2 4 17 2 3" xfId="48046" xr:uid="{00000000-0005-0000-0000-00009F570000}"/>
    <cellStyle name="Normal 3 2 2 4 17 3" xfId="24703" xr:uid="{00000000-0005-0000-0000-0000A0570000}"/>
    <cellStyle name="Normal 3 2 2 4 17 4" xfId="40300" xr:uid="{00000000-0005-0000-0000-0000A1570000}"/>
    <cellStyle name="Normal 3 2 2 4 18" xfId="8871" xr:uid="{00000000-0005-0000-0000-0000A2570000}"/>
    <cellStyle name="Normal 3 2 2 4 18 2" xfId="16781" xr:uid="{00000000-0005-0000-0000-0000A3570000}"/>
    <cellStyle name="Normal 3 2 2 4 18 2 2" xfId="32450" xr:uid="{00000000-0005-0000-0000-0000A4570000}"/>
    <cellStyle name="Normal 3 2 2 4 18 2 3" xfId="48047" xr:uid="{00000000-0005-0000-0000-0000A5570000}"/>
    <cellStyle name="Normal 3 2 2 4 18 3" xfId="24704" xr:uid="{00000000-0005-0000-0000-0000A6570000}"/>
    <cellStyle name="Normal 3 2 2 4 18 4" xfId="40301" xr:uid="{00000000-0005-0000-0000-0000A7570000}"/>
    <cellStyle name="Normal 3 2 2 4 19" xfId="16758" xr:uid="{00000000-0005-0000-0000-0000A8570000}"/>
    <cellStyle name="Normal 3 2 2 4 19 2" xfId="32427" xr:uid="{00000000-0005-0000-0000-0000A9570000}"/>
    <cellStyle name="Normal 3 2 2 4 19 3" xfId="48024" xr:uid="{00000000-0005-0000-0000-0000AA570000}"/>
    <cellStyle name="Normal 3 2 2 4 2" xfId="8872" xr:uid="{00000000-0005-0000-0000-0000AB570000}"/>
    <cellStyle name="Normal 3 2 2 4 2 2" xfId="8873" xr:uid="{00000000-0005-0000-0000-0000AC570000}"/>
    <cellStyle name="Normal 3 2 2 4 2 2 2" xfId="8874" xr:uid="{00000000-0005-0000-0000-0000AD570000}"/>
    <cellStyle name="Normal 3 2 2 4 2 2 2 2" xfId="8875" xr:uid="{00000000-0005-0000-0000-0000AE570000}"/>
    <cellStyle name="Normal 3 2 2 4 2 2 2 2 2" xfId="16785" xr:uid="{00000000-0005-0000-0000-0000AF570000}"/>
    <cellStyle name="Normal 3 2 2 4 2 2 2 2 2 2" xfId="32454" xr:uid="{00000000-0005-0000-0000-0000B0570000}"/>
    <cellStyle name="Normal 3 2 2 4 2 2 2 2 2 3" xfId="48051" xr:uid="{00000000-0005-0000-0000-0000B1570000}"/>
    <cellStyle name="Normal 3 2 2 4 2 2 2 2 3" xfId="24708" xr:uid="{00000000-0005-0000-0000-0000B2570000}"/>
    <cellStyle name="Normal 3 2 2 4 2 2 2 2 4" xfId="40305" xr:uid="{00000000-0005-0000-0000-0000B3570000}"/>
    <cellStyle name="Normal 3 2 2 4 2 2 2 3" xfId="8876" xr:uid="{00000000-0005-0000-0000-0000B4570000}"/>
    <cellStyle name="Normal 3 2 2 4 2 2 2 3 2" xfId="16786" xr:uid="{00000000-0005-0000-0000-0000B5570000}"/>
    <cellStyle name="Normal 3 2 2 4 2 2 2 3 2 2" xfId="32455" xr:uid="{00000000-0005-0000-0000-0000B6570000}"/>
    <cellStyle name="Normal 3 2 2 4 2 2 2 3 2 3" xfId="48052" xr:uid="{00000000-0005-0000-0000-0000B7570000}"/>
    <cellStyle name="Normal 3 2 2 4 2 2 2 3 3" xfId="24709" xr:uid="{00000000-0005-0000-0000-0000B8570000}"/>
    <cellStyle name="Normal 3 2 2 4 2 2 2 3 4" xfId="40306" xr:uid="{00000000-0005-0000-0000-0000B9570000}"/>
    <cellStyle name="Normal 3 2 2 4 2 2 2 4" xfId="16784" xr:uid="{00000000-0005-0000-0000-0000BA570000}"/>
    <cellStyle name="Normal 3 2 2 4 2 2 2 4 2" xfId="32453" xr:uid="{00000000-0005-0000-0000-0000BB570000}"/>
    <cellStyle name="Normal 3 2 2 4 2 2 2 4 3" xfId="48050" xr:uid="{00000000-0005-0000-0000-0000BC570000}"/>
    <cellStyle name="Normal 3 2 2 4 2 2 2 5" xfId="24707" xr:uid="{00000000-0005-0000-0000-0000BD570000}"/>
    <cellStyle name="Normal 3 2 2 4 2 2 2 6" xfId="40304" xr:uid="{00000000-0005-0000-0000-0000BE570000}"/>
    <cellStyle name="Normal 3 2 2 4 2 2 3" xfId="8877" xr:uid="{00000000-0005-0000-0000-0000BF570000}"/>
    <cellStyle name="Normal 3 2 2 4 2 2 3 2" xfId="16787" xr:uid="{00000000-0005-0000-0000-0000C0570000}"/>
    <cellStyle name="Normal 3 2 2 4 2 2 3 2 2" xfId="32456" xr:uid="{00000000-0005-0000-0000-0000C1570000}"/>
    <cellStyle name="Normal 3 2 2 4 2 2 3 2 3" xfId="48053" xr:uid="{00000000-0005-0000-0000-0000C2570000}"/>
    <cellStyle name="Normal 3 2 2 4 2 2 3 3" xfId="24710" xr:uid="{00000000-0005-0000-0000-0000C3570000}"/>
    <cellStyle name="Normal 3 2 2 4 2 2 3 4" xfId="40307" xr:uid="{00000000-0005-0000-0000-0000C4570000}"/>
    <cellStyle name="Normal 3 2 2 4 2 2 4" xfId="8878" xr:uid="{00000000-0005-0000-0000-0000C5570000}"/>
    <cellStyle name="Normal 3 2 2 4 2 2 4 2" xfId="16788" xr:uid="{00000000-0005-0000-0000-0000C6570000}"/>
    <cellStyle name="Normal 3 2 2 4 2 2 4 2 2" xfId="32457" xr:uid="{00000000-0005-0000-0000-0000C7570000}"/>
    <cellStyle name="Normal 3 2 2 4 2 2 4 2 3" xfId="48054" xr:uid="{00000000-0005-0000-0000-0000C8570000}"/>
    <cellStyle name="Normal 3 2 2 4 2 2 4 3" xfId="24711" xr:uid="{00000000-0005-0000-0000-0000C9570000}"/>
    <cellStyle name="Normal 3 2 2 4 2 2 4 4" xfId="40308" xr:uid="{00000000-0005-0000-0000-0000CA570000}"/>
    <cellStyle name="Normal 3 2 2 4 2 2 5" xfId="16783" xr:uid="{00000000-0005-0000-0000-0000CB570000}"/>
    <cellStyle name="Normal 3 2 2 4 2 2 5 2" xfId="32452" xr:uid="{00000000-0005-0000-0000-0000CC570000}"/>
    <cellStyle name="Normal 3 2 2 4 2 2 5 3" xfId="48049" xr:uid="{00000000-0005-0000-0000-0000CD570000}"/>
    <cellStyle name="Normal 3 2 2 4 2 2 6" xfId="24706" xr:uid="{00000000-0005-0000-0000-0000CE570000}"/>
    <cellStyle name="Normal 3 2 2 4 2 2 7" xfId="40303" xr:uid="{00000000-0005-0000-0000-0000CF570000}"/>
    <cellStyle name="Normal 3 2 2 4 2 3" xfId="8879" xr:uid="{00000000-0005-0000-0000-0000D0570000}"/>
    <cellStyle name="Normal 3 2 2 4 2 3 2" xfId="8880" xr:uid="{00000000-0005-0000-0000-0000D1570000}"/>
    <cellStyle name="Normal 3 2 2 4 2 3 2 2" xfId="16790" xr:uid="{00000000-0005-0000-0000-0000D2570000}"/>
    <cellStyle name="Normal 3 2 2 4 2 3 2 2 2" xfId="32459" xr:uid="{00000000-0005-0000-0000-0000D3570000}"/>
    <cellStyle name="Normal 3 2 2 4 2 3 2 2 3" xfId="48056" xr:uid="{00000000-0005-0000-0000-0000D4570000}"/>
    <cellStyle name="Normal 3 2 2 4 2 3 2 3" xfId="24713" xr:uid="{00000000-0005-0000-0000-0000D5570000}"/>
    <cellStyle name="Normal 3 2 2 4 2 3 2 4" xfId="40310" xr:uid="{00000000-0005-0000-0000-0000D6570000}"/>
    <cellStyle name="Normal 3 2 2 4 2 3 3" xfId="8881" xr:uid="{00000000-0005-0000-0000-0000D7570000}"/>
    <cellStyle name="Normal 3 2 2 4 2 3 3 2" xfId="16791" xr:uid="{00000000-0005-0000-0000-0000D8570000}"/>
    <cellStyle name="Normal 3 2 2 4 2 3 3 2 2" xfId="32460" xr:uid="{00000000-0005-0000-0000-0000D9570000}"/>
    <cellStyle name="Normal 3 2 2 4 2 3 3 2 3" xfId="48057" xr:uid="{00000000-0005-0000-0000-0000DA570000}"/>
    <cellStyle name="Normal 3 2 2 4 2 3 3 3" xfId="24714" xr:uid="{00000000-0005-0000-0000-0000DB570000}"/>
    <cellStyle name="Normal 3 2 2 4 2 3 3 4" xfId="40311" xr:uid="{00000000-0005-0000-0000-0000DC570000}"/>
    <cellStyle name="Normal 3 2 2 4 2 3 4" xfId="16789" xr:uid="{00000000-0005-0000-0000-0000DD570000}"/>
    <cellStyle name="Normal 3 2 2 4 2 3 4 2" xfId="32458" xr:uid="{00000000-0005-0000-0000-0000DE570000}"/>
    <cellStyle name="Normal 3 2 2 4 2 3 4 3" xfId="48055" xr:uid="{00000000-0005-0000-0000-0000DF570000}"/>
    <cellStyle name="Normal 3 2 2 4 2 3 5" xfId="24712" xr:uid="{00000000-0005-0000-0000-0000E0570000}"/>
    <cellStyle name="Normal 3 2 2 4 2 3 6" xfId="40309" xr:uid="{00000000-0005-0000-0000-0000E1570000}"/>
    <cellStyle name="Normal 3 2 2 4 2 4" xfId="8882" xr:uid="{00000000-0005-0000-0000-0000E2570000}"/>
    <cellStyle name="Normal 3 2 2 4 2 4 2" xfId="16792" xr:uid="{00000000-0005-0000-0000-0000E3570000}"/>
    <cellStyle name="Normal 3 2 2 4 2 4 2 2" xfId="32461" xr:uid="{00000000-0005-0000-0000-0000E4570000}"/>
    <cellStyle name="Normal 3 2 2 4 2 4 2 3" xfId="48058" xr:uid="{00000000-0005-0000-0000-0000E5570000}"/>
    <cellStyle name="Normal 3 2 2 4 2 4 3" xfId="24715" xr:uid="{00000000-0005-0000-0000-0000E6570000}"/>
    <cellStyle name="Normal 3 2 2 4 2 4 4" xfId="40312" xr:uid="{00000000-0005-0000-0000-0000E7570000}"/>
    <cellStyle name="Normal 3 2 2 4 2 5" xfId="8883" xr:uid="{00000000-0005-0000-0000-0000E8570000}"/>
    <cellStyle name="Normal 3 2 2 4 2 5 2" xfId="16793" xr:uid="{00000000-0005-0000-0000-0000E9570000}"/>
    <cellStyle name="Normal 3 2 2 4 2 5 2 2" xfId="32462" xr:uid="{00000000-0005-0000-0000-0000EA570000}"/>
    <cellStyle name="Normal 3 2 2 4 2 5 2 3" xfId="48059" xr:uid="{00000000-0005-0000-0000-0000EB570000}"/>
    <cellStyle name="Normal 3 2 2 4 2 5 3" xfId="24716" xr:uid="{00000000-0005-0000-0000-0000EC570000}"/>
    <cellStyle name="Normal 3 2 2 4 2 5 4" xfId="40313" xr:uid="{00000000-0005-0000-0000-0000ED570000}"/>
    <cellStyle name="Normal 3 2 2 4 2 6" xfId="16782" xr:uid="{00000000-0005-0000-0000-0000EE570000}"/>
    <cellStyle name="Normal 3 2 2 4 2 6 2" xfId="32451" xr:uid="{00000000-0005-0000-0000-0000EF570000}"/>
    <cellStyle name="Normal 3 2 2 4 2 6 3" xfId="48048" xr:uid="{00000000-0005-0000-0000-0000F0570000}"/>
    <cellStyle name="Normal 3 2 2 4 2 7" xfId="24705" xr:uid="{00000000-0005-0000-0000-0000F1570000}"/>
    <cellStyle name="Normal 3 2 2 4 2 8" xfId="40302" xr:uid="{00000000-0005-0000-0000-0000F2570000}"/>
    <cellStyle name="Normal 3 2 2 4 20" xfId="24681" xr:uid="{00000000-0005-0000-0000-0000F3570000}"/>
    <cellStyle name="Normal 3 2 2 4 21" xfId="40278" xr:uid="{00000000-0005-0000-0000-0000F4570000}"/>
    <cellStyle name="Normal 3 2 2 4 3" xfId="8884" xr:uid="{00000000-0005-0000-0000-0000F5570000}"/>
    <cellStyle name="Normal 3 2 2 4 3 2" xfId="8885" xr:uid="{00000000-0005-0000-0000-0000F6570000}"/>
    <cellStyle name="Normal 3 2 2 4 3 2 2" xfId="8886" xr:uid="{00000000-0005-0000-0000-0000F7570000}"/>
    <cellStyle name="Normal 3 2 2 4 3 2 2 2" xfId="8887" xr:uid="{00000000-0005-0000-0000-0000F8570000}"/>
    <cellStyle name="Normal 3 2 2 4 3 2 2 2 2" xfId="16797" xr:uid="{00000000-0005-0000-0000-0000F9570000}"/>
    <cellStyle name="Normal 3 2 2 4 3 2 2 2 2 2" xfId="32466" xr:uid="{00000000-0005-0000-0000-0000FA570000}"/>
    <cellStyle name="Normal 3 2 2 4 3 2 2 2 2 3" xfId="48063" xr:uid="{00000000-0005-0000-0000-0000FB570000}"/>
    <cellStyle name="Normal 3 2 2 4 3 2 2 2 3" xfId="24720" xr:uid="{00000000-0005-0000-0000-0000FC570000}"/>
    <cellStyle name="Normal 3 2 2 4 3 2 2 2 4" xfId="40317" xr:uid="{00000000-0005-0000-0000-0000FD570000}"/>
    <cellStyle name="Normal 3 2 2 4 3 2 2 3" xfId="8888" xr:uid="{00000000-0005-0000-0000-0000FE570000}"/>
    <cellStyle name="Normal 3 2 2 4 3 2 2 3 2" xfId="16798" xr:uid="{00000000-0005-0000-0000-0000FF570000}"/>
    <cellStyle name="Normal 3 2 2 4 3 2 2 3 2 2" xfId="32467" xr:uid="{00000000-0005-0000-0000-000000580000}"/>
    <cellStyle name="Normal 3 2 2 4 3 2 2 3 2 3" xfId="48064" xr:uid="{00000000-0005-0000-0000-000001580000}"/>
    <cellStyle name="Normal 3 2 2 4 3 2 2 3 3" xfId="24721" xr:uid="{00000000-0005-0000-0000-000002580000}"/>
    <cellStyle name="Normal 3 2 2 4 3 2 2 3 4" xfId="40318" xr:uid="{00000000-0005-0000-0000-000003580000}"/>
    <cellStyle name="Normal 3 2 2 4 3 2 2 4" xfId="16796" xr:uid="{00000000-0005-0000-0000-000004580000}"/>
    <cellStyle name="Normal 3 2 2 4 3 2 2 4 2" xfId="32465" xr:uid="{00000000-0005-0000-0000-000005580000}"/>
    <cellStyle name="Normal 3 2 2 4 3 2 2 4 3" xfId="48062" xr:uid="{00000000-0005-0000-0000-000006580000}"/>
    <cellStyle name="Normal 3 2 2 4 3 2 2 5" xfId="24719" xr:uid="{00000000-0005-0000-0000-000007580000}"/>
    <cellStyle name="Normal 3 2 2 4 3 2 2 6" xfId="40316" xr:uid="{00000000-0005-0000-0000-000008580000}"/>
    <cellStyle name="Normal 3 2 2 4 3 2 3" xfId="8889" xr:uid="{00000000-0005-0000-0000-000009580000}"/>
    <cellStyle name="Normal 3 2 2 4 3 2 3 2" xfId="16799" xr:uid="{00000000-0005-0000-0000-00000A580000}"/>
    <cellStyle name="Normal 3 2 2 4 3 2 3 2 2" xfId="32468" xr:uid="{00000000-0005-0000-0000-00000B580000}"/>
    <cellStyle name="Normal 3 2 2 4 3 2 3 2 3" xfId="48065" xr:uid="{00000000-0005-0000-0000-00000C580000}"/>
    <cellStyle name="Normal 3 2 2 4 3 2 3 3" xfId="24722" xr:uid="{00000000-0005-0000-0000-00000D580000}"/>
    <cellStyle name="Normal 3 2 2 4 3 2 3 4" xfId="40319" xr:uid="{00000000-0005-0000-0000-00000E580000}"/>
    <cellStyle name="Normal 3 2 2 4 3 2 4" xfId="8890" xr:uid="{00000000-0005-0000-0000-00000F580000}"/>
    <cellStyle name="Normal 3 2 2 4 3 2 4 2" xfId="16800" xr:uid="{00000000-0005-0000-0000-000010580000}"/>
    <cellStyle name="Normal 3 2 2 4 3 2 4 2 2" xfId="32469" xr:uid="{00000000-0005-0000-0000-000011580000}"/>
    <cellStyle name="Normal 3 2 2 4 3 2 4 2 3" xfId="48066" xr:uid="{00000000-0005-0000-0000-000012580000}"/>
    <cellStyle name="Normal 3 2 2 4 3 2 4 3" xfId="24723" xr:uid="{00000000-0005-0000-0000-000013580000}"/>
    <cellStyle name="Normal 3 2 2 4 3 2 4 4" xfId="40320" xr:uid="{00000000-0005-0000-0000-000014580000}"/>
    <cellStyle name="Normal 3 2 2 4 3 2 5" xfId="16795" xr:uid="{00000000-0005-0000-0000-000015580000}"/>
    <cellStyle name="Normal 3 2 2 4 3 2 5 2" xfId="32464" xr:uid="{00000000-0005-0000-0000-000016580000}"/>
    <cellStyle name="Normal 3 2 2 4 3 2 5 3" xfId="48061" xr:uid="{00000000-0005-0000-0000-000017580000}"/>
    <cellStyle name="Normal 3 2 2 4 3 2 6" xfId="24718" xr:uid="{00000000-0005-0000-0000-000018580000}"/>
    <cellStyle name="Normal 3 2 2 4 3 2 7" xfId="40315" xr:uid="{00000000-0005-0000-0000-000019580000}"/>
    <cellStyle name="Normal 3 2 2 4 3 3" xfId="8891" xr:uid="{00000000-0005-0000-0000-00001A580000}"/>
    <cellStyle name="Normal 3 2 2 4 3 3 2" xfId="8892" xr:uid="{00000000-0005-0000-0000-00001B580000}"/>
    <cellStyle name="Normal 3 2 2 4 3 3 2 2" xfId="16802" xr:uid="{00000000-0005-0000-0000-00001C580000}"/>
    <cellStyle name="Normal 3 2 2 4 3 3 2 2 2" xfId="32471" xr:uid="{00000000-0005-0000-0000-00001D580000}"/>
    <cellStyle name="Normal 3 2 2 4 3 3 2 2 3" xfId="48068" xr:uid="{00000000-0005-0000-0000-00001E580000}"/>
    <cellStyle name="Normal 3 2 2 4 3 3 2 3" xfId="24725" xr:uid="{00000000-0005-0000-0000-00001F580000}"/>
    <cellStyle name="Normal 3 2 2 4 3 3 2 4" xfId="40322" xr:uid="{00000000-0005-0000-0000-000020580000}"/>
    <cellStyle name="Normal 3 2 2 4 3 3 3" xfId="8893" xr:uid="{00000000-0005-0000-0000-000021580000}"/>
    <cellStyle name="Normal 3 2 2 4 3 3 3 2" xfId="16803" xr:uid="{00000000-0005-0000-0000-000022580000}"/>
    <cellStyle name="Normal 3 2 2 4 3 3 3 2 2" xfId="32472" xr:uid="{00000000-0005-0000-0000-000023580000}"/>
    <cellStyle name="Normal 3 2 2 4 3 3 3 2 3" xfId="48069" xr:uid="{00000000-0005-0000-0000-000024580000}"/>
    <cellStyle name="Normal 3 2 2 4 3 3 3 3" xfId="24726" xr:uid="{00000000-0005-0000-0000-000025580000}"/>
    <cellStyle name="Normal 3 2 2 4 3 3 3 4" xfId="40323" xr:uid="{00000000-0005-0000-0000-000026580000}"/>
    <cellStyle name="Normal 3 2 2 4 3 3 4" xfId="16801" xr:uid="{00000000-0005-0000-0000-000027580000}"/>
    <cellStyle name="Normal 3 2 2 4 3 3 4 2" xfId="32470" xr:uid="{00000000-0005-0000-0000-000028580000}"/>
    <cellStyle name="Normal 3 2 2 4 3 3 4 3" xfId="48067" xr:uid="{00000000-0005-0000-0000-000029580000}"/>
    <cellStyle name="Normal 3 2 2 4 3 3 5" xfId="24724" xr:uid="{00000000-0005-0000-0000-00002A580000}"/>
    <cellStyle name="Normal 3 2 2 4 3 3 6" xfId="40321" xr:uid="{00000000-0005-0000-0000-00002B580000}"/>
    <cellStyle name="Normal 3 2 2 4 3 4" xfId="8894" xr:uid="{00000000-0005-0000-0000-00002C580000}"/>
    <cellStyle name="Normal 3 2 2 4 3 4 2" xfId="16804" xr:uid="{00000000-0005-0000-0000-00002D580000}"/>
    <cellStyle name="Normal 3 2 2 4 3 4 2 2" xfId="32473" xr:uid="{00000000-0005-0000-0000-00002E580000}"/>
    <cellStyle name="Normal 3 2 2 4 3 4 2 3" xfId="48070" xr:uid="{00000000-0005-0000-0000-00002F580000}"/>
    <cellStyle name="Normal 3 2 2 4 3 4 3" xfId="24727" xr:uid="{00000000-0005-0000-0000-000030580000}"/>
    <cellStyle name="Normal 3 2 2 4 3 4 4" xfId="40324" xr:uid="{00000000-0005-0000-0000-000031580000}"/>
    <cellStyle name="Normal 3 2 2 4 3 5" xfId="8895" xr:uid="{00000000-0005-0000-0000-000032580000}"/>
    <cellStyle name="Normal 3 2 2 4 3 5 2" xfId="16805" xr:uid="{00000000-0005-0000-0000-000033580000}"/>
    <cellStyle name="Normal 3 2 2 4 3 5 2 2" xfId="32474" xr:uid="{00000000-0005-0000-0000-000034580000}"/>
    <cellStyle name="Normal 3 2 2 4 3 5 2 3" xfId="48071" xr:uid="{00000000-0005-0000-0000-000035580000}"/>
    <cellStyle name="Normal 3 2 2 4 3 5 3" xfId="24728" xr:uid="{00000000-0005-0000-0000-000036580000}"/>
    <cellStyle name="Normal 3 2 2 4 3 5 4" xfId="40325" xr:uid="{00000000-0005-0000-0000-000037580000}"/>
    <cellStyle name="Normal 3 2 2 4 3 6" xfId="16794" xr:uid="{00000000-0005-0000-0000-000038580000}"/>
    <cellStyle name="Normal 3 2 2 4 3 6 2" xfId="32463" xr:uid="{00000000-0005-0000-0000-000039580000}"/>
    <cellStyle name="Normal 3 2 2 4 3 6 3" xfId="48060" xr:uid="{00000000-0005-0000-0000-00003A580000}"/>
    <cellStyle name="Normal 3 2 2 4 3 7" xfId="24717" xr:uid="{00000000-0005-0000-0000-00003B580000}"/>
    <cellStyle name="Normal 3 2 2 4 3 8" xfId="40314" xr:uid="{00000000-0005-0000-0000-00003C580000}"/>
    <cellStyle name="Normal 3 2 2 4 4" xfId="8896" xr:uid="{00000000-0005-0000-0000-00003D580000}"/>
    <cellStyle name="Normal 3 2 2 4 4 2" xfId="8897" xr:uid="{00000000-0005-0000-0000-00003E580000}"/>
    <cellStyle name="Normal 3 2 2 4 4 2 2" xfId="8898" xr:uid="{00000000-0005-0000-0000-00003F580000}"/>
    <cellStyle name="Normal 3 2 2 4 4 2 2 2" xfId="16808" xr:uid="{00000000-0005-0000-0000-000040580000}"/>
    <cellStyle name="Normal 3 2 2 4 4 2 2 2 2" xfId="32477" xr:uid="{00000000-0005-0000-0000-000041580000}"/>
    <cellStyle name="Normal 3 2 2 4 4 2 2 2 3" xfId="48074" xr:uid="{00000000-0005-0000-0000-000042580000}"/>
    <cellStyle name="Normal 3 2 2 4 4 2 2 3" xfId="24731" xr:uid="{00000000-0005-0000-0000-000043580000}"/>
    <cellStyle name="Normal 3 2 2 4 4 2 2 4" xfId="40328" xr:uid="{00000000-0005-0000-0000-000044580000}"/>
    <cellStyle name="Normal 3 2 2 4 4 2 3" xfId="8899" xr:uid="{00000000-0005-0000-0000-000045580000}"/>
    <cellStyle name="Normal 3 2 2 4 4 2 3 2" xfId="16809" xr:uid="{00000000-0005-0000-0000-000046580000}"/>
    <cellStyle name="Normal 3 2 2 4 4 2 3 2 2" xfId="32478" xr:uid="{00000000-0005-0000-0000-000047580000}"/>
    <cellStyle name="Normal 3 2 2 4 4 2 3 2 3" xfId="48075" xr:uid="{00000000-0005-0000-0000-000048580000}"/>
    <cellStyle name="Normal 3 2 2 4 4 2 3 3" xfId="24732" xr:uid="{00000000-0005-0000-0000-000049580000}"/>
    <cellStyle name="Normal 3 2 2 4 4 2 3 4" xfId="40329" xr:uid="{00000000-0005-0000-0000-00004A580000}"/>
    <cellStyle name="Normal 3 2 2 4 4 2 4" xfId="16807" xr:uid="{00000000-0005-0000-0000-00004B580000}"/>
    <cellStyle name="Normal 3 2 2 4 4 2 4 2" xfId="32476" xr:uid="{00000000-0005-0000-0000-00004C580000}"/>
    <cellStyle name="Normal 3 2 2 4 4 2 4 3" xfId="48073" xr:uid="{00000000-0005-0000-0000-00004D580000}"/>
    <cellStyle name="Normal 3 2 2 4 4 2 5" xfId="24730" xr:uid="{00000000-0005-0000-0000-00004E580000}"/>
    <cellStyle name="Normal 3 2 2 4 4 2 6" xfId="40327" xr:uid="{00000000-0005-0000-0000-00004F580000}"/>
    <cellStyle name="Normal 3 2 2 4 4 3" xfId="8900" xr:uid="{00000000-0005-0000-0000-000050580000}"/>
    <cellStyle name="Normal 3 2 2 4 4 3 2" xfId="16810" xr:uid="{00000000-0005-0000-0000-000051580000}"/>
    <cellStyle name="Normal 3 2 2 4 4 3 2 2" xfId="32479" xr:uid="{00000000-0005-0000-0000-000052580000}"/>
    <cellStyle name="Normal 3 2 2 4 4 3 2 3" xfId="48076" xr:uid="{00000000-0005-0000-0000-000053580000}"/>
    <cellStyle name="Normal 3 2 2 4 4 3 3" xfId="24733" xr:uid="{00000000-0005-0000-0000-000054580000}"/>
    <cellStyle name="Normal 3 2 2 4 4 3 4" xfId="40330" xr:uid="{00000000-0005-0000-0000-000055580000}"/>
    <cellStyle name="Normal 3 2 2 4 4 4" xfId="8901" xr:uid="{00000000-0005-0000-0000-000056580000}"/>
    <cellStyle name="Normal 3 2 2 4 4 4 2" xfId="16811" xr:uid="{00000000-0005-0000-0000-000057580000}"/>
    <cellStyle name="Normal 3 2 2 4 4 4 2 2" xfId="32480" xr:uid="{00000000-0005-0000-0000-000058580000}"/>
    <cellStyle name="Normal 3 2 2 4 4 4 2 3" xfId="48077" xr:uid="{00000000-0005-0000-0000-000059580000}"/>
    <cellStyle name="Normal 3 2 2 4 4 4 3" xfId="24734" xr:uid="{00000000-0005-0000-0000-00005A580000}"/>
    <cellStyle name="Normal 3 2 2 4 4 4 4" xfId="40331" xr:uid="{00000000-0005-0000-0000-00005B580000}"/>
    <cellStyle name="Normal 3 2 2 4 4 5" xfId="16806" xr:uid="{00000000-0005-0000-0000-00005C580000}"/>
    <cellStyle name="Normal 3 2 2 4 4 5 2" xfId="32475" xr:uid="{00000000-0005-0000-0000-00005D580000}"/>
    <cellStyle name="Normal 3 2 2 4 4 5 3" xfId="48072" xr:uid="{00000000-0005-0000-0000-00005E580000}"/>
    <cellStyle name="Normal 3 2 2 4 4 6" xfId="24729" xr:uid="{00000000-0005-0000-0000-00005F580000}"/>
    <cellStyle name="Normal 3 2 2 4 4 7" xfId="40326" xr:uid="{00000000-0005-0000-0000-000060580000}"/>
    <cellStyle name="Normal 3 2 2 4 5" xfId="8902" xr:uid="{00000000-0005-0000-0000-000061580000}"/>
    <cellStyle name="Normal 3 2 2 4 5 2" xfId="8903" xr:uid="{00000000-0005-0000-0000-000062580000}"/>
    <cellStyle name="Normal 3 2 2 4 5 2 2" xfId="16813" xr:uid="{00000000-0005-0000-0000-000063580000}"/>
    <cellStyle name="Normal 3 2 2 4 5 2 2 2" xfId="32482" xr:uid="{00000000-0005-0000-0000-000064580000}"/>
    <cellStyle name="Normal 3 2 2 4 5 2 2 3" xfId="48079" xr:uid="{00000000-0005-0000-0000-000065580000}"/>
    <cellStyle name="Normal 3 2 2 4 5 2 3" xfId="24736" xr:uid="{00000000-0005-0000-0000-000066580000}"/>
    <cellStyle name="Normal 3 2 2 4 5 2 4" xfId="40333" xr:uid="{00000000-0005-0000-0000-000067580000}"/>
    <cellStyle name="Normal 3 2 2 4 5 3" xfId="8904" xr:uid="{00000000-0005-0000-0000-000068580000}"/>
    <cellStyle name="Normal 3 2 2 4 5 3 2" xfId="16814" xr:uid="{00000000-0005-0000-0000-000069580000}"/>
    <cellStyle name="Normal 3 2 2 4 5 3 2 2" xfId="32483" xr:uid="{00000000-0005-0000-0000-00006A580000}"/>
    <cellStyle name="Normal 3 2 2 4 5 3 2 3" xfId="48080" xr:uid="{00000000-0005-0000-0000-00006B580000}"/>
    <cellStyle name="Normal 3 2 2 4 5 3 3" xfId="24737" xr:uid="{00000000-0005-0000-0000-00006C580000}"/>
    <cellStyle name="Normal 3 2 2 4 5 3 4" xfId="40334" xr:uid="{00000000-0005-0000-0000-00006D580000}"/>
    <cellStyle name="Normal 3 2 2 4 5 4" xfId="16812" xr:uid="{00000000-0005-0000-0000-00006E580000}"/>
    <cellStyle name="Normal 3 2 2 4 5 4 2" xfId="32481" xr:uid="{00000000-0005-0000-0000-00006F580000}"/>
    <cellStyle name="Normal 3 2 2 4 5 4 3" xfId="48078" xr:uid="{00000000-0005-0000-0000-000070580000}"/>
    <cellStyle name="Normal 3 2 2 4 5 5" xfId="24735" xr:uid="{00000000-0005-0000-0000-000071580000}"/>
    <cellStyle name="Normal 3 2 2 4 5 6" xfId="40332" xr:uid="{00000000-0005-0000-0000-000072580000}"/>
    <cellStyle name="Normal 3 2 2 4 6" xfId="8905" xr:uid="{00000000-0005-0000-0000-000073580000}"/>
    <cellStyle name="Normal 3 2 2 4 6 2" xfId="8906" xr:uid="{00000000-0005-0000-0000-000074580000}"/>
    <cellStyle name="Normal 3 2 2 4 6 2 2" xfId="16816" xr:uid="{00000000-0005-0000-0000-000075580000}"/>
    <cellStyle name="Normal 3 2 2 4 6 2 2 2" xfId="32485" xr:uid="{00000000-0005-0000-0000-000076580000}"/>
    <cellStyle name="Normal 3 2 2 4 6 2 2 3" xfId="48082" xr:uid="{00000000-0005-0000-0000-000077580000}"/>
    <cellStyle name="Normal 3 2 2 4 6 2 3" xfId="24739" xr:uid="{00000000-0005-0000-0000-000078580000}"/>
    <cellStyle name="Normal 3 2 2 4 6 2 4" xfId="40336" xr:uid="{00000000-0005-0000-0000-000079580000}"/>
    <cellStyle name="Normal 3 2 2 4 6 3" xfId="8907" xr:uid="{00000000-0005-0000-0000-00007A580000}"/>
    <cellStyle name="Normal 3 2 2 4 6 3 2" xfId="16817" xr:uid="{00000000-0005-0000-0000-00007B580000}"/>
    <cellStyle name="Normal 3 2 2 4 6 3 2 2" xfId="32486" xr:uid="{00000000-0005-0000-0000-00007C580000}"/>
    <cellStyle name="Normal 3 2 2 4 6 3 2 3" xfId="48083" xr:uid="{00000000-0005-0000-0000-00007D580000}"/>
    <cellStyle name="Normal 3 2 2 4 6 3 3" xfId="24740" xr:uid="{00000000-0005-0000-0000-00007E580000}"/>
    <cellStyle name="Normal 3 2 2 4 6 3 4" xfId="40337" xr:uid="{00000000-0005-0000-0000-00007F580000}"/>
    <cellStyle name="Normal 3 2 2 4 6 4" xfId="16815" xr:uid="{00000000-0005-0000-0000-000080580000}"/>
    <cellStyle name="Normal 3 2 2 4 6 4 2" xfId="32484" xr:uid="{00000000-0005-0000-0000-000081580000}"/>
    <cellStyle name="Normal 3 2 2 4 6 4 3" xfId="48081" xr:uid="{00000000-0005-0000-0000-000082580000}"/>
    <cellStyle name="Normal 3 2 2 4 6 5" xfId="24738" xr:uid="{00000000-0005-0000-0000-000083580000}"/>
    <cellStyle name="Normal 3 2 2 4 6 6" xfId="40335" xr:uid="{00000000-0005-0000-0000-000084580000}"/>
    <cellStyle name="Normal 3 2 2 4 7" xfId="8908" xr:uid="{00000000-0005-0000-0000-000085580000}"/>
    <cellStyle name="Normal 3 2 2 4 7 2" xfId="8909" xr:uid="{00000000-0005-0000-0000-000086580000}"/>
    <cellStyle name="Normal 3 2 2 4 7 2 2" xfId="16819" xr:uid="{00000000-0005-0000-0000-000087580000}"/>
    <cellStyle name="Normal 3 2 2 4 7 2 2 2" xfId="32488" xr:uid="{00000000-0005-0000-0000-000088580000}"/>
    <cellStyle name="Normal 3 2 2 4 7 2 2 3" xfId="48085" xr:uid="{00000000-0005-0000-0000-000089580000}"/>
    <cellStyle name="Normal 3 2 2 4 7 2 3" xfId="24742" xr:uid="{00000000-0005-0000-0000-00008A580000}"/>
    <cellStyle name="Normal 3 2 2 4 7 2 4" xfId="40339" xr:uid="{00000000-0005-0000-0000-00008B580000}"/>
    <cellStyle name="Normal 3 2 2 4 7 3" xfId="8910" xr:uid="{00000000-0005-0000-0000-00008C580000}"/>
    <cellStyle name="Normal 3 2 2 4 7 3 2" xfId="16820" xr:uid="{00000000-0005-0000-0000-00008D580000}"/>
    <cellStyle name="Normal 3 2 2 4 7 3 2 2" xfId="32489" xr:uid="{00000000-0005-0000-0000-00008E580000}"/>
    <cellStyle name="Normal 3 2 2 4 7 3 2 3" xfId="48086" xr:uid="{00000000-0005-0000-0000-00008F580000}"/>
    <cellStyle name="Normal 3 2 2 4 7 3 3" xfId="24743" xr:uid="{00000000-0005-0000-0000-000090580000}"/>
    <cellStyle name="Normal 3 2 2 4 7 3 4" xfId="40340" xr:uid="{00000000-0005-0000-0000-000091580000}"/>
    <cellStyle name="Normal 3 2 2 4 7 4" xfId="16818" xr:uid="{00000000-0005-0000-0000-000092580000}"/>
    <cellStyle name="Normal 3 2 2 4 7 4 2" xfId="32487" xr:uid="{00000000-0005-0000-0000-000093580000}"/>
    <cellStyle name="Normal 3 2 2 4 7 4 3" xfId="48084" xr:uid="{00000000-0005-0000-0000-000094580000}"/>
    <cellStyle name="Normal 3 2 2 4 7 5" xfId="24741" xr:uid="{00000000-0005-0000-0000-000095580000}"/>
    <cellStyle name="Normal 3 2 2 4 7 6" xfId="40338" xr:uid="{00000000-0005-0000-0000-000096580000}"/>
    <cellStyle name="Normal 3 2 2 4 8" xfId="8911" xr:uid="{00000000-0005-0000-0000-000097580000}"/>
    <cellStyle name="Normal 3 2 2 4 8 2" xfId="8912" xr:uid="{00000000-0005-0000-0000-000098580000}"/>
    <cellStyle name="Normal 3 2 2 4 8 2 2" xfId="16822" xr:uid="{00000000-0005-0000-0000-000099580000}"/>
    <cellStyle name="Normal 3 2 2 4 8 2 2 2" xfId="32491" xr:uid="{00000000-0005-0000-0000-00009A580000}"/>
    <cellStyle name="Normal 3 2 2 4 8 2 2 3" xfId="48088" xr:uid="{00000000-0005-0000-0000-00009B580000}"/>
    <cellStyle name="Normal 3 2 2 4 8 2 3" xfId="24745" xr:uid="{00000000-0005-0000-0000-00009C580000}"/>
    <cellStyle name="Normal 3 2 2 4 8 2 4" xfId="40342" xr:uid="{00000000-0005-0000-0000-00009D580000}"/>
    <cellStyle name="Normal 3 2 2 4 8 3" xfId="8913" xr:uid="{00000000-0005-0000-0000-00009E580000}"/>
    <cellStyle name="Normal 3 2 2 4 8 3 2" xfId="16823" xr:uid="{00000000-0005-0000-0000-00009F580000}"/>
    <cellStyle name="Normal 3 2 2 4 8 3 2 2" xfId="32492" xr:uid="{00000000-0005-0000-0000-0000A0580000}"/>
    <cellStyle name="Normal 3 2 2 4 8 3 2 3" xfId="48089" xr:uid="{00000000-0005-0000-0000-0000A1580000}"/>
    <cellStyle name="Normal 3 2 2 4 8 3 3" xfId="24746" xr:uid="{00000000-0005-0000-0000-0000A2580000}"/>
    <cellStyle name="Normal 3 2 2 4 8 3 4" xfId="40343" xr:uid="{00000000-0005-0000-0000-0000A3580000}"/>
    <cellStyle name="Normal 3 2 2 4 8 4" xfId="16821" xr:uid="{00000000-0005-0000-0000-0000A4580000}"/>
    <cellStyle name="Normal 3 2 2 4 8 4 2" xfId="32490" xr:uid="{00000000-0005-0000-0000-0000A5580000}"/>
    <cellStyle name="Normal 3 2 2 4 8 4 3" xfId="48087" xr:uid="{00000000-0005-0000-0000-0000A6580000}"/>
    <cellStyle name="Normal 3 2 2 4 8 5" xfId="24744" xr:uid="{00000000-0005-0000-0000-0000A7580000}"/>
    <cellStyle name="Normal 3 2 2 4 8 6" xfId="40341" xr:uid="{00000000-0005-0000-0000-0000A8580000}"/>
    <cellStyle name="Normal 3 2 2 4 9" xfId="8914" xr:uid="{00000000-0005-0000-0000-0000A9580000}"/>
    <cellStyle name="Normal 3 2 2 4 9 2" xfId="8915" xr:uid="{00000000-0005-0000-0000-0000AA580000}"/>
    <cellStyle name="Normal 3 2 2 4 9 2 2" xfId="16825" xr:uid="{00000000-0005-0000-0000-0000AB580000}"/>
    <cellStyle name="Normal 3 2 2 4 9 2 2 2" xfId="32494" xr:uid="{00000000-0005-0000-0000-0000AC580000}"/>
    <cellStyle name="Normal 3 2 2 4 9 2 2 3" xfId="48091" xr:uid="{00000000-0005-0000-0000-0000AD580000}"/>
    <cellStyle name="Normal 3 2 2 4 9 2 3" xfId="24748" xr:uid="{00000000-0005-0000-0000-0000AE580000}"/>
    <cellStyle name="Normal 3 2 2 4 9 2 4" xfId="40345" xr:uid="{00000000-0005-0000-0000-0000AF580000}"/>
    <cellStyle name="Normal 3 2 2 4 9 3" xfId="8916" xr:uid="{00000000-0005-0000-0000-0000B0580000}"/>
    <cellStyle name="Normal 3 2 2 4 9 3 2" xfId="16826" xr:uid="{00000000-0005-0000-0000-0000B1580000}"/>
    <cellStyle name="Normal 3 2 2 4 9 3 2 2" xfId="32495" xr:uid="{00000000-0005-0000-0000-0000B2580000}"/>
    <cellStyle name="Normal 3 2 2 4 9 3 2 3" xfId="48092" xr:uid="{00000000-0005-0000-0000-0000B3580000}"/>
    <cellStyle name="Normal 3 2 2 4 9 3 3" xfId="24749" xr:uid="{00000000-0005-0000-0000-0000B4580000}"/>
    <cellStyle name="Normal 3 2 2 4 9 3 4" xfId="40346" xr:uid="{00000000-0005-0000-0000-0000B5580000}"/>
    <cellStyle name="Normal 3 2 2 4 9 4" xfId="16824" xr:uid="{00000000-0005-0000-0000-0000B6580000}"/>
    <cellStyle name="Normal 3 2 2 4 9 4 2" xfId="32493" xr:uid="{00000000-0005-0000-0000-0000B7580000}"/>
    <cellStyle name="Normal 3 2 2 4 9 4 3" xfId="48090" xr:uid="{00000000-0005-0000-0000-0000B8580000}"/>
    <cellStyle name="Normal 3 2 2 4 9 5" xfId="24747" xr:uid="{00000000-0005-0000-0000-0000B9580000}"/>
    <cellStyle name="Normal 3 2 2 4 9 6" xfId="40344" xr:uid="{00000000-0005-0000-0000-0000BA580000}"/>
    <cellStyle name="Normal 3 2 2 5" xfId="8917" xr:uid="{00000000-0005-0000-0000-0000BB580000}"/>
    <cellStyle name="Normal 3 2 2 5 2" xfId="8918" xr:uid="{00000000-0005-0000-0000-0000BC580000}"/>
    <cellStyle name="Normal 3 2 2 5 2 2" xfId="8919" xr:uid="{00000000-0005-0000-0000-0000BD580000}"/>
    <cellStyle name="Normal 3 2 2 5 2 2 2" xfId="8920" xr:uid="{00000000-0005-0000-0000-0000BE580000}"/>
    <cellStyle name="Normal 3 2 2 5 2 2 2 2" xfId="16830" xr:uid="{00000000-0005-0000-0000-0000BF580000}"/>
    <cellStyle name="Normal 3 2 2 5 2 2 2 2 2" xfId="32499" xr:uid="{00000000-0005-0000-0000-0000C0580000}"/>
    <cellStyle name="Normal 3 2 2 5 2 2 2 2 3" xfId="48096" xr:uid="{00000000-0005-0000-0000-0000C1580000}"/>
    <cellStyle name="Normal 3 2 2 5 2 2 2 3" xfId="24753" xr:uid="{00000000-0005-0000-0000-0000C2580000}"/>
    <cellStyle name="Normal 3 2 2 5 2 2 2 4" xfId="40350" xr:uid="{00000000-0005-0000-0000-0000C3580000}"/>
    <cellStyle name="Normal 3 2 2 5 2 2 3" xfId="8921" xr:uid="{00000000-0005-0000-0000-0000C4580000}"/>
    <cellStyle name="Normal 3 2 2 5 2 2 3 2" xfId="16831" xr:uid="{00000000-0005-0000-0000-0000C5580000}"/>
    <cellStyle name="Normal 3 2 2 5 2 2 3 2 2" xfId="32500" xr:uid="{00000000-0005-0000-0000-0000C6580000}"/>
    <cellStyle name="Normal 3 2 2 5 2 2 3 2 3" xfId="48097" xr:uid="{00000000-0005-0000-0000-0000C7580000}"/>
    <cellStyle name="Normal 3 2 2 5 2 2 3 3" xfId="24754" xr:uid="{00000000-0005-0000-0000-0000C8580000}"/>
    <cellStyle name="Normal 3 2 2 5 2 2 3 4" xfId="40351" xr:uid="{00000000-0005-0000-0000-0000C9580000}"/>
    <cellStyle name="Normal 3 2 2 5 2 2 4" xfId="16829" xr:uid="{00000000-0005-0000-0000-0000CA580000}"/>
    <cellStyle name="Normal 3 2 2 5 2 2 4 2" xfId="32498" xr:uid="{00000000-0005-0000-0000-0000CB580000}"/>
    <cellStyle name="Normal 3 2 2 5 2 2 4 3" xfId="48095" xr:uid="{00000000-0005-0000-0000-0000CC580000}"/>
    <cellStyle name="Normal 3 2 2 5 2 2 5" xfId="24752" xr:uid="{00000000-0005-0000-0000-0000CD580000}"/>
    <cellStyle name="Normal 3 2 2 5 2 2 6" xfId="40349" xr:uid="{00000000-0005-0000-0000-0000CE580000}"/>
    <cellStyle name="Normal 3 2 2 5 2 3" xfId="8922" xr:uid="{00000000-0005-0000-0000-0000CF580000}"/>
    <cellStyle name="Normal 3 2 2 5 2 3 2" xfId="16832" xr:uid="{00000000-0005-0000-0000-0000D0580000}"/>
    <cellStyle name="Normal 3 2 2 5 2 3 2 2" xfId="32501" xr:uid="{00000000-0005-0000-0000-0000D1580000}"/>
    <cellStyle name="Normal 3 2 2 5 2 3 2 3" xfId="48098" xr:uid="{00000000-0005-0000-0000-0000D2580000}"/>
    <cellStyle name="Normal 3 2 2 5 2 3 3" xfId="24755" xr:uid="{00000000-0005-0000-0000-0000D3580000}"/>
    <cellStyle name="Normal 3 2 2 5 2 3 4" xfId="40352" xr:uid="{00000000-0005-0000-0000-0000D4580000}"/>
    <cellStyle name="Normal 3 2 2 5 2 4" xfId="8923" xr:uid="{00000000-0005-0000-0000-0000D5580000}"/>
    <cellStyle name="Normal 3 2 2 5 2 4 2" xfId="16833" xr:uid="{00000000-0005-0000-0000-0000D6580000}"/>
    <cellStyle name="Normal 3 2 2 5 2 4 2 2" xfId="32502" xr:uid="{00000000-0005-0000-0000-0000D7580000}"/>
    <cellStyle name="Normal 3 2 2 5 2 4 2 3" xfId="48099" xr:uid="{00000000-0005-0000-0000-0000D8580000}"/>
    <cellStyle name="Normal 3 2 2 5 2 4 3" xfId="24756" xr:uid="{00000000-0005-0000-0000-0000D9580000}"/>
    <cellStyle name="Normal 3 2 2 5 2 4 4" xfId="40353" xr:uid="{00000000-0005-0000-0000-0000DA580000}"/>
    <cellStyle name="Normal 3 2 2 5 2 5" xfId="16828" xr:uid="{00000000-0005-0000-0000-0000DB580000}"/>
    <cellStyle name="Normal 3 2 2 5 2 5 2" xfId="32497" xr:uid="{00000000-0005-0000-0000-0000DC580000}"/>
    <cellStyle name="Normal 3 2 2 5 2 5 3" xfId="48094" xr:uid="{00000000-0005-0000-0000-0000DD580000}"/>
    <cellStyle name="Normal 3 2 2 5 2 6" xfId="24751" xr:uid="{00000000-0005-0000-0000-0000DE580000}"/>
    <cellStyle name="Normal 3 2 2 5 2 7" xfId="40348" xr:uid="{00000000-0005-0000-0000-0000DF580000}"/>
    <cellStyle name="Normal 3 2 2 5 3" xfId="8924" xr:uid="{00000000-0005-0000-0000-0000E0580000}"/>
    <cellStyle name="Normal 3 2 2 5 3 2" xfId="8925" xr:uid="{00000000-0005-0000-0000-0000E1580000}"/>
    <cellStyle name="Normal 3 2 2 5 3 2 2" xfId="16835" xr:uid="{00000000-0005-0000-0000-0000E2580000}"/>
    <cellStyle name="Normal 3 2 2 5 3 2 2 2" xfId="32504" xr:uid="{00000000-0005-0000-0000-0000E3580000}"/>
    <cellStyle name="Normal 3 2 2 5 3 2 2 3" xfId="48101" xr:uid="{00000000-0005-0000-0000-0000E4580000}"/>
    <cellStyle name="Normal 3 2 2 5 3 2 3" xfId="24758" xr:uid="{00000000-0005-0000-0000-0000E5580000}"/>
    <cellStyle name="Normal 3 2 2 5 3 2 4" xfId="40355" xr:uid="{00000000-0005-0000-0000-0000E6580000}"/>
    <cellStyle name="Normal 3 2 2 5 3 3" xfId="8926" xr:uid="{00000000-0005-0000-0000-0000E7580000}"/>
    <cellStyle name="Normal 3 2 2 5 3 3 2" xfId="16836" xr:uid="{00000000-0005-0000-0000-0000E8580000}"/>
    <cellStyle name="Normal 3 2 2 5 3 3 2 2" xfId="32505" xr:uid="{00000000-0005-0000-0000-0000E9580000}"/>
    <cellStyle name="Normal 3 2 2 5 3 3 2 3" xfId="48102" xr:uid="{00000000-0005-0000-0000-0000EA580000}"/>
    <cellStyle name="Normal 3 2 2 5 3 3 3" xfId="24759" xr:uid="{00000000-0005-0000-0000-0000EB580000}"/>
    <cellStyle name="Normal 3 2 2 5 3 3 4" xfId="40356" xr:uid="{00000000-0005-0000-0000-0000EC580000}"/>
    <cellStyle name="Normal 3 2 2 5 3 4" xfId="16834" xr:uid="{00000000-0005-0000-0000-0000ED580000}"/>
    <cellStyle name="Normal 3 2 2 5 3 4 2" xfId="32503" xr:uid="{00000000-0005-0000-0000-0000EE580000}"/>
    <cellStyle name="Normal 3 2 2 5 3 4 3" xfId="48100" xr:uid="{00000000-0005-0000-0000-0000EF580000}"/>
    <cellStyle name="Normal 3 2 2 5 3 5" xfId="24757" xr:uid="{00000000-0005-0000-0000-0000F0580000}"/>
    <cellStyle name="Normal 3 2 2 5 3 6" xfId="40354" xr:uid="{00000000-0005-0000-0000-0000F1580000}"/>
    <cellStyle name="Normal 3 2 2 5 4" xfId="8927" xr:uid="{00000000-0005-0000-0000-0000F2580000}"/>
    <cellStyle name="Normal 3 2 2 5 4 2" xfId="16837" xr:uid="{00000000-0005-0000-0000-0000F3580000}"/>
    <cellStyle name="Normal 3 2 2 5 4 2 2" xfId="32506" xr:uid="{00000000-0005-0000-0000-0000F4580000}"/>
    <cellStyle name="Normal 3 2 2 5 4 2 3" xfId="48103" xr:uid="{00000000-0005-0000-0000-0000F5580000}"/>
    <cellStyle name="Normal 3 2 2 5 4 3" xfId="24760" xr:uid="{00000000-0005-0000-0000-0000F6580000}"/>
    <cellStyle name="Normal 3 2 2 5 4 4" xfId="40357" xr:uid="{00000000-0005-0000-0000-0000F7580000}"/>
    <cellStyle name="Normal 3 2 2 5 5" xfId="8928" xr:uid="{00000000-0005-0000-0000-0000F8580000}"/>
    <cellStyle name="Normal 3 2 2 5 5 2" xfId="16838" xr:uid="{00000000-0005-0000-0000-0000F9580000}"/>
    <cellStyle name="Normal 3 2 2 5 5 2 2" xfId="32507" xr:uid="{00000000-0005-0000-0000-0000FA580000}"/>
    <cellStyle name="Normal 3 2 2 5 5 2 3" xfId="48104" xr:uid="{00000000-0005-0000-0000-0000FB580000}"/>
    <cellStyle name="Normal 3 2 2 5 5 3" xfId="24761" xr:uid="{00000000-0005-0000-0000-0000FC580000}"/>
    <cellStyle name="Normal 3 2 2 5 5 4" xfId="40358" xr:uid="{00000000-0005-0000-0000-0000FD580000}"/>
    <cellStyle name="Normal 3 2 2 5 6" xfId="16827" xr:uid="{00000000-0005-0000-0000-0000FE580000}"/>
    <cellStyle name="Normal 3 2 2 5 6 2" xfId="32496" xr:uid="{00000000-0005-0000-0000-0000FF580000}"/>
    <cellStyle name="Normal 3 2 2 5 6 3" xfId="48093" xr:uid="{00000000-0005-0000-0000-000000590000}"/>
    <cellStyle name="Normal 3 2 2 5 7" xfId="24750" xr:uid="{00000000-0005-0000-0000-000001590000}"/>
    <cellStyle name="Normal 3 2 2 5 8" xfId="40347" xr:uid="{00000000-0005-0000-0000-000002590000}"/>
    <cellStyle name="Normal 3 2 2 6" xfId="8929" xr:uid="{00000000-0005-0000-0000-000003590000}"/>
    <cellStyle name="Normal 3 2 2 6 2" xfId="8930" xr:uid="{00000000-0005-0000-0000-000004590000}"/>
    <cellStyle name="Normal 3 2 2 6 2 2" xfId="8931" xr:uid="{00000000-0005-0000-0000-000005590000}"/>
    <cellStyle name="Normal 3 2 2 6 2 2 2" xfId="8932" xr:uid="{00000000-0005-0000-0000-000006590000}"/>
    <cellStyle name="Normal 3 2 2 6 2 2 2 2" xfId="16842" xr:uid="{00000000-0005-0000-0000-000007590000}"/>
    <cellStyle name="Normal 3 2 2 6 2 2 2 2 2" xfId="32511" xr:uid="{00000000-0005-0000-0000-000008590000}"/>
    <cellStyle name="Normal 3 2 2 6 2 2 2 2 3" xfId="48108" xr:uid="{00000000-0005-0000-0000-000009590000}"/>
    <cellStyle name="Normal 3 2 2 6 2 2 2 3" xfId="24765" xr:uid="{00000000-0005-0000-0000-00000A590000}"/>
    <cellStyle name="Normal 3 2 2 6 2 2 2 4" xfId="40362" xr:uid="{00000000-0005-0000-0000-00000B590000}"/>
    <cellStyle name="Normal 3 2 2 6 2 2 3" xfId="8933" xr:uid="{00000000-0005-0000-0000-00000C590000}"/>
    <cellStyle name="Normal 3 2 2 6 2 2 3 2" xfId="16843" xr:uid="{00000000-0005-0000-0000-00000D590000}"/>
    <cellStyle name="Normal 3 2 2 6 2 2 3 2 2" xfId="32512" xr:uid="{00000000-0005-0000-0000-00000E590000}"/>
    <cellStyle name="Normal 3 2 2 6 2 2 3 2 3" xfId="48109" xr:uid="{00000000-0005-0000-0000-00000F590000}"/>
    <cellStyle name="Normal 3 2 2 6 2 2 3 3" xfId="24766" xr:uid="{00000000-0005-0000-0000-000010590000}"/>
    <cellStyle name="Normal 3 2 2 6 2 2 3 4" xfId="40363" xr:uid="{00000000-0005-0000-0000-000011590000}"/>
    <cellStyle name="Normal 3 2 2 6 2 2 4" xfId="16841" xr:uid="{00000000-0005-0000-0000-000012590000}"/>
    <cellStyle name="Normal 3 2 2 6 2 2 4 2" xfId="32510" xr:uid="{00000000-0005-0000-0000-000013590000}"/>
    <cellStyle name="Normal 3 2 2 6 2 2 4 3" xfId="48107" xr:uid="{00000000-0005-0000-0000-000014590000}"/>
    <cellStyle name="Normal 3 2 2 6 2 2 5" xfId="24764" xr:uid="{00000000-0005-0000-0000-000015590000}"/>
    <cellStyle name="Normal 3 2 2 6 2 2 6" xfId="40361" xr:uid="{00000000-0005-0000-0000-000016590000}"/>
    <cellStyle name="Normal 3 2 2 6 2 3" xfId="8934" xr:uid="{00000000-0005-0000-0000-000017590000}"/>
    <cellStyle name="Normal 3 2 2 6 2 3 2" xfId="16844" xr:uid="{00000000-0005-0000-0000-000018590000}"/>
    <cellStyle name="Normal 3 2 2 6 2 3 2 2" xfId="32513" xr:uid="{00000000-0005-0000-0000-000019590000}"/>
    <cellStyle name="Normal 3 2 2 6 2 3 2 3" xfId="48110" xr:uid="{00000000-0005-0000-0000-00001A590000}"/>
    <cellStyle name="Normal 3 2 2 6 2 3 3" xfId="24767" xr:uid="{00000000-0005-0000-0000-00001B590000}"/>
    <cellStyle name="Normal 3 2 2 6 2 3 4" xfId="40364" xr:uid="{00000000-0005-0000-0000-00001C590000}"/>
    <cellStyle name="Normal 3 2 2 6 2 4" xfId="8935" xr:uid="{00000000-0005-0000-0000-00001D590000}"/>
    <cellStyle name="Normal 3 2 2 6 2 4 2" xfId="16845" xr:uid="{00000000-0005-0000-0000-00001E590000}"/>
    <cellStyle name="Normal 3 2 2 6 2 4 2 2" xfId="32514" xr:uid="{00000000-0005-0000-0000-00001F590000}"/>
    <cellStyle name="Normal 3 2 2 6 2 4 2 3" xfId="48111" xr:uid="{00000000-0005-0000-0000-000020590000}"/>
    <cellStyle name="Normal 3 2 2 6 2 4 3" xfId="24768" xr:uid="{00000000-0005-0000-0000-000021590000}"/>
    <cellStyle name="Normal 3 2 2 6 2 4 4" xfId="40365" xr:uid="{00000000-0005-0000-0000-000022590000}"/>
    <cellStyle name="Normal 3 2 2 6 2 5" xfId="16840" xr:uid="{00000000-0005-0000-0000-000023590000}"/>
    <cellStyle name="Normal 3 2 2 6 2 5 2" xfId="32509" xr:uid="{00000000-0005-0000-0000-000024590000}"/>
    <cellStyle name="Normal 3 2 2 6 2 5 3" xfId="48106" xr:uid="{00000000-0005-0000-0000-000025590000}"/>
    <cellStyle name="Normal 3 2 2 6 2 6" xfId="24763" xr:uid="{00000000-0005-0000-0000-000026590000}"/>
    <cellStyle name="Normal 3 2 2 6 2 7" xfId="40360" xr:uid="{00000000-0005-0000-0000-000027590000}"/>
    <cellStyle name="Normal 3 2 2 6 3" xfId="8936" xr:uid="{00000000-0005-0000-0000-000028590000}"/>
    <cellStyle name="Normal 3 2 2 6 3 2" xfId="8937" xr:uid="{00000000-0005-0000-0000-000029590000}"/>
    <cellStyle name="Normal 3 2 2 6 3 2 2" xfId="16847" xr:uid="{00000000-0005-0000-0000-00002A590000}"/>
    <cellStyle name="Normal 3 2 2 6 3 2 2 2" xfId="32516" xr:uid="{00000000-0005-0000-0000-00002B590000}"/>
    <cellStyle name="Normal 3 2 2 6 3 2 2 3" xfId="48113" xr:uid="{00000000-0005-0000-0000-00002C590000}"/>
    <cellStyle name="Normal 3 2 2 6 3 2 3" xfId="24770" xr:uid="{00000000-0005-0000-0000-00002D590000}"/>
    <cellStyle name="Normal 3 2 2 6 3 2 4" xfId="40367" xr:uid="{00000000-0005-0000-0000-00002E590000}"/>
    <cellStyle name="Normal 3 2 2 6 3 3" xfId="8938" xr:uid="{00000000-0005-0000-0000-00002F590000}"/>
    <cellStyle name="Normal 3 2 2 6 3 3 2" xfId="16848" xr:uid="{00000000-0005-0000-0000-000030590000}"/>
    <cellStyle name="Normal 3 2 2 6 3 3 2 2" xfId="32517" xr:uid="{00000000-0005-0000-0000-000031590000}"/>
    <cellStyle name="Normal 3 2 2 6 3 3 2 3" xfId="48114" xr:uid="{00000000-0005-0000-0000-000032590000}"/>
    <cellStyle name="Normal 3 2 2 6 3 3 3" xfId="24771" xr:uid="{00000000-0005-0000-0000-000033590000}"/>
    <cellStyle name="Normal 3 2 2 6 3 3 4" xfId="40368" xr:uid="{00000000-0005-0000-0000-000034590000}"/>
    <cellStyle name="Normal 3 2 2 6 3 4" xfId="16846" xr:uid="{00000000-0005-0000-0000-000035590000}"/>
    <cellStyle name="Normal 3 2 2 6 3 4 2" xfId="32515" xr:uid="{00000000-0005-0000-0000-000036590000}"/>
    <cellStyle name="Normal 3 2 2 6 3 4 3" xfId="48112" xr:uid="{00000000-0005-0000-0000-000037590000}"/>
    <cellStyle name="Normal 3 2 2 6 3 5" xfId="24769" xr:uid="{00000000-0005-0000-0000-000038590000}"/>
    <cellStyle name="Normal 3 2 2 6 3 6" xfId="40366" xr:uid="{00000000-0005-0000-0000-000039590000}"/>
    <cellStyle name="Normal 3 2 2 6 4" xfId="8939" xr:uid="{00000000-0005-0000-0000-00003A590000}"/>
    <cellStyle name="Normal 3 2 2 6 4 2" xfId="16849" xr:uid="{00000000-0005-0000-0000-00003B590000}"/>
    <cellStyle name="Normal 3 2 2 6 4 2 2" xfId="32518" xr:uid="{00000000-0005-0000-0000-00003C590000}"/>
    <cellStyle name="Normal 3 2 2 6 4 2 3" xfId="48115" xr:uid="{00000000-0005-0000-0000-00003D590000}"/>
    <cellStyle name="Normal 3 2 2 6 4 3" xfId="24772" xr:uid="{00000000-0005-0000-0000-00003E590000}"/>
    <cellStyle name="Normal 3 2 2 6 4 4" xfId="40369" xr:uid="{00000000-0005-0000-0000-00003F590000}"/>
    <cellStyle name="Normal 3 2 2 6 5" xfId="8940" xr:uid="{00000000-0005-0000-0000-000040590000}"/>
    <cellStyle name="Normal 3 2 2 6 5 2" xfId="16850" xr:uid="{00000000-0005-0000-0000-000041590000}"/>
    <cellStyle name="Normal 3 2 2 6 5 2 2" xfId="32519" xr:uid="{00000000-0005-0000-0000-000042590000}"/>
    <cellStyle name="Normal 3 2 2 6 5 2 3" xfId="48116" xr:uid="{00000000-0005-0000-0000-000043590000}"/>
    <cellStyle name="Normal 3 2 2 6 5 3" xfId="24773" xr:uid="{00000000-0005-0000-0000-000044590000}"/>
    <cellStyle name="Normal 3 2 2 6 5 4" xfId="40370" xr:uid="{00000000-0005-0000-0000-000045590000}"/>
    <cellStyle name="Normal 3 2 2 6 6" xfId="16839" xr:uid="{00000000-0005-0000-0000-000046590000}"/>
    <cellStyle name="Normal 3 2 2 6 6 2" xfId="32508" xr:uid="{00000000-0005-0000-0000-000047590000}"/>
    <cellStyle name="Normal 3 2 2 6 6 3" xfId="48105" xr:uid="{00000000-0005-0000-0000-000048590000}"/>
    <cellStyle name="Normal 3 2 2 6 7" xfId="24762" xr:uid="{00000000-0005-0000-0000-000049590000}"/>
    <cellStyle name="Normal 3 2 2 6 8" xfId="40359" xr:uid="{00000000-0005-0000-0000-00004A590000}"/>
    <cellStyle name="Normal 3 2 2 7" xfId="8941" xr:uid="{00000000-0005-0000-0000-00004B590000}"/>
    <cellStyle name="Normal 3 2 2 7 2" xfId="8942" xr:uid="{00000000-0005-0000-0000-00004C590000}"/>
    <cellStyle name="Normal 3 2 2 7 2 2" xfId="8943" xr:uid="{00000000-0005-0000-0000-00004D590000}"/>
    <cellStyle name="Normal 3 2 2 7 2 2 2" xfId="16853" xr:uid="{00000000-0005-0000-0000-00004E590000}"/>
    <cellStyle name="Normal 3 2 2 7 2 2 2 2" xfId="32522" xr:uid="{00000000-0005-0000-0000-00004F590000}"/>
    <cellStyle name="Normal 3 2 2 7 2 2 2 3" xfId="48119" xr:uid="{00000000-0005-0000-0000-000050590000}"/>
    <cellStyle name="Normal 3 2 2 7 2 2 3" xfId="24776" xr:uid="{00000000-0005-0000-0000-000051590000}"/>
    <cellStyle name="Normal 3 2 2 7 2 2 4" xfId="40373" xr:uid="{00000000-0005-0000-0000-000052590000}"/>
    <cellStyle name="Normal 3 2 2 7 2 3" xfId="8944" xr:uid="{00000000-0005-0000-0000-000053590000}"/>
    <cellStyle name="Normal 3 2 2 7 2 3 2" xfId="16854" xr:uid="{00000000-0005-0000-0000-000054590000}"/>
    <cellStyle name="Normal 3 2 2 7 2 3 2 2" xfId="32523" xr:uid="{00000000-0005-0000-0000-000055590000}"/>
    <cellStyle name="Normal 3 2 2 7 2 3 2 3" xfId="48120" xr:uid="{00000000-0005-0000-0000-000056590000}"/>
    <cellStyle name="Normal 3 2 2 7 2 3 3" xfId="24777" xr:uid="{00000000-0005-0000-0000-000057590000}"/>
    <cellStyle name="Normal 3 2 2 7 2 3 4" xfId="40374" xr:uid="{00000000-0005-0000-0000-000058590000}"/>
    <cellStyle name="Normal 3 2 2 7 2 4" xfId="16852" xr:uid="{00000000-0005-0000-0000-000059590000}"/>
    <cellStyle name="Normal 3 2 2 7 2 4 2" xfId="32521" xr:uid="{00000000-0005-0000-0000-00005A590000}"/>
    <cellStyle name="Normal 3 2 2 7 2 4 3" xfId="48118" xr:uid="{00000000-0005-0000-0000-00005B590000}"/>
    <cellStyle name="Normal 3 2 2 7 2 5" xfId="24775" xr:uid="{00000000-0005-0000-0000-00005C590000}"/>
    <cellStyle name="Normal 3 2 2 7 2 6" xfId="40372" xr:uid="{00000000-0005-0000-0000-00005D590000}"/>
    <cellStyle name="Normal 3 2 2 7 3" xfId="8945" xr:uid="{00000000-0005-0000-0000-00005E590000}"/>
    <cellStyle name="Normal 3 2 2 7 3 2" xfId="16855" xr:uid="{00000000-0005-0000-0000-00005F590000}"/>
    <cellStyle name="Normal 3 2 2 7 3 2 2" xfId="32524" xr:uid="{00000000-0005-0000-0000-000060590000}"/>
    <cellStyle name="Normal 3 2 2 7 3 2 3" xfId="48121" xr:uid="{00000000-0005-0000-0000-000061590000}"/>
    <cellStyle name="Normal 3 2 2 7 3 3" xfId="24778" xr:uid="{00000000-0005-0000-0000-000062590000}"/>
    <cellStyle name="Normal 3 2 2 7 3 4" xfId="40375" xr:uid="{00000000-0005-0000-0000-000063590000}"/>
    <cellStyle name="Normal 3 2 2 7 4" xfId="8946" xr:uid="{00000000-0005-0000-0000-000064590000}"/>
    <cellStyle name="Normal 3 2 2 7 4 2" xfId="16856" xr:uid="{00000000-0005-0000-0000-000065590000}"/>
    <cellStyle name="Normal 3 2 2 7 4 2 2" xfId="32525" xr:uid="{00000000-0005-0000-0000-000066590000}"/>
    <cellStyle name="Normal 3 2 2 7 4 2 3" xfId="48122" xr:uid="{00000000-0005-0000-0000-000067590000}"/>
    <cellStyle name="Normal 3 2 2 7 4 3" xfId="24779" xr:uid="{00000000-0005-0000-0000-000068590000}"/>
    <cellStyle name="Normal 3 2 2 7 4 4" xfId="40376" xr:uid="{00000000-0005-0000-0000-000069590000}"/>
    <cellStyle name="Normal 3 2 2 7 5" xfId="16851" xr:uid="{00000000-0005-0000-0000-00006A590000}"/>
    <cellStyle name="Normal 3 2 2 7 5 2" xfId="32520" xr:uid="{00000000-0005-0000-0000-00006B590000}"/>
    <cellStyle name="Normal 3 2 2 7 5 3" xfId="48117" xr:uid="{00000000-0005-0000-0000-00006C590000}"/>
    <cellStyle name="Normal 3 2 2 7 6" xfId="24774" xr:uid="{00000000-0005-0000-0000-00006D590000}"/>
    <cellStyle name="Normal 3 2 2 7 7" xfId="40371" xr:uid="{00000000-0005-0000-0000-00006E590000}"/>
    <cellStyle name="Normal 3 2 2 8" xfId="8947" xr:uid="{00000000-0005-0000-0000-00006F590000}"/>
    <cellStyle name="Normal 3 2 2 8 2" xfId="8948" xr:uid="{00000000-0005-0000-0000-000070590000}"/>
    <cellStyle name="Normal 3 2 2 8 2 2" xfId="16858" xr:uid="{00000000-0005-0000-0000-000071590000}"/>
    <cellStyle name="Normal 3 2 2 8 2 2 2" xfId="32527" xr:uid="{00000000-0005-0000-0000-000072590000}"/>
    <cellStyle name="Normal 3 2 2 8 2 2 3" xfId="48124" xr:uid="{00000000-0005-0000-0000-000073590000}"/>
    <cellStyle name="Normal 3 2 2 8 2 3" xfId="24781" xr:uid="{00000000-0005-0000-0000-000074590000}"/>
    <cellStyle name="Normal 3 2 2 8 2 4" xfId="40378" xr:uid="{00000000-0005-0000-0000-000075590000}"/>
    <cellStyle name="Normal 3 2 2 8 3" xfId="8949" xr:uid="{00000000-0005-0000-0000-000076590000}"/>
    <cellStyle name="Normal 3 2 2 8 3 2" xfId="16859" xr:uid="{00000000-0005-0000-0000-000077590000}"/>
    <cellStyle name="Normal 3 2 2 8 3 2 2" xfId="32528" xr:uid="{00000000-0005-0000-0000-000078590000}"/>
    <cellStyle name="Normal 3 2 2 8 3 2 3" xfId="48125" xr:uid="{00000000-0005-0000-0000-000079590000}"/>
    <cellStyle name="Normal 3 2 2 8 3 3" xfId="24782" xr:uid="{00000000-0005-0000-0000-00007A590000}"/>
    <cellStyle name="Normal 3 2 2 8 3 4" xfId="40379" xr:uid="{00000000-0005-0000-0000-00007B590000}"/>
    <cellStyle name="Normal 3 2 2 8 4" xfId="16857" xr:uid="{00000000-0005-0000-0000-00007C590000}"/>
    <cellStyle name="Normal 3 2 2 8 4 2" xfId="32526" xr:uid="{00000000-0005-0000-0000-00007D590000}"/>
    <cellStyle name="Normal 3 2 2 8 4 3" xfId="48123" xr:uid="{00000000-0005-0000-0000-00007E590000}"/>
    <cellStyle name="Normal 3 2 2 8 5" xfId="24780" xr:uid="{00000000-0005-0000-0000-00007F590000}"/>
    <cellStyle name="Normal 3 2 2 8 6" xfId="40377" xr:uid="{00000000-0005-0000-0000-000080590000}"/>
    <cellStyle name="Normal 3 2 2 9" xfId="8950" xr:uid="{00000000-0005-0000-0000-000081590000}"/>
    <cellStyle name="Normal 3 2 2 9 2" xfId="8951" xr:uid="{00000000-0005-0000-0000-000082590000}"/>
    <cellStyle name="Normal 3 2 2 9 2 2" xfId="16861" xr:uid="{00000000-0005-0000-0000-000083590000}"/>
    <cellStyle name="Normal 3 2 2 9 2 2 2" xfId="32530" xr:uid="{00000000-0005-0000-0000-000084590000}"/>
    <cellStyle name="Normal 3 2 2 9 2 2 3" xfId="48127" xr:uid="{00000000-0005-0000-0000-000085590000}"/>
    <cellStyle name="Normal 3 2 2 9 2 3" xfId="24784" xr:uid="{00000000-0005-0000-0000-000086590000}"/>
    <cellStyle name="Normal 3 2 2 9 2 4" xfId="40381" xr:uid="{00000000-0005-0000-0000-000087590000}"/>
    <cellStyle name="Normal 3 2 2 9 3" xfId="8952" xr:uid="{00000000-0005-0000-0000-000088590000}"/>
    <cellStyle name="Normal 3 2 2 9 3 2" xfId="16862" xr:uid="{00000000-0005-0000-0000-000089590000}"/>
    <cellStyle name="Normal 3 2 2 9 3 2 2" xfId="32531" xr:uid="{00000000-0005-0000-0000-00008A590000}"/>
    <cellStyle name="Normal 3 2 2 9 3 2 3" xfId="48128" xr:uid="{00000000-0005-0000-0000-00008B590000}"/>
    <cellStyle name="Normal 3 2 2 9 3 3" xfId="24785" xr:uid="{00000000-0005-0000-0000-00008C590000}"/>
    <cellStyle name="Normal 3 2 2 9 3 4" xfId="40382" xr:uid="{00000000-0005-0000-0000-00008D590000}"/>
    <cellStyle name="Normal 3 2 2 9 4" xfId="16860" xr:uid="{00000000-0005-0000-0000-00008E590000}"/>
    <cellStyle name="Normal 3 2 2 9 4 2" xfId="32529" xr:uid="{00000000-0005-0000-0000-00008F590000}"/>
    <cellStyle name="Normal 3 2 2 9 4 3" xfId="48126" xr:uid="{00000000-0005-0000-0000-000090590000}"/>
    <cellStyle name="Normal 3 2 2 9 5" xfId="24783" xr:uid="{00000000-0005-0000-0000-000091590000}"/>
    <cellStyle name="Normal 3 2 2 9 6" xfId="40380" xr:uid="{00000000-0005-0000-0000-000092590000}"/>
    <cellStyle name="Normal 3 2 20" xfId="8953" xr:uid="{00000000-0005-0000-0000-000093590000}"/>
    <cellStyle name="Normal 3 2 20 2" xfId="8954" xr:uid="{00000000-0005-0000-0000-000094590000}"/>
    <cellStyle name="Normal 3 2 20 2 2" xfId="16864" xr:uid="{00000000-0005-0000-0000-000095590000}"/>
    <cellStyle name="Normal 3 2 20 2 2 2" xfId="32533" xr:uid="{00000000-0005-0000-0000-000096590000}"/>
    <cellStyle name="Normal 3 2 20 2 2 3" xfId="48130" xr:uid="{00000000-0005-0000-0000-000097590000}"/>
    <cellStyle name="Normal 3 2 20 2 3" xfId="24787" xr:uid="{00000000-0005-0000-0000-000098590000}"/>
    <cellStyle name="Normal 3 2 20 2 4" xfId="40384" xr:uid="{00000000-0005-0000-0000-000099590000}"/>
    <cellStyle name="Normal 3 2 20 3" xfId="8955" xr:uid="{00000000-0005-0000-0000-00009A590000}"/>
    <cellStyle name="Normal 3 2 20 3 2" xfId="16865" xr:uid="{00000000-0005-0000-0000-00009B590000}"/>
    <cellStyle name="Normal 3 2 20 3 2 2" xfId="32534" xr:uid="{00000000-0005-0000-0000-00009C590000}"/>
    <cellStyle name="Normal 3 2 20 3 2 3" xfId="48131" xr:uid="{00000000-0005-0000-0000-00009D590000}"/>
    <cellStyle name="Normal 3 2 20 3 3" xfId="24788" xr:uid="{00000000-0005-0000-0000-00009E590000}"/>
    <cellStyle name="Normal 3 2 20 3 4" xfId="40385" xr:uid="{00000000-0005-0000-0000-00009F590000}"/>
    <cellStyle name="Normal 3 2 20 4" xfId="16863" xr:uid="{00000000-0005-0000-0000-0000A0590000}"/>
    <cellStyle name="Normal 3 2 20 4 2" xfId="32532" xr:uid="{00000000-0005-0000-0000-0000A1590000}"/>
    <cellStyle name="Normal 3 2 20 4 3" xfId="48129" xr:uid="{00000000-0005-0000-0000-0000A2590000}"/>
    <cellStyle name="Normal 3 2 20 5" xfId="24786" xr:uid="{00000000-0005-0000-0000-0000A3590000}"/>
    <cellStyle name="Normal 3 2 20 6" xfId="40383" xr:uid="{00000000-0005-0000-0000-0000A4590000}"/>
    <cellStyle name="Normal 3 2 21" xfId="8956" xr:uid="{00000000-0005-0000-0000-0000A5590000}"/>
    <cellStyle name="Normal 3 2 21 2" xfId="16866" xr:uid="{00000000-0005-0000-0000-0000A6590000}"/>
    <cellStyle name="Normal 3 2 21 2 2" xfId="32535" xr:uid="{00000000-0005-0000-0000-0000A7590000}"/>
    <cellStyle name="Normal 3 2 21 2 3" xfId="48132" xr:uid="{00000000-0005-0000-0000-0000A8590000}"/>
    <cellStyle name="Normal 3 2 21 3" xfId="24789" xr:uid="{00000000-0005-0000-0000-0000A9590000}"/>
    <cellStyle name="Normal 3 2 21 4" xfId="40386" xr:uid="{00000000-0005-0000-0000-0000AA590000}"/>
    <cellStyle name="Normal 3 2 22" xfId="8957" xr:uid="{00000000-0005-0000-0000-0000AB590000}"/>
    <cellStyle name="Normal 3 2 22 2" xfId="16867" xr:uid="{00000000-0005-0000-0000-0000AC590000}"/>
    <cellStyle name="Normal 3 2 22 2 2" xfId="32536" xr:uid="{00000000-0005-0000-0000-0000AD590000}"/>
    <cellStyle name="Normal 3 2 22 2 3" xfId="48133" xr:uid="{00000000-0005-0000-0000-0000AE590000}"/>
    <cellStyle name="Normal 3 2 22 3" xfId="24790" xr:uid="{00000000-0005-0000-0000-0000AF590000}"/>
    <cellStyle name="Normal 3 2 22 4" xfId="40387" xr:uid="{00000000-0005-0000-0000-0000B0590000}"/>
    <cellStyle name="Normal 3 2 23" xfId="16418" xr:uid="{00000000-0005-0000-0000-0000B1590000}"/>
    <cellStyle name="Normal 3 2 23 2" xfId="32087" xr:uid="{00000000-0005-0000-0000-0000B2590000}"/>
    <cellStyle name="Normal 3 2 23 3" xfId="47684" xr:uid="{00000000-0005-0000-0000-0000B3590000}"/>
    <cellStyle name="Normal 3 2 24" xfId="8508" xr:uid="{00000000-0005-0000-0000-0000B4590000}"/>
    <cellStyle name="Normal 3 2 24 2" xfId="24341" xr:uid="{00000000-0005-0000-0000-0000B5590000}"/>
    <cellStyle name="Normal 3 2 25" xfId="21914" xr:uid="{00000000-0005-0000-0000-0000B6590000}"/>
    <cellStyle name="Normal 3 2 25 2" xfId="37582" xr:uid="{00000000-0005-0000-0000-0000B7590000}"/>
    <cellStyle name="Normal 3 2 26" xfId="21975" xr:uid="{00000000-0005-0000-0000-0000B8590000}"/>
    <cellStyle name="Normal 3 2 27" xfId="39938" xr:uid="{00000000-0005-0000-0000-0000B9590000}"/>
    <cellStyle name="Normal 3 2 3" xfId="8958" xr:uid="{00000000-0005-0000-0000-0000BA590000}"/>
    <cellStyle name="Normal 3 2 3 10" xfId="8959" xr:uid="{00000000-0005-0000-0000-0000BB590000}"/>
    <cellStyle name="Normal 3 2 3 10 2" xfId="8960" xr:uid="{00000000-0005-0000-0000-0000BC590000}"/>
    <cellStyle name="Normal 3 2 3 10 2 2" xfId="16870" xr:uid="{00000000-0005-0000-0000-0000BD590000}"/>
    <cellStyle name="Normal 3 2 3 10 2 2 2" xfId="32539" xr:uid="{00000000-0005-0000-0000-0000BE590000}"/>
    <cellStyle name="Normal 3 2 3 10 2 2 3" xfId="48136" xr:uid="{00000000-0005-0000-0000-0000BF590000}"/>
    <cellStyle name="Normal 3 2 3 10 2 3" xfId="24793" xr:uid="{00000000-0005-0000-0000-0000C0590000}"/>
    <cellStyle name="Normal 3 2 3 10 2 4" xfId="40390" xr:uid="{00000000-0005-0000-0000-0000C1590000}"/>
    <cellStyle name="Normal 3 2 3 10 3" xfId="8961" xr:uid="{00000000-0005-0000-0000-0000C2590000}"/>
    <cellStyle name="Normal 3 2 3 10 3 2" xfId="16871" xr:uid="{00000000-0005-0000-0000-0000C3590000}"/>
    <cellStyle name="Normal 3 2 3 10 3 2 2" xfId="32540" xr:uid="{00000000-0005-0000-0000-0000C4590000}"/>
    <cellStyle name="Normal 3 2 3 10 3 2 3" xfId="48137" xr:uid="{00000000-0005-0000-0000-0000C5590000}"/>
    <cellStyle name="Normal 3 2 3 10 3 3" xfId="24794" xr:uid="{00000000-0005-0000-0000-0000C6590000}"/>
    <cellStyle name="Normal 3 2 3 10 3 4" xfId="40391" xr:uid="{00000000-0005-0000-0000-0000C7590000}"/>
    <cellStyle name="Normal 3 2 3 10 4" xfId="16869" xr:uid="{00000000-0005-0000-0000-0000C8590000}"/>
    <cellStyle name="Normal 3 2 3 10 4 2" xfId="32538" xr:uid="{00000000-0005-0000-0000-0000C9590000}"/>
    <cellStyle name="Normal 3 2 3 10 4 3" xfId="48135" xr:uid="{00000000-0005-0000-0000-0000CA590000}"/>
    <cellStyle name="Normal 3 2 3 10 5" xfId="24792" xr:uid="{00000000-0005-0000-0000-0000CB590000}"/>
    <cellStyle name="Normal 3 2 3 10 6" xfId="40389" xr:uid="{00000000-0005-0000-0000-0000CC590000}"/>
    <cellStyle name="Normal 3 2 3 11" xfId="8962" xr:uid="{00000000-0005-0000-0000-0000CD590000}"/>
    <cellStyle name="Normal 3 2 3 11 2" xfId="8963" xr:uid="{00000000-0005-0000-0000-0000CE590000}"/>
    <cellStyle name="Normal 3 2 3 11 2 2" xfId="16873" xr:uid="{00000000-0005-0000-0000-0000CF590000}"/>
    <cellStyle name="Normal 3 2 3 11 2 2 2" xfId="32542" xr:uid="{00000000-0005-0000-0000-0000D0590000}"/>
    <cellStyle name="Normal 3 2 3 11 2 2 3" xfId="48139" xr:uid="{00000000-0005-0000-0000-0000D1590000}"/>
    <cellStyle name="Normal 3 2 3 11 2 3" xfId="24796" xr:uid="{00000000-0005-0000-0000-0000D2590000}"/>
    <cellStyle name="Normal 3 2 3 11 2 4" xfId="40393" xr:uid="{00000000-0005-0000-0000-0000D3590000}"/>
    <cellStyle name="Normal 3 2 3 11 3" xfId="8964" xr:uid="{00000000-0005-0000-0000-0000D4590000}"/>
    <cellStyle name="Normal 3 2 3 11 3 2" xfId="16874" xr:uid="{00000000-0005-0000-0000-0000D5590000}"/>
    <cellStyle name="Normal 3 2 3 11 3 2 2" xfId="32543" xr:uid="{00000000-0005-0000-0000-0000D6590000}"/>
    <cellStyle name="Normal 3 2 3 11 3 2 3" xfId="48140" xr:uid="{00000000-0005-0000-0000-0000D7590000}"/>
    <cellStyle name="Normal 3 2 3 11 3 3" xfId="24797" xr:uid="{00000000-0005-0000-0000-0000D8590000}"/>
    <cellStyle name="Normal 3 2 3 11 3 4" xfId="40394" xr:uid="{00000000-0005-0000-0000-0000D9590000}"/>
    <cellStyle name="Normal 3 2 3 11 4" xfId="16872" xr:uid="{00000000-0005-0000-0000-0000DA590000}"/>
    <cellStyle name="Normal 3 2 3 11 4 2" xfId="32541" xr:uid="{00000000-0005-0000-0000-0000DB590000}"/>
    <cellStyle name="Normal 3 2 3 11 4 3" xfId="48138" xr:uid="{00000000-0005-0000-0000-0000DC590000}"/>
    <cellStyle name="Normal 3 2 3 11 5" xfId="24795" xr:uid="{00000000-0005-0000-0000-0000DD590000}"/>
    <cellStyle name="Normal 3 2 3 11 6" xfId="40392" xr:uid="{00000000-0005-0000-0000-0000DE590000}"/>
    <cellStyle name="Normal 3 2 3 12" xfId="8965" xr:uid="{00000000-0005-0000-0000-0000DF590000}"/>
    <cellStyle name="Normal 3 2 3 12 2" xfId="8966" xr:uid="{00000000-0005-0000-0000-0000E0590000}"/>
    <cellStyle name="Normal 3 2 3 12 2 2" xfId="16876" xr:uid="{00000000-0005-0000-0000-0000E1590000}"/>
    <cellStyle name="Normal 3 2 3 12 2 2 2" xfId="32545" xr:uid="{00000000-0005-0000-0000-0000E2590000}"/>
    <cellStyle name="Normal 3 2 3 12 2 2 3" xfId="48142" xr:uid="{00000000-0005-0000-0000-0000E3590000}"/>
    <cellStyle name="Normal 3 2 3 12 2 3" xfId="24799" xr:uid="{00000000-0005-0000-0000-0000E4590000}"/>
    <cellStyle name="Normal 3 2 3 12 2 4" xfId="40396" xr:uid="{00000000-0005-0000-0000-0000E5590000}"/>
    <cellStyle name="Normal 3 2 3 12 3" xfId="8967" xr:uid="{00000000-0005-0000-0000-0000E6590000}"/>
    <cellStyle name="Normal 3 2 3 12 3 2" xfId="16877" xr:uid="{00000000-0005-0000-0000-0000E7590000}"/>
    <cellStyle name="Normal 3 2 3 12 3 2 2" xfId="32546" xr:uid="{00000000-0005-0000-0000-0000E8590000}"/>
    <cellStyle name="Normal 3 2 3 12 3 2 3" xfId="48143" xr:uid="{00000000-0005-0000-0000-0000E9590000}"/>
    <cellStyle name="Normal 3 2 3 12 3 3" xfId="24800" xr:uid="{00000000-0005-0000-0000-0000EA590000}"/>
    <cellStyle name="Normal 3 2 3 12 3 4" xfId="40397" xr:uid="{00000000-0005-0000-0000-0000EB590000}"/>
    <cellStyle name="Normal 3 2 3 12 4" xfId="16875" xr:uid="{00000000-0005-0000-0000-0000EC590000}"/>
    <cellStyle name="Normal 3 2 3 12 4 2" xfId="32544" xr:uid="{00000000-0005-0000-0000-0000ED590000}"/>
    <cellStyle name="Normal 3 2 3 12 4 3" xfId="48141" xr:uid="{00000000-0005-0000-0000-0000EE590000}"/>
    <cellStyle name="Normal 3 2 3 12 5" xfId="24798" xr:uid="{00000000-0005-0000-0000-0000EF590000}"/>
    <cellStyle name="Normal 3 2 3 12 6" xfId="40395" xr:uid="{00000000-0005-0000-0000-0000F0590000}"/>
    <cellStyle name="Normal 3 2 3 13" xfId="8968" xr:uid="{00000000-0005-0000-0000-0000F1590000}"/>
    <cellStyle name="Normal 3 2 3 13 2" xfId="8969" xr:uid="{00000000-0005-0000-0000-0000F2590000}"/>
    <cellStyle name="Normal 3 2 3 13 2 2" xfId="16879" xr:uid="{00000000-0005-0000-0000-0000F3590000}"/>
    <cellStyle name="Normal 3 2 3 13 2 2 2" xfId="32548" xr:uid="{00000000-0005-0000-0000-0000F4590000}"/>
    <cellStyle name="Normal 3 2 3 13 2 2 3" xfId="48145" xr:uid="{00000000-0005-0000-0000-0000F5590000}"/>
    <cellStyle name="Normal 3 2 3 13 2 3" xfId="24802" xr:uid="{00000000-0005-0000-0000-0000F6590000}"/>
    <cellStyle name="Normal 3 2 3 13 2 4" xfId="40399" xr:uid="{00000000-0005-0000-0000-0000F7590000}"/>
    <cellStyle name="Normal 3 2 3 13 3" xfId="8970" xr:uid="{00000000-0005-0000-0000-0000F8590000}"/>
    <cellStyle name="Normal 3 2 3 13 3 2" xfId="16880" xr:uid="{00000000-0005-0000-0000-0000F9590000}"/>
    <cellStyle name="Normal 3 2 3 13 3 2 2" xfId="32549" xr:uid="{00000000-0005-0000-0000-0000FA590000}"/>
    <cellStyle name="Normal 3 2 3 13 3 2 3" xfId="48146" xr:uid="{00000000-0005-0000-0000-0000FB590000}"/>
    <cellStyle name="Normal 3 2 3 13 3 3" xfId="24803" xr:uid="{00000000-0005-0000-0000-0000FC590000}"/>
    <cellStyle name="Normal 3 2 3 13 3 4" xfId="40400" xr:uid="{00000000-0005-0000-0000-0000FD590000}"/>
    <cellStyle name="Normal 3 2 3 13 4" xfId="16878" xr:uid="{00000000-0005-0000-0000-0000FE590000}"/>
    <cellStyle name="Normal 3 2 3 13 4 2" xfId="32547" xr:uid="{00000000-0005-0000-0000-0000FF590000}"/>
    <cellStyle name="Normal 3 2 3 13 4 3" xfId="48144" xr:uid="{00000000-0005-0000-0000-0000005A0000}"/>
    <cellStyle name="Normal 3 2 3 13 5" xfId="24801" xr:uid="{00000000-0005-0000-0000-0000015A0000}"/>
    <cellStyle name="Normal 3 2 3 13 6" xfId="40398" xr:uid="{00000000-0005-0000-0000-0000025A0000}"/>
    <cellStyle name="Normal 3 2 3 14" xfId="8971" xr:uid="{00000000-0005-0000-0000-0000035A0000}"/>
    <cellStyle name="Normal 3 2 3 14 2" xfId="8972" xr:uid="{00000000-0005-0000-0000-0000045A0000}"/>
    <cellStyle name="Normal 3 2 3 14 2 2" xfId="16882" xr:uid="{00000000-0005-0000-0000-0000055A0000}"/>
    <cellStyle name="Normal 3 2 3 14 2 2 2" xfId="32551" xr:uid="{00000000-0005-0000-0000-0000065A0000}"/>
    <cellStyle name="Normal 3 2 3 14 2 2 3" xfId="48148" xr:uid="{00000000-0005-0000-0000-0000075A0000}"/>
    <cellStyle name="Normal 3 2 3 14 2 3" xfId="24805" xr:uid="{00000000-0005-0000-0000-0000085A0000}"/>
    <cellStyle name="Normal 3 2 3 14 2 4" xfId="40402" xr:uid="{00000000-0005-0000-0000-0000095A0000}"/>
    <cellStyle name="Normal 3 2 3 14 3" xfId="8973" xr:uid="{00000000-0005-0000-0000-00000A5A0000}"/>
    <cellStyle name="Normal 3 2 3 14 3 2" xfId="16883" xr:uid="{00000000-0005-0000-0000-00000B5A0000}"/>
    <cellStyle name="Normal 3 2 3 14 3 2 2" xfId="32552" xr:uid="{00000000-0005-0000-0000-00000C5A0000}"/>
    <cellStyle name="Normal 3 2 3 14 3 2 3" xfId="48149" xr:uid="{00000000-0005-0000-0000-00000D5A0000}"/>
    <cellStyle name="Normal 3 2 3 14 3 3" xfId="24806" xr:uid="{00000000-0005-0000-0000-00000E5A0000}"/>
    <cellStyle name="Normal 3 2 3 14 3 4" xfId="40403" xr:uid="{00000000-0005-0000-0000-00000F5A0000}"/>
    <cellStyle name="Normal 3 2 3 14 4" xfId="16881" xr:uid="{00000000-0005-0000-0000-0000105A0000}"/>
    <cellStyle name="Normal 3 2 3 14 4 2" xfId="32550" xr:uid="{00000000-0005-0000-0000-0000115A0000}"/>
    <cellStyle name="Normal 3 2 3 14 4 3" xfId="48147" xr:uid="{00000000-0005-0000-0000-0000125A0000}"/>
    <cellStyle name="Normal 3 2 3 14 5" xfId="24804" xr:uid="{00000000-0005-0000-0000-0000135A0000}"/>
    <cellStyle name="Normal 3 2 3 14 6" xfId="40401" xr:uid="{00000000-0005-0000-0000-0000145A0000}"/>
    <cellStyle name="Normal 3 2 3 15" xfId="8974" xr:uid="{00000000-0005-0000-0000-0000155A0000}"/>
    <cellStyle name="Normal 3 2 3 15 2" xfId="8975" xr:uid="{00000000-0005-0000-0000-0000165A0000}"/>
    <cellStyle name="Normal 3 2 3 15 2 2" xfId="16885" xr:uid="{00000000-0005-0000-0000-0000175A0000}"/>
    <cellStyle name="Normal 3 2 3 15 2 2 2" xfId="32554" xr:uid="{00000000-0005-0000-0000-0000185A0000}"/>
    <cellStyle name="Normal 3 2 3 15 2 2 3" xfId="48151" xr:uid="{00000000-0005-0000-0000-0000195A0000}"/>
    <cellStyle name="Normal 3 2 3 15 2 3" xfId="24808" xr:uid="{00000000-0005-0000-0000-00001A5A0000}"/>
    <cellStyle name="Normal 3 2 3 15 2 4" xfId="40405" xr:uid="{00000000-0005-0000-0000-00001B5A0000}"/>
    <cellStyle name="Normal 3 2 3 15 3" xfId="8976" xr:uid="{00000000-0005-0000-0000-00001C5A0000}"/>
    <cellStyle name="Normal 3 2 3 15 3 2" xfId="16886" xr:uid="{00000000-0005-0000-0000-00001D5A0000}"/>
    <cellStyle name="Normal 3 2 3 15 3 2 2" xfId="32555" xr:uid="{00000000-0005-0000-0000-00001E5A0000}"/>
    <cellStyle name="Normal 3 2 3 15 3 2 3" xfId="48152" xr:uid="{00000000-0005-0000-0000-00001F5A0000}"/>
    <cellStyle name="Normal 3 2 3 15 3 3" xfId="24809" xr:uid="{00000000-0005-0000-0000-0000205A0000}"/>
    <cellStyle name="Normal 3 2 3 15 3 4" xfId="40406" xr:uid="{00000000-0005-0000-0000-0000215A0000}"/>
    <cellStyle name="Normal 3 2 3 15 4" xfId="16884" xr:uid="{00000000-0005-0000-0000-0000225A0000}"/>
    <cellStyle name="Normal 3 2 3 15 4 2" xfId="32553" xr:uid="{00000000-0005-0000-0000-0000235A0000}"/>
    <cellStyle name="Normal 3 2 3 15 4 3" xfId="48150" xr:uid="{00000000-0005-0000-0000-0000245A0000}"/>
    <cellStyle name="Normal 3 2 3 15 5" xfId="24807" xr:uid="{00000000-0005-0000-0000-0000255A0000}"/>
    <cellStyle name="Normal 3 2 3 15 6" xfId="40404" xr:uid="{00000000-0005-0000-0000-0000265A0000}"/>
    <cellStyle name="Normal 3 2 3 16" xfId="8977" xr:uid="{00000000-0005-0000-0000-0000275A0000}"/>
    <cellStyle name="Normal 3 2 3 16 2" xfId="8978" xr:uid="{00000000-0005-0000-0000-0000285A0000}"/>
    <cellStyle name="Normal 3 2 3 16 2 2" xfId="16888" xr:uid="{00000000-0005-0000-0000-0000295A0000}"/>
    <cellStyle name="Normal 3 2 3 16 2 2 2" xfId="32557" xr:uid="{00000000-0005-0000-0000-00002A5A0000}"/>
    <cellStyle name="Normal 3 2 3 16 2 2 3" xfId="48154" xr:uid="{00000000-0005-0000-0000-00002B5A0000}"/>
    <cellStyle name="Normal 3 2 3 16 2 3" xfId="24811" xr:uid="{00000000-0005-0000-0000-00002C5A0000}"/>
    <cellStyle name="Normal 3 2 3 16 2 4" xfId="40408" xr:uid="{00000000-0005-0000-0000-00002D5A0000}"/>
    <cellStyle name="Normal 3 2 3 16 3" xfId="8979" xr:uid="{00000000-0005-0000-0000-00002E5A0000}"/>
    <cellStyle name="Normal 3 2 3 16 3 2" xfId="16889" xr:uid="{00000000-0005-0000-0000-00002F5A0000}"/>
    <cellStyle name="Normal 3 2 3 16 3 2 2" xfId="32558" xr:uid="{00000000-0005-0000-0000-0000305A0000}"/>
    <cellStyle name="Normal 3 2 3 16 3 2 3" xfId="48155" xr:uid="{00000000-0005-0000-0000-0000315A0000}"/>
    <cellStyle name="Normal 3 2 3 16 3 3" xfId="24812" xr:uid="{00000000-0005-0000-0000-0000325A0000}"/>
    <cellStyle name="Normal 3 2 3 16 3 4" xfId="40409" xr:uid="{00000000-0005-0000-0000-0000335A0000}"/>
    <cellStyle name="Normal 3 2 3 16 4" xfId="16887" xr:uid="{00000000-0005-0000-0000-0000345A0000}"/>
    <cellStyle name="Normal 3 2 3 16 4 2" xfId="32556" xr:uid="{00000000-0005-0000-0000-0000355A0000}"/>
    <cellStyle name="Normal 3 2 3 16 4 3" xfId="48153" xr:uid="{00000000-0005-0000-0000-0000365A0000}"/>
    <cellStyle name="Normal 3 2 3 16 5" xfId="24810" xr:uid="{00000000-0005-0000-0000-0000375A0000}"/>
    <cellStyle name="Normal 3 2 3 16 6" xfId="40407" xr:uid="{00000000-0005-0000-0000-0000385A0000}"/>
    <cellStyle name="Normal 3 2 3 17" xfId="8980" xr:uid="{00000000-0005-0000-0000-0000395A0000}"/>
    <cellStyle name="Normal 3 2 3 17 2" xfId="8981" xr:uid="{00000000-0005-0000-0000-00003A5A0000}"/>
    <cellStyle name="Normal 3 2 3 17 2 2" xfId="16891" xr:uid="{00000000-0005-0000-0000-00003B5A0000}"/>
    <cellStyle name="Normal 3 2 3 17 2 2 2" xfId="32560" xr:uid="{00000000-0005-0000-0000-00003C5A0000}"/>
    <cellStyle name="Normal 3 2 3 17 2 2 3" xfId="48157" xr:uid="{00000000-0005-0000-0000-00003D5A0000}"/>
    <cellStyle name="Normal 3 2 3 17 2 3" xfId="24814" xr:uid="{00000000-0005-0000-0000-00003E5A0000}"/>
    <cellStyle name="Normal 3 2 3 17 2 4" xfId="40411" xr:uid="{00000000-0005-0000-0000-00003F5A0000}"/>
    <cellStyle name="Normal 3 2 3 17 3" xfId="8982" xr:uid="{00000000-0005-0000-0000-0000405A0000}"/>
    <cellStyle name="Normal 3 2 3 17 3 2" xfId="16892" xr:uid="{00000000-0005-0000-0000-0000415A0000}"/>
    <cellStyle name="Normal 3 2 3 17 3 2 2" xfId="32561" xr:uid="{00000000-0005-0000-0000-0000425A0000}"/>
    <cellStyle name="Normal 3 2 3 17 3 2 3" xfId="48158" xr:uid="{00000000-0005-0000-0000-0000435A0000}"/>
    <cellStyle name="Normal 3 2 3 17 3 3" xfId="24815" xr:uid="{00000000-0005-0000-0000-0000445A0000}"/>
    <cellStyle name="Normal 3 2 3 17 3 4" xfId="40412" xr:uid="{00000000-0005-0000-0000-0000455A0000}"/>
    <cellStyle name="Normal 3 2 3 17 4" xfId="16890" xr:uid="{00000000-0005-0000-0000-0000465A0000}"/>
    <cellStyle name="Normal 3 2 3 17 4 2" xfId="32559" xr:uid="{00000000-0005-0000-0000-0000475A0000}"/>
    <cellStyle name="Normal 3 2 3 17 4 3" xfId="48156" xr:uid="{00000000-0005-0000-0000-0000485A0000}"/>
    <cellStyle name="Normal 3 2 3 17 5" xfId="24813" xr:uid="{00000000-0005-0000-0000-0000495A0000}"/>
    <cellStyle name="Normal 3 2 3 17 6" xfId="40410" xr:uid="{00000000-0005-0000-0000-00004A5A0000}"/>
    <cellStyle name="Normal 3 2 3 18" xfId="8983" xr:uid="{00000000-0005-0000-0000-00004B5A0000}"/>
    <cellStyle name="Normal 3 2 3 18 2" xfId="8984" xr:uid="{00000000-0005-0000-0000-00004C5A0000}"/>
    <cellStyle name="Normal 3 2 3 18 2 2" xfId="16894" xr:uid="{00000000-0005-0000-0000-00004D5A0000}"/>
    <cellStyle name="Normal 3 2 3 18 2 2 2" xfId="32563" xr:uid="{00000000-0005-0000-0000-00004E5A0000}"/>
    <cellStyle name="Normal 3 2 3 18 2 2 3" xfId="48160" xr:uid="{00000000-0005-0000-0000-00004F5A0000}"/>
    <cellStyle name="Normal 3 2 3 18 2 3" xfId="24817" xr:uid="{00000000-0005-0000-0000-0000505A0000}"/>
    <cellStyle name="Normal 3 2 3 18 2 4" xfId="40414" xr:uid="{00000000-0005-0000-0000-0000515A0000}"/>
    <cellStyle name="Normal 3 2 3 18 3" xfId="8985" xr:uid="{00000000-0005-0000-0000-0000525A0000}"/>
    <cellStyle name="Normal 3 2 3 18 3 2" xfId="16895" xr:uid="{00000000-0005-0000-0000-0000535A0000}"/>
    <cellStyle name="Normal 3 2 3 18 3 2 2" xfId="32564" xr:uid="{00000000-0005-0000-0000-0000545A0000}"/>
    <cellStyle name="Normal 3 2 3 18 3 2 3" xfId="48161" xr:uid="{00000000-0005-0000-0000-0000555A0000}"/>
    <cellStyle name="Normal 3 2 3 18 3 3" xfId="24818" xr:uid="{00000000-0005-0000-0000-0000565A0000}"/>
    <cellStyle name="Normal 3 2 3 18 3 4" xfId="40415" xr:uid="{00000000-0005-0000-0000-0000575A0000}"/>
    <cellStyle name="Normal 3 2 3 18 4" xfId="16893" xr:uid="{00000000-0005-0000-0000-0000585A0000}"/>
    <cellStyle name="Normal 3 2 3 18 4 2" xfId="32562" xr:uid="{00000000-0005-0000-0000-0000595A0000}"/>
    <cellStyle name="Normal 3 2 3 18 4 3" xfId="48159" xr:uid="{00000000-0005-0000-0000-00005A5A0000}"/>
    <cellStyle name="Normal 3 2 3 18 5" xfId="24816" xr:uid="{00000000-0005-0000-0000-00005B5A0000}"/>
    <cellStyle name="Normal 3 2 3 18 6" xfId="40413" xr:uid="{00000000-0005-0000-0000-00005C5A0000}"/>
    <cellStyle name="Normal 3 2 3 19" xfId="8986" xr:uid="{00000000-0005-0000-0000-00005D5A0000}"/>
    <cellStyle name="Normal 3 2 3 19 2" xfId="16896" xr:uid="{00000000-0005-0000-0000-00005E5A0000}"/>
    <cellStyle name="Normal 3 2 3 19 2 2" xfId="32565" xr:uid="{00000000-0005-0000-0000-00005F5A0000}"/>
    <cellStyle name="Normal 3 2 3 19 2 3" xfId="48162" xr:uid="{00000000-0005-0000-0000-0000605A0000}"/>
    <cellStyle name="Normal 3 2 3 19 3" xfId="24819" xr:uid="{00000000-0005-0000-0000-0000615A0000}"/>
    <cellStyle name="Normal 3 2 3 19 4" xfId="40416" xr:uid="{00000000-0005-0000-0000-0000625A0000}"/>
    <cellStyle name="Normal 3 2 3 2" xfId="8987" xr:uid="{00000000-0005-0000-0000-0000635A0000}"/>
    <cellStyle name="Normal 3 2 3 2 10" xfId="8988" xr:uid="{00000000-0005-0000-0000-0000645A0000}"/>
    <cellStyle name="Normal 3 2 3 2 10 2" xfId="8989" xr:uid="{00000000-0005-0000-0000-0000655A0000}"/>
    <cellStyle name="Normal 3 2 3 2 10 2 2" xfId="16899" xr:uid="{00000000-0005-0000-0000-0000665A0000}"/>
    <cellStyle name="Normal 3 2 3 2 10 2 2 2" xfId="32568" xr:uid="{00000000-0005-0000-0000-0000675A0000}"/>
    <cellStyle name="Normal 3 2 3 2 10 2 2 3" xfId="48165" xr:uid="{00000000-0005-0000-0000-0000685A0000}"/>
    <cellStyle name="Normal 3 2 3 2 10 2 3" xfId="24822" xr:uid="{00000000-0005-0000-0000-0000695A0000}"/>
    <cellStyle name="Normal 3 2 3 2 10 2 4" xfId="40419" xr:uid="{00000000-0005-0000-0000-00006A5A0000}"/>
    <cellStyle name="Normal 3 2 3 2 10 3" xfId="8990" xr:uid="{00000000-0005-0000-0000-00006B5A0000}"/>
    <cellStyle name="Normal 3 2 3 2 10 3 2" xfId="16900" xr:uid="{00000000-0005-0000-0000-00006C5A0000}"/>
    <cellStyle name="Normal 3 2 3 2 10 3 2 2" xfId="32569" xr:uid="{00000000-0005-0000-0000-00006D5A0000}"/>
    <cellStyle name="Normal 3 2 3 2 10 3 2 3" xfId="48166" xr:uid="{00000000-0005-0000-0000-00006E5A0000}"/>
    <cellStyle name="Normal 3 2 3 2 10 3 3" xfId="24823" xr:uid="{00000000-0005-0000-0000-00006F5A0000}"/>
    <cellStyle name="Normal 3 2 3 2 10 3 4" xfId="40420" xr:uid="{00000000-0005-0000-0000-0000705A0000}"/>
    <cellStyle name="Normal 3 2 3 2 10 4" xfId="16898" xr:uid="{00000000-0005-0000-0000-0000715A0000}"/>
    <cellStyle name="Normal 3 2 3 2 10 4 2" xfId="32567" xr:uid="{00000000-0005-0000-0000-0000725A0000}"/>
    <cellStyle name="Normal 3 2 3 2 10 4 3" xfId="48164" xr:uid="{00000000-0005-0000-0000-0000735A0000}"/>
    <cellStyle name="Normal 3 2 3 2 10 5" xfId="24821" xr:uid="{00000000-0005-0000-0000-0000745A0000}"/>
    <cellStyle name="Normal 3 2 3 2 10 6" xfId="40418" xr:uid="{00000000-0005-0000-0000-0000755A0000}"/>
    <cellStyle name="Normal 3 2 3 2 11" xfId="8991" xr:uid="{00000000-0005-0000-0000-0000765A0000}"/>
    <cellStyle name="Normal 3 2 3 2 11 2" xfId="8992" xr:uid="{00000000-0005-0000-0000-0000775A0000}"/>
    <cellStyle name="Normal 3 2 3 2 11 2 2" xfId="16902" xr:uid="{00000000-0005-0000-0000-0000785A0000}"/>
    <cellStyle name="Normal 3 2 3 2 11 2 2 2" xfId="32571" xr:uid="{00000000-0005-0000-0000-0000795A0000}"/>
    <cellStyle name="Normal 3 2 3 2 11 2 2 3" xfId="48168" xr:uid="{00000000-0005-0000-0000-00007A5A0000}"/>
    <cellStyle name="Normal 3 2 3 2 11 2 3" xfId="24825" xr:uid="{00000000-0005-0000-0000-00007B5A0000}"/>
    <cellStyle name="Normal 3 2 3 2 11 2 4" xfId="40422" xr:uid="{00000000-0005-0000-0000-00007C5A0000}"/>
    <cellStyle name="Normal 3 2 3 2 11 3" xfId="8993" xr:uid="{00000000-0005-0000-0000-00007D5A0000}"/>
    <cellStyle name="Normal 3 2 3 2 11 3 2" xfId="16903" xr:uid="{00000000-0005-0000-0000-00007E5A0000}"/>
    <cellStyle name="Normal 3 2 3 2 11 3 2 2" xfId="32572" xr:uid="{00000000-0005-0000-0000-00007F5A0000}"/>
    <cellStyle name="Normal 3 2 3 2 11 3 2 3" xfId="48169" xr:uid="{00000000-0005-0000-0000-0000805A0000}"/>
    <cellStyle name="Normal 3 2 3 2 11 3 3" xfId="24826" xr:uid="{00000000-0005-0000-0000-0000815A0000}"/>
    <cellStyle name="Normal 3 2 3 2 11 3 4" xfId="40423" xr:uid="{00000000-0005-0000-0000-0000825A0000}"/>
    <cellStyle name="Normal 3 2 3 2 11 4" xfId="16901" xr:uid="{00000000-0005-0000-0000-0000835A0000}"/>
    <cellStyle name="Normal 3 2 3 2 11 4 2" xfId="32570" xr:uid="{00000000-0005-0000-0000-0000845A0000}"/>
    <cellStyle name="Normal 3 2 3 2 11 4 3" xfId="48167" xr:uid="{00000000-0005-0000-0000-0000855A0000}"/>
    <cellStyle name="Normal 3 2 3 2 11 5" xfId="24824" xr:uid="{00000000-0005-0000-0000-0000865A0000}"/>
    <cellStyle name="Normal 3 2 3 2 11 6" xfId="40421" xr:uid="{00000000-0005-0000-0000-0000875A0000}"/>
    <cellStyle name="Normal 3 2 3 2 12" xfId="8994" xr:uid="{00000000-0005-0000-0000-0000885A0000}"/>
    <cellStyle name="Normal 3 2 3 2 12 2" xfId="8995" xr:uid="{00000000-0005-0000-0000-0000895A0000}"/>
    <cellStyle name="Normal 3 2 3 2 12 2 2" xfId="16905" xr:uid="{00000000-0005-0000-0000-00008A5A0000}"/>
    <cellStyle name="Normal 3 2 3 2 12 2 2 2" xfId="32574" xr:uid="{00000000-0005-0000-0000-00008B5A0000}"/>
    <cellStyle name="Normal 3 2 3 2 12 2 2 3" xfId="48171" xr:uid="{00000000-0005-0000-0000-00008C5A0000}"/>
    <cellStyle name="Normal 3 2 3 2 12 2 3" xfId="24828" xr:uid="{00000000-0005-0000-0000-00008D5A0000}"/>
    <cellStyle name="Normal 3 2 3 2 12 2 4" xfId="40425" xr:uid="{00000000-0005-0000-0000-00008E5A0000}"/>
    <cellStyle name="Normal 3 2 3 2 12 3" xfId="8996" xr:uid="{00000000-0005-0000-0000-00008F5A0000}"/>
    <cellStyle name="Normal 3 2 3 2 12 3 2" xfId="16906" xr:uid="{00000000-0005-0000-0000-0000905A0000}"/>
    <cellStyle name="Normal 3 2 3 2 12 3 2 2" xfId="32575" xr:uid="{00000000-0005-0000-0000-0000915A0000}"/>
    <cellStyle name="Normal 3 2 3 2 12 3 2 3" xfId="48172" xr:uid="{00000000-0005-0000-0000-0000925A0000}"/>
    <cellStyle name="Normal 3 2 3 2 12 3 3" xfId="24829" xr:uid="{00000000-0005-0000-0000-0000935A0000}"/>
    <cellStyle name="Normal 3 2 3 2 12 3 4" xfId="40426" xr:uid="{00000000-0005-0000-0000-0000945A0000}"/>
    <cellStyle name="Normal 3 2 3 2 12 4" xfId="16904" xr:uid="{00000000-0005-0000-0000-0000955A0000}"/>
    <cellStyle name="Normal 3 2 3 2 12 4 2" xfId="32573" xr:uid="{00000000-0005-0000-0000-0000965A0000}"/>
    <cellStyle name="Normal 3 2 3 2 12 4 3" xfId="48170" xr:uid="{00000000-0005-0000-0000-0000975A0000}"/>
    <cellStyle name="Normal 3 2 3 2 12 5" xfId="24827" xr:uid="{00000000-0005-0000-0000-0000985A0000}"/>
    <cellStyle name="Normal 3 2 3 2 12 6" xfId="40424" xr:uid="{00000000-0005-0000-0000-0000995A0000}"/>
    <cellStyle name="Normal 3 2 3 2 13" xfId="8997" xr:uid="{00000000-0005-0000-0000-00009A5A0000}"/>
    <cellStyle name="Normal 3 2 3 2 13 2" xfId="8998" xr:uid="{00000000-0005-0000-0000-00009B5A0000}"/>
    <cellStyle name="Normal 3 2 3 2 13 2 2" xfId="16908" xr:uid="{00000000-0005-0000-0000-00009C5A0000}"/>
    <cellStyle name="Normal 3 2 3 2 13 2 2 2" xfId="32577" xr:uid="{00000000-0005-0000-0000-00009D5A0000}"/>
    <cellStyle name="Normal 3 2 3 2 13 2 2 3" xfId="48174" xr:uid="{00000000-0005-0000-0000-00009E5A0000}"/>
    <cellStyle name="Normal 3 2 3 2 13 2 3" xfId="24831" xr:uid="{00000000-0005-0000-0000-00009F5A0000}"/>
    <cellStyle name="Normal 3 2 3 2 13 2 4" xfId="40428" xr:uid="{00000000-0005-0000-0000-0000A05A0000}"/>
    <cellStyle name="Normal 3 2 3 2 13 3" xfId="8999" xr:uid="{00000000-0005-0000-0000-0000A15A0000}"/>
    <cellStyle name="Normal 3 2 3 2 13 3 2" xfId="16909" xr:uid="{00000000-0005-0000-0000-0000A25A0000}"/>
    <cellStyle name="Normal 3 2 3 2 13 3 2 2" xfId="32578" xr:uid="{00000000-0005-0000-0000-0000A35A0000}"/>
    <cellStyle name="Normal 3 2 3 2 13 3 2 3" xfId="48175" xr:uid="{00000000-0005-0000-0000-0000A45A0000}"/>
    <cellStyle name="Normal 3 2 3 2 13 3 3" xfId="24832" xr:uid="{00000000-0005-0000-0000-0000A55A0000}"/>
    <cellStyle name="Normal 3 2 3 2 13 3 4" xfId="40429" xr:uid="{00000000-0005-0000-0000-0000A65A0000}"/>
    <cellStyle name="Normal 3 2 3 2 13 4" xfId="16907" xr:uid="{00000000-0005-0000-0000-0000A75A0000}"/>
    <cellStyle name="Normal 3 2 3 2 13 4 2" xfId="32576" xr:uid="{00000000-0005-0000-0000-0000A85A0000}"/>
    <cellStyle name="Normal 3 2 3 2 13 4 3" xfId="48173" xr:uid="{00000000-0005-0000-0000-0000A95A0000}"/>
    <cellStyle name="Normal 3 2 3 2 13 5" xfId="24830" xr:uid="{00000000-0005-0000-0000-0000AA5A0000}"/>
    <cellStyle name="Normal 3 2 3 2 13 6" xfId="40427" xr:uid="{00000000-0005-0000-0000-0000AB5A0000}"/>
    <cellStyle name="Normal 3 2 3 2 14" xfId="9000" xr:uid="{00000000-0005-0000-0000-0000AC5A0000}"/>
    <cellStyle name="Normal 3 2 3 2 14 2" xfId="9001" xr:uid="{00000000-0005-0000-0000-0000AD5A0000}"/>
    <cellStyle name="Normal 3 2 3 2 14 2 2" xfId="16911" xr:uid="{00000000-0005-0000-0000-0000AE5A0000}"/>
    <cellStyle name="Normal 3 2 3 2 14 2 2 2" xfId="32580" xr:uid="{00000000-0005-0000-0000-0000AF5A0000}"/>
    <cellStyle name="Normal 3 2 3 2 14 2 2 3" xfId="48177" xr:uid="{00000000-0005-0000-0000-0000B05A0000}"/>
    <cellStyle name="Normal 3 2 3 2 14 2 3" xfId="24834" xr:uid="{00000000-0005-0000-0000-0000B15A0000}"/>
    <cellStyle name="Normal 3 2 3 2 14 2 4" xfId="40431" xr:uid="{00000000-0005-0000-0000-0000B25A0000}"/>
    <cellStyle name="Normal 3 2 3 2 14 3" xfId="9002" xr:uid="{00000000-0005-0000-0000-0000B35A0000}"/>
    <cellStyle name="Normal 3 2 3 2 14 3 2" xfId="16912" xr:uid="{00000000-0005-0000-0000-0000B45A0000}"/>
    <cellStyle name="Normal 3 2 3 2 14 3 2 2" xfId="32581" xr:uid="{00000000-0005-0000-0000-0000B55A0000}"/>
    <cellStyle name="Normal 3 2 3 2 14 3 2 3" xfId="48178" xr:uid="{00000000-0005-0000-0000-0000B65A0000}"/>
    <cellStyle name="Normal 3 2 3 2 14 3 3" xfId="24835" xr:uid="{00000000-0005-0000-0000-0000B75A0000}"/>
    <cellStyle name="Normal 3 2 3 2 14 3 4" xfId="40432" xr:uid="{00000000-0005-0000-0000-0000B85A0000}"/>
    <cellStyle name="Normal 3 2 3 2 14 4" xfId="16910" xr:uid="{00000000-0005-0000-0000-0000B95A0000}"/>
    <cellStyle name="Normal 3 2 3 2 14 4 2" xfId="32579" xr:uid="{00000000-0005-0000-0000-0000BA5A0000}"/>
    <cellStyle name="Normal 3 2 3 2 14 4 3" xfId="48176" xr:uid="{00000000-0005-0000-0000-0000BB5A0000}"/>
    <cellStyle name="Normal 3 2 3 2 14 5" xfId="24833" xr:uid="{00000000-0005-0000-0000-0000BC5A0000}"/>
    <cellStyle name="Normal 3 2 3 2 14 6" xfId="40430" xr:uid="{00000000-0005-0000-0000-0000BD5A0000}"/>
    <cellStyle name="Normal 3 2 3 2 15" xfId="9003" xr:uid="{00000000-0005-0000-0000-0000BE5A0000}"/>
    <cellStyle name="Normal 3 2 3 2 15 2" xfId="9004" xr:uid="{00000000-0005-0000-0000-0000BF5A0000}"/>
    <cellStyle name="Normal 3 2 3 2 15 2 2" xfId="16914" xr:uid="{00000000-0005-0000-0000-0000C05A0000}"/>
    <cellStyle name="Normal 3 2 3 2 15 2 2 2" xfId="32583" xr:uid="{00000000-0005-0000-0000-0000C15A0000}"/>
    <cellStyle name="Normal 3 2 3 2 15 2 2 3" xfId="48180" xr:uid="{00000000-0005-0000-0000-0000C25A0000}"/>
    <cellStyle name="Normal 3 2 3 2 15 2 3" xfId="24837" xr:uid="{00000000-0005-0000-0000-0000C35A0000}"/>
    <cellStyle name="Normal 3 2 3 2 15 2 4" xfId="40434" xr:uid="{00000000-0005-0000-0000-0000C45A0000}"/>
    <cellStyle name="Normal 3 2 3 2 15 3" xfId="9005" xr:uid="{00000000-0005-0000-0000-0000C55A0000}"/>
    <cellStyle name="Normal 3 2 3 2 15 3 2" xfId="16915" xr:uid="{00000000-0005-0000-0000-0000C65A0000}"/>
    <cellStyle name="Normal 3 2 3 2 15 3 2 2" xfId="32584" xr:uid="{00000000-0005-0000-0000-0000C75A0000}"/>
    <cellStyle name="Normal 3 2 3 2 15 3 2 3" xfId="48181" xr:uid="{00000000-0005-0000-0000-0000C85A0000}"/>
    <cellStyle name="Normal 3 2 3 2 15 3 3" xfId="24838" xr:uid="{00000000-0005-0000-0000-0000C95A0000}"/>
    <cellStyle name="Normal 3 2 3 2 15 3 4" xfId="40435" xr:uid="{00000000-0005-0000-0000-0000CA5A0000}"/>
    <cellStyle name="Normal 3 2 3 2 15 4" xfId="16913" xr:uid="{00000000-0005-0000-0000-0000CB5A0000}"/>
    <cellStyle name="Normal 3 2 3 2 15 4 2" xfId="32582" xr:uid="{00000000-0005-0000-0000-0000CC5A0000}"/>
    <cellStyle name="Normal 3 2 3 2 15 4 3" xfId="48179" xr:uid="{00000000-0005-0000-0000-0000CD5A0000}"/>
    <cellStyle name="Normal 3 2 3 2 15 5" xfId="24836" xr:uid="{00000000-0005-0000-0000-0000CE5A0000}"/>
    <cellStyle name="Normal 3 2 3 2 15 6" xfId="40433" xr:uid="{00000000-0005-0000-0000-0000CF5A0000}"/>
    <cellStyle name="Normal 3 2 3 2 16" xfId="9006" xr:uid="{00000000-0005-0000-0000-0000D05A0000}"/>
    <cellStyle name="Normal 3 2 3 2 16 2" xfId="9007" xr:uid="{00000000-0005-0000-0000-0000D15A0000}"/>
    <cellStyle name="Normal 3 2 3 2 16 2 2" xfId="16917" xr:uid="{00000000-0005-0000-0000-0000D25A0000}"/>
    <cellStyle name="Normal 3 2 3 2 16 2 2 2" xfId="32586" xr:uid="{00000000-0005-0000-0000-0000D35A0000}"/>
    <cellStyle name="Normal 3 2 3 2 16 2 2 3" xfId="48183" xr:uid="{00000000-0005-0000-0000-0000D45A0000}"/>
    <cellStyle name="Normal 3 2 3 2 16 2 3" xfId="24840" xr:uid="{00000000-0005-0000-0000-0000D55A0000}"/>
    <cellStyle name="Normal 3 2 3 2 16 2 4" xfId="40437" xr:uid="{00000000-0005-0000-0000-0000D65A0000}"/>
    <cellStyle name="Normal 3 2 3 2 16 3" xfId="9008" xr:uid="{00000000-0005-0000-0000-0000D75A0000}"/>
    <cellStyle name="Normal 3 2 3 2 16 3 2" xfId="16918" xr:uid="{00000000-0005-0000-0000-0000D85A0000}"/>
    <cellStyle name="Normal 3 2 3 2 16 3 2 2" xfId="32587" xr:uid="{00000000-0005-0000-0000-0000D95A0000}"/>
    <cellStyle name="Normal 3 2 3 2 16 3 2 3" xfId="48184" xr:uid="{00000000-0005-0000-0000-0000DA5A0000}"/>
    <cellStyle name="Normal 3 2 3 2 16 3 3" xfId="24841" xr:uid="{00000000-0005-0000-0000-0000DB5A0000}"/>
    <cellStyle name="Normal 3 2 3 2 16 3 4" xfId="40438" xr:uid="{00000000-0005-0000-0000-0000DC5A0000}"/>
    <cellStyle name="Normal 3 2 3 2 16 4" xfId="16916" xr:uid="{00000000-0005-0000-0000-0000DD5A0000}"/>
    <cellStyle name="Normal 3 2 3 2 16 4 2" xfId="32585" xr:uid="{00000000-0005-0000-0000-0000DE5A0000}"/>
    <cellStyle name="Normal 3 2 3 2 16 4 3" xfId="48182" xr:uid="{00000000-0005-0000-0000-0000DF5A0000}"/>
    <cellStyle name="Normal 3 2 3 2 16 5" xfId="24839" xr:uid="{00000000-0005-0000-0000-0000E05A0000}"/>
    <cellStyle name="Normal 3 2 3 2 16 6" xfId="40436" xr:uid="{00000000-0005-0000-0000-0000E15A0000}"/>
    <cellStyle name="Normal 3 2 3 2 17" xfId="9009" xr:uid="{00000000-0005-0000-0000-0000E25A0000}"/>
    <cellStyle name="Normal 3 2 3 2 17 2" xfId="16919" xr:uid="{00000000-0005-0000-0000-0000E35A0000}"/>
    <cellStyle name="Normal 3 2 3 2 17 2 2" xfId="32588" xr:uid="{00000000-0005-0000-0000-0000E45A0000}"/>
    <cellStyle name="Normal 3 2 3 2 17 2 3" xfId="48185" xr:uid="{00000000-0005-0000-0000-0000E55A0000}"/>
    <cellStyle name="Normal 3 2 3 2 17 3" xfId="24842" xr:uid="{00000000-0005-0000-0000-0000E65A0000}"/>
    <cellStyle name="Normal 3 2 3 2 17 4" xfId="40439" xr:uid="{00000000-0005-0000-0000-0000E75A0000}"/>
    <cellStyle name="Normal 3 2 3 2 18" xfId="9010" xr:uid="{00000000-0005-0000-0000-0000E85A0000}"/>
    <cellStyle name="Normal 3 2 3 2 18 2" xfId="16920" xr:uid="{00000000-0005-0000-0000-0000E95A0000}"/>
    <cellStyle name="Normal 3 2 3 2 18 2 2" xfId="32589" xr:uid="{00000000-0005-0000-0000-0000EA5A0000}"/>
    <cellStyle name="Normal 3 2 3 2 18 2 3" xfId="48186" xr:uid="{00000000-0005-0000-0000-0000EB5A0000}"/>
    <cellStyle name="Normal 3 2 3 2 18 3" xfId="24843" xr:uid="{00000000-0005-0000-0000-0000EC5A0000}"/>
    <cellStyle name="Normal 3 2 3 2 18 4" xfId="40440" xr:uid="{00000000-0005-0000-0000-0000ED5A0000}"/>
    <cellStyle name="Normal 3 2 3 2 19" xfId="16897" xr:uid="{00000000-0005-0000-0000-0000EE5A0000}"/>
    <cellStyle name="Normal 3 2 3 2 19 2" xfId="32566" xr:uid="{00000000-0005-0000-0000-0000EF5A0000}"/>
    <cellStyle name="Normal 3 2 3 2 19 3" xfId="48163" xr:uid="{00000000-0005-0000-0000-0000F05A0000}"/>
    <cellStyle name="Normal 3 2 3 2 2" xfId="9011" xr:uid="{00000000-0005-0000-0000-0000F15A0000}"/>
    <cellStyle name="Normal 3 2 3 2 2 2" xfId="9012" xr:uid="{00000000-0005-0000-0000-0000F25A0000}"/>
    <cellStyle name="Normal 3 2 3 2 2 2 2" xfId="9013" xr:uid="{00000000-0005-0000-0000-0000F35A0000}"/>
    <cellStyle name="Normal 3 2 3 2 2 2 2 2" xfId="9014" xr:uid="{00000000-0005-0000-0000-0000F45A0000}"/>
    <cellStyle name="Normal 3 2 3 2 2 2 2 2 2" xfId="16924" xr:uid="{00000000-0005-0000-0000-0000F55A0000}"/>
    <cellStyle name="Normal 3 2 3 2 2 2 2 2 2 2" xfId="32593" xr:uid="{00000000-0005-0000-0000-0000F65A0000}"/>
    <cellStyle name="Normal 3 2 3 2 2 2 2 2 2 3" xfId="48190" xr:uid="{00000000-0005-0000-0000-0000F75A0000}"/>
    <cellStyle name="Normal 3 2 3 2 2 2 2 2 3" xfId="24847" xr:uid="{00000000-0005-0000-0000-0000F85A0000}"/>
    <cellStyle name="Normal 3 2 3 2 2 2 2 2 4" xfId="40444" xr:uid="{00000000-0005-0000-0000-0000F95A0000}"/>
    <cellStyle name="Normal 3 2 3 2 2 2 2 3" xfId="9015" xr:uid="{00000000-0005-0000-0000-0000FA5A0000}"/>
    <cellStyle name="Normal 3 2 3 2 2 2 2 3 2" xfId="16925" xr:uid="{00000000-0005-0000-0000-0000FB5A0000}"/>
    <cellStyle name="Normal 3 2 3 2 2 2 2 3 2 2" xfId="32594" xr:uid="{00000000-0005-0000-0000-0000FC5A0000}"/>
    <cellStyle name="Normal 3 2 3 2 2 2 2 3 2 3" xfId="48191" xr:uid="{00000000-0005-0000-0000-0000FD5A0000}"/>
    <cellStyle name="Normal 3 2 3 2 2 2 2 3 3" xfId="24848" xr:uid="{00000000-0005-0000-0000-0000FE5A0000}"/>
    <cellStyle name="Normal 3 2 3 2 2 2 2 3 4" xfId="40445" xr:uid="{00000000-0005-0000-0000-0000FF5A0000}"/>
    <cellStyle name="Normal 3 2 3 2 2 2 2 4" xfId="16923" xr:uid="{00000000-0005-0000-0000-0000005B0000}"/>
    <cellStyle name="Normal 3 2 3 2 2 2 2 4 2" xfId="32592" xr:uid="{00000000-0005-0000-0000-0000015B0000}"/>
    <cellStyle name="Normal 3 2 3 2 2 2 2 4 3" xfId="48189" xr:uid="{00000000-0005-0000-0000-0000025B0000}"/>
    <cellStyle name="Normal 3 2 3 2 2 2 2 5" xfId="24846" xr:uid="{00000000-0005-0000-0000-0000035B0000}"/>
    <cellStyle name="Normal 3 2 3 2 2 2 2 6" xfId="40443" xr:uid="{00000000-0005-0000-0000-0000045B0000}"/>
    <cellStyle name="Normal 3 2 3 2 2 2 3" xfId="9016" xr:uid="{00000000-0005-0000-0000-0000055B0000}"/>
    <cellStyle name="Normal 3 2 3 2 2 2 3 2" xfId="16926" xr:uid="{00000000-0005-0000-0000-0000065B0000}"/>
    <cellStyle name="Normal 3 2 3 2 2 2 3 2 2" xfId="32595" xr:uid="{00000000-0005-0000-0000-0000075B0000}"/>
    <cellStyle name="Normal 3 2 3 2 2 2 3 2 3" xfId="48192" xr:uid="{00000000-0005-0000-0000-0000085B0000}"/>
    <cellStyle name="Normal 3 2 3 2 2 2 3 3" xfId="24849" xr:uid="{00000000-0005-0000-0000-0000095B0000}"/>
    <cellStyle name="Normal 3 2 3 2 2 2 3 4" xfId="40446" xr:uid="{00000000-0005-0000-0000-00000A5B0000}"/>
    <cellStyle name="Normal 3 2 3 2 2 2 4" xfId="9017" xr:uid="{00000000-0005-0000-0000-00000B5B0000}"/>
    <cellStyle name="Normal 3 2 3 2 2 2 4 2" xfId="16927" xr:uid="{00000000-0005-0000-0000-00000C5B0000}"/>
    <cellStyle name="Normal 3 2 3 2 2 2 4 2 2" xfId="32596" xr:uid="{00000000-0005-0000-0000-00000D5B0000}"/>
    <cellStyle name="Normal 3 2 3 2 2 2 4 2 3" xfId="48193" xr:uid="{00000000-0005-0000-0000-00000E5B0000}"/>
    <cellStyle name="Normal 3 2 3 2 2 2 4 3" xfId="24850" xr:uid="{00000000-0005-0000-0000-00000F5B0000}"/>
    <cellStyle name="Normal 3 2 3 2 2 2 4 4" xfId="40447" xr:uid="{00000000-0005-0000-0000-0000105B0000}"/>
    <cellStyle name="Normal 3 2 3 2 2 2 5" xfId="16922" xr:uid="{00000000-0005-0000-0000-0000115B0000}"/>
    <cellStyle name="Normal 3 2 3 2 2 2 5 2" xfId="32591" xr:uid="{00000000-0005-0000-0000-0000125B0000}"/>
    <cellStyle name="Normal 3 2 3 2 2 2 5 3" xfId="48188" xr:uid="{00000000-0005-0000-0000-0000135B0000}"/>
    <cellStyle name="Normal 3 2 3 2 2 2 6" xfId="24845" xr:uid="{00000000-0005-0000-0000-0000145B0000}"/>
    <cellStyle name="Normal 3 2 3 2 2 2 7" xfId="40442" xr:uid="{00000000-0005-0000-0000-0000155B0000}"/>
    <cellStyle name="Normal 3 2 3 2 2 3" xfId="9018" xr:uid="{00000000-0005-0000-0000-0000165B0000}"/>
    <cellStyle name="Normal 3 2 3 2 2 3 2" xfId="9019" xr:uid="{00000000-0005-0000-0000-0000175B0000}"/>
    <cellStyle name="Normal 3 2 3 2 2 3 2 2" xfId="16929" xr:uid="{00000000-0005-0000-0000-0000185B0000}"/>
    <cellStyle name="Normal 3 2 3 2 2 3 2 2 2" xfId="32598" xr:uid="{00000000-0005-0000-0000-0000195B0000}"/>
    <cellStyle name="Normal 3 2 3 2 2 3 2 2 3" xfId="48195" xr:uid="{00000000-0005-0000-0000-00001A5B0000}"/>
    <cellStyle name="Normal 3 2 3 2 2 3 2 3" xfId="24852" xr:uid="{00000000-0005-0000-0000-00001B5B0000}"/>
    <cellStyle name="Normal 3 2 3 2 2 3 2 4" xfId="40449" xr:uid="{00000000-0005-0000-0000-00001C5B0000}"/>
    <cellStyle name="Normal 3 2 3 2 2 3 3" xfId="9020" xr:uid="{00000000-0005-0000-0000-00001D5B0000}"/>
    <cellStyle name="Normal 3 2 3 2 2 3 3 2" xfId="16930" xr:uid="{00000000-0005-0000-0000-00001E5B0000}"/>
    <cellStyle name="Normal 3 2 3 2 2 3 3 2 2" xfId="32599" xr:uid="{00000000-0005-0000-0000-00001F5B0000}"/>
    <cellStyle name="Normal 3 2 3 2 2 3 3 2 3" xfId="48196" xr:uid="{00000000-0005-0000-0000-0000205B0000}"/>
    <cellStyle name="Normal 3 2 3 2 2 3 3 3" xfId="24853" xr:uid="{00000000-0005-0000-0000-0000215B0000}"/>
    <cellStyle name="Normal 3 2 3 2 2 3 3 4" xfId="40450" xr:uid="{00000000-0005-0000-0000-0000225B0000}"/>
    <cellStyle name="Normal 3 2 3 2 2 3 4" xfId="16928" xr:uid="{00000000-0005-0000-0000-0000235B0000}"/>
    <cellStyle name="Normal 3 2 3 2 2 3 4 2" xfId="32597" xr:uid="{00000000-0005-0000-0000-0000245B0000}"/>
    <cellStyle name="Normal 3 2 3 2 2 3 4 3" xfId="48194" xr:uid="{00000000-0005-0000-0000-0000255B0000}"/>
    <cellStyle name="Normal 3 2 3 2 2 3 5" xfId="24851" xr:uid="{00000000-0005-0000-0000-0000265B0000}"/>
    <cellStyle name="Normal 3 2 3 2 2 3 6" xfId="40448" xr:uid="{00000000-0005-0000-0000-0000275B0000}"/>
    <cellStyle name="Normal 3 2 3 2 2 4" xfId="9021" xr:uid="{00000000-0005-0000-0000-0000285B0000}"/>
    <cellStyle name="Normal 3 2 3 2 2 4 2" xfId="16931" xr:uid="{00000000-0005-0000-0000-0000295B0000}"/>
    <cellStyle name="Normal 3 2 3 2 2 4 2 2" xfId="32600" xr:uid="{00000000-0005-0000-0000-00002A5B0000}"/>
    <cellStyle name="Normal 3 2 3 2 2 4 2 3" xfId="48197" xr:uid="{00000000-0005-0000-0000-00002B5B0000}"/>
    <cellStyle name="Normal 3 2 3 2 2 4 3" xfId="24854" xr:uid="{00000000-0005-0000-0000-00002C5B0000}"/>
    <cellStyle name="Normal 3 2 3 2 2 4 4" xfId="40451" xr:uid="{00000000-0005-0000-0000-00002D5B0000}"/>
    <cellStyle name="Normal 3 2 3 2 2 5" xfId="9022" xr:uid="{00000000-0005-0000-0000-00002E5B0000}"/>
    <cellStyle name="Normal 3 2 3 2 2 5 2" xfId="16932" xr:uid="{00000000-0005-0000-0000-00002F5B0000}"/>
    <cellStyle name="Normal 3 2 3 2 2 5 2 2" xfId="32601" xr:uid="{00000000-0005-0000-0000-0000305B0000}"/>
    <cellStyle name="Normal 3 2 3 2 2 5 2 3" xfId="48198" xr:uid="{00000000-0005-0000-0000-0000315B0000}"/>
    <cellStyle name="Normal 3 2 3 2 2 5 3" xfId="24855" xr:uid="{00000000-0005-0000-0000-0000325B0000}"/>
    <cellStyle name="Normal 3 2 3 2 2 5 4" xfId="40452" xr:uid="{00000000-0005-0000-0000-0000335B0000}"/>
    <cellStyle name="Normal 3 2 3 2 2 6" xfId="16921" xr:uid="{00000000-0005-0000-0000-0000345B0000}"/>
    <cellStyle name="Normal 3 2 3 2 2 6 2" xfId="32590" xr:uid="{00000000-0005-0000-0000-0000355B0000}"/>
    <cellStyle name="Normal 3 2 3 2 2 6 3" xfId="48187" xr:uid="{00000000-0005-0000-0000-0000365B0000}"/>
    <cellStyle name="Normal 3 2 3 2 2 7" xfId="24844" xr:uid="{00000000-0005-0000-0000-0000375B0000}"/>
    <cellStyle name="Normal 3 2 3 2 2 8" xfId="40441" xr:uid="{00000000-0005-0000-0000-0000385B0000}"/>
    <cellStyle name="Normal 3 2 3 2 20" xfId="24820" xr:uid="{00000000-0005-0000-0000-0000395B0000}"/>
    <cellStyle name="Normal 3 2 3 2 21" xfId="40417" xr:uid="{00000000-0005-0000-0000-00003A5B0000}"/>
    <cellStyle name="Normal 3 2 3 2 3" xfId="9023" xr:uid="{00000000-0005-0000-0000-00003B5B0000}"/>
    <cellStyle name="Normal 3 2 3 2 3 2" xfId="9024" xr:uid="{00000000-0005-0000-0000-00003C5B0000}"/>
    <cellStyle name="Normal 3 2 3 2 3 2 2" xfId="9025" xr:uid="{00000000-0005-0000-0000-00003D5B0000}"/>
    <cellStyle name="Normal 3 2 3 2 3 2 2 2" xfId="9026" xr:uid="{00000000-0005-0000-0000-00003E5B0000}"/>
    <cellStyle name="Normal 3 2 3 2 3 2 2 2 2" xfId="16936" xr:uid="{00000000-0005-0000-0000-00003F5B0000}"/>
    <cellStyle name="Normal 3 2 3 2 3 2 2 2 2 2" xfId="32605" xr:uid="{00000000-0005-0000-0000-0000405B0000}"/>
    <cellStyle name="Normal 3 2 3 2 3 2 2 2 2 3" xfId="48202" xr:uid="{00000000-0005-0000-0000-0000415B0000}"/>
    <cellStyle name="Normal 3 2 3 2 3 2 2 2 3" xfId="24859" xr:uid="{00000000-0005-0000-0000-0000425B0000}"/>
    <cellStyle name="Normal 3 2 3 2 3 2 2 2 4" xfId="40456" xr:uid="{00000000-0005-0000-0000-0000435B0000}"/>
    <cellStyle name="Normal 3 2 3 2 3 2 2 3" xfId="9027" xr:uid="{00000000-0005-0000-0000-0000445B0000}"/>
    <cellStyle name="Normal 3 2 3 2 3 2 2 3 2" xfId="16937" xr:uid="{00000000-0005-0000-0000-0000455B0000}"/>
    <cellStyle name="Normal 3 2 3 2 3 2 2 3 2 2" xfId="32606" xr:uid="{00000000-0005-0000-0000-0000465B0000}"/>
    <cellStyle name="Normal 3 2 3 2 3 2 2 3 2 3" xfId="48203" xr:uid="{00000000-0005-0000-0000-0000475B0000}"/>
    <cellStyle name="Normal 3 2 3 2 3 2 2 3 3" xfId="24860" xr:uid="{00000000-0005-0000-0000-0000485B0000}"/>
    <cellStyle name="Normal 3 2 3 2 3 2 2 3 4" xfId="40457" xr:uid="{00000000-0005-0000-0000-0000495B0000}"/>
    <cellStyle name="Normal 3 2 3 2 3 2 2 4" xfId="16935" xr:uid="{00000000-0005-0000-0000-00004A5B0000}"/>
    <cellStyle name="Normal 3 2 3 2 3 2 2 4 2" xfId="32604" xr:uid="{00000000-0005-0000-0000-00004B5B0000}"/>
    <cellStyle name="Normal 3 2 3 2 3 2 2 4 3" xfId="48201" xr:uid="{00000000-0005-0000-0000-00004C5B0000}"/>
    <cellStyle name="Normal 3 2 3 2 3 2 2 5" xfId="24858" xr:uid="{00000000-0005-0000-0000-00004D5B0000}"/>
    <cellStyle name="Normal 3 2 3 2 3 2 2 6" xfId="40455" xr:uid="{00000000-0005-0000-0000-00004E5B0000}"/>
    <cellStyle name="Normal 3 2 3 2 3 2 3" xfId="9028" xr:uid="{00000000-0005-0000-0000-00004F5B0000}"/>
    <cellStyle name="Normal 3 2 3 2 3 2 3 2" xfId="16938" xr:uid="{00000000-0005-0000-0000-0000505B0000}"/>
    <cellStyle name="Normal 3 2 3 2 3 2 3 2 2" xfId="32607" xr:uid="{00000000-0005-0000-0000-0000515B0000}"/>
    <cellStyle name="Normal 3 2 3 2 3 2 3 2 3" xfId="48204" xr:uid="{00000000-0005-0000-0000-0000525B0000}"/>
    <cellStyle name="Normal 3 2 3 2 3 2 3 3" xfId="24861" xr:uid="{00000000-0005-0000-0000-0000535B0000}"/>
    <cellStyle name="Normal 3 2 3 2 3 2 3 4" xfId="40458" xr:uid="{00000000-0005-0000-0000-0000545B0000}"/>
    <cellStyle name="Normal 3 2 3 2 3 2 4" xfId="9029" xr:uid="{00000000-0005-0000-0000-0000555B0000}"/>
    <cellStyle name="Normal 3 2 3 2 3 2 4 2" xfId="16939" xr:uid="{00000000-0005-0000-0000-0000565B0000}"/>
    <cellStyle name="Normal 3 2 3 2 3 2 4 2 2" xfId="32608" xr:uid="{00000000-0005-0000-0000-0000575B0000}"/>
    <cellStyle name="Normal 3 2 3 2 3 2 4 2 3" xfId="48205" xr:uid="{00000000-0005-0000-0000-0000585B0000}"/>
    <cellStyle name="Normal 3 2 3 2 3 2 4 3" xfId="24862" xr:uid="{00000000-0005-0000-0000-0000595B0000}"/>
    <cellStyle name="Normal 3 2 3 2 3 2 4 4" xfId="40459" xr:uid="{00000000-0005-0000-0000-00005A5B0000}"/>
    <cellStyle name="Normal 3 2 3 2 3 2 5" xfId="16934" xr:uid="{00000000-0005-0000-0000-00005B5B0000}"/>
    <cellStyle name="Normal 3 2 3 2 3 2 5 2" xfId="32603" xr:uid="{00000000-0005-0000-0000-00005C5B0000}"/>
    <cellStyle name="Normal 3 2 3 2 3 2 5 3" xfId="48200" xr:uid="{00000000-0005-0000-0000-00005D5B0000}"/>
    <cellStyle name="Normal 3 2 3 2 3 2 6" xfId="24857" xr:uid="{00000000-0005-0000-0000-00005E5B0000}"/>
    <cellStyle name="Normal 3 2 3 2 3 2 7" xfId="40454" xr:uid="{00000000-0005-0000-0000-00005F5B0000}"/>
    <cellStyle name="Normal 3 2 3 2 3 3" xfId="9030" xr:uid="{00000000-0005-0000-0000-0000605B0000}"/>
    <cellStyle name="Normal 3 2 3 2 3 3 2" xfId="9031" xr:uid="{00000000-0005-0000-0000-0000615B0000}"/>
    <cellStyle name="Normal 3 2 3 2 3 3 2 2" xfId="16941" xr:uid="{00000000-0005-0000-0000-0000625B0000}"/>
    <cellStyle name="Normal 3 2 3 2 3 3 2 2 2" xfId="32610" xr:uid="{00000000-0005-0000-0000-0000635B0000}"/>
    <cellStyle name="Normal 3 2 3 2 3 3 2 2 3" xfId="48207" xr:uid="{00000000-0005-0000-0000-0000645B0000}"/>
    <cellStyle name="Normal 3 2 3 2 3 3 2 3" xfId="24864" xr:uid="{00000000-0005-0000-0000-0000655B0000}"/>
    <cellStyle name="Normal 3 2 3 2 3 3 2 4" xfId="40461" xr:uid="{00000000-0005-0000-0000-0000665B0000}"/>
    <cellStyle name="Normal 3 2 3 2 3 3 3" xfId="9032" xr:uid="{00000000-0005-0000-0000-0000675B0000}"/>
    <cellStyle name="Normal 3 2 3 2 3 3 3 2" xfId="16942" xr:uid="{00000000-0005-0000-0000-0000685B0000}"/>
    <cellStyle name="Normal 3 2 3 2 3 3 3 2 2" xfId="32611" xr:uid="{00000000-0005-0000-0000-0000695B0000}"/>
    <cellStyle name="Normal 3 2 3 2 3 3 3 2 3" xfId="48208" xr:uid="{00000000-0005-0000-0000-00006A5B0000}"/>
    <cellStyle name="Normal 3 2 3 2 3 3 3 3" xfId="24865" xr:uid="{00000000-0005-0000-0000-00006B5B0000}"/>
    <cellStyle name="Normal 3 2 3 2 3 3 3 4" xfId="40462" xr:uid="{00000000-0005-0000-0000-00006C5B0000}"/>
    <cellStyle name="Normal 3 2 3 2 3 3 4" xfId="16940" xr:uid="{00000000-0005-0000-0000-00006D5B0000}"/>
    <cellStyle name="Normal 3 2 3 2 3 3 4 2" xfId="32609" xr:uid="{00000000-0005-0000-0000-00006E5B0000}"/>
    <cellStyle name="Normal 3 2 3 2 3 3 4 3" xfId="48206" xr:uid="{00000000-0005-0000-0000-00006F5B0000}"/>
    <cellStyle name="Normal 3 2 3 2 3 3 5" xfId="24863" xr:uid="{00000000-0005-0000-0000-0000705B0000}"/>
    <cellStyle name="Normal 3 2 3 2 3 3 6" xfId="40460" xr:uid="{00000000-0005-0000-0000-0000715B0000}"/>
    <cellStyle name="Normal 3 2 3 2 3 4" xfId="9033" xr:uid="{00000000-0005-0000-0000-0000725B0000}"/>
    <cellStyle name="Normal 3 2 3 2 3 4 2" xfId="16943" xr:uid="{00000000-0005-0000-0000-0000735B0000}"/>
    <cellStyle name="Normal 3 2 3 2 3 4 2 2" xfId="32612" xr:uid="{00000000-0005-0000-0000-0000745B0000}"/>
    <cellStyle name="Normal 3 2 3 2 3 4 2 3" xfId="48209" xr:uid="{00000000-0005-0000-0000-0000755B0000}"/>
    <cellStyle name="Normal 3 2 3 2 3 4 3" xfId="24866" xr:uid="{00000000-0005-0000-0000-0000765B0000}"/>
    <cellStyle name="Normal 3 2 3 2 3 4 4" xfId="40463" xr:uid="{00000000-0005-0000-0000-0000775B0000}"/>
    <cellStyle name="Normal 3 2 3 2 3 5" xfId="9034" xr:uid="{00000000-0005-0000-0000-0000785B0000}"/>
    <cellStyle name="Normal 3 2 3 2 3 5 2" xfId="16944" xr:uid="{00000000-0005-0000-0000-0000795B0000}"/>
    <cellStyle name="Normal 3 2 3 2 3 5 2 2" xfId="32613" xr:uid="{00000000-0005-0000-0000-00007A5B0000}"/>
    <cellStyle name="Normal 3 2 3 2 3 5 2 3" xfId="48210" xr:uid="{00000000-0005-0000-0000-00007B5B0000}"/>
    <cellStyle name="Normal 3 2 3 2 3 5 3" xfId="24867" xr:uid="{00000000-0005-0000-0000-00007C5B0000}"/>
    <cellStyle name="Normal 3 2 3 2 3 5 4" xfId="40464" xr:uid="{00000000-0005-0000-0000-00007D5B0000}"/>
    <cellStyle name="Normal 3 2 3 2 3 6" xfId="16933" xr:uid="{00000000-0005-0000-0000-00007E5B0000}"/>
    <cellStyle name="Normal 3 2 3 2 3 6 2" xfId="32602" xr:uid="{00000000-0005-0000-0000-00007F5B0000}"/>
    <cellStyle name="Normal 3 2 3 2 3 6 3" xfId="48199" xr:uid="{00000000-0005-0000-0000-0000805B0000}"/>
    <cellStyle name="Normal 3 2 3 2 3 7" xfId="24856" xr:uid="{00000000-0005-0000-0000-0000815B0000}"/>
    <cellStyle name="Normal 3 2 3 2 3 8" xfId="40453" xr:uid="{00000000-0005-0000-0000-0000825B0000}"/>
    <cellStyle name="Normal 3 2 3 2 4" xfId="9035" xr:uid="{00000000-0005-0000-0000-0000835B0000}"/>
    <cellStyle name="Normal 3 2 3 2 4 2" xfId="9036" xr:uid="{00000000-0005-0000-0000-0000845B0000}"/>
    <cellStyle name="Normal 3 2 3 2 4 2 2" xfId="9037" xr:uid="{00000000-0005-0000-0000-0000855B0000}"/>
    <cellStyle name="Normal 3 2 3 2 4 2 2 2" xfId="16947" xr:uid="{00000000-0005-0000-0000-0000865B0000}"/>
    <cellStyle name="Normal 3 2 3 2 4 2 2 2 2" xfId="32616" xr:uid="{00000000-0005-0000-0000-0000875B0000}"/>
    <cellStyle name="Normal 3 2 3 2 4 2 2 2 3" xfId="48213" xr:uid="{00000000-0005-0000-0000-0000885B0000}"/>
    <cellStyle name="Normal 3 2 3 2 4 2 2 3" xfId="24870" xr:uid="{00000000-0005-0000-0000-0000895B0000}"/>
    <cellStyle name="Normal 3 2 3 2 4 2 2 4" xfId="40467" xr:uid="{00000000-0005-0000-0000-00008A5B0000}"/>
    <cellStyle name="Normal 3 2 3 2 4 2 3" xfId="9038" xr:uid="{00000000-0005-0000-0000-00008B5B0000}"/>
    <cellStyle name="Normal 3 2 3 2 4 2 3 2" xfId="16948" xr:uid="{00000000-0005-0000-0000-00008C5B0000}"/>
    <cellStyle name="Normal 3 2 3 2 4 2 3 2 2" xfId="32617" xr:uid="{00000000-0005-0000-0000-00008D5B0000}"/>
    <cellStyle name="Normal 3 2 3 2 4 2 3 2 3" xfId="48214" xr:uid="{00000000-0005-0000-0000-00008E5B0000}"/>
    <cellStyle name="Normal 3 2 3 2 4 2 3 3" xfId="24871" xr:uid="{00000000-0005-0000-0000-00008F5B0000}"/>
    <cellStyle name="Normal 3 2 3 2 4 2 3 4" xfId="40468" xr:uid="{00000000-0005-0000-0000-0000905B0000}"/>
    <cellStyle name="Normal 3 2 3 2 4 2 4" xfId="16946" xr:uid="{00000000-0005-0000-0000-0000915B0000}"/>
    <cellStyle name="Normal 3 2 3 2 4 2 4 2" xfId="32615" xr:uid="{00000000-0005-0000-0000-0000925B0000}"/>
    <cellStyle name="Normal 3 2 3 2 4 2 4 3" xfId="48212" xr:uid="{00000000-0005-0000-0000-0000935B0000}"/>
    <cellStyle name="Normal 3 2 3 2 4 2 5" xfId="24869" xr:uid="{00000000-0005-0000-0000-0000945B0000}"/>
    <cellStyle name="Normal 3 2 3 2 4 2 6" xfId="40466" xr:uid="{00000000-0005-0000-0000-0000955B0000}"/>
    <cellStyle name="Normal 3 2 3 2 4 3" xfId="9039" xr:uid="{00000000-0005-0000-0000-0000965B0000}"/>
    <cellStyle name="Normal 3 2 3 2 4 3 2" xfId="16949" xr:uid="{00000000-0005-0000-0000-0000975B0000}"/>
    <cellStyle name="Normal 3 2 3 2 4 3 2 2" xfId="32618" xr:uid="{00000000-0005-0000-0000-0000985B0000}"/>
    <cellStyle name="Normal 3 2 3 2 4 3 2 3" xfId="48215" xr:uid="{00000000-0005-0000-0000-0000995B0000}"/>
    <cellStyle name="Normal 3 2 3 2 4 3 3" xfId="24872" xr:uid="{00000000-0005-0000-0000-00009A5B0000}"/>
    <cellStyle name="Normal 3 2 3 2 4 3 4" xfId="40469" xr:uid="{00000000-0005-0000-0000-00009B5B0000}"/>
    <cellStyle name="Normal 3 2 3 2 4 4" xfId="9040" xr:uid="{00000000-0005-0000-0000-00009C5B0000}"/>
    <cellStyle name="Normal 3 2 3 2 4 4 2" xfId="16950" xr:uid="{00000000-0005-0000-0000-00009D5B0000}"/>
    <cellStyle name="Normal 3 2 3 2 4 4 2 2" xfId="32619" xr:uid="{00000000-0005-0000-0000-00009E5B0000}"/>
    <cellStyle name="Normal 3 2 3 2 4 4 2 3" xfId="48216" xr:uid="{00000000-0005-0000-0000-00009F5B0000}"/>
    <cellStyle name="Normal 3 2 3 2 4 4 3" xfId="24873" xr:uid="{00000000-0005-0000-0000-0000A05B0000}"/>
    <cellStyle name="Normal 3 2 3 2 4 4 4" xfId="40470" xr:uid="{00000000-0005-0000-0000-0000A15B0000}"/>
    <cellStyle name="Normal 3 2 3 2 4 5" xfId="16945" xr:uid="{00000000-0005-0000-0000-0000A25B0000}"/>
    <cellStyle name="Normal 3 2 3 2 4 5 2" xfId="32614" xr:uid="{00000000-0005-0000-0000-0000A35B0000}"/>
    <cellStyle name="Normal 3 2 3 2 4 5 3" xfId="48211" xr:uid="{00000000-0005-0000-0000-0000A45B0000}"/>
    <cellStyle name="Normal 3 2 3 2 4 6" xfId="24868" xr:uid="{00000000-0005-0000-0000-0000A55B0000}"/>
    <cellStyle name="Normal 3 2 3 2 4 7" xfId="40465" xr:uid="{00000000-0005-0000-0000-0000A65B0000}"/>
    <cellStyle name="Normal 3 2 3 2 5" xfId="9041" xr:uid="{00000000-0005-0000-0000-0000A75B0000}"/>
    <cellStyle name="Normal 3 2 3 2 5 2" xfId="9042" xr:uid="{00000000-0005-0000-0000-0000A85B0000}"/>
    <cellStyle name="Normal 3 2 3 2 5 2 2" xfId="16952" xr:uid="{00000000-0005-0000-0000-0000A95B0000}"/>
    <cellStyle name="Normal 3 2 3 2 5 2 2 2" xfId="32621" xr:uid="{00000000-0005-0000-0000-0000AA5B0000}"/>
    <cellStyle name="Normal 3 2 3 2 5 2 2 3" xfId="48218" xr:uid="{00000000-0005-0000-0000-0000AB5B0000}"/>
    <cellStyle name="Normal 3 2 3 2 5 2 3" xfId="24875" xr:uid="{00000000-0005-0000-0000-0000AC5B0000}"/>
    <cellStyle name="Normal 3 2 3 2 5 2 4" xfId="40472" xr:uid="{00000000-0005-0000-0000-0000AD5B0000}"/>
    <cellStyle name="Normal 3 2 3 2 5 3" xfId="9043" xr:uid="{00000000-0005-0000-0000-0000AE5B0000}"/>
    <cellStyle name="Normal 3 2 3 2 5 3 2" xfId="16953" xr:uid="{00000000-0005-0000-0000-0000AF5B0000}"/>
    <cellStyle name="Normal 3 2 3 2 5 3 2 2" xfId="32622" xr:uid="{00000000-0005-0000-0000-0000B05B0000}"/>
    <cellStyle name="Normal 3 2 3 2 5 3 2 3" xfId="48219" xr:uid="{00000000-0005-0000-0000-0000B15B0000}"/>
    <cellStyle name="Normal 3 2 3 2 5 3 3" xfId="24876" xr:uid="{00000000-0005-0000-0000-0000B25B0000}"/>
    <cellStyle name="Normal 3 2 3 2 5 3 4" xfId="40473" xr:uid="{00000000-0005-0000-0000-0000B35B0000}"/>
    <cellStyle name="Normal 3 2 3 2 5 4" xfId="16951" xr:uid="{00000000-0005-0000-0000-0000B45B0000}"/>
    <cellStyle name="Normal 3 2 3 2 5 4 2" xfId="32620" xr:uid="{00000000-0005-0000-0000-0000B55B0000}"/>
    <cellStyle name="Normal 3 2 3 2 5 4 3" xfId="48217" xr:uid="{00000000-0005-0000-0000-0000B65B0000}"/>
    <cellStyle name="Normal 3 2 3 2 5 5" xfId="24874" xr:uid="{00000000-0005-0000-0000-0000B75B0000}"/>
    <cellStyle name="Normal 3 2 3 2 5 6" xfId="40471" xr:uid="{00000000-0005-0000-0000-0000B85B0000}"/>
    <cellStyle name="Normal 3 2 3 2 6" xfId="9044" xr:uid="{00000000-0005-0000-0000-0000B95B0000}"/>
    <cellStyle name="Normal 3 2 3 2 6 2" xfId="9045" xr:uid="{00000000-0005-0000-0000-0000BA5B0000}"/>
    <cellStyle name="Normal 3 2 3 2 6 2 2" xfId="16955" xr:uid="{00000000-0005-0000-0000-0000BB5B0000}"/>
    <cellStyle name="Normal 3 2 3 2 6 2 2 2" xfId="32624" xr:uid="{00000000-0005-0000-0000-0000BC5B0000}"/>
    <cellStyle name="Normal 3 2 3 2 6 2 2 3" xfId="48221" xr:uid="{00000000-0005-0000-0000-0000BD5B0000}"/>
    <cellStyle name="Normal 3 2 3 2 6 2 3" xfId="24878" xr:uid="{00000000-0005-0000-0000-0000BE5B0000}"/>
    <cellStyle name="Normal 3 2 3 2 6 2 4" xfId="40475" xr:uid="{00000000-0005-0000-0000-0000BF5B0000}"/>
    <cellStyle name="Normal 3 2 3 2 6 3" xfId="9046" xr:uid="{00000000-0005-0000-0000-0000C05B0000}"/>
    <cellStyle name="Normal 3 2 3 2 6 3 2" xfId="16956" xr:uid="{00000000-0005-0000-0000-0000C15B0000}"/>
    <cellStyle name="Normal 3 2 3 2 6 3 2 2" xfId="32625" xr:uid="{00000000-0005-0000-0000-0000C25B0000}"/>
    <cellStyle name="Normal 3 2 3 2 6 3 2 3" xfId="48222" xr:uid="{00000000-0005-0000-0000-0000C35B0000}"/>
    <cellStyle name="Normal 3 2 3 2 6 3 3" xfId="24879" xr:uid="{00000000-0005-0000-0000-0000C45B0000}"/>
    <cellStyle name="Normal 3 2 3 2 6 3 4" xfId="40476" xr:uid="{00000000-0005-0000-0000-0000C55B0000}"/>
    <cellStyle name="Normal 3 2 3 2 6 4" xfId="16954" xr:uid="{00000000-0005-0000-0000-0000C65B0000}"/>
    <cellStyle name="Normal 3 2 3 2 6 4 2" xfId="32623" xr:uid="{00000000-0005-0000-0000-0000C75B0000}"/>
    <cellStyle name="Normal 3 2 3 2 6 4 3" xfId="48220" xr:uid="{00000000-0005-0000-0000-0000C85B0000}"/>
    <cellStyle name="Normal 3 2 3 2 6 5" xfId="24877" xr:uid="{00000000-0005-0000-0000-0000C95B0000}"/>
    <cellStyle name="Normal 3 2 3 2 6 6" xfId="40474" xr:uid="{00000000-0005-0000-0000-0000CA5B0000}"/>
    <cellStyle name="Normal 3 2 3 2 7" xfId="9047" xr:uid="{00000000-0005-0000-0000-0000CB5B0000}"/>
    <cellStyle name="Normal 3 2 3 2 7 2" xfId="9048" xr:uid="{00000000-0005-0000-0000-0000CC5B0000}"/>
    <cellStyle name="Normal 3 2 3 2 7 2 2" xfId="16958" xr:uid="{00000000-0005-0000-0000-0000CD5B0000}"/>
    <cellStyle name="Normal 3 2 3 2 7 2 2 2" xfId="32627" xr:uid="{00000000-0005-0000-0000-0000CE5B0000}"/>
    <cellStyle name="Normal 3 2 3 2 7 2 2 3" xfId="48224" xr:uid="{00000000-0005-0000-0000-0000CF5B0000}"/>
    <cellStyle name="Normal 3 2 3 2 7 2 3" xfId="24881" xr:uid="{00000000-0005-0000-0000-0000D05B0000}"/>
    <cellStyle name="Normal 3 2 3 2 7 2 4" xfId="40478" xr:uid="{00000000-0005-0000-0000-0000D15B0000}"/>
    <cellStyle name="Normal 3 2 3 2 7 3" xfId="9049" xr:uid="{00000000-0005-0000-0000-0000D25B0000}"/>
    <cellStyle name="Normal 3 2 3 2 7 3 2" xfId="16959" xr:uid="{00000000-0005-0000-0000-0000D35B0000}"/>
    <cellStyle name="Normal 3 2 3 2 7 3 2 2" xfId="32628" xr:uid="{00000000-0005-0000-0000-0000D45B0000}"/>
    <cellStyle name="Normal 3 2 3 2 7 3 2 3" xfId="48225" xr:uid="{00000000-0005-0000-0000-0000D55B0000}"/>
    <cellStyle name="Normal 3 2 3 2 7 3 3" xfId="24882" xr:uid="{00000000-0005-0000-0000-0000D65B0000}"/>
    <cellStyle name="Normal 3 2 3 2 7 3 4" xfId="40479" xr:uid="{00000000-0005-0000-0000-0000D75B0000}"/>
    <cellStyle name="Normal 3 2 3 2 7 4" xfId="16957" xr:uid="{00000000-0005-0000-0000-0000D85B0000}"/>
    <cellStyle name="Normal 3 2 3 2 7 4 2" xfId="32626" xr:uid="{00000000-0005-0000-0000-0000D95B0000}"/>
    <cellStyle name="Normal 3 2 3 2 7 4 3" xfId="48223" xr:uid="{00000000-0005-0000-0000-0000DA5B0000}"/>
    <cellStyle name="Normal 3 2 3 2 7 5" xfId="24880" xr:uid="{00000000-0005-0000-0000-0000DB5B0000}"/>
    <cellStyle name="Normal 3 2 3 2 7 6" xfId="40477" xr:uid="{00000000-0005-0000-0000-0000DC5B0000}"/>
    <cellStyle name="Normal 3 2 3 2 8" xfId="9050" xr:uid="{00000000-0005-0000-0000-0000DD5B0000}"/>
    <cellStyle name="Normal 3 2 3 2 8 2" xfId="9051" xr:uid="{00000000-0005-0000-0000-0000DE5B0000}"/>
    <cellStyle name="Normal 3 2 3 2 8 2 2" xfId="16961" xr:uid="{00000000-0005-0000-0000-0000DF5B0000}"/>
    <cellStyle name="Normal 3 2 3 2 8 2 2 2" xfId="32630" xr:uid="{00000000-0005-0000-0000-0000E05B0000}"/>
    <cellStyle name="Normal 3 2 3 2 8 2 2 3" xfId="48227" xr:uid="{00000000-0005-0000-0000-0000E15B0000}"/>
    <cellStyle name="Normal 3 2 3 2 8 2 3" xfId="24884" xr:uid="{00000000-0005-0000-0000-0000E25B0000}"/>
    <cellStyle name="Normal 3 2 3 2 8 2 4" xfId="40481" xr:uid="{00000000-0005-0000-0000-0000E35B0000}"/>
    <cellStyle name="Normal 3 2 3 2 8 3" xfId="9052" xr:uid="{00000000-0005-0000-0000-0000E45B0000}"/>
    <cellStyle name="Normal 3 2 3 2 8 3 2" xfId="16962" xr:uid="{00000000-0005-0000-0000-0000E55B0000}"/>
    <cellStyle name="Normal 3 2 3 2 8 3 2 2" xfId="32631" xr:uid="{00000000-0005-0000-0000-0000E65B0000}"/>
    <cellStyle name="Normal 3 2 3 2 8 3 2 3" xfId="48228" xr:uid="{00000000-0005-0000-0000-0000E75B0000}"/>
    <cellStyle name="Normal 3 2 3 2 8 3 3" xfId="24885" xr:uid="{00000000-0005-0000-0000-0000E85B0000}"/>
    <cellStyle name="Normal 3 2 3 2 8 3 4" xfId="40482" xr:uid="{00000000-0005-0000-0000-0000E95B0000}"/>
    <cellStyle name="Normal 3 2 3 2 8 4" xfId="16960" xr:uid="{00000000-0005-0000-0000-0000EA5B0000}"/>
    <cellStyle name="Normal 3 2 3 2 8 4 2" xfId="32629" xr:uid="{00000000-0005-0000-0000-0000EB5B0000}"/>
    <cellStyle name="Normal 3 2 3 2 8 4 3" xfId="48226" xr:uid="{00000000-0005-0000-0000-0000EC5B0000}"/>
    <cellStyle name="Normal 3 2 3 2 8 5" xfId="24883" xr:uid="{00000000-0005-0000-0000-0000ED5B0000}"/>
    <cellStyle name="Normal 3 2 3 2 8 6" xfId="40480" xr:uid="{00000000-0005-0000-0000-0000EE5B0000}"/>
    <cellStyle name="Normal 3 2 3 2 9" xfId="9053" xr:uid="{00000000-0005-0000-0000-0000EF5B0000}"/>
    <cellStyle name="Normal 3 2 3 2 9 2" xfId="9054" xr:uid="{00000000-0005-0000-0000-0000F05B0000}"/>
    <cellStyle name="Normal 3 2 3 2 9 2 2" xfId="16964" xr:uid="{00000000-0005-0000-0000-0000F15B0000}"/>
    <cellStyle name="Normal 3 2 3 2 9 2 2 2" xfId="32633" xr:uid="{00000000-0005-0000-0000-0000F25B0000}"/>
    <cellStyle name="Normal 3 2 3 2 9 2 2 3" xfId="48230" xr:uid="{00000000-0005-0000-0000-0000F35B0000}"/>
    <cellStyle name="Normal 3 2 3 2 9 2 3" xfId="24887" xr:uid="{00000000-0005-0000-0000-0000F45B0000}"/>
    <cellStyle name="Normal 3 2 3 2 9 2 4" xfId="40484" xr:uid="{00000000-0005-0000-0000-0000F55B0000}"/>
    <cellStyle name="Normal 3 2 3 2 9 3" xfId="9055" xr:uid="{00000000-0005-0000-0000-0000F65B0000}"/>
    <cellStyle name="Normal 3 2 3 2 9 3 2" xfId="16965" xr:uid="{00000000-0005-0000-0000-0000F75B0000}"/>
    <cellStyle name="Normal 3 2 3 2 9 3 2 2" xfId="32634" xr:uid="{00000000-0005-0000-0000-0000F85B0000}"/>
    <cellStyle name="Normal 3 2 3 2 9 3 2 3" xfId="48231" xr:uid="{00000000-0005-0000-0000-0000F95B0000}"/>
    <cellStyle name="Normal 3 2 3 2 9 3 3" xfId="24888" xr:uid="{00000000-0005-0000-0000-0000FA5B0000}"/>
    <cellStyle name="Normal 3 2 3 2 9 3 4" xfId="40485" xr:uid="{00000000-0005-0000-0000-0000FB5B0000}"/>
    <cellStyle name="Normal 3 2 3 2 9 4" xfId="16963" xr:uid="{00000000-0005-0000-0000-0000FC5B0000}"/>
    <cellStyle name="Normal 3 2 3 2 9 4 2" xfId="32632" xr:uid="{00000000-0005-0000-0000-0000FD5B0000}"/>
    <cellStyle name="Normal 3 2 3 2 9 4 3" xfId="48229" xr:uid="{00000000-0005-0000-0000-0000FE5B0000}"/>
    <cellStyle name="Normal 3 2 3 2 9 5" xfId="24886" xr:uid="{00000000-0005-0000-0000-0000FF5B0000}"/>
    <cellStyle name="Normal 3 2 3 2 9 6" xfId="40483" xr:uid="{00000000-0005-0000-0000-0000005C0000}"/>
    <cellStyle name="Normal 3 2 3 20" xfId="9056" xr:uid="{00000000-0005-0000-0000-0000015C0000}"/>
    <cellStyle name="Normal 3 2 3 20 2" xfId="16966" xr:uid="{00000000-0005-0000-0000-0000025C0000}"/>
    <cellStyle name="Normal 3 2 3 20 2 2" xfId="32635" xr:uid="{00000000-0005-0000-0000-0000035C0000}"/>
    <cellStyle name="Normal 3 2 3 20 2 3" xfId="48232" xr:uid="{00000000-0005-0000-0000-0000045C0000}"/>
    <cellStyle name="Normal 3 2 3 20 3" xfId="24889" xr:uid="{00000000-0005-0000-0000-0000055C0000}"/>
    <cellStyle name="Normal 3 2 3 20 4" xfId="40486" xr:uid="{00000000-0005-0000-0000-0000065C0000}"/>
    <cellStyle name="Normal 3 2 3 21" xfId="16868" xr:uid="{00000000-0005-0000-0000-0000075C0000}"/>
    <cellStyle name="Normal 3 2 3 21 2" xfId="32537" xr:uid="{00000000-0005-0000-0000-0000085C0000}"/>
    <cellStyle name="Normal 3 2 3 21 3" xfId="48134" xr:uid="{00000000-0005-0000-0000-0000095C0000}"/>
    <cellStyle name="Normal 3 2 3 22" xfId="24791" xr:uid="{00000000-0005-0000-0000-00000A5C0000}"/>
    <cellStyle name="Normal 3 2 3 23" xfId="40388" xr:uid="{00000000-0005-0000-0000-00000B5C0000}"/>
    <cellStyle name="Normal 3 2 3 3" xfId="9057" xr:uid="{00000000-0005-0000-0000-00000C5C0000}"/>
    <cellStyle name="Normal 3 2 3 3 10" xfId="9058" xr:uid="{00000000-0005-0000-0000-00000D5C0000}"/>
    <cellStyle name="Normal 3 2 3 3 10 2" xfId="9059" xr:uid="{00000000-0005-0000-0000-00000E5C0000}"/>
    <cellStyle name="Normal 3 2 3 3 10 2 2" xfId="16969" xr:uid="{00000000-0005-0000-0000-00000F5C0000}"/>
    <cellStyle name="Normal 3 2 3 3 10 2 2 2" xfId="32638" xr:uid="{00000000-0005-0000-0000-0000105C0000}"/>
    <cellStyle name="Normal 3 2 3 3 10 2 2 3" xfId="48235" xr:uid="{00000000-0005-0000-0000-0000115C0000}"/>
    <cellStyle name="Normal 3 2 3 3 10 2 3" xfId="24892" xr:uid="{00000000-0005-0000-0000-0000125C0000}"/>
    <cellStyle name="Normal 3 2 3 3 10 2 4" xfId="40489" xr:uid="{00000000-0005-0000-0000-0000135C0000}"/>
    <cellStyle name="Normal 3 2 3 3 10 3" xfId="9060" xr:uid="{00000000-0005-0000-0000-0000145C0000}"/>
    <cellStyle name="Normal 3 2 3 3 10 3 2" xfId="16970" xr:uid="{00000000-0005-0000-0000-0000155C0000}"/>
    <cellStyle name="Normal 3 2 3 3 10 3 2 2" xfId="32639" xr:uid="{00000000-0005-0000-0000-0000165C0000}"/>
    <cellStyle name="Normal 3 2 3 3 10 3 2 3" xfId="48236" xr:uid="{00000000-0005-0000-0000-0000175C0000}"/>
    <cellStyle name="Normal 3 2 3 3 10 3 3" xfId="24893" xr:uid="{00000000-0005-0000-0000-0000185C0000}"/>
    <cellStyle name="Normal 3 2 3 3 10 3 4" xfId="40490" xr:uid="{00000000-0005-0000-0000-0000195C0000}"/>
    <cellStyle name="Normal 3 2 3 3 10 4" xfId="16968" xr:uid="{00000000-0005-0000-0000-00001A5C0000}"/>
    <cellStyle name="Normal 3 2 3 3 10 4 2" xfId="32637" xr:uid="{00000000-0005-0000-0000-00001B5C0000}"/>
    <cellStyle name="Normal 3 2 3 3 10 4 3" xfId="48234" xr:uid="{00000000-0005-0000-0000-00001C5C0000}"/>
    <cellStyle name="Normal 3 2 3 3 10 5" xfId="24891" xr:uid="{00000000-0005-0000-0000-00001D5C0000}"/>
    <cellStyle name="Normal 3 2 3 3 10 6" xfId="40488" xr:uid="{00000000-0005-0000-0000-00001E5C0000}"/>
    <cellStyle name="Normal 3 2 3 3 11" xfId="9061" xr:uid="{00000000-0005-0000-0000-00001F5C0000}"/>
    <cellStyle name="Normal 3 2 3 3 11 2" xfId="9062" xr:uid="{00000000-0005-0000-0000-0000205C0000}"/>
    <cellStyle name="Normal 3 2 3 3 11 2 2" xfId="16972" xr:uid="{00000000-0005-0000-0000-0000215C0000}"/>
    <cellStyle name="Normal 3 2 3 3 11 2 2 2" xfId="32641" xr:uid="{00000000-0005-0000-0000-0000225C0000}"/>
    <cellStyle name="Normal 3 2 3 3 11 2 2 3" xfId="48238" xr:uid="{00000000-0005-0000-0000-0000235C0000}"/>
    <cellStyle name="Normal 3 2 3 3 11 2 3" xfId="24895" xr:uid="{00000000-0005-0000-0000-0000245C0000}"/>
    <cellStyle name="Normal 3 2 3 3 11 2 4" xfId="40492" xr:uid="{00000000-0005-0000-0000-0000255C0000}"/>
    <cellStyle name="Normal 3 2 3 3 11 3" xfId="9063" xr:uid="{00000000-0005-0000-0000-0000265C0000}"/>
    <cellStyle name="Normal 3 2 3 3 11 3 2" xfId="16973" xr:uid="{00000000-0005-0000-0000-0000275C0000}"/>
    <cellStyle name="Normal 3 2 3 3 11 3 2 2" xfId="32642" xr:uid="{00000000-0005-0000-0000-0000285C0000}"/>
    <cellStyle name="Normal 3 2 3 3 11 3 2 3" xfId="48239" xr:uid="{00000000-0005-0000-0000-0000295C0000}"/>
    <cellStyle name="Normal 3 2 3 3 11 3 3" xfId="24896" xr:uid="{00000000-0005-0000-0000-00002A5C0000}"/>
    <cellStyle name="Normal 3 2 3 3 11 3 4" xfId="40493" xr:uid="{00000000-0005-0000-0000-00002B5C0000}"/>
    <cellStyle name="Normal 3 2 3 3 11 4" xfId="16971" xr:uid="{00000000-0005-0000-0000-00002C5C0000}"/>
    <cellStyle name="Normal 3 2 3 3 11 4 2" xfId="32640" xr:uid="{00000000-0005-0000-0000-00002D5C0000}"/>
    <cellStyle name="Normal 3 2 3 3 11 4 3" xfId="48237" xr:uid="{00000000-0005-0000-0000-00002E5C0000}"/>
    <cellStyle name="Normal 3 2 3 3 11 5" xfId="24894" xr:uid="{00000000-0005-0000-0000-00002F5C0000}"/>
    <cellStyle name="Normal 3 2 3 3 11 6" xfId="40491" xr:uid="{00000000-0005-0000-0000-0000305C0000}"/>
    <cellStyle name="Normal 3 2 3 3 12" xfId="9064" xr:uid="{00000000-0005-0000-0000-0000315C0000}"/>
    <cellStyle name="Normal 3 2 3 3 12 2" xfId="9065" xr:uid="{00000000-0005-0000-0000-0000325C0000}"/>
    <cellStyle name="Normal 3 2 3 3 12 2 2" xfId="16975" xr:uid="{00000000-0005-0000-0000-0000335C0000}"/>
    <cellStyle name="Normal 3 2 3 3 12 2 2 2" xfId="32644" xr:uid="{00000000-0005-0000-0000-0000345C0000}"/>
    <cellStyle name="Normal 3 2 3 3 12 2 2 3" xfId="48241" xr:uid="{00000000-0005-0000-0000-0000355C0000}"/>
    <cellStyle name="Normal 3 2 3 3 12 2 3" xfId="24898" xr:uid="{00000000-0005-0000-0000-0000365C0000}"/>
    <cellStyle name="Normal 3 2 3 3 12 2 4" xfId="40495" xr:uid="{00000000-0005-0000-0000-0000375C0000}"/>
    <cellStyle name="Normal 3 2 3 3 12 3" xfId="9066" xr:uid="{00000000-0005-0000-0000-0000385C0000}"/>
    <cellStyle name="Normal 3 2 3 3 12 3 2" xfId="16976" xr:uid="{00000000-0005-0000-0000-0000395C0000}"/>
    <cellStyle name="Normal 3 2 3 3 12 3 2 2" xfId="32645" xr:uid="{00000000-0005-0000-0000-00003A5C0000}"/>
    <cellStyle name="Normal 3 2 3 3 12 3 2 3" xfId="48242" xr:uid="{00000000-0005-0000-0000-00003B5C0000}"/>
    <cellStyle name="Normal 3 2 3 3 12 3 3" xfId="24899" xr:uid="{00000000-0005-0000-0000-00003C5C0000}"/>
    <cellStyle name="Normal 3 2 3 3 12 3 4" xfId="40496" xr:uid="{00000000-0005-0000-0000-00003D5C0000}"/>
    <cellStyle name="Normal 3 2 3 3 12 4" xfId="16974" xr:uid="{00000000-0005-0000-0000-00003E5C0000}"/>
    <cellStyle name="Normal 3 2 3 3 12 4 2" xfId="32643" xr:uid="{00000000-0005-0000-0000-00003F5C0000}"/>
    <cellStyle name="Normal 3 2 3 3 12 4 3" xfId="48240" xr:uid="{00000000-0005-0000-0000-0000405C0000}"/>
    <cellStyle name="Normal 3 2 3 3 12 5" xfId="24897" xr:uid="{00000000-0005-0000-0000-0000415C0000}"/>
    <cellStyle name="Normal 3 2 3 3 12 6" xfId="40494" xr:uid="{00000000-0005-0000-0000-0000425C0000}"/>
    <cellStyle name="Normal 3 2 3 3 13" xfId="9067" xr:uid="{00000000-0005-0000-0000-0000435C0000}"/>
    <cellStyle name="Normal 3 2 3 3 13 2" xfId="9068" xr:uid="{00000000-0005-0000-0000-0000445C0000}"/>
    <cellStyle name="Normal 3 2 3 3 13 2 2" xfId="16978" xr:uid="{00000000-0005-0000-0000-0000455C0000}"/>
    <cellStyle name="Normal 3 2 3 3 13 2 2 2" xfId="32647" xr:uid="{00000000-0005-0000-0000-0000465C0000}"/>
    <cellStyle name="Normal 3 2 3 3 13 2 2 3" xfId="48244" xr:uid="{00000000-0005-0000-0000-0000475C0000}"/>
    <cellStyle name="Normal 3 2 3 3 13 2 3" xfId="24901" xr:uid="{00000000-0005-0000-0000-0000485C0000}"/>
    <cellStyle name="Normal 3 2 3 3 13 2 4" xfId="40498" xr:uid="{00000000-0005-0000-0000-0000495C0000}"/>
    <cellStyle name="Normal 3 2 3 3 13 3" xfId="9069" xr:uid="{00000000-0005-0000-0000-00004A5C0000}"/>
    <cellStyle name="Normal 3 2 3 3 13 3 2" xfId="16979" xr:uid="{00000000-0005-0000-0000-00004B5C0000}"/>
    <cellStyle name="Normal 3 2 3 3 13 3 2 2" xfId="32648" xr:uid="{00000000-0005-0000-0000-00004C5C0000}"/>
    <cellStyle name="Normal 3 2 3 3 13 3 2 3" xfId="48245" xr:uid="{00000000-0005-0000-0000-00004D5C0000}"/>
    <cellStyle name="Normal 3 2 3 3 13 3 3" xfId="24902" xr:uid="{00000000-0005-0000-0000-00004E5C0000}"/>
    <cellStyle name="Normal 3 2 3 3 13 3 4" xfId="40499" xr:uid="{00000000-0005-0000-0000-00004F5C0000}"/>
    <cellStyle name="Normal 3 2 3 3 13 4" xfId="16977" xr:uid="{00000000-0005-0000-0000-0000505C0000}"/>
    <cellStyle name="Normal 3 2 3 3 13 4 2" xfId="32646" xr:uid="{00000000-0005-0000-0000-0000515C0000}"/>
    <cellStyle name="Normal 3 2 3 3 13 4 3" xfId="48243" xr:uid="{00000000-0005-0000-0000-0000525C0000}"/>
    <cellStyle name="Normal 3 2 3 3 13 5" xfId="24900" xr:uid="{00000000-0005-0000-0000-0000535C0000}"/>
    <cellStyle name="Normal 3 2 3 3 13 6" xfId="40497" xr:uid="{00000000-0005-0000-0000-0000545C0000}"/>
    <cellStyle name="Normal 3 2 3 3 14" xfId="9070" xr:uid="{00000000-0005-0000-0000-0000555C0000}"/>
    <cellStyle name="Normal 3 2 3 3 14 2" xfId="9071" xr:uid="{00000000-0005-0000-0000-0000565C0000}"/>
    <cellStyle name="Normal 3 2 3 3 14 2 2" xfId="16981" xr:uid="{00000000-0005-0000-0000-0000575C0000}"/>
    <cellStyle name="Normal 3 2 3 3 14 2 2 2" xfId="32650" xr:uid="{00000000-0005-0000-0000-0000585C0000}"/>
    <cellStyle name="Normal 3 2 3 3 14 2 2 3" xfId="48247" xr:uid="{00000000-0005-0000-0000-0000595C0000}"/>
    <cellStyle name="Normal 3 2 3 3 14 2 3" xfId="24904" xr:uid="{00000000-0005-0000-0000-00005A5C0000}"/>
    <cellStyle name="Normal 3 2 3 3 14 2 4" xfId="40501" xr:uid="{00000000-0005-0000-0000-00005B5C0000}"/>
    <cellStyle name="Normal 3 2 3 3 14 3" xfId="9072" xr:uid="{00000000-0005-0000-0000-00005C5C0000}"/>
    <cellStyle name="Normal 3 2 3 3 14 3 2" xfId="16982" xr:uid="{00000000-0005-0000-0000-00005D5C0000}"/>
    <cellStyle name="Normal 3 2 3 3 14 3 2 2" xfId="32651" xr:uid="{00000000-0005-0000-0000-00005E5C0000}"/>
    <cellStyle name="Normal 3 2 3 3 14 3 2 3" xfId="48248" xr:uid="{00000000-0005-0000-0000-00005F5C0000}"/>
    <cellStyle name="Normal 3 2 3 3 14 3 3" xfId="24905" xr:uid="{00000000-0005-0000-0000-0000605C0000}"/>
    <cellStyle name="Normal 3 2 3 3 14 3 4" xfId="40502" xr:uid="{00000000-0005-0000-0000-0000615C0000}"/>
    <cellStyle name="Normal 3 2 3 3 14 4" xfId="16980" xr:uid="{00000000-0005-0000-0000-0000625C0000}"/>
    <cellStyle name="Normal 3 2 3 3 14 4 2" xfId="32649" xr:uid="{00000000-0005-0000-0000-0000635C0000}"/>
    <cellStyle name="Normal 3 2 3 3 14 4 3" xfId="48246" xr:uid="{00000000-0005-0000-0000-0000645C0000}"/>
    <cellStyle name="Normal 3 2 3 3 14 5" xfId="24903" xr:uid="{00000000-0005-0000-0000-0000655C0000}"/>
    <cellStyle name="Normal 3 2 3 3 14 6" xfId="40500" xr:uid="{00000000-0005-0000-0000-0000665C0000}"/>
    <cellStyle name="Normal 3 2 3 3 15" xfId="9073" xr:uid="{00000000-0005-0000-0000-0000675C0000}"/>
    <cellStyle name="Normal 3 2 3 3 15 2" xfId="9074" xr:uid="{00000000-0005-0000-0000-0000685C0000}"/>
    <cellStyle name="Normal 3 2 3 3 15 2 2" xfId="16984" xr:uid="{00000000-0005-0000-0000-0000695C0000}"/>
    <cellStyle name="Normal 3 2 3 3 15 2 2 2" xfId="32653" xr:uid="{00000000-0005-0000-0000-00006A5C0000}"/>
    <cellStyle name="Normal 3 2 3 3 15 2 2 3" xfId="48250" xr:uid="{00000000-0005-0000-0000-00006B5C0000}"/>
    <cellStyle name="Normal 3 2 3 3 15 2 3" xfId="24907" xr:uid="{00000000-0005-0000-0000-00006C5C0000}"/>
    <cellStyle name="Normal 3 2 3 3 15 2 4" xfId="40504" xr:uid="{00000000-0005-0000-0000-00006D5C0000}"/>
    <cellStyle name="Normal 3 2 3 3 15 3" xfId="9075" xr:uid="{00000000-0005-0000-0000-00006E5C0000}"/>
    <cellStyle name="Normal 3 2 3 3 15 3 2" xfId="16985" xr:uid="{00000000-0005-0000-0000-00006F5C0000}"/>
    <cellStyle name="Normal 3 2 3 3 15 3 2 2" xfId="32654" xr:uid="{00000000-0005-0000-0000-0000705C0000}"/>
    <cellStyle name="Normal 3 2 3 3 15 3 2 3" xfId="48251" xr:uid="{00000000-0005-0000-0000-0000715C0000}"/>
    <cellStyle name="Normal 3 2 3 3 15 3 3" xfId="24908" xr:uid="{00000000-0005-0000-0000-0000725C0000}"/>
    <cellStyle name="Normal 3 2 3 3 15 3 4" xfId="40505" xr:uid="{00000000-0005-0000-0000-0000735C0000}"/>
    <cellStyle name="Normal 3 2 3 3 15 4" xfId="16983" xr:uid="{00000000-0005-0000-0000-0000745C0000}"/>
    <cellStyle name="Normal 3 2 3 3 15 4 2" xfId="32652" xr:uid="{00000000-0005-0000-0000-0000755C0000}"/>
    <cellStyle name="Normal 3 2 3 3 15 4 3" xfId="48249" xr:uid="{00000000-0005-0000-0000-0000765C0000}"/>
    <cellStyle name="Normal 3 2 3 3 15 5" xfId="24906" xr:uid="{00000000-0005-0000-0000-0000775C0000}"/>
    <cellStyle name="Normal 3 2 3 3 15 6" xfId="40503" xr:uid="{00000000-0005-0000-0000-0000785C0000}"/>
    <cellStyle name="Normal 3 2 3 3 16" xfId="9076" xr:uid="{00000000-0005-0000-0000-0000795C0000}"/>
    <cellStyle name="Normal 3 2 3 3 16 2" xfId="9077" xr:uid="{00000000-0005-0000-0000-00007A5C0000}"/>
    <cellStyle name="Normal 3 2 3 3 16 2 2" xfId="16987" xr:uid="{00000000-0005-0000-0000-00007B5C0000}"/>
    <cellStyle name="Normal 3 2 3 3 16 2 2 2" xfId="32656" xr:uid="{00000000-0005-0000-0000-00007C5C0000}"/>
    <cellStyle name="Normal 3 2 3 3 16 2 2 3" xfId="48253" xr:uid="{00000000-0005-0000-0000-00007D5C0000}"/>
    <cellStyle name="Normal 3 2 3 3 16 2 3" xfId="24910" xr:uid="{00000000-0005-0000-0000-00007E5C0000}"/>
    <cellStyle name="Normal 3 2 3 3 16 2 4" xfId="40507" xr:uid="{00000000-0005-0000-0000-00007F5C0000}"/>
    <cellStyle name="Normal 3 2 3 3 16 3" xfId="9078" xr:uid="{00000000-0005-0000-0000-0000805C0000}"/>
    <cellStyle name="Normal 3 2 3 3 16 3 2" xfId="16988" xr:uid="{00000000-0005-0000-0000-0000815C0000}"/>
    <cellStyle name="Normal 3 2 3 3 16 3 2 2" xfId="32657" xr:uid="{00000000-0005-0000-0000-0000825C0000}"/>
    <cellStyle name="Normal 3 2 3 3 16 3 2 3" xfId="48254" xr:uid="{00000000-0005-0000-0000-0000835C0000}"/>
    <cellStyle name="Normal 3 2 3 3 16 3 3" xfId="24911" xr:uid="{00000000-0005-0000-0000-0000845C0000}"/>
    <cellStyle name="Normal 3 2 3 3 16 3 4" xfId="40508" xr:uid="{00000000-0005-0000-0000-0000855C0000}"/>
    <cellStyle name="Normal 3 2 3 3 16 4" xfId="16986" xr:uid="{00000000-0005-0000-0000-0000865C0000}"/>
    <cellStyle name="Normal 3 2 3 3 16 4 2" xfId="32655" xr:uid="{00000000-0005-0000-0000-0000875C0000}"/>
    <cellStyle name="Normal 3 2 3 3 16 4 3" xfId="48252" xr:uid="{00000000-0005-0000-0000-0000885C0000}"/>
    <cellStyle name="Normal 3 2 3 3 16 5" xfId="24909" xr:uid="{00000000-0005-0000-0000-0000895C0000}"/>
    <cellStyle name="Normal 3 2 3 3 16 6" xfId="40506" xr:uid="{00000000-0005-0000-0000-00008A5C0000}"/>
    <cellStyle name="Normal 3 2 3 3 17" xfId="9079" xr:uid="{00000000-0005-0000-0000-00008B5C0000}"/>
    <cellStyle name="Normal 3 2 3 3 17 2" xfId="16989" xr:uid="{00000000-0005-0000-0000-00008C5C0000}"/>
    <cellStyle name="Normal 3 2 3 3 17 2 2" xfId="32658" xr:uid="{00000000-0005-0000-0000-00008D5C0000}"/>
    <cellStyle name="Normal 3 2 3 3 17 2 3" xfId="48255" xr:uid="{00000000-0005-0000-0000-00008E5C0000}"/>
    <cellStyle name="Normal 3 2 3 3 17 3" xfId="24912" xr:uid="{00000000-0005-0000-0000-00008F5C0000}"/>
    <cellStyle name="Normal 3 2 3 3 17 4" xfId="40509" xr:uid="{00000000-0005-0000-0000-0000905C0000}"/>
    <cellStyle name="Normal 3 2 3 3 18" xfId="9080" xr:uid="{00000000-0005-0000-0000-0000915C0000}"/>
    <cellStyle name="Normal 3 2 3 3 18 2" xfId="16990" xr:uid="{00000000-0005-0000-0000-0000925C0000}"/>
    <cellStyle name="Normal 3 2 3 3 18 2 2" xfId="32659" xr:uid="{00000000-0005-0000-0000-0000935C0000}"/>
    <cellStyle name="Normal 3 2 3 3 18 2 3" xfId="48256" xr:uid="{00000000-0005-0000-0000-0000945C0000}"/>
    <cellStyle name="Normal 3 2 3 3 18 3" xfId="24913" xr:uid="{00000000-0005-0000-0000-0000955C0000}"/>
    <cellStyle name="Normal 3 2 3 3 18 4" xfId="40510" xr:uid="{00000000-0005-0000-0000-0000965C0000}"/>
    <cellStyle name="Normal 3 2 3 3 19" xfId="16967" xr:uid="{00000000-0005-0000-0000-0000975C0000}"/>
    <cellStyle name="Normal 3 2 3 3 19 2" xfId="32636" xr:uid="{00000000-0005-0000-0000-0000985C0000}"/>
    <cellStyle name="Normal 3 2 3 3 19 3" xfId="48233" xr:uid="{00000000-0005-0000-0000-0000995C0000}"/>
    <cellStyle name="Normal 3 2 3 3 2" xfId="9081" xr:uid="{00000000-0005-0000-0000-00009A5C0000}"/>
    <cellStyle name="Normal 3 2 3 3 2 2" xfId="9082" xr:uid="{00000000-0005-0000-0000-00009B5C0000}"/>
    <cellStyle name="Normal 3 2 3 3 2 2 2" xfId="9083" xr:uid="{00000000-0005-0000-0000-00009C5C0000}"/>
    <cellStyle name="Normal 3 2 3 3 2 2 2 2" xfId="9084" xr:uid="{00000000-0005-0000-0000-00009D5C0000}"/>
    <cellStyle name="Normal 3 2 3 3 2 2 2 2 2" xfId="16994" xr:uid="{00000000-0005-0000-0000-00009E5C0000}"/>
    <cellStyle name="Normal 3 2 3 3 2 2 2 2 2 2" xfId="32663" xr:uid="{00000000-0005-0000-0000-00009F5C0000}"/>
    <cellStyle name="Normal 3 2 3 3 2 2 2 2 2 3" xfId="48260" xr:uid="{00000000-0005-0000-0000-0000A05C0000}"/>
    <cellStyle name="Normal 3 2 3 3 2 2 2 2 3" xfId="24917" xr:uid="{00000000-0005-0000-0000-0000A15C0000}"/>
    <cellStyle name="Normal 3 2 3 3 2 2 2 2 4" xfId="40514" xr:uid="{00000000-0005-0000-0000-0000A25C0000}"/>
    <cellStyle name="Normal 3 2 3 3 2 2 2 3" xfId="9085" xr:uid="{00000000-0005-0000-0000-0000A35C0000}"/>
    <cellStyle name="Normal 3 2 3 3 2 2 2 3 2" xfId="16995" xr:uid="{00000000-0005-0000-0000-0000A45C0000}"/>
    <cellStyle name="Normal 3 2 3 3 2 2 2 3 2 2" xfId="32664" xr:uid="{00000000-0005-0000-0000-0000A55C0000}"/>
    <cellStyle name="Normal 3 2 3 3 2 2 2 3 2 3" xfId="48261" xr:uid="{00000000-0005-0000-0000-0000A65C0000}"/>
    <cellStyle name="Normal 3 2 3 3 2 2 2 3 3" xfId="24918" xr:uid="{00000000-0005-0000-0000-0000A75C0000}"/>
    <cellStyle name="Normal 3 2 3 3 2 2 2 3 4" xfId="40515" xr:uid="{00000000-0005-0000-0000-0000A85C0000}"/>
    <cellStyle name="Normal 3 2 3 3 2 2 2 4" xfId="16993" xr:uid="{00000000-0005-0000-0000-0000A95C0000}"/>
    <cellStyle name="Normal 3 2 3 3 2 2 2 4 2" xfId="32662" xr:uid="{00000000-0005-0000-0000-0000AA5C0000}"/>
    <cellStyle name="Normal 3 2 3 3 2 2 2 4 3" xfId="48259" xr:uid="{00000000-0005-0000-0000-0000AB5C0000}"/>
    <cellStyle name="Normal 3 2 3 3 2 2 2 5" xfId="24916" xr:uid="{00000000-0005-0000-0000-0000AC5C0000}"/>
    <cellStyle name="Normal 3 2 3 3 2 2 2 6" xfId="40513" xr:uid="{00000000-0005-0000-0000-0000AD5C0000}"/>
    <cellStyle name="Normal 3 2 3 3 2 2 3" xfId="9086" xr:uid="{00000000-0005-0000-0000-0000AE5C0000}"/>
    <cellStyle name="Normal 3 2 3 3 2 2 3 2" xfId="16996" xr:uid="{00000000-0005-0000-0000-0000AF5C0000}"/>
    <cellStyle name="Normal 3 2 3 3 2 2 3 2 2" xfId="32665" xr:uid="{00000000-0005-0000-0000-0000B05C0000}"/>
    <cellStyle name="Normal 3 2 3 3 2 2 3 2 3" xfId="48262" xr:uid="{00000000-0005-0000-0000-0000B15C0000}"/>
    <cellStyle name="Normal 3 2 3 3 2 2 3 3" xfId="24919" xr:uid="{00000000-0005-0000-0000-0000B25C0000}"/>
    <cellStyle name="Normal 3 2 3 3 2 2 3 4" xfId="40516" xr:uid="{00000000-0005-0000-0000-0000B35C0000}"/>
    <cellStyle name="Normal 3 2 3 3 2 2 4" xfId="9087" xr:uid="{00000000-0005-0000-0000-0000B45C0000}"/>
    <cellStyle name="Normal 3 2 3 3 2 2 4 2" xfId="16997" xr:uid="{00000000-0005-0000-0000-0000B55C0000}"/>
    <cellStyle name="Normal 3 2 3 3 2 2 4 2 2" xfId="32666" xr:uid="{00000000-0005-0000-0000-0000B65C0000}"/>
    <cellStyle name="Normal 3 2 3 3 2 2 4 2 3" xfId="48263" xr:uid="{00000000-0005-0000-0000-0000B75C0000}"/>
    <cellStyle name="Normal 3 2 3 3 2 2 4 3" xfId="24920" xr:uid="{00000000-0005-0000-0000-0000B85C0000}"/>
    <cellStyle name="Normal 3 2 3 3 2 2 4 4" xfId="40517" xr:uid="{00000000-0005-0000-0000-0000B95C0000}"/>
    <cellStyle name="Normal 3 2 3 3 2 2 5" xfId="16992" xr:uid="{00000000-0005-0000-0000-0000BA5C0000}"/>
    <cellStyle name="Normal 3 2 3 3 2 2 5 2" xfId="32661" xr:uid="{00000000-0005-0000-0000-0000BB5C0000}"/>
    <cellStyle name="Normal 3 2 3 3 2 2 5 3" xfId="48258" xr:uid="{00000000-0005-0000-0000-0000BC5C0000}"/>
    <cellStyle name="Normal 3 2 3 3 2 2 6" xfId="24915" xr:uid="{00000000-0005-0000-0000-0000BD5C0000}"/>
    <cellStyle name="Normal 3 2 3 3 2 2 7" xfId="40512" xr:uid="{00000000-0005-0000-0000-0000BE5C0000}"/>
    <cellStyle name="Normal 3 2 3 3 2 3" xfId="9088" xr:uid="{00000000-0005-0000-0000-0000BF5C0000}"/>
    <cellStyle name="Normal 3 2 3 3 2 3 2" xfId="9089" xr:uid="{00000000-0005-0000-0000-0000C05C0000}"/>
    <cellStyle name="Normal 3 2 3 3 2 3 2 2" xfId="16999" xr:uid="{00000000-0005-0000-0000-0000C15C0000}"/>
    <cellStyle name="Normal 3 2 3 3 2 3 2 2 2" xfId="32668" xr:uid="{00000000-0005-0000-0000-0000C25C0000}"/>
    <cellStyle name="Normal 3 2 3 3 2 3 2 2 3" xfId="48265" xr:uid="{00000000-0005-0000-0000-0000C35C0000}"/>
    <cellStyle name="Normal 3 2 3 3 2 3 2 3" xfId="24922" xr:uid="{00000000-0005-0000-0000-0000C45C0000}"/>
    <cellStyle name="Normal 3 2 3 3 2 3 2 4" xfId="40519" xr:uid="{00000000-0005-0000-0000-0000C55C0000}"/>
    <cellStyle name="Normal 3 2 3 3 2 3 3" xfId="9090" xr:uid="{00000000-0005-0000-0000-0000C65C0000}"/>
    <cellStyle name="Normal 3 2 3 3 2 3 3 2" xfId="17000" xr:uid="{00000000-0005-0000-0000-0000C75C0000}"/>
    <cellStyle name="Normal 3 2 3 3 2 3 3 2 2" xfId="32669" xr:uid="{00000000-0005-0000-0000-0000C85C0000}"/>
    <cellStyle name="Normal 3 2 3 3 2 3 3 2 3" xfId="48266" xr:uid="{00000000-0005-0000-0000-0000C95C0000}"/>
    <cellStyle name="Normal 3 2 3 3 2 3 3 3" xfId="24923" xr:uid="{00000000-0005-0000-0000-0000CA5C0000}"/>
    <cellStyle name="Normal 3 2 3 3 2 3 3 4" xfId="40520" xr:uid="{00000000-0005-0000-0000-0000CB5C0000}"/>
    <cellStyle name="Normal 3 2 3 3 2 3 4" xfId="16998" xr:uid="{00000000-0005-0000-0000-0000CC5C0000}"/>
    <cellStyle name="Normal 3 2 3 3 2 3 4 2" xfId="32667" xr:uid="{00000000-0005-0000-0000-0000CD5C0000}"/>
    <cellStyle name="Normal 3 2 3 3 2 3 4 3" xfId="48264" xr:uid="{00000000-0005-0000-0000-0000CE5C0000}"/>
    <cellStyle name="Normal 3 2 3 3 2 3 5" xfId="24921" xr:uid="{00000000-0005-0000-0000-0000CF5C0000}"/>
    <cellStyle name="Normal 3 2 3 3 2 3 6" xfId="40518" xr:uid="{00000000-0005-0000-0000-0000D05C0000}"/>
    <cellStyle name="Normal 3 2 3 3 2 4" xfId="9091" xr:uid="{00000000-0005-0000-0000-0000D15C0000}"/>
    <cellStyle name="Normal 3 2 3 3 2 4 2" xfId="17001" xr:uid="{00000000-0005-0000-0000-0000D25C0000}"/>
    <cellStyle name="Normal 3 2 3 3 2 4 2 2" xfId="32670" xr:uid="{00000000-0005-0000-0000-0000D35C0000}"/>
    <cellStyle name="Normal 3 2 3 3 2 4 2 3" xfId="48267" xr:uid="{00000000-0005-0000-0000-0000D45C0000}"/>
    <cellStyle name="Normal 3 2 3 3 2 4 3" xfId="24924" xr:uid="{00000000-0005-0000-0000-0000D55C0000}"/>
    <cellStyle name="Normal 3 2 3 3 2 4 4" xfId="40521" xr:uid="{00000000-0005-0000-0000-0000D65C0000}"/>
    <cellStyle name="Normal 3 2 3 3 2 5" xfId="9092" xr:uid="{00000000-0005-0000-0000-0000D75C0000}"/>
    <cellStyle name="Normal 3 2 3 3 2 5 2" xfId="17002" xr:uid="{00000000-0005-0000-0000-0000D85C0000}"/>
    <cellStyle name="Normal 3 2 3 3 2 5 2 2" xfId="32671" xr:uid="{00000000-0005-0000-0000-0000D95C0000}"/>
    <cellStyle name="Normal 3 2 3 3 2 5 2 3" xfId="48268" xr:uid="{00000000-0005-0000-0000-0000DA5C0000}"/>
    <cellStyle name="Normal 3 2 3 3 2 5 3" xfId="24925" xr:uid="{00000000-0005-0000-0000-0000DB5C0000}"/>
    <cellStyle name="Normal 3 2 3 3 2 5 4" xfId="40522" xr:uid="{00000000-0005-0000-0000-0000DC5C0000}"/>
    <cellStyle name="Normal 3 2 3 3 2 6" xfId="16991" xr:uid="{00000000-0005-0000-0000-0000DD5C0000}"/>
    <cellStyle name="Normal 3 2 3 3 2 6 2" xfId="32660" xr:uid="{00000000-0005-0000-0000-0000DE5C0000}"/>
    <cellStyle name="Normal 3 2 3 3 2 6 3" xfId="48257" xr:uid="{00000000-0005-0000-0000-0000DF5C0000}"/>
    <cellStyle name="Normal 3 2 3 3 2 7" xfId="24914" xr:uid="{00000000-0005-0000-0000-0000E05C0000}"/>
    <cellStyle name="Normal 3 2 3 3 2 8" xfId="40511" xr:uid="{00000000-0005-0000-0000-0000E15C0000}"/>
    <cellStyle name="Normal 3 2 3 3 20" xfId="24890" xr:uid="{00000000-0005-0000-0000-0000E25C0000}"/>
    <cellStyle name="Normal 3 2 3 3 21" xfId="40487" xr:uid="{00000000-0005-0000-0000-0000E35C0000}"/>
    <cellStyle name="Normal 3 2 3 3 3" xfId="9093" xr:uid="{00000000-0005-0000-0000-0000E45C0000}"/>
    <cellStyle name="Normal 3 2 3 3 3 2" xfId="9094" xr:uid="{00000000-0005-0000-0000-0000E55C0000}"/>
    <cellStyle name="Normal 3 2 3 3 3 2 2" xfId="9095" xr:uid="{00000000-0005-0000-0000-0000E65C0000}"/>
    <cellStyle name="Normal 3 2 3 3 3 2 2 2" xfId="9096" xr:uid="{00000000-0005-0000-0000-0000E75C0000}"/>
    <cellStyle name="Normal 3 2 3 3 3 2 2 2 2" xfId="17006" xr:uid="{00000000-0005-0000-0000-0000E85C0000}"/>
    <cellStyle name="Normal 3 2 3 3 3 2 2 2 2 2" xfId="32675" xr:uid="{00000000-0005-0000-0000-0000E95C0000}"/>
    <cellStyle name="Normal 3 2 3 3 3 2 2 2 2 3" xfId="48272" xr:uid="{00000000-0005-0000-0000-0000EA5C0000}"/>
    <cellStyle name="Normal 3 2 3 3 3 2 2 2 3" xfId="24929" xr:uid="{00000000-0005-0000-0000-0000EB5C0000}"/>
    <cellStyle name="Normal 3 2 3 3 3 2 2 2 4" xfId="40526" xr:uid="{00000000-0005-0000-0000-0000EC5C0000}"/>
    <cellStyle name="Normal 3 2 3 3 3 2 2 3" xfId="9097" xr:uid="{00000000-0005-0000-0000-0000ED5C0000}"/>
    <cellStyle name="Normal 3 2 3 3 3 2 2 3 2" xfId="17007" xr:uid="{00000000-0005-0000-0000-0000EE5C0000}"/>
    <cellStyle name="Normal 3 2 3 3 3 2 2 3 2 2" xfId="32676" xr:uid="{00000000-0005-0000-0000-0000EF5C0000}"/>
    <cellStyle name="Normal 3 2 3 3 3 2 2 3 2 3" xfId="48273" xr:uid="{00000000-0005-0000-0000-0000F05C0000}"/>
    <cellStyle name="Normal 3 2 3 3 3 2 2 3 3" xfId="24930" xr:uid="{00000000-0005-0000-0000-0000F15C0000}"/>
    <cellStyle name="Normal 3 2 3 3 3 2 2 3 4" xfId="40527" xr:uid="{00000000-0005-0000-0000-0000F25C0000}"/>
    <cellStyle name="Normal 3 2 3 3 3 2 2 4" xfId="17005" xr:uid="{00000000-0005-0000-0000-0000F35C0000}"/>
    <cellStyle name="Normal 3 2 3 3 3 2 2 4 2" xfId="32674" xr:uid="{00000000-0005-0000-0000-0000F45C0000}"/>
    <cellStyle name="Normal 3 2 3 3 3 2 2 4 3" xfId="48271" xr:uid="{00000000-0005-0000-0000-0000F55C0000}"/>
    <cellStyle name="Normal 3 2 3 3 3 2 2 5" xfId="24928" xr:uid="{00000000-0005-0000-0000-0000F65C0000}"/>
    <cellStyle name="Normal 3 2 3 3 3 2 2 6" xfId="40525" xr:uid="{00000000-0005-0000-0000-0000F75C0000}"/>
    <cellStyle name="Normal 3 2 3 3 3 2 3" xfId="9098" xr:uid="{00000000-0005-0000-0000-0000F85C0000}"/>
    <cellStyle name="Normal 3 2 3 3 3 2 3 2" xfId="17008" xr:uid="{00000000-0005-0000-0000-0000F95C0000}"/>
    <cellStyle name="Normal 3 2 3 3 3 2 3 2 2" xfId="32677" xr:uid="{00000000-0005-0000-0000-0000FA5C0000}"/>
    <cellStyle name="Normal 3 2 3 3 3 2 3 2 3" xfId="48274" xr:uid="{00000000-0005-0000-0000-0000FB5C0000}"/>
    <cellStyle name="Normal 3 2 3 3 3 2 3 3" xfId="24931" xr:uid="{00000000-0005-0000-0000-0000FC5C0000}"/>
    <cellStyle name="Normal 3 2 3 3 3 2 3 4" xfId="40528" xr:uid="{00000000-0005-0000-0000-0000FD5C0000}"/>
    <cellStyle name="Normal 3 2 3 3 3 2 4" xfId="9099" xr:uid="{00000000-0005-0000-0000-0000FE5C0000}"/>
    <cellStyle name="Normal 3 2 3 3 3 2 4 2" xfId="17009" xr:uid="{00000000-0005-0000-0000-0000FF5C0000}"/>
    <cellStyle name="Normal 3 2 3 3 3 2 4 2 2" xfId="32678" xr:uid="{00000000-0005-0000-0000-0000005D0000}"/>
    <cellStyle name="Normal 3 2 3 3 3 2 4 2 3" xfId="48275" xr:uid="{00000000-0005-0000-0000-0000015D0000}"/>
    <cellStyle name="Normal 3 2 3 3 3 2 4 3" xfId="24932" xr:uid="{00000000-0005-0000-0000-0000025D0000}"/>
    <cellStyle name="Normal 3 2 3 3 3 2 4 4" xfId="40529" xr:uid="{00000000-0005-0000-0000-0000035D0000}"/>
    <cellStyle name="Normal 3 2 3 3 3 2 5" xfId="17004" xr:uid="{00000000-0005-0000-0000-0000045D0000}"/>
    <cellStyle name="Normal 3 2 3 3 3 2 5 2" xfId="32673" xr:uid="{00000000-0005-0000-0000-0000055D0000}"/>
    <cellStyle name="Normal 3 2 3 3 3 2 5 3" xfId="48270" xr:uid="{00000000-0005-0000-0000-0000065D0000}"/>
    <cellStyle name="Normal 3 2 3 3 3 2 6" xfId="24927" xr:uid="{00000000-0005-0000-0000-0000075D0000}"/>
    <cellStyle name="Normal 3 2 3 3 3 2 7" xfId="40524" xr:uid="{00000000-0005-0000-0000-0000085D0000}"/>
    <cellStyle name="Normal 3 2 3 3 3 3" xfId="9100" xr:uid="{00000000-0005-0000-0000-0000095D0000}"/>
    <cellStyle name="Normal 3 2 3 3 3 3 2" xfId="9101" xr:uid="{00000000-0005-0000-0000-00000A5D0000}"/>
    <cellStyle name="Normal 3 2 3 3 3 3 2 2" xfId="17011" xr:uid="{00000000-0005-0000-0000-00000B5D0000}"/>
    <cellStyle name="Normal 3 2 3 3 3 3 2 2 2" xfId="32680" xr:uid="{00000000-0005-0000-0000-00000C5D0000}"/>
    <cellStyle name="Normal 3 2 3 3 3 3 2 2 3" xfId="48277" xr:uid="{00000000-0005-0000-0000-00000D5D0000}"/>
    <cellStyle name="Normal 3 2 3 3 3 3 2 3" xfId="24934" xr:uid="{00000000-0005-0000-0000-00000E5D0000}"/>
    <cellStyle name="Normal 3 2 3 3 3 3 2 4" xfId="40531" xr:uid="{00000000-0005-0000-0000-00000F5D0000}"/>
    <cellStyle name="Normal 3 2 3 3 3 3 3" xfId="9102" xr:uid="{00000000-0005-0000-0000-0000105D0000}"/>
    <cellStyle name="Normal 3 2 3 3 3 3 3 2" xfId="17012" xr:uid="{00000000-0005-0000-0000-0000115D0000}"/>
    <cellStyle name="Normal 3 2 3 3 3 3 3 2 2" xfId="32681" xr:uid="{00000000-0005-0000-0000-0000125D0000}"/>
    <cellStyle name="Normal 3 2 3 3 3 3 3 2 3" xfId="48278" xr:uid="{00000000-0005-0000-0000-0000135D0000}"/>
    <cellStyle name="Normal 3 2 3 3 3 3 3 3" xfId="24935" xr:uid="{00000000-0005-0000-0000-0000145D0000}"/>
    <cellStyle name="Normal 3 2 3 3 3 3 3 4" xfId="40532" xr:uid="{00000000-0005-0000-0000-0000155D0000}"/>
    <cellStyle name="Normal 3 2 3 3 3 3 4" xfId="17010" xr:uid="{00000000-0005-0000-0000-0000165D0000}"/>
    <cellStyle name="Normal 3 2 3 3 3 3 4 2" xfId="32679" xr:uid="{00000000-0005-0000-0000-0000175D0000}"/>
    <cellStyle name="Normal 3 2 3 3 3 3 4 3" xfId="48276" xr:uid="{00000000-0005-0000-0000-0000185D0000}"/>
    <cellStyle name="Normal 3 2 3 3 3 3 5" xfId="24933" xr:uid="{00000000-0005-0000-0000-0000195D0000}"/>
    <cellStyle name="Normal 3 2 3 3 3 3 6" xfId="40530" xr:uid="{00000000-0005-0000-0000-00001A5D0000}"/>
    <cellStyle name="Normal 3 2 3 3 3 4" xfId="9103" xr:uid="{00000000-0005-0000-0000-00001B5D0000}"/>
    <cellStyle name="Normal 3 2 3 3 3 4 2" xfId="17013" xr:uid="{00000000-0005-0000-0000-00001C5D0000}"/>
    <cellStyle name="Normal 3 2 3 3 3 4 2 2" xfId="32682" xr:uid="{00000000-0005-0000-0000-00001D5D0000}"/>
    <cellStyle name="Normal 3 2 3 3 3 4 2 3" xfId="48279" xr:uid="{00000000-0005-0000-0000-00001E5D0000}"/>
    <cellStyle name="Normal 3 2 3 3 3 4 3" xfId="24936" xr:uid="{00000000-0005-0000-0000-00001F5D0000}"/>
    <cellStyle name="Normal 3 2 3 3 3 4 4" xfId="40533" xr:uid="{00000000-0005-0000-0000-0000205D0000}"/>
    <cellStyle name="Normal 3 2 3 3 3 5" xfId="9104" xr:uid="{00000000-0005-0000-0000-0000215D0000}"/>
    <cellStyle name="Normal 3 2 3 3 3 5 2" xfId="17014" xr:uid="{00000000-0005-0000-0000-0000225D0000}"/>
    <cellStyle name="Normal 3 2 3 3 3 5 2 2" xfId="32683" xr:uid="{00000000-0005-0000-0000-0000235D0000}"/>
    <cellStyle name="Normal 3 2 3 3 3 5 2 3" xfId="48280" xr:uid="{00000000-0005-0000-0000-0000245D0000}"/>
    <cellStyle name="Normal 3 2 3 3 3 5 3" xfId="24937" xr:uid="{00000000-0005-0000-0000-0000255D0000}"/>
    <cellStyle name="Normal 3 2 3 3 3 5 4" xfId="40534" xr:uid="{00000000-0005-0000-0000-0000265D0000}"/>
    <cellStyle name="Normal 3 2 3 3 3 6" xfId="17003" xr:uid="{00000000-0005-0000-0000-0000275D0000}"/>
    <cellStyle name="Normal 3 2 3 3 3 6 2" xfId="32672" xr:uid="{00000000-0005-0000-0000-0000285D0000}"/>
    <cellStyle name="Normal 3 2 3 3 3 6 3" xfId="48269" xr:uid="{00000000-0005-0000-0000-0000295D0000}"/>
    <cellStyle name="Normal 3 2 3 3 3 7" xfId="24926" xr:uid="{00000000-0005-0000-0000-00002A5D0000}"/>
    <cellStyle name="Normal 3 2 3 3 3 8" xfId="40523" xr:uid="{00000000-0005-0000-0000-00002B5D0000}"/>
    <cellStyle name="Normal 3 2 3 3 4" xfId="9105" xr:uid="{00000000-0005-0000-0000-00002C5D0000}"/>
    <cellStyle name="Normal 3 2 3 3 4 2" xfId="9106" xr:uid="{00000000-0005-0000-0000-00002D5D0000}"/>
    <cellStyle name="Normal 3 2 3 3 4 2 2" xfId="9107" xr:uid="{00000000-0005-0000-0000-00002E5D0000}"/>
    <cellStyle name="Normal 3 2 3 3 4 2 2 2" xfId="17017" xr:uid="{00000000-0005-0000-0000-00002F5D0000}"/>
    <cellStyle name="Normal 3 2 3 3 4 2 2 2 2" xfId="32686" xr:uid="{00000000-0005-0000-0000-0000305D0000}"/>
    <cellStyle name="Normal 3 2 3 3 4 2 2 2 3" xfId="48283" xr:uid="{00000000-0005-0000-0000-0000315D0000}"/>
    <cellStyle name="Normal 3 2 3 3 4 2 2 3" xfId="24940" xr:uid="{00000000-0005-0000-0000-0000325D0000}"/>
    <cellStyle name="Normal 3 2 3 3 4 2 2 4" xfId="40537" xr:uid="{00000000-0005-0000-0000-0000335D0000}"/>
    <cellStyle name="Normal 3 2 3 3 4 2 3" xfId="9108" xr:uid="{00000000-0005-0000-0000-0000345D0000}"/>
    <cellStyle name="Normal 3 2 3 3 4 2 3 2" xfId="17018" xr:uid="{00000000-0005-0000-0000-0000355D0000}"/>
    <cellStyle name="Normal 3 2 3 3 4 2 3 2 2" xfId="32687" xr:uid="{00000000-0005-0000-0000-0000365D0000}"/>
    <cellStyle name="Normal 3 2 3 3 4 2 3 2 3" xfId="48284" xr:uid="{00000000-0005-0000-0000-0000375D0000}"/>
    <cellStyle name="Normal 3 2 3 3 4 2 3 3" xfId="24941" xr:uid="{00000000-0005-0000-0000-0000385D0000}"/>
    <cellStyle name="Normal 3 2 3 3 4 2 3 4" xfId="40538" xr:uid="{00000000-0005-0000-0000-0000395D0000}"/>
    <cellStyle name="Normal 3 2 3 3 4 2 4" xfId="17016" xr:uid="{00000000-0005-0000-0000-00003A5D0000}"/>
    <cellStyle name="Normal 3 2 3 3 4 2 4 2" xfId="32685" xr:uid="{00000000-0005-0000-0000-00003B5D0000}"/>
    <cellStyle name="Normal 3 2 3 3 4 2 4 3" xfId="48282" xr:uid="{00000000-0005-0000-0000-00003C5D0000}"/>
    <cellStyle name="Normal 3 2 3 3 4 2 5" xfId="24939" xr:uid="{00000000-0005-0000-0000-00003D5D0000}"/>
    <cellStyle name="Normal 3 2 3 3 4 2 6" xfId="40536" xr:uid="{00000000-0005-0000-0000-00003E5D0000}"/>
    <cellStyle name="Normal 3 2 3 3 4 3" xfId="9109" xr:uid="{00000000-0005-0000-0000-00003F5D0000}"/>
    <cellStyle name="Normal 3 2 3 3 4 3 2" xfId="17019" xr:uid="{00000000-0005-0000-0000-0000405D0000}"/>
    <cellStyle name="Normal 3 2 3 3 4 3 2 2" xfId="32688" xr:uid="{00000000-0005-0000-0000-0000415D0000}"/>
    <cellStyle name="Normal 3 2 3 3 4 3 2 3" xfId="48285" xr:uid="{00000000-0005-0000-0000-0000425D0000}"/>
    <cellStyle name="Normal 3 2 3 3 4 3 3" xfId="24942" xr:uid="{00000000-0005-0000-0000-0000435D0000}"/>
    <cellStyle name="Normal 3 2 3 3 4 3 4" xfId="40539" xr:uid="{00000000-0005-0000-0000-0000445D0000}"/>
    <cellStyle name="Normal 3 2 3 3 4 4" xfId="9110" xr:uid="{00000000-0005-0000-0000-0000455D0000}"/>
    <cellStyle name="Normal 3 2 3 3 4 4 2" xfId="17020" xr:uid="{00000000-0005-0000-0000-0000465D0000}"/>
    <cellStyle name="Normal 3 2 3 3 4 4 2 2" xfId="32689" xr:uid="{00000000-0005-0000-0000-0000475D0000}"/>
    <cellStyle name="Normal 3 2 3 3 4 4 2 3" xfId="48286" xr:uid="{00000000-0005-0000-0000-0000485D0000}"/>
    <cellStyle name="Normal 3 2 3 3 4 4 3" xfId="24943" xr:uid="{00000000-0005-0000-0000-0000495D0000}"/>
    <cellStyle name="Normal 3 2 3 3 4 4 4" xfId="40540" xr:uid="{00000000-0005-0000-0000-00004A5D0000}"/>
    <cellStyle name="Normal 3 2 3 3 4 5" xfId="17015" xr:uid="{00000000-0005-0000-0000-00004B5D0000}"/>
    <cellStyle name="Normal 3 2 3 3 4 5 2" xfId="32684" xr:uid="{00000000-0005-0000-0000-00004C5D0000}"/>
    <cellStyle name="Normal 3 2 3 3 4 5 3" xfId="48281" xr:uid="{00000000-0005-0000-0000-00004D5D0000}"/>
    <cellStyle name="Normal 3 2 3 3 4 6" xfId="24938" xr:uid="{00000000-0005-0000-0000-00004E5D0000}"/>
    <cellStyle name="Normal 3 2 3 3 4 7" xfId="40535" xr:uid="{00000000-0005-0000-0000-00004F5D0000}"/>
    <cellStyle name="Normal 3 2 3 3 5" xfId="9111" xr:uid="{00000000-0005-0000-0000-0000505D0000}"/>
    <cellStyle name="Normal 3 2 3 3 5 2" xfId="9112" xr:uid="{00000000-0005-0000-0000-0000515D0000}"/>
    <cellStyle name="Normal 3 2 3 3 5 2 2" xfId="17022" xr:uid="{00000000-0005-0000-0000-0000525D0000}"/>
    <cellStyle name="Normal 3 2 3 3 5 2 2 2" xfId="32691" xr:uid="{00000000-0005-0000-0000-0000535D0000}"/>
    <cellStyle name="Normal 3 2 3 3 5 2 2 3" xfId="48288" xr:uid="{00000000-0005-0000-0000-0000545D0000}"/>
    <cellStyle name="Normal 3 2 3 3 5 2 3" xfId="24945" xr:uid="{00000000-0005-0000-0000-0000555D0000}"/>
    <cellStyle name="Normal 3 2 3 3 5 2 4" xfId="40542" xr:uid="{00000000-0005-0000-0000-0000565D0000}"/>
    <cellStyle name="Normal 3 2 3 3 5 3" xfId="9113" xr:uid="{00000000-0005-0000-0000-0000575D0000}"/>
    <cellStyle name="Normal 3 2 3 3 5 3 2" xfId="17023" xr:uid="{00000000-0005-0000-0000-0000585D0000}"/>
    <cellStyle name="Normal 3 2 3 3 5 3 2 2" xfId="32692" xr:uid="{00000000-0005-0000-0000-0000595D0000}"/>
    <cellStyle name="Normal 3 2 3 3 5 3 2 3" xfId="48289" xr:uid="{00000000-0005-0000-0000-00005A5D0000}"/>
    <cellStyle name="Normal 3 2 3 3 5 3 3" xfId="24946" xr:uid="{00000000-0005-0000-0000-00005B5D0000}"/>
    <cellStyle name="Normal 3 2 3 3 5 3 4" xfId="40543" xr:uid="{00000000-0005-0000-0000-00005C5D0000}"/>
    <cellStyle name="Normal 3 2 3 3 5 4" xfId="17021" xr:uid="{00000000-0005-0000-0000-00005D5D0000}"/>
    <cellStyle name="Normal 3 2 3 3 5 4 2" xfId="32690" xr:uid="{00000000-0005-0000-0000-00005E5D0000}"/>
    <cellStyle name="Normal 3 2 3 3 5 4 3" xfId="48287" xr:uid="{00000000-0005-0000-0000-00005F5D0000}"/>
    <cellStyle name="Normal 3 2 3 3 5 5" xfId="24944" xr:uid="{00000000-0005-0000-0000-0000605D0000}"/>
    <cellStyle name="Normal 3 2 3 3 5 6" xfId="40541" xr:uid="{00000000-0005-0000-0000-0000615D0000}"/>
    <cellStyle name="Normal 3 2 3 3 6" xfId="9114" xr:uid="{00000000-0005-0000-0000-0000625D0000}"/>
    <cellStyle name="Normal 3 2 3 3 6 2" xfId="9115" xr:uid="{00000000-0005-0000-0000-0000635D0000}"/>
    <cellStyle name="Normal 3 2 3 3 6 2 2" xfId="17025" xr:uid="{00000000-0005-0000-0000-0000645D0000}"/>
    <cellStyle name="Normal 3 2 3 3 6 2 2 2" xfId="32694" xr:uid="{00000000-0005-0000-0000-0000655D0000}"/>
    <cellStyle name="Normal 3 2 3 3 6 2 2 3" xfId="48291" xr:uid="{00000000-0005-0000-0000-0000665D0000}"/>
    <cellStyle name="Normal 3 2 3 3 6 2 3" xfId="24948" xr:uid="{00000000-0005-0000-0000-0000675D0000}"/>
    <cellStyle name="Normal 3 2 3 3 6 2 4" xfId="40545" xr:uid="{00000000-0005-0000-0000-0000685D0000}"/>
    <cellStyle name="Normal 3 2 3 3 6 3" xfId="9116" xr:uid="{00000000-0005-0000-0000-0000695D0000}"/>
    <cellStyle name="Normal 3 2 3 3 6 3 2" xfId="17026" xr:uid="{00000000-0005-0000-0000-00006A5D0000}"/>
    <cellStyle name="Normal 3 2 3 3 6 3 2 2" xfId="32695" xr:uid="{00000000-0005-0000-0000-00006B5D0000}"/>
    <cellStyle name="Normal 3 2 3 3 6 3 2 3" xfId="48292" xr:uid="{00000000-0005-0000-0000-00006C5D0000}"/>
    <cellStyle name="Normal 3 2 3 3 6 3 3" xfId="24949" xr:uid="{00000000-0005-0000-0000-00006D5D0000}"/>
    <cellStyle name="Normal 3 2 3 3 6 3 4" xfId="40546" xr:uid="{00000000-0005-0000-0000-00006E5D0000}"/>
    <cellStyle name="Normal 3 2 3 3 6 4" xfId="17024" xr:uid="{00000000-0005-0000-0000-00006F5D0000}"/>
    <cellStyle name="Normal 3 2 3 3 6 4 2" xfId="32693" xr:uid="{00000000-0005-0000-0000-0000705D0000}"/>
    <cellStyle name="Normal 3 2 3 3 6 4 3" xfId="48290" xr:uid="{00000000-0005-0000-0000-0000715D0000}"/>
    <cellStyle name="Normal 3 2 3 3 6 5" xfId="24947" xr:uid="{00000000-0005-0000-0000-0000725D0000}"/>
    <cellStyle name="Normal 3 2 3 3 6 6" xfId="40544" xr:uid="{00000000-0005-0000-0000-0000735D0000}"/>
    <cellStyle name="Normal 3 2 3 3 7" xfId="9117" xr:uid="{00000000-0005-0000-0000-0000745D0000}"/>
    <cellStyle name="Normal 3 2 3 3 7 2" xfId="9118" xr:uid="{00000000-0005-0000-0000-0000755D0000}"/>
    <cellStyle name="Normal 3 2 3 3 7 2 2" xfId="17028" xr:uid="{00000000-0005-0000-0000-0000765D0000}"/>
    <cellStyle name="Normal 3 2 3 3 7 2 2 2" xfId="32697" xr:uid="{00000000-0005-0000-0000-0000775D0000}"/>
    <cellStyle name="Normal 3 2 3 3 7 2 2 3" xfId="48294" xr:uid="{00000000-0005-0000-0000-0000785D0000}"/>
    <cellStyle name="Normal 3 2 3 3 7 2 3" xfId="24951" xr:uid="{00000000-0005-0000-0000-0000795D0000}"/>
    <cellStyle name="Normal 3 2 3 3 7 2 4" xfId="40548" xr:uid="{00000000-0005-0000-0000-00007A5D0000}"/>
    <cellStyle name="Normal 3 2 3 3 7 3" xfId="9119" xr:uid="{00000000-0005-0000-0000-00007B5D0000}"/>
    <cellStyle name="Normal 3 2 3 3 7 3 2" xfId="17029" xr:uid="{00000000-0005-0000-0000-00007C5D0000}"/>
    <cellStyle name="Normal 3 2 3 3 7 3 2 2" xfId="32698" xr:uid="{00000000-0005-0000-0000-00007D5D0000}"/>
    <cellStyle name="Normal 3 2 3 3 7 3 2 3" xfId="48295" xr:uid="{00000000-0005-0000-0000-00007E5D0000}"/>
    <cellStyle name="Normal 3 2 3 3 7 3 3" xfId="24952" xr:uid="{00000000-0005-0000-0000-00007F5D0000}"/>
    <cellStyle name="Normal 3 2 3 3 7 3 4" xfId="40549" xr:uid="{00000000-0005-0000-0000-0000805D0000}"/>
    <cellStyle name="Normal 3 2 3 3 7 4" xfId="17027" xr:uid="{00000000-0005-0000-0000-0000815D0000}"/>
    <cellStyle name="Normal 3 2 3 3 7 4 2" xfId="32696" xr:uid="{00000000-0005-0000-0000-0000825D0000}"/>
    <cellStyle name="Normal 3 2 3 3 7 4 3" xfId="48293" xr:uid="{00000000-0005-0000-0000-0000835D0000}"/>
    <cellStyle name="Normal 3 2 3 3 7 5" xfId="24950" xr:uid="{00000000-0005-0000-0000-0000845D0000}"/>
    <cellStyle name="Normal 3 2 3 3 7 6" xfId="40547" xr:uid="{00000000-0005-0000-0000-0000855D0000}"/>
    <cellStyle name="Normal 3 2 3 3 8" xfId="9120" xr:uid="{00000000-0005-0000-0000-0000865D0000}"/>
    <cellStyle name="Normal 3 2 3 3 8 2" xfId="9121" xr:uid="{00000000-0005-0000-0000-0000875D0000}"/>
    <cellStyle name="Normal 3 2 3 3 8 2 2" xfId="17031" xr:uid="{00000000-0005-0000-0000-0000885D0000}"/>
    <cellStyle name="Normal 3 2 3 3 8 2 2 2" xfId="32700" xr:uid="{00000000-0005-0000-0000-0000895D0000}"/>
    <cellStyle name="Normal 3 2 3 3 8 2 2 3" xfId="48297" xr:uid="{00000000-0005-0000-0000-00008A5D0000}"/>
    <cellStyle name="Normal 3 2 3 3 8 2 3" xfId="24954" xr:uid="{00000000-0005-0000-0000-00008B5D0000}"/>
    <cellStyle name="Normal 3 2 3 3 8 2 4" xfId="40551" xr:uid="{00000000-0005-0000-0000-00008C5D0000}"/>
    <cellStyle name="Normal 3 2 3 3 8 3" xfId="9122" xr:uid="{00000000-0005-0000-0000-00008D5D0000}"/>
    <cellStyle name="Normal 3 2 3 3 8 3 2" xfId="17032" xr:uid="{00000000-0005-0000-0000-00008E5D0000}"/>
    <cellStyle name="Normal 3 2 3 3 8 3 2 2" xfId="32701" xr:uid="{00000000-0005-0000-0000-00008F5D0000}"/>
    <cellStyle name="Normal 3 2 3 3 8 3 2 3" xfId="48298" xr:uid="{00000000-0005-0000-0000-0000905D0000}"/>
    <cellStyle name="Normal 3 2 3 3 8 3 3" xfId="24955" xr:uid="{00000000-0005-0000-0000-0000915D0000}"/>
    <cellStyle name="Normal 3 2 3 3 8 3 4" xfId="40552" xr:uid="{00000000-0005-0000-0000-0000925D0000}"/>
    <cellStyle name="Normal 3 2 3 3 8 4" xfId="17030" xr:uid="{00000000-0005-0000-0000-0000935D0000}"/>
    <cellStyle name="Normal 3 2 3 3 8 4 2" xfId="32699" xr:uid="{00000000-0005-0000-0000-0000945D0000}"/>
    <cellStyle name="Normal 3 2 3 3 8 4 3" xfId="48296" xr:uid="{00000000-0005-0000-0000-0000955D0000}"/>
    <cellStyle name="Normal 3 2 3 3 8 5" xfId="24953" xr:uid="{00000000-0005-0000-0000-0000965D0000}"/>
    <cellStyle name="Normal 3 2 3 3 8 6" xfId="40550" xr:uid="{00000000-0005-0000-0000-0000975D0000}"/>
    <cellStyle name="Normal 3 2 3 3 9" xfId="9123" xr:uid="{00000000-0005-0000-0000-0000985D0000}"/>
    <cellStyle name="Normal 3 2 3 3 9 2" xfId="9124" xr:uid="{00000000-0005-0000-0000-0000995D0000}"/>
    <cellStyle name="Normal 3 2 3 3 9 2 2" xfId="17034" xr:uid="{00000000-0005-0000-0000-00009A5D0000}"/>
    <cellStyle name="Normal 3 2 3 3 9 2 2 2" xfId="32703" xr:uid="{00000000-0005-0000-0000-00009B5D0000}"/>
    <cellStyle name="Normal 3 2 3 3 9 2 2 3" xfId="48300" xr:uid="{00000000-0005-0000-0000-00009C5D0000}"/>
    <cellStyle name="Normal 3 2 3 3 9 2 3" xfId="24957" xr:uid="{00000000-0005-0000-0000-00009D5D0000}"/>
    <cellStyle name="Normal 3 2 3 3 9 2 4" xfId="40554" xr:uid="{00000000-0005-0000-0000-00009E5D0000}"/>
    <cellStyle name="Normal 3 2 3 3 9 3" xfId="9125" xr:uid="{00000000-0005-0000-0000-00009F5D0000}"/>
    <cellStyle name="Normal 3 2 3 3 9 3 2" xfId="17035" xr:uid="{00000000-0005-0000-0000-0000A05D0000}"/>
    <cellStyle name="Normal 3 2 3 3 9 3 2 2" xfId="32704" xr:uid="{00000000-0005-0000-0000-0000A15D0000}"/>
    <cellStyle name="Normal 3 2 3 3 9 3 2 3" xfId="48301" xr:uid="{00000000-0005-0000-0000-0000A25D0000}"/>
    <cellStyle name="Normal 3 2 3 3 9 3 3" xfId="24958" xr:uid="{00000000-0005-0000-0000-0000A35D0000}"/>
    <cellStyle name="Normal 3 2 3 3 9 3 4" xfId="40555" xr:uid="{00000000-0005-0000-0000-0000A45D0000}"/>
    <cellStyle name="Normal 3 2 3 3 9 4" xfId="17033" xr:uid="{00000000-0005-0000-0000-0000A55D0000}"/>
    <cellStyle name="Normal 3 2 3 3 9 4 2" xfId="32702" xr:uid="{00000000-0005-0000-0000-0000A65D0000}"/>
    <cellStyle name="Normal 3 2 3 3 9 4 3" xfId="48299" xr:uid="{00000000-0005-0000-0000-0000A75D0000}"/>
    <cellStyle name="Normal 3 2 3 3 9 5" xfId="24956" xr:uid="{00000000-0005-0000-0000-0000A85D0000}"/>
    <cellStyle name="Normal 3 2 3 3 9 6" xfId="40553" xr:uid="{00000000-0005-0000-0000-0000A95D0000}"/>
    <cellStyle name="Normal 3 2 3 4" xfId="9126" xr:uid="{00000000-0005-0000-0000-0000AA5D0000}"/>
    <cellStyle name="Normal 3 2 3 4 2" xfId="9127" xr:uid="{00000000-0005-0000-0000-0000AB5D0000}"/>
    <cellStyle name="Normal 3 2 3 4 2 2" xfId="9128" xr:uid="{00000000-0005-0000-0000-0000AC5D0000}"/>
    <cellStyle name="Normal 3 2 3 4 2 2 2" xfId="9129" xr:uid="{00000000-0005-0000-0000-0000AD5D0000}"/>
    <cellStyle name="Normal 3 2 3 4 2 2 2 2" xfId="17039" xr:uid="{00000000-0005-0000-0000-0000AE5D0000}"/>
    <cellStyle name="Normal 3 2 3 4 2 2 2 2 2" xfId="32708" xr:uid="{00000000-0005-0000-0000-0000AF5D0000}"/>
    <cellStyle name="Normal 3 2 3 4 2 2 2 2 3" xfId="48305" xr:uid="{00000000-0005-0000-0000-0000B05D0000}"/>
    <cellStyle name="Normal 3 2 3 4 2 2 2 3" xfId="24962" xr:uid="{00000000-0005-0000-0000-0000B15D0000}"/>
    <cellStyle name="Normal 3 2 3 4 2 2 2 4" xfId="40559" xr:uid="{00000000-0005-0000-0000-0000B25D0000}"/>
    <cellStyle name="Normal 3 2 3 4 2 2 3" xfId="9130" xr:uid="{00000000-0005-0000-0000-0000B35D0000}"/>
    <cellStyle name="Normal 3 2 3 4 2 2 3 2" xfId="17040" xr:uid="{00000000-0005-0000-0000-0000B45D0000}"/>
    <cellStyle name="Normal 3 2 3 4 2 2 3 2 2" xfId="32709" xr:uid="{00000000-0005-0000-0000-0000B55D0000}"/>
    <cellStyle name="Normal 3 2 3 4 2 2 3 2 3" xfId="48306" xr:uid="{00000000-0005-0000-0000-0000B65D0000}"/>
    <cellStyle name="Normal 3 2 3 4 2 2 3 3" xfId="24963" xr:uid="{00000000-0005-0000-0000-0000B75D0000}"/>
    <cellStyle name="Normal 3 2 3 4 2 2 3 4" xfId="40560" xr:uid="{00000000-0005-0000-0000-0000B85D0000}"/>
    <cellStyle name="Normal 3 2 3 4 2 2 4" xfId="17038" xr:uid="{00000000-0005-0000-0000-0000B95D0000}"/>
    <cellStyle name="Normal 3 2 3 4 2 2 4 2" xfId="32707" xr:uid="{00000000-0005-0000-0000-0000BA5D0000}"/>
    <cellStyle name="Normal 3 2 3 4 2 2 4 3" xfId="48304" xr:uid="{00000000-0005-0000-0000-0000BB5D0000}"/>
    <cellStyle name="Normal 3 2 3 4 2 2 5" xfId="24961" xr:uid="{00000000-0005-0000-0000-0000BC5D0000}"/>
    <cellStyle name="Normal 3 2 3 4 2 2 6" xfId="40558" xr:uid="{00000000-0005-0000-0000-0000BD5D0000}"/>
    <cellStyle name="Normal 3 2 3 4 2 3" xfId="9131" xr:uid="{00000000-0005-0000-0000-0000BE5D0000}"/>
    <cellStyle name="Normal 3 2 3 4 2 3 2" xfId="17041" xr:uid="{00000000-0005-0000-0000-0000BF5D0000}"/>
    <cellStyle name="Normal 3 2 3 4 2 3 2 2" xfId="32710" xr:uid="{00000000-0005-0000-0000-0000C05D0000}"/>
    <cellStyle name="Normal 3 2 3 4 2 3 2 3" xfId="48307" xr:uid="{00000000-0005-0000-0000-0000C15D0000}"/>
    <cellStyle name="Normal 3 2 3 4 2 3 3" xfId="24964" xr:uid="{00000000-0005-0000-0000-0000C25D0000}"/>
    <cellStyle name="Normal 3 2 3 4 2 3 4" xfId="40561" xr:uid="{00000000-0005-0000-0000-0000C35D0000}"/>
    <cellStyle name="Normal 3 2 3 4 2 4" xfId="9132" xr:uid="{00000000-0005-0000-0000-0000C45D0000}"/>
    <cellStyle name="Normal 3 2 3 4 2 4 2" xfId="17042" xr:uid="{00000000-0005-0000-0000-0000C55D0000}"/>
    <cellStyle name="Normal 3 2 3 4 2 4 2 2" xfId="32711" xr:uid="{00000000-0005-0000-0000-0000C65D0000}"/>
    <cellStyle name="Normal 3 2 3 4 2 4 2 3" xfId="48308" xr:uid="{00000000-0005-0000-0000-0000C75D0000}"/>
    <cellStyle name="Normal 3 2 3 4 2 4 3" xfId="24965" xr:uid="{00000000-0005-0000-0000-0000C85D0000}"/>
    <cellStyle name="Normal 3 2 3 4 2 4 4" xfId="40562" xr:uid="{00000000-0005-0000-0000-0000C95D0000}"/>
    <cellStyle name="Normal 3 2 3 4 2 5" xfId="17037" xr:uid="{00000000-0005-0000-0000-0000CA5D0000}"/>
    <cellStyle name="Normal 3 2 3 4 2 5 2" xfId="32706" xr:uid="{00000000-0005-0000-0000-0000CB5D0000}"/>
    <cellStyle name="Normal 3 2 3 4 2 5 3" xfId="48303" xr:uid="{00000000-0005-0000-0000-0000CC5D0000}"/>
    <cellStyle name="Normal 3 2 3 4 2 6" xfId="24960" xr:uid="{00000000-0005-0000-0000-0000CD5D0000}"/>
    <cellStyle name="Normal 3 2 3 4 2 7" xfId="40557" xr:uid="{00000000-0005-0000-0000-0000CE5D0000}"/>
    <cellStyle name="Normal 3 2 3 4 3" xfId="9133" xr:uid="{00000000-0005-0000-0000-0000CF5D0000}"/>
    <cellStyle name="Normal 3 2 3 4 3 2" xfId="9134" xr:uid="{00000000-0005-0000-0000-0000D05D0000}"/>
    <cellStyle name="Normal 3 2 3 4 3 2 2" xfId="17044" xr:uid="{00000000-0005-0000-0000-0000D15D0000}"/>
    <cellStyle name="Normal 3 2 3 4 3 2 2 2" xfId="32713" xr:uid="{00000000-0005-0000-0000-0000D25D0000}"/>
    <cellStyle name="Normal 3 2 3 4 3 2 2 3" xfId="48310" xr:uid="{00000000-0005-0000-0000-0000D35D0000}"/>
    <cellStyle name="Normal 3 2 3 4 3 2 3" xfId="24967" xr:uid="{00000000-0005-0000-0000-0000D45D0000}"/>
    <cellStyle name="Normal 3 2 3 4 3 2 4" xfId="40564" xr:uid="{00000000-0005-0000-0000-0000D55D0000}"/>
    <cellStyle name="Normal 3 2 3 4 3 3" xfId="9135" xr:uid="{00000000-0005-0000-0000-0000D65D0000}"/>
    <cellStyle name="Normal 3 2 3 4 3 3 2" xfId="17045" xr:uid="{00000000-0005-0000-0000-0000D75D0000}"/>
    <cellStyle name="Normal 3 2 3 4 3 3 2 2" xfId="32714" xr:uid="{00000000-0005-0000-0000-0000D85D0000}"/>
    <cellStyle name="Normal 3 2 3 4 3 3 2 3" xfId="48311" xr:uid="{00000000-0005-0000-0000-0000D95D0000}"/>
    <cellStyle name="Normal 3 2 3 4 3 3 3" xfId="24968" xr:uid="{00000000-0005-0000-0000-0000DA5D0000}"/>
    <cellStyle name="Normal 3 2 3 4 3 3 4" xfId="40565" xr:uid="{00000000-0005-0000-0000-0000DB5D0000}"/>
    <cellStyle name="Normal 3 2 3 4 3 4" xfId="17043" xr:uid="{00000000-0005-0000-0000-0000DC5D0000}"/>
    <cellStyle name="Normal 3 2 3 4 3 4 2" xfId="32712" xr:uid="{00000000-0005-0000-0000-0000DD5D0000}"/>
    <cellStyle name="Normal 3 2 3 4 3 4 3" xfId="48309" xr:uid="{00000000-0005-0000-0000-0000DE5D0000}"/>
    <cellStyle name="Normal 3 2 3 4 3 5" xfId="24966" xr:uid="{00000000-0005-0000-0000-0000DF5D0000}"/>
    <cellStyle name="Normal 3 2 3 4 3 6" xfId="40563" xr:uid="{00000000-0005-0000-0000-0000E05D0000}"/>
    <cellStyle name="Normal 3 2 3 4 4" xfId="9136" xr:uid="{00000000-0005-0000-0000-0000E15D0000}"/>
    <cellStyle name="Normal 3 2 3 4 4 2" xfId="17046" xr:uid="{00000000-0005-0000-0000-0000E25D0000}"/>
    <cellStyle name="Normal 3 2 3 4 4 2 2" xfId="32715" xr:uid="{00000000-0005-0000-0000-0000E35D0000}"/>
    <cellStyle name="Normal 3 2 3 4 4 2 3" xfId="48312" xr:uid="{00000000-0005-0000-0000-0000E45D0000}"/>
    <cellStyle name="Normal 3 2 3 4 4 3" xfId="24969" xr:uid="{00000000-0005-0000-0000-0000E55D0000}"/>
    <cellStyle name="Normal 3 2 3 4 4 4" xfId="40566" xr:uid="{00000000-0005-0000-0000-0000E65D0000}"/>
    <cellStyle name="Normal 3 2 3 4 5" xfId="9137" xr:uid="{00000000-0005-0000-0000-0000E75D0000}"/>
    <cellStyle name="Normal 3 2 3 4 5 2" xfId="17047" xr:uid="{00000000-0005-0000-0000-0000E85D0000}"/>
    <cellStyle name="Normal 3 2 3 4 5 2 2" xfId="32716" xr:uid="{00000000-0005-0000-0000-0000E95D0000}"/>
    <cellStyle name="Normal 3 2 3 4 5 2 3" xfId="48313" xr:uid="{00000000-0005-0000-0000-0000EA5D0000}"/>
    <cellStyle name="Normal 3 2 3 4 5 3" xfId="24970" xr:uid="{00000000-0005-0000-0000-0000EB5D0000}"/>
    <cellStyle name="Normal 3 2 3 4 5 4" xfId="40567" xr:uid="{00000000-0005-0000-0000-0000EC5D0000}"/>
    <cellStyle name="Normal 3 2 3 4 6" xfId="17036" xr:uid="{00000000-0005-0000-0000-0000ED5D0000}"/>
    <cellStyle name="Normal 3 2 3 4 6 2" xfId="32705" xr:uid="{00000000-0005-0000-0000-0000EE5D0000}"/>
    <cellStyle name="Normal 3 2 3 4 6 3" xfId="48302" xr:uid="{00000000-0005-0000-0000-0000EF5D0000}"/>
    <cellStyle name="Normal 3 2 3 4 7" xfId="24959" xr:uid="{00000000-0005-0000-0000-0000F05D0000}"/>
    <cellStyle name="Normal 3 2 3 4 8" xfId="40556" xr:uid="{00000000-0005-0000-0000-0000F15D0000}"/>
    <cellStyle name="Normal 3 2 3 5" xfId="9138" xr:uid="{00000000-0005-0000-0000-0000F25D0000}"/>
    <cellStyle name="Normal 3 2 3 5 2" xfId="9139" xr:uid="{00000000-0005-0000-0000-0000F35D0000}"/>
    <cellStyle name="Normal 3 2 3 5 2 2" xfId="9140" xr:uid="{00000000-0005-0000-0000-0000F45D0000}"/>
    <cellStyle name="Normal 3 2 3 5 2 2 2" xfId="9141" xr:uid="{00000000-0005-0000-0000-0000F55D0000}"/>
    <cellStyle name="Normal 3 2 3 5 2 2 2 2" xfId="17051" xr:uid="{00000000-0005-0000-0000-0000F65D0000}"/>
    <cellStyle name="Normal 3 2 3 5 2 2 2 2 2" xfId="32720" xr:uid="{00000000-0005-0000-0000-0000F75D0000}"/>
    <cellStyle name="Normal 3 2 3 5 2 2 2 2 3" xfId="48317" xr:uid="{00000000-0005-0000-0000-0000F85D0000}"/>
    <cellStyle name="Normal 3 2 3 5 2 2 2 3" xfId="24974" xr:uid="{00000000-0005-0000-0000-0000F95D0000}"/>
    <cellStyle name="Normal 3 2 3 5 2 2 2 4" xfId="40571" xr:uid="{00000000-0005-0000-0000-0000FA5D0000}"/>
    <cellStyle name="Normal 3 2 3 5 2 2 3" xfId="9142" xr:uid="{00000000-0005-0000-0000-0000FB5D0000}"/>
    <cellStyle name="Normal 3 2 3 5 2 2 3 2" xfId="17052" xr:uid="{00000000-0005-0000-0000-0000FC5D0000}"/>
    <cellStyle name="Normal 3 2 3 5 2 2 3 2 2" xfId="32721" xr:uid="{00000000-0005-0000-0000-0000FD5D0000}"/>
    <cellStyle name="Normal 3 2 3 5 2 2 3 2 3" xfId="48318" xr:uid="{00000000-0005-0000-0000-0000FE5D0000}"/>
    <cellStyle name="Normal 3 2 3 5 2 2 3 3" xfId="24975" xr:uid="{00000000-0005-0000-0000-0000FF5D0000}"/>
    <cellStyle name="Normal 3 2 3 5 2 2 3 4" xfId="40572" xr:uid="{00000000-0005-0000-0000-0000005E0000}"/>
    <cellStyle name="Normal 3 2 3 5 2 2 4" xfId="17050" xr:uid="{00000000-0005-0000-0000-0000015E0000}"/>
    <cellStyle name="Normal 3 2 3 5 2 2 4 2" xfId="32719" xr:uid="{00000000-0005-0000-0000-0000025E0000}"/>
    <cellStyle name="Normal 3 2 3 5 2 2 4 3" xfId="48316" xr:uid="{00000000-0005-0000-0000-0000035E0000}"/>
    <cellStyle name="Normal 3 2 3 5 2 2 5" xfId="24973" xr:uid="{00000000-0005-0000-0000-0000045E0000}"/>
    <cellStyle name="Normal 3 2 3 5 2 2 6" xfId="40570" xr:uid="{00000000-0005-0000-0000-0000055E0000}"/>
    <cellStyle name="Normal 3 2 3 5 2 3" xfId="9143" xr:uid="{00000000-0005-0000-0000-0000065E0000}"/>
    <cellStyle name="Normal 3 2 3 5 2 3 2" xfId="17053" xr:uid="{00000000-0005-0000-0000-0000075E0000}"/>
    <cellStyle name="Normal 3 2 3 5 2 3 2 2" xfId="32722" xr:uid="{00000000-0005-0000-0000-0000085E0000}"/>
    <cellStyle name="Normal 3 2 3 5 2 3 2 3" xfId="48319" xr:uid="{00000000-0005-0000-0000-0000095E0000}"/>
    <cellStyle name="Normal 3 2 3 5 2 3 3" xfId="24976" xr:uid="{00000000-0005-0000-0000-00000A5E0000}"/>
    <cellStyle name="Normal 3 2 3 5 2 3 4" xfId="40573" xr:uid="{00000000-0005-0000-0000-00000B5E0000}"/>
    <cellStyle name="Normal 3 2 3 5 2 4" xfId="9144" xr:uid="{00000000-0005-0000-0000-00000C5E0000}"/>
    <cellStyle name="Normal 3 2 3 5 2 4 2" xfId="17054" xr:uid="{00000000-0005-0000-0000-00000D5E0000}"/>
    <cellStyle name="Normal 3 2 3 5 2 4 2 2" xfId="32723" xr:uid="{00000000-0005-0000-0000-00000E5E0000}"/>
    <cellStyle name="Normal 3 2 3 5 2 4 2 3" xfId="48320" xr:uid="{00000000-0005-0000-0000-00000F5E0000}"/>
    <cellStyle name="Normal 3 2 3 5 2 4 3" xfId="24977" xr:uid="{00000000-0005-0000-0000-0000105E0000}"/>
    <cellStyle name="Normal 3 2 3 5 2 4 4" xfId="40574" xr:uid="{00000000-0005-0000-0000-0000115E0000}"/>
    <cellStyle name="Normal 3 2 3 5 2 5" xfId="17049" xr:uid="{00000000-0005-0000-0000-0000125E0000}"/>
    <cellStyle name="Normal 3 2 3 5 2 5 2" xfId="32718" xr:uid="{00000000-0005-0000-0000-0000135E0000}"/>
    <cellStyle name="Normal 3 2 3 5 2 5 3" xfId="48315" xr:uid="{00000000-0005-0000-0000-0000145E0000}"/>
    <cellStyle name="Normal 3 2 3 5 2 6" xfId="24972" xr:uid="{00000000-0005-0000-0000-0000155E0000}"/>
    <cellStyle name="Normal 3 2 3 5 2 7" xfId="40569" xr:uid="{00000000-0005-0000-0000-0000165E0000}"/>
    <cellStyle name="Normal 3 2 3 5 3" xfId="9145" xr:uid="{00000000-0005-0000-0000-0000175E0000}"/>
    <cellStyle name="Normal 3 2 3 5 3 2" xfId="9146" xr:uid="{00000000-0005-0000-0000-0000185E0000}"/>
    <cellStyle name="Normal 3 2 3 5 3 2 2" xfId="17056" xr:uid="{00000000-0005-0000-0000-0000195E0000}"/>
    <cellStyle name="Normal 3 2 3 5 3 2 2 2" xfId="32725" xr:uid="{00000000-0005-0000-0000-00001A5E0000}"/>
    <cellStyle name="Normal 3 2 3 5 3 2 2 3" xfId="48322" xr:uid="{00000000-0005-0000-0000-00001B5E0000}"/>
    <cellStyle name="Normal 3 2 3 5 3 2 3" xfId="24979" xr:uid="{00000000-0005-0000-0000-00001C5E0000}"/>
    <cellStyle name="Normal 3 2 3 5 3 2 4" xfId="40576" xr:uid="{00000000-0005-0000-0000-00001D5E0000}"/>
    <cellStyle name="Normal 3 2 3 5 3 3" xfId="9147" xr:uid="{00000000-0005-0000-0000-00001E5E0000}"/>
    <cellStyle name="Normal 3 2 3 5 3 3 2" xfId="17057" xr:uid="{00000000-0005-0000-0000-00001F5E0000}"/>
    <cellStyle name="Normal 3 2 3 5 3 3 2 2" xfId="32726" xr:uid="{00000000-0005-0000-0000-0000205E0000}"/>
    <cellStyle name="Normal 3 2 3 5 3 3 2 3" xfId="48323" xr:uid="{00000000-0005-0000-0000-0000215E0000}"/>
    <cellStyle name="Normal 3 2 3 5 3 3 3" xfId="24980" xr:uid="{00000000-0005-0000-0000-0000225E0000}"/>
    <cellStyle name="Normal 3 2 3 5 3 3 4" xfId="40577" xr:uid="{00000000-0005-0000-0000-0000235E0000}"/>
    <cellStyle name="Normal 3 2 3 5 3 4" xfId="17055" xr:uid="{00000000-0005-0000-0000-0000245E0000}"/>
    <cellStyle name="Normal 3 2 3 5 3 4 2" xfId="32724" xr:uid="{00000000-0005-0000-0000-0000255E0000}"/>
    <cellStyle name="Normal 3 2 3 5 3 4 3" xfId="48321" xr:uid="{00000000-0005-0000-0000-0000265E0000}"/>
    <cellStyle name="Normal 3 2 3 5 3 5" xfId="24978" xr:uid="{00000000-0005-0000-0000-0000275E0000}"/>
    <cellStyle name="Normal 3 2 3 5 3 6" xfId="40575" xr:uid="{00000000-0005-0000-0000-0000285E0000}"/>
    <cellStyle name="Normal 3 2 3 5 4" xfId="9148" xr:uid="{00000000-0005-0000-0000-0000295E0000}"/>
    <cellStyle name="Normal 3 2 3 5 4 2" xfId="17058" xr:uid="{00000000-0005-0000-0000-00002A5E0000}"/>
    <cellStyle name="Normal 3 2 3 5 4 2 2" xfId="32727" xr:uid="{00000000-0005-0000-0000-00002B5E0000}"/>
    <cellStyle name="Normal 3 2 3 5 4 2 3" xfId="48324" xr:uid="{00000000-0005-0000-0000-00002C5E0000}"/>
    <cellStyle name="Normal 3 2 3 5 4 3" xfId="24981" xr:uid="{00000000-0005-0000-0000-00002D5E0000}"/>
    <cellStyle name="Normal 3 2 3 5 4 4" xfId="40578" xr:uid="{00000000-0005-0000-0000-00002E5E0000}"/>
    <cellStyle name="Normal 3 2 3 5 5" xfId="9149" xr:uid="{00000000-0005-0000-0000-00002F5E0000}"/>
    <cellStyle name="Normal 3 2 3 5 5 2" xfId="17059" xr:uid="{00000000-0005-0000-0000-0000305E0000}"/>
    <cellStyle name="Normal 3 2 3 5 5 2 2" xfId="32728" xr:uid="{00000000-0005-0000-0000-0000315E0000}"/>
    <cellStyle name="Normal 3 2 3 5 5 2 3" xfId="48325" xr:uid="{00000000-0005-0000-0000-0000325E0000}"/>
    <cellStyle name="Normal 3 2 3 5 5 3" xfId="24982" xr:uid="{00000000-0005-0000-0000-0000335E0000}"/>
    <cellStyle name="Normal 3 2 3 5 5 4" xfId="40579" xr:uid="{00000000-0005-0000-0000-0000345E0000}"/>
    <cellStyle name="Normal 3 2 3 5 6" xfId="17048" xr:uid="{00000000-0005-0000-0000-0000355E0000}"/>
    <cellStyle name="Normal 3 2 3 5 6 2" xfId="32717" xr:uid="{00000000-0005-0000-0000-0000365E0000}"/>
    <cellStyle name="Normal 3 2 3 5 6 3" xfId="48314" xr:uid="{00000000-0005-0000-0000-0000375E0000}"/>
    <cellStyle name="Normal 3 2 3 5 7" xfId="24971" xr:uid="{00000000-0005-0000-0000-0000385E0000}"/>
    <cellStyle name="Normal 3 2 3 5 8" xfId="40568" xr:uid="{00000000-0005-0000-0000-0000395E0000}"/>
    <cellStyle name="Normal 3 2 3 6" xfId="9150" xr:uid="{00000000-0005-0000-0000-00003A5E0000}"/>
    <cellStyle name="Normal 3 2 3 6 2" xfId="9151" xr:uid="{00000000-0005-0000-0000-00003B5E0000}"/>
    <cellStyle name="Normal 3 2 3 6 2 2" xfId="9152" xr:uid="{00000000-0005-0000-0000-00003C5E0000}"/>
    <cellStyle name="Normal 3 2 3 6 2 2 2" xfId="17062" xr:uid="{00000000-0005-0000-0000-00003D5E0000}"/>
    <cellStyle name="Normal 3 2 3 6 2 2 2 2" xfId="32731" xr:uid="{00000000-0005-0000-0000-00003E5E0000}"/>
    <cellStyle name="Normal 3 2 3 6 2 2 2 3" xfId="48328" xr:uid="{00000000-0005-0000-0000-00003F5E0000}"/>
    <cellStyle name="Normal 3 2 3 6 2 2 3" xfId="24985" xr:uid="{00000000-0005-0000-0000-0000405E0000}"/>
    <cellStyle name="Normal 3 2 3 6 2 2 4" xfId="40582" xr:uid="{00000000-0005-0000-0000-0000415E0000}"/>
    <cellStyle name="Normal 3 2 3 6 2 3" xfId="9153" xr:uid="{00000000-0005-0000-0000-0000425E0000}"/>
    <cellStyle name="Normal 3 2 3 6 2 3 2" xfId="17063" xr:uid="{00000000-0005-0000-0000-0000435E0000}"/>
    <cellStyle name="Normal 3 2 3 6 2 3 2 2" xfId="32732" xr:uid="{00000000-0005-0000-0000-0000445E0000}"/>
    <cellStyle name="Normal 3 2 3 6 2 3 2 3" xfId="48329" xr:uid="{00000000-0005-0000-0000-0000455E0000}"/>
    <cellStyle name="Normal 3 2 3 6 2 3 3" xfId="24986" xr:uid="{00000000-0005-0000-0000-0000465E0000}"/>
    <cellStyle name="Normal 3 2 3 6 2 3 4" xfId="40583" xr:uid="{00000000-0005-0000-0000-0000475E0000}"/>
    <cellStyle name="Normal 3 2 3 6 2 4" xfId="17061" xr:uid="{00000000-0005-0000-0000-0000485E0000}"/>
    <cellStyle name="Normal 3 2 3 6 2 4 2" xfId="32730" xr:uid="{00000000-0005-0000-0000-0000495E0000}"/>
    <cellStyle name="Normal 3 2 3 6 2 4 3" xfId="48327" xr:uid="{00000000-0005-0000-0000-00004A5E0000}"/>
    <cellStyle name="Normal 3 2 3 6 2 5" xfId="24984" xr:uid="{00000000-0005-0000-0000-00004B5E0000}"/>
    <cellStyle name="Normal 3 2 3 6 2 6" xfId="40581" xr:uid="{00000000-0005-0000-0000-00004C5E0000}"/>
    <cellStyle name="Normal 3 2 3 6 3" xfId="9154" xr:uid="{00000000-0005-0000-0000-00004D5E0000}"/>
    <cellStyle name="Normal 3 2 3 6 3 2" xfId="17064" xr:uid="{00000000-0005-0000-0000-00004E5E0000}"/>
    <cellStyle name="Normal 3 2 3 6 3 2 2" xfId="32733" xr:uid="{00000000-0005-0000-0000-00004F5E0000}"/>
    <cellStyle name="Normal 3 2 3 6 3 2 3" xfId="48330" xr:uid="{00000000-0005-0000-0000-0000505E0000}"/>
    <cellStyle name="Normal 3 2 3 6 3 3" xfId="24987" xr:uid="{00000000-0005-0000-0000-0000515E0000}"/>
    <cellStyle name="Normal 3 2 3 6 3 4" xfId="40584" xr:uid="{00000000-0005-0000-0000-0000525E0000}"/>
    <cellStyle name="Normal 3 2 3 6 4" xfId="9155" xr:uid="{00000000-0005-0000-0000-0000535E0000}"/>
    <cellStyle name="Normal 3 2 3 6 4 2" xfId="17065" xr:uid="{00000000-0005-0000-0000-0000545E0000}"/>
    <cellStyle name="Normal 3 2 3 6 4 2 2" xfId="32734" xr:uid="{00000000-0005-0000-0000-0000555E0000}"/>
    <cellStyle name="Normal 3 2 3 6 4 2 3" xfId="48331" xr:uid="{00000000-0005-0000-0000-0000565E0000}"/>
    <cellStyle name="Normal 3 2 3 6 4 3" xfId="24988" xr:uid="{00000000-0005-0000-0000-0000575E0000}"/>
    <cellStyle name="Normal 3 2 3 6 4 4" xfId="40585" xr:uid="{00000000-0005-0000-0000-0000585E0000}"/>
    <cellStyle name="Normal 3 2 3 6 5" xfId="17060" xr:uid="{00000000-0005-0000-0000-0000595E0000}"/>
    <cellStyle name="Normal 3 2 3 6 5 2" xfId="32729" xr:uid="{00000000-0005-0000-0000-00005A5E0000}"/>
    <cellStyle name="Normal 3 2 3 6 5 3" xfId="48326" xr:uid="{00000000-0005-0000-0000-00005B5E0000}"/>
    <cellStyle name="Normal 3 2 3 6 6" xfId="24983" xr:uid="{00000000-0005-0000-0000-00005C5E0000}"/>
    <cellStyle name="Normal 3 2 3 6 7" xfId="40580" xr:uid="{00000000-0005-0000-0000-00005D5E0000}"/>
    <cellStyle name="Normal 3 2 3 7" xfId="9156" xr:uid="{00000000-0005-0000-0000-00005E5E0000}"/>
    <cellStyle name="Normal 3 2 3 7 2" xfId="9157" xr:uid="{00000000-0005-0000-0000-00005F5E0000}"/>
    <cellStyle name="Normal 3 2 3 7 2 2" xfId="17067" xr:uid="{00000000-0005-0000-0000-0000605E0000}"/>
    <cellStyle name="Normal 3 2 3 7 2 2 2" xfId="32736" xr:uid="{00000000-0005-0000-0000-0000615E0000}"/>
    <cellStyle name="Normal 3 2 3 7 2 2 3" xfId="48333" xr:uid="{00000000-0005-0000-0000-0000625E0000}"/>
    <cellStyle name="Normal 3 2 3 7 2 3" xfId="24990" xr:uid="{00000000-0005-0000-0000-0000635E0000}"/>
    <cellStyle name="Normal 3 2 3 7 2 4" xfId="40587" xr:uid="{00000000-0005-0000-0000-0000645E0000}"/>
    <cellStyle name="Normal 3 2 3 7 3" xfId="9158" xr:uid="{00000000-0005-0000-0000-0000655E0000}"/>
    <cellStyle name="Normal 3 2 3 7 3 2" xfId="17068" xr:uid="{00000000-0005-0000-0000-0000665E0000}"/>
    <cellStyle name="Normal 3 2 3 7 3 2 2" xfId="32737" xr:uid="{00000000-0005-0000-0000-0000675E0000}"/>
    <cellStyle name="Normal 3 2 3 7 3 2 3" xfId="48334" xr:uid="{00000000-0005-0000-0000-0000685E0000}"/>
    <cellStyle name="Normal 3 2 3 7 3 3" xfId="24991" xr:uid="{00000000-0005-0000-0000-0000695E0000}"/>
    <cellStyle name="Normal 3 2 3 7 3 4" xfId="40588" xr:uid="{00000000-0005-0000-0000-00006A5E0000}"/>
    <cellStyle name="Normal 3 2 3 7 4" xfId="17066" xr:uid="{00000000-0005-0000-0000-00006B5E0000}"/>
    <cellStyle name="Normal 3 2 3 7 4 2" xfId="32735" xr:uid="{00000000-0005-0000-0000-00006C5E0000}"/>
    <cellStyle name="Normal 3 2 3 7 4 3" xfId="48332" xr:uid="{00000000-0005-0000-0000-00006D5E0000}"/>
    <cellStyle name="Normal 3 2 3 7 5" xfId="24989" xr:uid="{00000000-0005-0000-0000-00006E5E0000}"/>
    <cellStyle name="Normal 3 2 3 7 6" xfId="40586" xr:uid="{00000000-0005-0000-0000-00006F5E0000}"/>
    <cellStyle name="Normal 3 2 3 8" xfId="9159" xr:uid="{00000000-0005-0000-0000-0000705E0000}"/>
    <cellStyle name="Normal 3 2 3 8 2" xfId="9160" xr:uid="{00000000-0005-0000-0000-0000715E0000}"/>
    <cellStyle name="Normal 3 2 3 8 2 2" xfId="17070" xr:uid="{00000000-0005-0000-0000-0000725E0000}"/>
    <cellStyle name="Normal 3 2 3 8 2 2 2" xfId="32739" xr:uid="{00000000-0005-0000-0000-0000735E0000}"/>
    <cellStyle name="Normal 3 2 3 8 2 2 3" xfId="48336" xr:uid="{00000000-0005-0000-0000-0000745E0000}"/>
    <cellStyle name="Normal 3 2 3 8 2 3" xfId="24993" xr:uid="{00000000-0005-0000-0000-0000755E0000}"/>
    <cellStyle name="Normal 3 2 3 8 2 4" xfId="40590" xr:uid="{00000000-0005-0000-0000-0000765E0000}"/>
    <cellStyle name="Normal 3 2 3 8 3" xfId="9161" xr:uid="{00000000-0005-0000-0000-0000775E0000}"/>
    <cellStyle name="Normal 3 2 3 8 3 2" xfId="17071" xr:uid="{00000000-0005-0000-0000-0000785E0000}"/>
    <cellStyle name="Normal 3 2 3 8 3 2 2" xfId="32740" xr:uid="{00000000-0005-0000-0000-0000795E0000}"/>
    <cellStyle name="Normal 3 2 3 8 3 2 3" xfId="48337" xr:uid="{00000000-0005-0000-0000-00007A5E0000}"/>
    <cellStyle name="Normal 3 2 3 8 3 3" xfId="24994" xr:uid="{00000000-0005-0000-0000-00007B5E0000}"/>
    <cellStyle name="Normal 3 2 3 8 3 4" xfId="40591" xr:uid="{00000000-0005-0000-0000-00007C5E0000}"/>
    <cellStyle name="Normal 3 2 3 8 4" xfId="17069" xr:uid="{00000000-0005-0000-0000-00007D5E0000}"/>
    <cellStyle name="Normal 3 2 3 8 4 2" xfId="32738" xr:uid="{00000000-0005-0000-0000-00007E5E0000}"/>
    <cellStyle name="Normal 3 2 3 8 4 3" xfId="48335" xr:uid="{00000000-0005-0000-0000-00007F5E0000}"/>
    <cellStyle name="Normal 3 2 3 8 5" xfId="24992" xr:uid="{00000000-0005-0000-0000-0000805E0000}"/>
    <cellStyle name="Normal 3 2 3 8 6" xfId="40589" xr:uid="{00000000-0005-0000-0000-0000815E0000}"/>
    <cellStyle name="Normal 3 2 3 9" xfId="9162" xr:uid="{00000000-0005-0000-0000-0000825E0000}"/>
    <cellStyle name="Normal 3 2 3 9 2" xfId="9163" xr:uid="{00000000-0005-0000-0000-0000835E0000}"/>
    <cellStyle name="Normal 3 2 3 9 2 2" xfId="17073" xr:uid="{00000000-0005-0000-0000-0000845E0000}"/>
    <cellStyle name="Normal 3 2 3 9 2 2 2" xfId="32742" xr:uid="{00000000-0005-0000-0000-0000855E0000}"/>
    <cellStyle name="Normal 3 2 3 9 2 2 3" xfId="48339" xr:uid="{00000000-0005-0000-0000-0000865E0000}"/>
    <cellStyle name="Normal 3 2 3 9 2 3" xfId="24996" xr:uid="{00000000-0005-0000-0000-0000875E0000}"/>
    <cellStyle name="Normal 3 2 3 9 2 4" xfId="40593" xr:uid="{00000000-0005-0000-0000-0000885E0000}"/>
    <cellStyle name="Normal 3 2 3 9 3" xfId="9164" xr:uid="{00000000-0005-0000-0000-0000895E0000}"/>
    <cellStyle name="Normal 3 2 3 9 3 2" xfId="17074" xr:uid="{00000000-0005-0000-0000-00008A5E0000}"/>
    <cellStyle name="Normal 3 2 3 9 3 2 2" xfId="32743" xr:uid="{00000000-0005-0000-0000-00008B5E0000}"/>
    <cellStyle name="Normal 3 2 3 9 3 2 3" xfId="48340" xr:uid="{00000000-0005-0000-0000-00008C5E0000}"/>
    <cellStyle name="Normal 3 2 3 9 3 3" xfId="24997" xr:uid="{00000000-0005-0000-0000-00008D5E0000}"/>
    <cellStyle name="Normal 3 2 3 9 3 4" xfId="40594" xr:uid="{00000000-0005-0000-0000-00008E5E0000}"/>
    <cellStyle name="Normal 3 2 3 9 4" xfId="17072" xr:uid="{00000000-0005-0000-0000-00008F5E0000}"/>
    <cellStyle name="Normal 3 2 3 9 4 2" xfId="32741" xr:uid="{00000000-0005-0000-0000-0000905E0000}"/>
    <cellStyle name="Normal 3 2 3 9 4 3" xfId="48338" xr:uid="{00000000-0005-0000-0000-0000915E0000}"/>
    <cellStyle name="Normal 3 2 3 9 5" xfId="24995" xr:uid="{00000000-0005-0000-0000-0000925E0000}"/>
    <cellStyle name="Normal 3 2 3 9 6" xfId="40592" xr:uid="{00000000-0005-0000-0000-0000935E0000}"/>
    <cellStyle name="Normal 3 2 4" xfId="9165" xr:uid="{00000000-0005-0000-0000-0000945E0000}"/>
    <cellStyle name="Normal 3 2 4 10" xfId="9166" xr:uid="{00000000-0005-0000-0000-0000955E0000}"/>
    <cellStyle name="Normal 3 2 4 10 2" xfId="9167" xr:uid="{00000000-0005-0000-0000-0000965E0000}"/>
    <cellStyle name="Normal 3 2 4 10 2 2" xfId="17077" xr:uid="{00000000-0005-0000-0000-0000975E0000}"/>
    <cellStyle name="Normal 3 2 4 10 2 2 2" xfId="32746" xr:uid="{00000000-0005-0000-0000-0000985E0000}"/>
    <cellStyle name="Normal 3 2 4 10 2 2 3" xfId="48343" xr:uid="{00000000-0005-0000-0000-0000995E0000}"/>
    <cellStyle name="Normal 3 2 4 10 2 3" xfId="25000" xr:uid="{00000000-0005-0000-0000-00009A5E0000}"/>
    <cellStyle name="Normal 3 2 4 10 2 4" xfId="40597" xr:uid="{00000000-0005-0000-0000-00009B5E0000}"/>
    <cellStyle name="Normal 3 2 4 10 3" xfId="9168" xr:uid="{00000000-0005-0000-0000-00009C5E0000}"/>
    <cellStyle name="Normal 3 2 4 10 3 2" xfId="17078" xr:uid="{00000000-0005-0000-0000-00009D5E0000}"/>
    <cellStyle name="Normal 3 2 4 10 3 2 2" xfId="32747" xr:uid="{00000000-0005-0000-0000-00009E5E0000}"/>
    <cellStyle name="Normal 3 2 4 10 3 2 3" xfId="48344" xr:uid="{00000000-0005-0000-0000-00009F5E0000}"/>
    <cellStyle name="Normal 3 2 4 10 3 3" xfId="25001" xr:uid="{00000000-0005-0000-0000-0000A05E0000}"/>
    <cellStyle name="Normal 3 2 4 10 3 4" xfId="40598" xr:uid="{00000000-0005-0000-0000-0000A15E0000}"/>
    <cellStyle name="Normal 3 2 4 10 4" xfId="17076" xr:uid="{00000000-0005-0000-0000-0000A25E0000}"/>
    <cellStyle name="Normal 3 2 4 10 4 2" xfId="32745" xr:uid="{00000000-0005-0000-0000-0000A35E0000}"/>
    <cellStyle name="Normal 3 2 4 10 4 3" xfId="48342" xr:uid="{00000000-0005-0000-0000-0000A45E0000}"/>
    <cellStyle name="Normal 3 2 4 10 5" xfId="24999" xr:uid="{00000000-0005-0000-0000-0000A55E0000}"/>
    <cellStyle name="Normal 3 2 4 10 6" xfId="40596" xr:uid="{00000000-0005-0000-0000-0000A65E0000}"/>
    <cellStyle name="Normal 3 2 4 11" xfId="9169" xr:uid="{00000000-0005-0000-0000-0000A75E0000}"/>
    <cellStyle name="Normal 3 2 4 11 2" xfId="9170" xr:uid="{00000000-0005-0000-0000-0000A85E0000}"/>
    <cellStyle name="Normal 3 2 4 11 2 2" xfId="17080" xr:uid="{00000000-0005-0000-0000-0000A95E0000}"/>
    <cellStyle name="Normal 3 2 4 11 2 2 2" xfId="32749" xr:uid="{00000000-0005-0000-0000-0000AA5E0000}"/>
    <cellStyle name="Normal 3 2 4 11 2 2 3" xfId="48346" xr:uid="{00000000-0005-0000-0000-0000AB5E0000}"/>
    <cellStyle name="Normal 3 2 4 11 2 3" xfId="25003" xr:uid="{00000000-0005-0000-0000-0000AC5E0000}"/>
    <cellStyle name="Normal 3 2 4 11 2 4" xfId="40600" xr:uid="{00000000-0005-0000-0000-0000AD5E0000}"/>
    <cellStyle name="Normal 3 2 4 11 3" xfId="9171" xr:uid="{00000000-0005-0000-0000-0000AE5E0000}"/>
    <cellStyle name="Normal 3 2 4 11 3 2" xfId="17081" xr:uid="{00000000-0005-0000-0000-0000AF5E0000}"/>
    <cellStyle name="Normal 3 2 4 11 3 2 2" xfId="32750" xr:uid="{00000000-0005-0000-0000-0000B05E0000}"/>
    <cellStyle name="Normal 3 2 4 11 3 2 3" xfId="48347" xr:uid="{00000000-0005-0000-0000-0000B15E0000}"/>
    <cellStyle name="Normal 3 2 4 11 3 3" xfId="25004" xr:uid="{00000000-0005-0000-0000-0000B25E0000}"/>
    <cellStyle name="Normal 3 2 4 11 3 4" xfId="40601" xr:uid="{00000000-0005-0000-0000-0000B35E0000}"/>
    <cellStyle name="Normal 3 2 4 11 4" xfId="17079" xr:uid="{00000000-0005-0000-0000-0000B45E0000}"/>
    <cellStyle name="Normal 3 2 4 11 4 2" xfId="32748" xr:uid="{00000000-0005-0000-0000-0000B55E0000}"/>
    <cellStyle name="Normal 3 2 4 11 4 3" xfId="48345" xr:uid="{00000000-0005-0000-0000-0000B65E0000}"/>
    <cellStyle name="Normal 3 2 4 11 5" xfId="25002" xr:uid="{00000000-0005-0000-0000-0000B75E0000}"/>
    <cellStyle name="Normal 3 2 4 11 6" xfId="40599" xr:uid="{00000000-0005-0000-0000-0000B85E0000}"/>
    <cellStyle name="Normal 3 2 4 12" xfId="9172" xr:uid="{00000000-0005-0000-0000-0000B95E0000}"/>
    <cellStyle name="Normal 3 2 4 12 2" xfId="9173" xr:uid="{00000000-0005-0000-0000-0000BA5E0000}"/>
    <cellStyle name="Normal 3 2 4 12 2 2" xfId="17083" xr:uid="{00000000-0005-0000-0000-0000BB5E0000}"/>
    <cellStyle name="Normal 3 2 4 12 2 2 2" xfId="32752" xr:uid="{00000000-0005-0000-0000-0000BC5E0000}"/>
    <cellStyle name="Normal 3 2 4 12 2 2 3" xfId="48349" xr:uid="{00000000-0005-0000-0000-0000BD5E0000}"/>
    <cellStyle name="Normal 3 2 4 12 2 3" xfId="25006" xr:uid="{00000000-0005-0000-0000-0000BE5E0000}"/>
    <cellStyle name="Normal 3 2 4 12 2 4" xfId="40603" xr:uid="{00000000-0005-0000-0000-0000BF5E0000}"/>
    <cellStyle name="Normal 3 2 4 12 3" xfId="9174" xr:uid="{00000000-0005-0000-0000-0000C05E0000}"/>
    <cellStyle name="Normal 3 2 4 12 3 2" xfId="17084" xr:uid="{00000000-0005-0000-0000-0000C15E0000}"/>
    <cellStyle name="Normal 3 2 4 12 3 2 2" xfId="32753" xr:uid="{00000000-0005-0000-0000-0000C25E0000}"/>
    <cellStyle name="Normal 3 2 4 12 3 2 3" xfId="48350" xr:uid="{00000000-0005-0000-0000-0000C35E0000}"/>
    <cellStyle name="Normal 3 2 4 12 3 3" xfId="25007" xr:uid="{00000000-0005-0000-0000-0000C45E0000}"/>
    <cellStyle name="Normal 3 2 4 12 3 4" xfId="40604" xr:uid="{00000000-0005-0000-0000-0000C55E0000}"/>
    <cellStyle name="Normal 3 2 4 12 4" xfId="17082" xr:uid="{00000000-0005-0000-0000-0000C65E0000}"/>
    <cellStyle name="Normal 3 2 4 12 4 2" xfId="32751" xr:uid="{00000000-0005-0000-0000-0000C75E0000}"/>
    <cellStyle name="Normal 3 2 4 12 4 3" xfId="48348" xr:uid="{00000000-0005-0000-0000-0000C85E0000}"/>
    <cellStyle name="Normal 3 2 4 12 5" xfId="25005" xr:uid="{00000000-0005-0000-0000-0000C95E0000}"/>
    <cellStyle name="Normal 3 2 4 12 6" xfId="40602" xr:uid="{00000000-0005-0000-0000-0000CA5E0000}"/>
    <cellStyle name="Normal 3 2 4 13" xfId="9175" xr:uid="{00000000-0005-0000-0000-0000CB5E0000}"/>
    <cellStyle name="Normal 3 2 4 13 2" xfId="9176" xr:uid="{00000000-0005-0000-0000-0000CC5E0000}"/>
    <cellStyle name="Normal 3 2 4 13 2 2" xfId="17086" xr:uid="{00000000-0005-0000-0000-0000CD5E0000}"/>
    <cellStyle name="Normal 3 2 4 13 2 2 2" xfId="32755" xr:uid="{00000000-0005-0000-0000-0000CE5E0000}"/>
    <cellStyle name="Normal 3 2 4 13 2 2 3" xfId="48352" xr:uid="{00000000-0005-0000-0000-0000CF5E0000}"/>
    <cellStyle name="Normal 3 2 4 13 2 3" xfId="25009" xr:uid="{00000000-0005-0000-0000-0000D05E0000}"/>
    <cellStyle name="Normal 3 2 4 13 2 4" xfId="40606" xr:uid="{00000000-0005-0000-0000-0000D15E0000}"/>
    <cellStyle name="Normal 3 2 4 13 3" xfId="9177" xr:uid="{00000000-0005-0000-0000-0000D25E0000}"/>
    <cellStyle name="Normal 3 2 4 13 3 2" xfId="17087" xr:uid="{00000000-0005-0000-0000-0000D35E0000}"/>
    <cellStyle name="Normal 3 2 4 13 3 2 2" xfId="32756" xr:uid="{00000000-0005-0000-0000-0000D45E0000}"/>
    <cellStyle name="Normal 3 2 4 13 3 2 3" xfId="48353" xr:uid="{00000000-0005-0000-0000-0000D55E0000}"/>
    <cellStyle name="Normal 3 2 4 13 3 3" xfId="25010" xr:uid="{00000000-0005-0000-0000-0000D65E0000}"/>
    <cellStyle name="Normal 3 2 4 13 3 4" xfId="40607" xr:uid="{00000000-0005-0000-0000-0000D75E0000}"/>
    <cellStyle name="Normal 3 2 4 13 4" xfId="17085" xr:uid="{00000000-0005-0000-0000-0000D85E0000}"/>
    <cellStyle name="Normal 3 2 4 13 4 2" xfId="32754" xr:uid="{00000000-0005-0000-0000-0000D95E0000}"/>
    <cellStyle name="Normal 3 2 4 13 4 3" xfId="48351" xr:uid="{00000000-0005-0000-0000-0000DA5E0000}"/>
    <cellStyle name="Normal 3 2 4 13 5" xfId="25008" xr:uid="{00000000-0005-0000-0000-0000DB5E0000}"/>
    <cellStyle name="Normal 3 2 4 13 6" xfId="40605" xr:uid="{00000000-0005-0000-0000-0000DC5E0000}"/>
    <cellStyle name="Normal 3 2 4 14" xfId="9178" xr:uid="{00000000-0005-0000-0000-0000DD5E0000}"/>
    <cellStyle name="Normal 3 2 4 14 2" xfId="9179" xr:uid="{00000000-0005-0000-0000-0000DE5E0000}"/>
    <cellStyle name="Normal 3 2 4 14 2 2" xfId="17089" xr:uid="{00000000-0005-0000-0000-0000DF5E0000}"/>
    <cellStyle name="Normal 3 2 4 14 2 2 2" xfId="32758" xr:uid="{00000000-0005-0000-0000-0000E05E0000}"/>
    <cellStyle name="Normal 3 2 4 14 2 2 3" xfId="48355" xr:uid="{00000000-0005-0000-0000-0000E15E0000}"/>
    <cellStyle name="Normal 3 2 4 14 2 3" xfId="25012" xr:uid="{00000000-0005-0000-0000-0000E25E0000}"/>
    <cellStyle name="Normal 3 2 4 14 2 4" xfId="40609" xr:uid="{00000000-0005-0000-0000-0000E35E0000}"/>
    <cellStyle name="Normal 3 2 4 14 3" xfId="9180" xr:uid="{00000000-0005-0000-0000-0000E45E0000}"/>
    <cellStyle name="Normal 3 2 4 14 3 2" xfId="17090" xr:uid="{00000000-0005-0000-0000-0000E55E0000}"/>
    <cellStyle name="Normal 3 2 4 14 3 2 2" xfId="32759" xr:uid="{00000000-0005-0000-0000-0000E65E0000}"/>
    <cellStyle name="Normal 3 2 4 14 3 2 3" xfId="48356" xr:uid="{00000000-0005-0000-0000-0000E75E0000}"/>
    <cellStyle name="Normal 3 2 4 14 3 3" xfId="25013" xr:uid="{00000000-0005-0000-0000-0000E85E0000}"/>
    <cellStyle name="Normal 3 2 4 14 3 4" xfId="40610" xr:uid="{00000000-0005-0000-0000-0000E95E0000}"/>
    <cellStyle name="Normal 3 2 4 14 4" xfId="17088" xr:uid="{00000000-0005-0000-0000-0000EA5E0000}"/>
    <cellStyle name="Normal 3 2 4 14 4 2" xfId="32757" xr:uid="{00000000-0005-0000-0000-0000EB5E0000}"/>
    <cellStyle name="Normal 3 2 4 14 4 3" xfId="48354" xr:uid="{00000000-0005-0000-0000-0000EC5E0000}"/>
    <cellStyle name="Normal 3 2 4 14 5" xfId="25011" xr:uid="{00000000-0005-0000-0000-0000ED5E0000}"/>
    <cellStyle name="Normal 3 2 4 14 6" xfId="40608" xr:uid="{00000000-0005-0000-0000-0000EE5E0000}"/>
    <cellStyle name="Normal 3 2 4 15" xfId="9181" xr:uid="{00000000-0005-0000-0000-0000EF5E0000}"/>
    <cellStyle name="Normal 3 2 4 15 2" xfId="9182" xr:uid="{00000000-0005-0000-0000-0000F05E0000}"/>
    <cellStyle name="Normal 3 2 4 15 2 2" xfId="17092" xr:uid="{00000000-0005-0000-0000-0000F15E0000}"/>
    <cellStyle name="Normal 3 2 4 15 2 2 2" xfId="32761" xr:uid="{00000000-0005-0000-0000-0000F25E0000}"/>
    <cellStyle name="Normal 3 2 4 15 2 2 3" xfId="48358" xr:uid="{00000000-0005-0000-0000-0000F35E0000}"/>
    <cellStyle name="Normal 3 2 4 15 2 3" xfId="25015" xr:uid="{00000000-0005-0000-0000-0000F45E0000}"/>
    <cellStyle name="Normal 3 2 4 15 2 4" xfId="40612" xr:uid="{00000000-0005-0000-0000-0000F55E0000}"/>
    <cellStyle name="Normal 3 2 4 15 3" xfId="9183" xr:uid="{00000000-0005-0000-0000-0000F65E0000}"/>
    <cellStyle name="Normal 3 2 4 15 3 2" xfId="17093" xr:uid="{00000000-0005-0000-0000-0000F75E0000}"/>
    <cellStyle name="Normal 3 2 4 15 3 2 2" xfId="32762" xr:uid="{00000000-0005-0000-0000-0000F85E0000}"/>
    <cellStyle name="Normal 3 2 4 15 3 2 3" xfId="48359" xr:uid="{00000000-0005-0000-0000-0000F95E0000}"/>
    <cellStyle name="Normal 3 2 4 15 3 3" xfId="25016" xr:uid="{00000000-0005-0000-0000-0000FA5E0000}"/>
    <cellStyle name="Normal 3 2 4 15 3 4" xfId="40613" xr:uid="{00000000-0005-0000-0000-0000FB5E0000}"/>
    <cellStyle name="Normal 3 2 4 15 4" xfId="17091" xr:uid="{00000000-0005-0000-0000-0000FC5E0000}"/>
    <cellStyle name="Normal 3 2 4 15 4 2" xfId="32760" xr:uid="{00000000-0005-0000-0000-0000FD5E0000}"/>
    <cellStyle name="Normal 3 2 4 15 4 3" xfId="48357" xr:uid="{00000000-0005-0000-0000-0000FE5E0000}"/>
    <cellStyle name="Normal 3 2 4 15 5" xfId="25014" xr:uid="{00000000-0005-0000-0000-0000FF5E0000}"/>
    <cellStyle name="Normal 3 2 4 15 6" xfId="40611" xr:uid="{00000000-0005-0000-0000-0000005F0000}"/>
    <cellStyle name="Normal 3 2 4 16" xfId="9184" xr:uid="{00000000-0005-0000-0000-0000015F0000}"/>
    <cellStyle name="Normal 3 2 4 16 2" xfId="9185" xr:uid="{00000000-0005-0000-0000-0000025F0000}"/>
    <cellStyle name="Normal 3 2 4 16 2 2" xfId="17095" xr:uid="{00000000-0005-0000-0000-0000035F0000}"/>
    <cellStyle name="Normal 3 2 4 16 2 2 2" xfId="32764" xr:uid="{00000000-0005-0000-0000-0000045F0000}"/>
    <cellStyle name="Normal 3 2 4 16 2 2 3" xfId="48361" xr:uid="{00000000-0005-0000-0000-0000055F0000}"/>
    <cellStyle name="Normal 3 2 4 16 2 3" xfId="25018" xr:uid="{00000000-0005-0000-0000-0000065F0000}"/>
    <cellStyle name="Normal 3 2 4 16 2 4" xfId="40615" xr:uid="{00000000-0005-0000-0000-0000075F0000}"/>
    <cellStyle name="Normal 3 2 4 16 3" xfId="9186" xr:uid="{00000000-0005-0000-0000-0000085F0000}"/>
    <cellStyle name="Normal 3 2 4 16 3 2" xfId="17096" xr:uid="{00000000-0005-0000-0000-0000095F0000}"/>
    <cellStyle name="Normal 3 2 4 16 3 2 2" xfId="32765" xr:uid="{00000000-0005-0000-0000-00000A5F0000}"/>
    <cellStyle name="Normal 3 2 4 16 3 2 3" xfId="48362" xr:uid="{00000000-0005-0000-0000-00000B5F0000}"/>
    <cellStyle name="Normal 3 2 4 16 3 3" xfId="25019" xr:uid="{00000000-0005-0000-0000-00000C5F0000}"/>
    <cellStyle name="Normal 3 2 4 16 3 4" xfId="40616" xr:uid="{00000000-0005-0000-0000-00000D5F0000}"/>
    <cellStyle name="Normal 3 2 4 16 4" xfId="17094" xr:uid="{00000000-0005-0000-0000-00000E5F0000}"/>
    <cellStyle name="Normal 3 2 4 16 4 2" xfId="32763" xr:uid="{00000000-0005-0000-0000-00000F5F0000}"/>
    <cellStyle name="Normal 3 2 4 16 4 3" xfId="48360" xr:uid="{00000000-0005-0000-0000-0000105F0000}"/>
    <cellStyle name="Normal 3 2 4 16 5" xfId="25017" xr:uid="{00000000-0005-0000-0000-0000115F0000}"/>
    <cellStyle name="Normal 3 2 4 16 6" xfId="40614" xr:uid="{00000000-0005-0000-0000-0000125F0000}"/>
    <cellStyle name="Normal 3 2 4 17" xfId="9187" xr:uid="{00000000-0005-0000-0000-0000135F0000}"/>
    <cellStyle name="Normal 3 2 4 17 2" xfId="17097" xr:uid="{00000000-0005-0000-0000-0000145F0000}"/>
    <cellStyle name="Normal 3 2 4 17 2 2" xfId="32766" xr:uid="{00000000-0005-0000-0000-0000155F0000}"/>
    <cellStyle name="Normal 3 2 4 17 2 3" xfId="48363" xr:uid="{00000000-0005-0000-0000-0000165F0000}"/>
    <cellStyle name="Normal 3 2 4 17 3" xfId="25020" xr:uid="{00000000-0005-0000-0000-0000175F0000}"/>
    <cellStyle name="Normal 3 2 4 17 4" xfId="40617" xr:uid="{00000000-0005-0000-0000-0000185F0000}"/>
    <cellStyle name="Normal 3 2 4 18" xfId="9188" xr:uid="{00000000-0005-0000-0000-0000195F0000}"/>
    <cellStyle name="Normal 3 2 4 18 2" xfId="17098" xr:uid="{00000000-0005-0000-0000-00001A5F0000}"/>
    <cellStyle name="Normal 3 2 4 18 2 2" xfId="32767" xr:uid="{00000000-0005-0000-0000-00001B5F0000}"/>
    <cellStyle name="Normal 3 2 4 18 2 3" xfId="48364" xr:uid="{00000000-0005-0000-0000-00001C5F0000}"/>
    <cellStyle name="Normal 3 2 4 18 3" xfId="25021" xr:uid="{00000000-0005-0000-0000-00001D5F0000}"/>
    <cellStyle name="Normal 3 2 4 18 4" xfId="40618" xr:uid="{00000000-0005-0000-0000-00001E5F0000}"/>
    <cellStyle name="Normal 3 2 4 19" xfId="17075" xr:uid="{00000000-0005-0000-0000-00001F5F0000}"/>
    <cellStyle name="Normal 3 2 4 19 2" xfId="32744" xr:uid="{00000000-0005-0000-0000-0000205F0000}"/>
    <cellStyle name="Normal 3 2 4 19 3" xfId="48341" xr:uid="{00000000-0005-0000-0000-0000215F0000}"/>
    <cellStyle name="Normal 3 2 4 2" xfId="9189" xr:uid="{00000000-0005-0000-0000-0000225F0000}"/>
    <cellStyle name="Normal 3 2 4 2 2" xfId="9190" xr:uid="{00000000-0005-0000-0000-0000235F0000}"/>
    <cellStyle name="Normal 3 2 4 2 2 2" xfId="9191" xr:uid="{00000000-0005-0000-0000-0000245F0000}"/>
    <cellStyle name="Normal 3 2 4 2 2 2 2" xfId="9192" xr:uid="{00000000-0005-0000-0000-0000255F0000}"/>
    <cellStyle name="Normal 3 2 4 2 2 2 2 2" xfId="17102" xr:uid="{00000000-0005-0000-0000-0000265F0000}"/>
    <cellStyle name="Normal 3 2 4 2 2 2 2 2 2" xfId="32771" xr:uid="{00000000-0005-0000-0000-0000275F0000}"/>
    <cellStyle name="Normal 3 2 4 2 2 2 2 2 3" xfId="48368" xr:uid="{00000000-0005-0000-0000-0000285F0000}"/>
    <cellStyle name="Normal 3 2 4 2 2 2 2 3" xfId="25025" xr:uid="{00000000-0005-0000-0000-0000295F0000}"/>
    <cellStyle name="Normal 3 2 4 2 2 2 2 4" xfId="40622" xr:uid="{00000000-0005-0000-0000-00002A5F0000}"/>
    <cellStyle name="Normal 3 2 4 2 2 2 3" xfId="9193" xr:uid="{00000000-0005-0000-0000-00002B5F0000}"/>
    <cellStyle name="Normal 3 2 4 2 2 2 3 2" xfId="17103" xr:uid="{00000000-0005-0000-0000-00002C5F0000}"/>
    <cellStyle name="Normal 3 2 4 2 2 2 3 2 2" xfId="32772" xr:uid="{00000000-0005-0000-0000-00002D5F0000}"/>
    <cellStyle name="Normal 3 2 4 2 2 2 3 2 3" xfId="48369" xr:uid="{00000000-0005-0000-0000-00002E5F0000}"/>
    <cellStyle name="Normal 3 2 4 2 2 2 3 3" xfId="25026" xr:uid="{00000000-0005-0000-0000-00002F5F0000}"/>
    <cellStyle name="Normal 3 2 4 2 2 2 3 4" xfId="40623" xr:uid="{00000000-0005-0000-0000-0000305F0000}"/>
    <cellStyle name="Normal 3 2 4 2 2 2 4" xfId="17101" xr:uid="{00000000-0005-0000-0000-0000315F0000}"/>
    <cellStyle name="Normal 3 2 4 2 2 2 4 2" xfId="32770" xr:uid="{00000000-0005-0000-0000-0000325F0000}"/>
    <cellStyle name="Normal 3 2 4 2 2 2 4 3" xfId="48367" xr:uid="{00000000-0005-0000-0000-0000335F0000}"/>
    <cellStyle name="Normal 3 2 4 2 2 2 5" xfId="25024" xr:uid="{00000000-0005-0000-0000-0000345F0000}"/>
    <cellStyle name="Normal 3 2 4 2 2 2 6" xfId="40621" xr:uid="{00000000-0005-0000-0000-0000355F0000}"/>
    <cellStyle name="Normal 3 2 4 2 2 3" xfId="9194" xr:uid="{00000000-0005-0000-0000-0000365F0000}"/>
    <cellStyle name="Normal 3 2 4 2 2 3 2" xfId="17104" xr:uid="{00000000-0005-0000-0000-0000375F0000}"/>
    <cellStyle name="Normal 3 2 4 2 2 3 2 2" xfId="32773" xr:uid="{00000000-0005-0000-0000-0000385F0000}"/>
    <cellStyle name="Normal 3 2 4 2 2 3 2 3" xfId="48370" xr:uid="{00000000-0005-0000-0000-0000395F0000}"/>
    <cellStyle name="Normal 3 2 4 2 2 3 3" xfId="25027" xr:uid="{00000000-0005-0000-0000-00003A5F0000}"/>
    <cellStyle name="Normal 3 2 4 2 2 3 4" xfId="40624" xr:uid="{00000000-0005-0000-0000-00003B5F0000}"/>
    <cellStyle name="Normal 3 2 4 2 2 4" xfId="9195" xr:uid="{00000000-0005-0000-0000-00003C5F0000}"/>
    <cellStyle name="Normal 3 2 4 2 2 4 2" xfId="17105" xr:uid="{00000000-0005-0000-0000-00003D5F0000}"/>
    <cellStyle name="Normal 3 2 4 2 2 4 2 2" xfId="32774" xr:uid="{00000000-0005-0000-0000-00003E5F0000}"/>
    <cellStyle name="Normal 3 2 4 2 2 4 2 3" xfId="48371" xr:uid="{00000000-0005-0000-0000-00003F5F0000}"/>
    <cellStyle name="Normal 3 2 4 2 2 4 3" xfId="25028" xr:uid="{00000000-0005-0000-0000-0000405F0000}"/>
    <cellStyle name="Normal 3 2 4 2 2 4 4" xfId="40625" xr:uid="{00000000-0005-0000-0000-0000415F0000}"/>
    <cellStyle name="Normal 3 2 4 2 2 5" xfId="17100" xr:uid="{00000000-0005-0000-0000-0000425F0000}"/>
    <cellStyle name="Normal 3 2 4 2 2 5 2" xfId="32769" xr:uid="{00000000-0005-0000-0000-0000435F0000}"/>
    <cellStyle name="Normal 3 2 4 2 2 5 3" xfId="48366" xr:uid="{00000000-0005-0000-0000-0000445F0000}"/>
    <cellStyle name="Normal 3 2 4 2 2 6" xfId="25023" xr:uid="{00000000-0005-0000-0000-0000455F0000}"/>
    <cellStyle name="Normal 3 2 4 2 2 7" xfId="40620" xr:uid="{00000000-0005-0000-0000-0000465F0000}"/>
    <cellStyle name="Normal 3 2 4 2 3" xfId="9196" xr:uid="{00000000-0005-0000-0000-0000475F0000}"/>
    <cellStyle name="Normal 3 2 4 2 3 2" xfId="9197" xr:uid="{00000000-0005-0000-0000-0000485F0000}"/>
    <cellStyle name="Normal 3 2 4 2 3 2 2" xfId="17107" xr:uid="{00000000-0005-0000-0000-0000495F0000}"/>
    <cellStyle name="Normal 3 2 4 2 3 2 2 2" xfId="32776" xr:uid="{00000000-0005-0000-0000-00004A5F0000}"/>
    <cellStyle name="Normal 3 2 4 2 3 2 2 3" xfId="48373" xr:uid="{00000000-0005-0000-0000-00004B5F0000}"/>
    <cellStyle name="Normal 3 2 4 2 3 2 3" xfId="25030" xr:uid="{00000000-0005-0000-0000-00004C5F0000}"/>
    <cellStyle name="Normal 3 2 4 2 3 2 4" xfId="40627" xr:uid="{00000000-0005-0000-0000-00004D5F0000}"/>
    <cellStyle name="Normal 3 2 4 2 3 3" xfId="9198" xr:uid="{00000000-0005-0000-0000-00004E5F0000}"/>
    <cellStyle name="Normal 3 2 4 2 3 3 2" xfId="17108" xr:uid="{00000000-0005-0000-0000-00004F5F0000}"/>
    <cellStyle name="Normal 3 2 4 2 3 3 2 2" xfId="32777" xr:uid="{00000000-0005-0000-0000-0000505F0000}"/>
    <cellStyle name="Normal 3 2 4 2 3 3 2 3" xfId="48374" xr:uid="{00000000-0005-0000-0000-0000515F0000}"/>
    <cellStyle name="Normal 3 2 4 2 3 3 3" xfId="25031" xr:uid="{00000000-0005-0000-0000-0000525F0000}"/>
    <cellStyle name="Normal 3 2 4 2 3 3 4" xfId="40628" xr:uid="{00000000-0005-0000-0000-0000535F0000}"/>
    <cellStyle name="Normal 3 2 4 2 3 4" xfId="17106" xr:uid="{00000000-0005-0000-0000-0000545F0000}"/>
    <cellStyle name="Normal 3 2 4 2 3 4 2" xfId="32775" xr:uid="{00000000-0005-0000-0000-0000555F0000}"/>
    <cellStyle name="Normal 3 2 4 2 3 4 3" xfId="48372" xr:uid="{00000000-0005-0000-0000-0000565F0000}"/>
    <cellStyle name="Normal 3 2 4 2 3 5" xfId="25029" xr:uid="{00000000-0005-0000-0000-0000575F0000}"/>
    <cellStyle name="Normal 3 2 4 2 3 6" xfId="40626" xr:uid="{00000000-0005-0000-0000-0000585F0000}"/>
    <cellStyle name="Normal 3 2 4 2 4" xfId="9199" xr:uid="{00000000-0005-0000-0000-0000595F0000}"/>
    <cellStyle name="Normal 3 2 4 2 4 2" xfId="17109" xr:uid="{00000000-0005-0000-0000-00005A5F0000}"/>
    <cellStyle name="Normal 3 2 4 2 4 2 2" xfId="32778" xr:uid="{00000000-0005-0000-0000-00005B5F0000}"/>
    <cellStyle name="Normal 3 2 4 2 4 2 3" xfId="48375" xr:uid="{00000000-0005-0000-0000-00005C5F0000}"/>
    <cellStyle name="Normal 3 2 4 2 4 3" xfId="25032" xr:uid="{00000000-0005-0000-0000-00005D5F0000}"/>
    <cellStyle name="Normal 3 2 4 2 4 4" xfId="40629" xr:uid="{00000000-0005-0000-0000-00005E5F0000}"/>
    <cellStyle name="Normal 3 2 4 2 5" xfId="9200" xr:uid="{00000000-0005-0000-0000-00005F5F0000}"/>
    <cellStyle name="Normal 3 2 4 2 5 2" xfId="17110" xr:uid="{00000000-0005-0000-0000-0000605F0000}"/>
    <cellStyle name="Normal 3 2 4 2 5 2 2" xfId="32779" xr:uid="{00000000-0005-0000-0000-0000615F0000}"/>
    <cellStyle name="Normal 3 2 4 2 5 2 3" xfId="48376" xr:uid="{00000000-0005-0000-0000-0000625F0000}"/>
    <cellStyle name="Normal 3 2 4 2 5 3" xfId="25033" xr:uid="{00000000-0005-0000-0000-0000635F0000}"/>
    <cellStyle name="Normal 3 2 4 2 5 4" xfId="40630" xr:uid="{00000000-0005-0000-0000-0000645F0000}"/>
    <cellStyle name="Normal 3 2 4 2 6" xfId="17099" xr:uid="{00000000-0005-0000-0000-0000655F0000}"/>
    <cellStyle name="Normal 3 2 4 2 6 2" xfId="32768" xr:uid="{00000000-0005-0000-0000-0000665F0000}"/>
    <cellStyle name="Normal 3 2 4 2 6 3" xfId="48365" xr:uid="{00000000-0005-0000-0000-0000675F0000}"/>
    <cellStyle name="Normal 3 2 4 2 7" xfId="25022" xr:uid="{00000000-0005-0000-0000-0000685F0000}"/>
    <cellStyle name="Normal 3 2 4 2 8" xfId="40619" xr:uid="{00000000-0005-0000-0000-0000695F0000}"/>
    <cellStyle name="Normal 3 2 4 20" xfId="24998" xr:uid="{00000000-0005-0000-0000-00006A5F0000}"/>
    <cellStyle name="Normal 3 2 4 21" xfId="40595" xr:uid="{00000000-0005-0000-0000-00006B5F0000}"/>
    <cellStyle name="Normal 3 2 4 3" xfId="9201" xr:uid="{00000000-0005-0000-0000-00006C5F0000}"/>
    <cellStyle name="Normal 3 2 4 3 2" xfId="9202" xr:uid="{00000000-0005-0000-0000-00006D5F0000}"/>
    <cellStyle name="Normal 3 2 4 3 2 2" xfId="9203" xr:uid="{00000000-0005-0000-0000-00006E5F0000}"/>
    <cellStyle name="Normal 3 2 4 3 2 2 2" xfId="9204" xr:uid="{00000000-0005-0000-0000-00006F5F0000}"/>
    <cellStyle name="Normal 3 2 4 3 2 2 2 2" xfId="17114" xr:uid="{00000000-0005-0000-0000-0000705F0000}"/>
    <cellStyle name="Normal 3 2 4 3 2 2 2 2 2" xfId="32783" xr:uid="{00000000-0005-0000-0000-0000715F0000}"/>
    <cellStyle name="Normal 3 2 4 3 2 2 2 2 3" xfId="48380" xr:uid="{00000000-0005-0000-0000-0000725F0000}"/>
    <cellStyle name="Normal 3 2 4 3 2 2 2 3" xfId="25037" xr:uid="{00000000-0005-0000-0000-0000735F0000}"/>
    <cellStyle name="Normal 3 2 4 3 2 2 2 4" xfId="40634" xr:uid="{00000000-0005-0000-0000-0000745F0000}"/>
    <cellStyle name="Normal 3 2 4 3 2 2 3" xfId="9205" xr:uid="{00000000-0005-0000-0000-0000755F0000}"/>
    <cellStyle name="Normal 3 2 4 3 2 2 3 2" xfId="17115" xr:uid="{00000000-0005-0000-0000-0000765F0000}"/>
    <cellStyle name="Normal 3 2 4 3 2 2 3 2 2" xfId="32784" xr:uid="{00000000-0005-0000-0000-0000775F0000}"/>
    <cellStyle name="Normal 3 2 4 3 2 2 3 2 3" xfId="48381" xr:uid="{00000000-0005-0000-0000-0000785F0000}"/>
    <cellStyle name="Normal 3 2 4 3 2 2 3 3" xfId="25038" xr:uid="{00000000-0005-0000-0000-0000795F0000}"/>
    <cellStyle name="Normal 3 2 4 3 2 2 3 4" xfId="40635" xr:uid="{00000000-0005-0000-0000-00007A5F0000}"/>
    <cellStyle name="Normal 3 2 4 3 2 2 4" xfId="17113" xr:uid="{00000000-0005-0000-0000-00007B5F0000}"/>
    <cellStyle name="Normal 3 2 4 3 2 2 4 2" xfId="32782" xr:uid="{00000000-0005-0000-0000-00007C5F0000}"/>
    <cellStyle name="Normal 3 2 4 3 2 2 4 3" xfId="48379" xr:uid="{00000000-0005-0000-0000-00007D5F0000}"/>
    <cellStyle name="Normal 3 2 4 3 2 2 5" xfId="25036" xr:uid="{00000000-0005-0000-0000-00007E5F0000}"/>
    <cellStyle name="Normal 3 2 4 3 2 2 6" xfId="40633" xr:uid="{00000000-0005-0000-0000-00007F5F0000}"/>
    <cellStyle name="Normal 3 2 4 3 2 3" xfId="9206" xr:uid="{00000000-0005-0000-0000-0000805F0000}"/>
    <cellStyle name="Normal 3 2 4 3 2 3 2" xfId="17116" xr:uid="{00000000-0005-0000-0000-0000815F0000}"/>
    <cellStyle name="Normal 3 2 4 3 2 3 2 2" xfId="32785" xr:uid="{00000000-0005-0000-0000-0000825F0000}"/>
    <cellStyle name="Normal 3 2 4 3 2 3 2 3" xfId="48382" xr:uid="{00000000-0005-0000-0000-0000835F0000}"/>
    <cellStyle name="Normal 3 2 4 3 2 3 3" xfId="25039" xr:uid="{00000000-0005-0000-0000-0000845F0000}"/>
    <cellStyle name="Normal 3 2 4 3 2 3 4" xfId="40636" xr:uid="{00000000-0005-0000-0000-0000855F0000}"/>
    <cellStyle name="Normal 3 2 4 3 2 4" xfId="9207" xr:uid="{00000000-0005-0000-0000-0000865F0000}"/>
    <cellStyle name="Normal 3 2 4 3 2 4 2" xfId="17117" xr:uid="{00000000-0005-0000-0000-0000875F0000}"/>
    <cellStyle name="Normal 3 2 4 3 2 4 2 2" xfId="32786" xr:uid="{00000000-0005-0000-0000-0000885F0000}"/>
    <cellStyle name="Normal 3 2 4 3 2 4 2 3" xfId="48383" xr:uid="{00000000-0005-0000-0000-0000895F0000}"/>
    <cellStyle name="Normal 3 2 4 3 2 4 3" xfId="25040" xr:uid="{00000000-0005-0000-0000-00008A5F0000}"/>
    <cellStyle name="Normal 3 2 4 3 2 4 4" xfId="40637" xr:uid="{00000000-0005-0000-0000-00008B5F0000}"/>
    <cellStyle name="Normal 3 2 4 3 2 5" xfId="17112" xr:uid="{00000000-0005-0000-0000-00008C5F0000}"/>
    <cellStyle name="Normal 3 2 4 3 2 5 2" xfId="32781" xr:uid="{00000000-0005-0000-0000-00008D5F0000}"/>
    <cellStyle name="Normal 3 2 4 3 2 5 3" xfId="48378" xr:uid="{00000000-0005-0000-0000-00008E5F0000}"/>
    <cellStyle name="Normal 3 2 4 3 2 6" xfId="25035" xr:uid="{00000000-0005-0000-0000-00008F5F0000}"/>
    <cellStyle name="Normal 3 2 4 3 2 7" xfId="40632" xr:uid="{00000000-0005-0000-0000-0000905F0000}"/>
    <cellStyle name="Normal 3 2 4 3 3" xfId="9208" xr:uid="{00000000-0005-0000-0000-0000915F0000}"/>
    <cellStyle name="Normal 3 2 4 3 3 2" xfId="9209" xr:uid="{00000000-0005-0000-0000-0000925F0000}"/>
    <cellStyle name="Normal 3 2 4 3 3 2 2" xfId="17119" xr:uid="{00000000-0005-0000-0000-0000935F0000}"/>
    <cellStyle name="Normal 3 2 4 3 3 2 2 2" xfId="32788" xr:uid="{00000000-0005-0000-0000-0000945F0000}"/>
    <cellStyle name="Normal 3 2 4 3 3 2 2 3" xfId="48385" xr:uid="{00000000-0005-0000-0000-0000955F0000}"/>
    <cellStyle name="Normal 3 2 4 3 3 2 3" xfId="25042" xr:uid="{00000000-0005-0000-0000-0000965F0000}"/>
    <cellStyle name="Normal 3 2 4 3 3 2 4" xfId="40639" xr:uid="{00000000-0005-0000-0000-0000975F0000}"/>
    <cellStyle name="Normal 3 2 4 3 3 3" xfId="9210" xr:uid="{00000000-0005-0000-0000-0000985F0000}"/>
    <cellStyle name="Normal 3 2 4 3 3 3 2" xfId="17120" xr:uid="{00000000-0005-0000-0000-0000995F0000}"/>
    <cellStyle name="Normal 3 2 4 3 3 3 2 2" xfId="32789" xr:uid="{00000000-0005-0000-0000-00009A5F0000}"/>
    <cellStyle name="Normal 3 2 4 3 3 3 2 3" xfId="48386" xr:uid="{00000000-0005-0000-0000-00009B5F0000}"/>
    <cellStyle name="Normal 3 2 4 3 3 3 3" xfId="25043" xr:uid="{00000000-0005-0000-0000-00009C5F0000}"/>
    <cellStyle name="Normal 3 2 4 3 3 3 4" xfId="40640" xr:uid="{00000000-0005-0000-0000-00009D5F0000}"/>
    <cellStyle name="Normal 3 2 4 3 3 4" xfId="17118" xr:uid="{00000000-0005-0000-0000-00009E5F0000}"/>
    <cellStyle name="Normal 3 2 4 3 3 4 2" xfId="32787" xr:uid="{00000000-0005-0000-0000-00009F5F0000}"/>
    <cellStyle name="Normal 3 2 4 3 3 4 3" xfId="48384" xr:uid="{00000000-0005-0000-0000-0000A05F0000}"/>
    <cellStyle name="Normal 3 2 4 3 3 5" xfId="25041" xr:uid="{00000000-0005-0000-0000-0000A15F0000}"/>
    <cellStyle name="Normal 3 2 4 3 3 6" xfId="40638" xr:uid="{00000000-0005-0000-0000-0000A25F0000}"/>
    <cellStyle name="Normal 3 2 4 3 4" xfId="9211" xr:uid="{00000000-0005-0000-0000-0000A35F0000}"/>
    <cellStyle name="Normal 3 2 4 3 4 2" xfId="17121" xr:uid="{00000000-0005-0000-0000-0000A45F0000}"/>
    <cellStyle name="Normal 3 2 4 3 4 2 2" xfId="32790" xr:uid="{00000000-0005-0000-0000-0000A55F0000}"/>
    <cellStyle name="Normal 3 2 4 3 4 2 3" xfId="48387" xr:uid="{00000000-0005-0000-0000-0000A65F0000}"/>
    <cellStyle name="Normal 3 2 4 3 4 3" xfId="25044" xr:uid="{00000000-0005-0000-0000-0000A75F0000}"/>
    <cellStyle name="Normal 3 2 4 3 4 4" xfId="40641" xr:uid="{00000000-0005-0000-0000-0000A85F0000}"/>
    <cellStyle name="Normal 3 2 4 3 5" xfId="9212" xr:uid="{00000000-0005-0000-0000-0000A95F0000}"/>
    <cellStyle name="Normal 3 2 4 3 5 2" xfId="17122" xr:uid="{00000000-0005-0000-0000-0000AA5F0000}"/>
    <cellStyle name="Normal 3 2 4 3 5 2 2" xfId="32791" xr:uid="{00000000-0005-0000-0000-0000AB5F0000}"/>
    <cellStyle name="Normal 3 2 4 3 5 2 3" xfId="48388" xr:uid="{00000000-0005-0000-0000-0000AC5F0000}"/>
    <cellStyle name="Normal 3 2 4 3 5 3" xfId="25045" xr:uid="{00000000-0005-0000-0000-0000AD5F0000}"/>
    <cellStyle name="Normal 3 2 4 3 5 4" xfId="40642" xr:uid="{00000000-0005-0000-0000-0000AE5F0000}"/>
    <cellStyle name="Normal 3 2 4 3 6" xfId="17111" xr:uid="{00000000-0005-0000-0000-0000AF5F0000}"/>
    <cellStyle name="Normal 3 2 4 3 6 2" xfId="32780" xr:uid="{00000000-0005-0000-0000-0000B05F0000}"/>
    <cellStyle name="Normal 3 2 4 3 6 3" xfId="48377" xr:uid="{00000000-0005-0000-0000-0000B15F0000}"/>
    <cellStyle name="Normal 3 2 4 3 7" xfId="25034" xr:uid="{00000000-0005-0000-0000-0000B25F0000}"/>
    <cellStyle name="Normal 3 2 4 3 8" xfId="40631" xr:uid="{00000000-0005-0000-0000-0000B35F0000}"/>
    <cellStyle name="Normal 3 2 4 4" xfId="9213" xr:uid="{00000000-0005-0000-0000-0000B45F0000}"/>
    <cellStyle name="Normal 3 2 4 4 2" xfId="9214" xr:uid="{00000000-0005-0000-0000-0000B55F0000}"/>
    <cellStyle name="Normal 3 2 4 4 2 2" xfId="9215" xr:uid="{00000000-0005-0000-0000-0000B65F0000}"/>
    <cellStyle name="Normal 3 2 4 4 2 2 2" xfId="17125" xr:uid="{00000000-0005-0000-0000-0000B75F0000}"/>
    <cellStyle name="Normal 3 2 4 4 2 2 2 2" xfId="32794" xr:uid="{00000000-0005-0000-0000-0000B85F0000}"/>
    <cellStyle name="Normal 3 2 4 4 2 2 2 3" xfId="48391" xr:uid="{00000000-0005-0000-0000-0000B95F0000}"/>
    <cellStyle name="Normal 3 2 4 4 2 2 3" xfId="25048" xr:uid="{00000000-0005-0000-0000-0000BA5F0000}"/>
    <cellStyle name="Normal 3 2 4 4 2 2 4" xfId="40645" xr:uid="{00000000-0005-0000-0000-0000BB5F0000}"/>
    <cellStyle name="Normal 3 2 4 4 2 3" xfId="9216" xr:uid="{00000000-0005-0000-0000-0000BC5F0000}"/>
    <cellStyle name="Normal 3 2 4 4 2 3 2" xfId="17126" xr:uid="{00000000-0005-0000-0000-0000BD5F0000}"/>
    <cellStyle name="Normal 3 2 4 4 2 3 2 2" xfId="32795" xr:uid="{00000000-0005-0000-0000-0000BE5F0000}"/>
    <cellStyle name="Normal 3 2 4 4 2 3 2 3" xfId="48392" xr:uid="{00000000-0005-0000-0000-0000BF5F0000}"/>
    <cellStyle name="Normal 3 2 4 4 2 3 3" xfId="25049" xr:uid="{00000000-0005-0000-0000-0000C05F0000}"/>
    <cellStyle name="Normal 3 2 4 4 2 3 4" xfId="40646" xr:uid="{00000000-0005-0000-0000-0000C15F0000}"/>
    <cellStyle name="Normal 3 2 4 4 2 4" xfId="17124" xr:uid="{00000000-0005-0000-0000-0000C25F0000}"/>
    <cellStyle name="Normal 3 2 4 4 2 4 2" xfId="32793" xr:uid="{00000000-0005-0000-0000-0000C35F0000}"/>
    <cellStyle name="Normal 3 2 4 4 2 4 3" xfId="48390" xr:uid="{00000000-0005-0000-0000-0000C45F0000}"/>
    <cellStyle name="Normal 3 2 4 4 2 5" xfId="25047" xr:uid="{00000000-0005-0000-0000-0000C55F0000}"/>
    <cellStyle name="Normal 3 2 4 4 2 6" xfId="40644" xr:uid="{00000000-0005-0000-0000-0000C65F0000}"/>
    <cellStyle name="Normal 3 2 4 4 3" xfId="9217" xr:uid="{00000000-0005-0000-0000-0000C75F0000}"/>
    <cellStyle name="Normal 3 2 4 4 3 2" xfId="17127" xr:uid="{00000000-0005-0000-0000-0000C85F0000}"/>
    <cellStyle name="Normal 3 2 4 4 3 2 2" xfId="32796" xr:uid="{00000000-0005-0000-0000-0000C95F0000}"/>
    <cellStyle name="Normal 3 2 4 4 3 2 3" xfId="48393" xr:uid="{00000000-0005-0000-0000-0000CA5F0000}"/>
    <cellStyle name="Normal 3 2 4 4 3 3" xfId="25050" xr:uid="{00000000-0005-0000-0000-0000CB5F0000}"/>
    <cellStyle name="Normal 3 2 4 4 3 4" xfId="40647" xr:uid="{00000000-0005-0000-0000-0000CC5F0000}"/>
    <cellStyle name="Normal 3 2 4 4 4" xfId="9218" xr:uid="{00000000-0005-0000-0000-0000CD5F0000}"/>
    <cellStyle name="Normal 3 2 4 4 4 2" xfId="17128" xr:uid="{00000000-0005-0000-0000-0000CE5F0000}"/>
    <cellStyle name="Normal 3 2 4 4 4 2 2" xfId="32797" xr:uid="{00000000-0005-0000-0000-0000CF5F0000}"/>
    <cellStyle name="Normal 3 2 4 4 4 2 3" xfId="48394" xr:uid="{00000000-0005-0000-0000-0000D05F0000}"/>
    <cellStyle name="Normal 3 2 4 4 4 3" xfId="25051" xr:uid="{00000000-0005-0000-0000-0000D15F0000}"/>
    <cellStyle name="Normal 3 2 4 4 4 4" xfId="40648" xr:uid="{00000000-0005-0000-0000-0000D25F0000}"/>
    <cellStyle name="Normal 3 2 4 4 5" xfId="17123" xr:uid="{00000000-0005-0000-0000-0000D35F0000}"/>
    <cellStyle name="Normal 3 2 4 4 5 2" xfId="32792" xr:uid="{00000000-0005-0000-0000-0000D45F0000}"/>
    <cellStyle name="Normal 3 2 4 4 5 3" xfId="48389" xr:uid="{00000000-0005-0000-0000-0000D55F0000}"/>
    <cellStyle name="Normal 3 2 4 4 6" xfId="25046" xr:uid="{00000000-0005-0000-0000-0000D65F0000}"/>
    <cellStyle name="Normal 3 2 4 4 7" xfId="40643" xr:uid="{00000000-0005-0000-0000-0000D75F0000}"/>
    <cellStyle name="Normal 3 2 4 5" xfId="9219" xr:uid="{00000000-0005-0000-0000-0000D85F0000}"/>
    <cellStyle name="Normal 3 2 4 5 2" xfId="9220" xr:uid="{00000000-0005-0000-0000-0000D95F0000}"/>
    <cellStyle name="Normal 3 2 4 5 2 2" xfId="17130" xr:uid="{00000000-0005-0000-0000-0000DA5F0000}"/>
    <cellStyle name="Normal 3 2 4 5 2 2 2" xfId="32799" xr:uid="{00000000-0005-0000-0000-0000DB5F0000}"/>
    <cellStyle name="Normal 3 2 4 5 2 2 3" xfId="48396" xr:uid="{00000000-0005-0000-0000-0000DC5F0000}"/>
    <cellStyle name="Normal 3 2 4 5 2 3" xfId="25053" xr:uid="{00000000-0005-0000-0000-0000DD5F0000}"/>
    <cellStyle name="Normal 3 2 4 5 2 4" xfId="40650" xr:uid="{00000000-0005-0000-0000-0000DE5F0000}"/>
    <cellStyle name="Normal 3 2 4 5 3" xfId="9221" xr:uid="{00000000-0005-0000-0000-0000DF5F0000}"/>
    <cellStyle name="Normal 3 2 4 5 3 2" xfId="17131" xr:uid="{00000000-0005-0000-0000-0000E05F0000}"/>
    <cellStyle name="Normal 3 2 4 5 3 2 2" xfId="32800" xr:uid="{00000000-0005-0000-0000-0000E15F0000}"/>
    <cellStyle name="Normal 3 2 4 5 3 2 3" xfId="48397" xr:uid="{00000000-0005-0000-0000-0000E25F0000}"/>
    <cellStyle name="Normal 3 2 4 5 3 3" xfId="25054" xr:uid="{00000000-0005-0000-0000-0000E35F0000}"/>
    <cellStyle name="Normal 3 2 4 5 3 4" xfId="40651" xr:uid="{00000000-0005-0000-0000-0000E45F0000}"/>
    <cellStyle name="Normal 3 2 4 5 4" xfId="17129" xr:uid="{00000000-0005-0000-0000-0000E55F0000}"/>
    <cellStyle name="Normal 3 2 4 5 4 2" xfId="32798" xr:uid="{00000000-0005-0000-0000-0000E65F0000}"/>
    <cellStyle name="Normal 3 2 4 5 4 3" xfId="48395" xr:uid="{00000000-0005-0000-0000-0000E75F0000}"/>
    <cellStyle name="Normal 3 2 4 5 5" xfId="25052" xr:uid="{00000000-0005-0000-0000-0000E85F0000}"/>
    <cellStyle name="Normal 3 2 4 5 6" xfId="40649" xr:uid="{00000000-0005-0000-0000-0000E95F0000}"/>
    <cellStyle name="Normal 3 2 4 6" xfId="9222" xr:uid="{00000000-0005-0000-0000-0000EA5F0000}"/>
    <cellStyle name="Normal 3 2 4 6 2" xfId="9223" xr:uid="{00000000-0005-0000-0000-0000EB5F0000}"/>
    <cellStyle name="Normal 3 2 4 6 2 2" xfId="17133" xr:uid="{00000000-0005-0000-0000-0000EC5F0000}"/>
    <cellStyle name="Normal 3 2 4 6 2 2 2" xfId="32802" xr:uid="{00000000-0005-0000-0000-0000ED5F0000}"/>
    <cellStyle name="Normal 3 2 4 6 2 2 3" xfId="48399" xr:uid="{00000000-0005-0000-0000-0000EE5F0000}"/>
    <cellStyle name="Normal 3 2 4 6 2 3" xfId="25056" xr:uid="{00000000-0005-0000-0000-0000EF5F0000}"/>
    <cellStyle name="Normal 3 2 4 6 2 4" xfId="40653" xr:uid="{00000000-0005-0000-0000-0000F05F0000}"/>
    <cellStyle name="Normal 3 2 4 6 3" xfId="9224" xr:uid="{00000000-0005-0000-0000-0000F15F0000}"/>
    <cellStyle name="Normal 3 2 4 6 3 2" xfId="17134" xr:uid="{00000000-0005-0000-0000-0000F25F0000}"/>
    <cellStyle name="Normal 3 2 4 6 3 2 2" xfId="32803" xr:uid="{00000000-0005-0000-0000-0000F35F0000}"/>
    <cellStyle name="Normal 3 2 4 6 3 2 3" xfId="48400" xr:uid="{00000000-0005-0000-0000-0000F45F0000}"/>
    <cellStyle name="Normal 3 2 4 6 3 3" xfId="25057" xr:uid="{00000000-0005-0000-0000-0000F55F0000}"/>
    <cellStyle name="Normal 3 2 4 6 3 4" xfId="40654" xr:uid="{00000000-0005-0000-0000-0000F65F0000}"/>
    <cellStyle name="Normal 3 2 4 6 4" xfId="17132" xr:uid="{00000000-0005-0000-0000-0000F75F0000}"/>
    <cellStyle name="Normal 3 2 4 6 4 2" xfId="32801" xr:uid="{00000000-0005-0000-0000-0000F85F0000}"/>
    <cellStyle name="Normal 3 2 4 6 4 3" xfId="48398" xr:uid="{00000000-0005-0000-0000-0000F95F0000}"/>
    <cellStyle name="Normal 3 2 4 6 5" xfId="25055" xr:uid="{00000000-0005-0000-0000-0000FA5F0000}"/>
    <cellStyle name="Normal 3 2 4 6 6" xfId="40652" xr:uid="{00000000-0005-0000-0000-0000FB5F0000}"/>
    <cellStyle name="Normal 3 2 4 7" xfId="9225" xr:uid="{00000000-0005-0000-0000-0000FC5F0000}"/>
    <cellStyle name="Normal 3 2 4 7 2" xfId="9226" xr:uid="{00000000-0005-0000-0000-0000FD5F0000}"/>
    <cellStyle name="Normal 3 2 4 7 2 2" xfId="17136" xr:uid="{00000000-0005-0000-0000-0000FE5F0000}"/>
    <cellStyle name="Normal 3 2 4 7 2 2 2" xfId="32805" xr:uid="{00000000-0005-0000-0000-0000FF5F0000}"/>
    <cellStyle name="Normal 3 2 4 7 2 2 3" xfId="48402" xr:uid="{00000000-0005-0000-0000-000000600000}"/>
    <cellStyle name="Normal 3 2 4 7 2 3" xfId="25059" xr:uid="{00000000-0005-0000-0000-000001600000}"/>
    <cellStyle name="Normal 3 2 4 7 2 4" xfId="40656" xr:uid="{00000000-0005-0000-0000-000002600000}"/>
    <cellStyle name="Normal 3 2 4 7 3" xfId="9227" xr:uid="{00000000-0005-0000-0000-000003600000}"/>
    <cellStyle name="Normal 3 2 4 7 3 2" xfId="17137" xr:uid="{00000000-0005-0000-0000-000004600000}"/>
    <cellStyle name="Normal 3 2 4 7 3 2 2" xfId="32806" xr:uid="{00000000-0005-0000-0000-000005600000}"/>
    <cellStyle name="Normal 3 2 4 7 3 2 3" xfId="48403" xr:uid="{00000000-0005-0000-0000-000006600000}"/>
    <cellStyle name="Normal 3 2 4 7 3 3" xfId="25060" xr:uid="{00000000-0005-0000-0000-000007600000}"/>
    <cellStyle name="Normal 3 2 4 7 3 4" xfId="40657" xr:uid="{00000000-0005-0000-0000-000008600000}"/>
    <cellStyle name="Normal 3 2 4 7 4" xfId="17135" xr:uid="{00000000-0005-0000-0000-000009600000}"/>
    <cellStyle name="Normal 3 2 4 7 4 2" xfId="32804" xr:uid="{00000000-0005-0000-0000-00000A600000}"/>
    <cellStyle name="Normal 3 2 4 7 4 3" xfId="48401" xr:uid="{00000000-0005-0000-0000-00000B600000}"/>
    <cellStyle name="Normal 3 2 4 7 5" xfId="25058" xr:uid="{00000000-0005-0000-0000-00000C600000}"/>
    <cellStyle name="Normal 3 2 4 7 6" xfId="40655" xr:uid="{00000000-0005-0000-0000-00000D600000}"/>
    <cellStyle name="Normal 3 2 4 8" xfId="9228" xr:uid="{00000000-0005-0000-0000-00000E600000}"/>
    <cellStyle name="Normal 3 2 4 8 2" xfId="9229" xr:uid="{00000000-0005-0000-0000-00000F600000}"/>
    <cellStyle name="Normal 3 2 4 8 2 2" xfId="17139" xr:uid="{00000000-0005-0000-0000-000010600000}"/>
    <cellStyle name="Normal 3 2 4 8 2 2 2" xfId="32808" xr:uid="{00000000-0005-0000-0000-000011600000}"/>
    <cellStyle name="Normal 3 2 4 8 2 2 3" xfId="48405" xr:uid="{00000000-0005-0000-0000-000012600000}"/>
    <cellStyle name="Normal 3 2 4 8 2 3" xfId="25062" xr:uid="{00000000-0005-0000-0000-000013600000}"/>
    <cellStyle name="Normal 3 2 4 8 2 4" xfId="40659" xr:uid="{00000000-0005-0000-0000-000014600000}"/>
    <cellStyle name="Normal 3 2 4 8 3" xfId="9230" xr:uid="{00000000-0005-0000-0000-000015600000}"/>
    <cellStyle name="Normal 3 2 4 8 3 2" xfId="17140" xr:uid="{00000000-0005-0000-0000-000016600000}"/>
    <cellStyle name="Normal 3 2 4 8 3 2 2" xfId="32809" xr:uid="{00000000-0005-0000-0000-000017600000}"/>
    <cellStyle name="Normal 3 2 4 8 3 2 3" xfId="48406" xr:uid="{00000000-0005-0000-0000-000018600000}"/>
    <cellStyle name="Normal 3 2 4 8 3 3" xfId="25063" xr:uid="{00000000-0005-0000-0000-000019600000}"/>
    <cellStyle name="Normal 3 2 4 8 3 4" xfId="40660" xr:uid="{00000000-0005-0000-0000-00001A600000}"/>
    <cellStyle name="Normal 3 2 4 8 4" xfId="17138" xr:uid="{00000000-0005-0000-0000-00001B600000}"/>
    <cellStyle name="Normal 3 2 4 8 4 2" xfId="32807" xr:uid="{00000000-0005-0000-0000-00001C600000}"/>
    <cellStyle name="Normal 3 2 4 8 4 3" xfId="48404" xr:uid="{00000000-0005-0000-0000-00001D600000}"/>
    <cellStyle name="Normal 3 2 4 8 5" xfId="25061" xr:uid="{00000000-0005-0000-0000-00001E600000}"/>
    <cellStyle name="Normal 3 2 4 8 6" xfId="40658" xr:uid="{00000000-0005-0000-0000-00001F600000}"/>
    <cellStyle name="Normal 3 2 4 9" xfId="9231" xr:uid="{00000000-0005-0000-0000-000020600000}"/>
    <cellStyle name="Normal 3 2 4 9 2" xfId="9232" xr:uid="{00000000-0005-0000-0000-000021600000}"/>
    <cellStyle name="Normal 3 2 4 9 2 2" xfId="17142" xr:uid="{00000000-0005-0000-0000-000022600000}"/>
    <cellStyle name="Normal 3 2 4 9 2 2 2" xfId="32811" xr:uid="{00000000-0005-0000-0000-000023600000}"/>
    <cellStyle name="Normal 3 2 4 9 2 2 3" xfId="48408" xr:uid="{00000000-0005-0000-0000-000024600000}"/>
    <cellStyle name="Normal 3 2 4 9 2 3" xfId="25065" xr:uid="{00000000-0005-0000-0000-000025600000}"/>
    <cellStyle name="Normal 3 2 4 9 2 4" xfId="40662" xr:uid="{00000000-0005-0000-0000-000026600000}"/>
    <cellStyle name="Normal 3 2 4 9 3" xfId="9233" xr:uid="{00000000-0005-0000-0000-000027600000}"/>
    <cellStyle name="Normal 3 2 4 9 3 2" xfId="17143" xr:uid="{00000000-0005-0000-0000-000028600000}"/>
    <cellStyle name="Normal 3 2 4 9 3 2 2" xfId="32812" xr:uid="{00000000-0005-0000-0000-000029600000}"/>
    <cellStyle name="Normal 3 2 4 9 3 2 3" xfId="48409" xr:uid="{00000000-0005-0000-0000-00002A600000}"/>
    <cellStyle name="Normal 3 2 4 9 3 3" xfId="25066" xr:uid="{00000000-0005-0000-0000-00002B600000}"/>
    <cellStyle name="Normal 3 2 4 9 3 4" xfId="40663" xr:uid="{00000000-0005-0000-0000-00002C600000}"/>
    <cellStyle name="Normal 3 2 4 9 4" xfId="17141" xr:uid="{00000000-0005-0000-0000-00002D600000}"/>
    <cellStyle name="Normal 3 2 4 9 4 2" xfId="32810" xr:uid="{00000000-0005-0000-0000-00002E600000}"/>
    <cellStyle name="Normal 3 2 4 9 4 3" xfId="48407" xr:uid="{00000000-0005-0000-0000-00002F600000}"/>
    <cellStyle name="Normal 3 2 4 9 5" xfId="25064" xr:uid="{00000000-0005-0000-0000-000030600000}"/>
    <cellStyle name="Normal 3 2 4 9 6" xfId="40661" xr:uid="{00000000-0005-0000-0000-000031600000}"/>
    <cellStyle name="Normal 3 2 5" xfId="9234" xr:uid="{00000000-0005-0000-0000-000032600000}"/>
    <cellStyle name="Normal 3 2 5 10" xfId="9235" xr:uid="{00000000-0005-0000-0000-000033600000}"/>
    <cellStyle name="Normal 3 2 5 10 2" xfId="9236" xr:uid="{00000000-0005-0000-0000-000034600000}"/>
    <cellStyle name="Normal 3 2 5 10 2 2" xfId="17146" xr:uid="{00000000-0005-0000-0000-000035600000}"/>
    <cellStyle name="Normal 3 2 5 10 2 2 2" xfId="32815" xr:uid="{00000000-0005-0000-0000-000036600000}"/>
    <cellStyle name="Normal 3 2 5 10 2 2 3" xfId="48412" xr:uid="{00000000-0005-0000-0000-000037600000}"/>
    <cellStyle name="Normal 3 2 5 10 2 3" xfId="25069" xr:uid="{00000000-0005-0000-0000-000038600000}"/>
    <cellStyle name="Normal 3 2 5 10 2 4" xfId="40666" xr:uid="{00000000-0005-0000-0000-000039600000}"/>
    <cellStyle name="Normal 3 2 5 10 3" xfId="9237" xr:uid="{00000000-0005-0000-0000-00003A600000}"/>
    <cellStyle name="Normal 3 2 5 10 3 2" xfId="17147" xr:uid="{00000000-0005-0000-0000-00003B600000}"/>
    <cellStyle name="Normal 3 2 5 10 3 2 2" xfId="32816" xr:uid="{00000000-0005-0000-0000-00003C600000}"/>
    <cellStyle name="Normal 3 2 5 10 3 2 3" xfId="48413" xr:uid="{00000000-0005-0000-0000-00003D600000}"/>
    <cellStyle name="Normal 3 2 5 10 3 3" xfId="25070" xr:uid="{00000000-0005-0000-0000-00003E600000}"/>
    <cellStyle name="Normal 3 2 5 10 3 4" xfId="40667" xr:uid="{00000000-0005-0000-0000-00003F600000}"/>
    <cellStyle name="Normal 3 2 5 10 4" xfId="17145" xr:uid="{00000000-0005-0000-0000-000040600000}"/>
    <cellStyle name="Normal 3 2 5 10 4 2" xfId="32814" xr:uid="{00000000-0005-0000-0000-000041600000}"/>
    <cellStyle name="Normal 3 2 5 10 4 3" xfId="48411" xr:uid="{00000000-0005-0000-0000-000042600000}"/>
    <cellStyle name="Normal 3 2 5 10 5" xfId="25068" xr:uid="{00000000-0005-0000-0000-000043600000}"/>
    <cellStyle name="Normal 3 2 5 10 6" xfId="40665" xr:uid="{00000000-0005-0000-0000-000044600000}"/>
    <cellStyle name="Normal 3 2 5 11" xfId="9238" xr:uid="{00000000-0005-0000-0000-000045600000}"/>
    <cellStyle name="Normal 3 2 5 11 2" xfId="9239" xr:uid="{00000000-0005-0000-0000-000046600000}"/>
    <cellStyle name="Normal 3 2 5 11 2 2" xfId="17149" xr:uid="{00000000-0005-0000-0000-000047600000}"/>
    <cellStyle name="Normal 3 2 5 11 2 2 2" xfId="32818" xr:uid="{00000000-0005-0000-0000-000048600000}"/>
    <cellStyle name="Normal 3 2 5 11 2 2 3" xfId="48415" xr:uid="{00000000-0005-0000-0000-000049600000}"/>
    <cellStyle name="Normal 3 2 5 11 2 3" xfId="25072" xr:uid="{00000000-0005-0000-0000-00004A600000}"/>
    <cellStyle name="Normal 3 2 5 11 2 4" xfId="40669" xr:uid="{00000000-0005-0000-0000-00004B600000}"/>
    <cellStyle name="Normal 3 2 5 11 3" xfId="9240" xr:uid="{00000000-0005-0000-0000-00004C600000}"/>
    <cellStyle name="Normal 3 2 5 11 3 2" xfId="17150" xr:uid="{00000000-0005-0000-0000-00004D600000}"/>
    <cellStyle name="Normal 3 2 5 11 3 2 2" xfId="32819" xr:uid="{00000000-0005-0000-0000-00004E600000}"/>
    <cellStyle name="Normal 3 2 5 11 3 2 3" xfId="48416" xr:uid="{00000000-0005-0000-0000-00004F600000}"/>
    <cellStyle name="Normal 3 2 5 11 3 3" xfId="25073" xr:uid="{00000000-0005-0000-0000-000050600000}"/>
    <cellStyle name="Normal 3 2 5 11 3 4" xfId="40670" xr:uid="{00000000-0005-0000-0000-000051600000}"/>
    <cellStyle name="Normal 3 2 5 11 4" xfId="17148" xr:uid="{00000000-0005-0000-0000-000052600000}"/>
    <cellStyle name="Normal 3 2 5 11 4 2" xfId="32817" xr:uid="{00000000-0005-0000-0000-000053600000}"/>
    <cellStyle name="Normal 3 2 5 11 4 3" xfId="48414" xr:uid="{00000000-0005-0000-0000-000054600000}"/>
    <cellStyle name="Normal 3 2 5 11 5" xfId="25071" xr:uid="{00000000-0005-0000-0000-000055600000}"/>
    <cellStyle name="Normal 3 2 5 11 6" xfId="40668" xr:uid="{00000000-0005-0000-0000-000056600000}"/>
    <cellStyle name="Normal 3 2 5 12" xfId="9241" xr:uid="{00000000-0005-0000-0000-000057600000}"/>
    <cellStyle name="Normal 3 2 5 12 2" xfId="9242" xr:uid="{00000000-0005-0000-0000-000058600000}"/>
    <cellStyle name="Normal 3 2 5 12 2 2" xfId="17152" xr:uid="{00000000-0005-0000-0000-000059600000}"/>
    <cellStyle name="Normal 3 2 5 12 2 2 2" xfId="32821" xr:uid="{00000000-0005-0000-0000-00005A600000}"/>
    <cellStyle name="Normal 3 2 5 12 2 2 3" xfId="48418" xr:uid="{00000000-0005-0000-0000-00005B600000}"/>
    <cellStyle name="Normal 3 2 5 12 2 3" xfId="25075" xr:uid="{00000000-0005-0000-0000-00005C600000}"/>
    <cellStyle name="Normal 3 2 5 12 2 4" xfId="40672" xr:uid="{00000000-0005-0000-0000-00005D600000}"/>
    <cellStyle name="Normal 3 2 5 12 3" xfId="9243" xr:uid="{00000000-0005-0000-0000-00005E600000}"/>
    <cellStyle name="Normal 3 2 5 12 3 2" xfId="17153" xr:uid="{00000000-0005-0000-0000-00005F600000}"/>
    <cellStyle name="Normal 3 2 5 12 3 2 2" xfId="32822" xr:uid="{00000000-0005-0000-0000-000060600000}"/>
    <cellStyle name="Normal 3 2 5 12 3 2 3" xfId="48419" xr:uid="{00000000-0005-0000-0000-000061600000}"/>
    <cellStyle name="Normal 3 2 5 12 3 3" xfId="25076" xr:uid="{00000000-0005-0000-0000-000062600000}"/>
    <cellStyle name="Normal 3 2 5 12 3 4" xfId="40673" xr:uid="{00000000-0005-0000-0000-000063600000}"/>
    <cellStyle name="Normal 3 2 5 12 4" xfId="17151" xr:uid="{00000000-0005-0000-0000-000064600000}"/>
    <cellStyle name="Normal 3 2 5 12 4 2" xfId="32820" xr:uid="{00000000-0005-0000-0000-000065600000}"/>
    <cellStyle name="Normal 3 2 5 12 4 3" xfId="48417" xr:uid="{00000000-0005-0000-0000-000066600000}"/>
    <cellStyle name="Normal 3 2 5 12 5" xfId="25074" xr:uid="{00000000-0005-0000-0000-000067600000}"/>
    <cellStyle name="Normal 3 2 5 12 6" xfId="40671" xr:uid="{00000000-0005-0000-0000-000068600000}"/>
    <cellStyle name="Normal 3 2 5 13" xfId="9244" xr:uid="{00000000-0005-0000-0000-000069600000}"/>
    <cellStyle name="Normal 3 2 5 13 2" xfId="9245" xr:uid="{00000000-0005-0000-0000-00006A600000}"/>
    <cellStyle name="Normal 3 2 5 13 2 2" xfId="17155" xr:uid="{00000000-0005-0000-0000-00006B600000}"/>
    <cellStyle name="Normal 3 2 5 13 2 2 2" xfId="32824" xr:uid="{00000000-0005-0000-0000-00006C600000}"/>
    <cellStyle name="Normal 3 2 5 13 2 2 3" xfId="48421" xr:uid="{00000000-0005-0000-0000-00006D600000}"/>
    <cellStyle name="Normal 3 2 5 13 2 3" xfId="25078" xr:uid="{00000000-0005-0000-0000-00006E600000}"/>
    <cellStyle name="Normal 3 2 5 13 2 4" xfId="40675" xr:uid="{00000000-0005-0000-0000-00006F600000}"/>
    <cellStyle name="Normal 3 2 5 13 3" xfId="9246" xr:uid="{00000000-0005-0000-0000-000070600000}"/>
    <cellStyle name="Normal 3 2 5 13 3 2" xfId="17156" xr:uid="{00000000-0005-0000-0000-000071600000}"/>
    <cellStyle name="Normal 3 2 5 13 3 2 2" xfId="32825" xr:uid="{00000000-0005-0000-0000-000072600000}"/>
    <cellStyle name="Normal 3 2 5 13 3 2 3" xfId="48422" xr:uid="{00000000-0005-0000-0000-000073600000}"/>
    <cellStyle name="Normal 3 2 5 13 3 3" xfId="25079" xr:uid="{00000000-0005-0000-0000-000074600000}"/>
    <cellStyle name="Normal 3 2 5 13 3 4" xfId="40676" xr:uid="{00000000-0005-0000-0000-000075600000}"/>
    <cellStyle name="Normal 3 2 5 13 4" xfId="17154" xr:uid="{00000000-0005-0000-0000-000076600000}"/>
    <cellStyle name="Normal 3 2 5 13 4 2" xfId="32823" xr:uid="{00000000-0005-0000-0000-000077600000}"/>
    <cellStyle name="Normal 3 2 5 13 4 3" xfId="48420" xr:uid="{00000000-0005-0000-0000-000078600000}"/>
    <cellStyle name="Normal 3 2 5 13 5" xfId="25077" xr:uid="{00000000-0005-0000-0000-000079600000}"/>
    <cellStyle name="Normal 3 2 5 13 6" xfId="40674" xr:uid="{00000000-0005-0000-0000-00007A600000}"/>
    <cellStyle name="Normal 3 2 5 14" xfId="9247" xr:uid="{00000000-0005-0000-0000-00007B600000}"/>
    <cellStyle name="Normal 3 2 5 14 2" xfId="9248" xr:uid="{00000000-0005-0000-0000-00007C600000}"/>
    <cellStyle name="Normal 3 2 5 14 2 2" xfId="17158" xr:uid="{00000000-0005-0000-0000-00007D600000}"/>
    <cellStyle name="Normal 3 2 5 14 2 2 2" xfId="32827" xr:uid="{00000000-0005-0000-0000-00007E600000}"/>
    <cellStyle name="Normal 3 2 5 14 2 2 3" xfId="48424" xr:uid="{00000000-0005-0000-0000-00007F600000}"/>
    <cellStyle name="Normal 3 2 5 14 2 3" xfId="25081" xr:uid="{00000000-0005-0000-0000-000080600000}"/>
    <cellStyle name="Normal 3 2 5 14 2 4" xfId="40678" xr:uid="{00000000-0005-0000-0000-000081600000}"/>
    <cellStyle name="Normal 3 2 5 14 3" xfId="9249" xr:uid="{00000000-0005-0000-0000-000082600000}"/>
    <cellStyle name="Normal 3 2 5 14 3 2" xfId="17159" xr:uid="{00000000-0005-0000-0000-000083600000}"/>
    <cellStyle name="Normal 3 2 5 14 3 2 2" xfId="32828" xr:uid="{00000000-0005-0000-0000-000084600000}"/>
    <cellStyle name="Normal 3 2 5 14 3 2 3" xfId="48425" xr:uid="{00000000-0005-0000-0000-000085600000}"/>
    <cellStyle name="Normal 3 2 5 14 3 3" xfId="25082" xr:uid="{00000000-0005-0000-0000-000086600000}"/>
    <cellStyle name="Normal 3 2 5 14 3 4" xfId="40679" xr:uid="{00000000-0005-0000-0000-000087600000}"/>
    <cellStyle name="Normal 3 2 5 14 4" xfId="17157" xr:uid="{00000000-0005-0000-0000-000088600000}"/>
    <cellStyle name="Normal 3 2 5 14 4 2" xfId="32826" xr:uid="{00000000-0005-0000-0000-000089600000}"/>
    <cellStyle name="Normal 3 2 5 14 4 3" xfId="48423" xr:uid="{00000000-0005-0000-0000-00008A600000}"/>
    <cellStyle name="Normal 3 2 5 14 5" xfId="25080" xr:uid="{00000000-0005-0000-0000-00008B600000}"/>
    <cellStyle name="Normal 3 2 5 14 6" xfId="40677" xr:uid="{00000000-0005-0000-0000-00008C600000}"/>
    <cellStyle name="Normal 3 2 5 15" xfId="9250" xr:uid="{00000000-0005-0000-0000-00008D600000}"/>
    <cellStyle name="Normal 3 2 5 15 2" xfId="9251" xr:uid="{00000000-0005-0000-0000-00008E600000}"/>
    <cellStyle name="Normal 3 2 5 15 2 2" xfId="17161" xr:uid="{00000000-0005-0000-0000-00008F600000}"/>
    <cellStyle name="Normal 3 2 5 15 2 2 2" xfId="32830" xr:uid="{00000000-0005-0000-0000-000090600000}"/>
    <cellStyle name="Normal 3 2 5 15 2 2 3" xfId="48427" xr:uid="{00000000-0005-0000-0000-000091600000}"/>
    <cellStyle name="Normal 3 2 5 15 2 3" xfId="25084" xr:uid="{00000000-0005-0000-0000-000092600000}"/>
    <cellStyle name="Normal 3 2 5 15 2 4" xfId="40681" xr:uid="{00000000-0005-0000-0000-000093600000}"/>
    <cellStyle name="Normal 3 2 5 15 3" xfId="9252" xr:uid="{00000000-0005-0000-0000-000094600000}"/>
    <cellStyle name="Normal 3 2 5 15 3 2" xfId="17162" xr:uid="{00000000-0005-0000-0000-000095600000}"/>
    <cellStyle name="Normal 3 2 5 15 3 2 2" xfId="32831" xr:uid="{00000000-0005-0000-0000-000096600000}"/>
    <cellStyle name="Normal 3 2 5 15 3 2 3" xfId="48428" xr:uid="{00000000-0005-0000-0000-000097600000}"/>
    <cellStyle name="Normal 3 2 5 15 3 3" xfId="25085" xr:uid="{00000000-0005-0000-0000-000098600000}"/>
    <cellStyle name="Normal 3 2 5 15 3 4" xfId="40682" xr:uid="{00000000-0005-0000-0000-000099600000}"/>
    <cellStyle name="Normal 3 2 5 15 4" xfId="17160" xr:uid="{00000000-0005-0000-0000-00009A600000}"/>
    <cellStyle name="Normal 3 2 5 15 4 2" xfId="32829" xr:uid="{00000000-0005-0000-0000-00009B600000}"/>
    <cellStyle name="Normal 3 2 5 15 4 3" xfId="48426" xr:uid="{00000000-0005-0000-0000-00009C600000}"/>
    <cellStyle name="Normal 3 2 5 15 5" xfId="25083" xr:uid="{00000000-0005-0000-0000-00009D600000}"/>
    <cellStyle name="Normal 3 2 5 15 6" xfId="40680" xr:uid="{00000000-0005-0000-0000-00009E600000}"/>
    <cellStyle name="Normal 3 2 5 16" xfId="9253" xr:uid="{00000000-0005-0000-0000-00009F600000}"/>
    <cellStyle name="Normal 3 2 5 16 2" xfId="9254" xr:uid="{00000000-0005-0000-0000-0000A0600000}"/>
    <cellStyle name="Normal 3 2 5 16 2 2" xfId="17164" xr:uid="{00000000-0005-0000-0000-0000A1600000}"/>
    <cellStyle name="Normal 3 2 5 16 2 2 2" xfId="32833" xr:uid="{00000000-0005-0000-0000-0000A2600000}"/>
    <cellStyle name="Normal 3 2 5 16 2 2 3" xfId="48430" xr:uid="{00000000-0005-0000-0000-0000A3600000}"/>
    <cellStyle name="Normal 3 2 5 16 2 3" xfId="25087" xr:uid="{00000000-0005-0000-0000-0000A4600000}"/>
    <cellStyle name="Normal 3 2 5 16 2 4" xfId="40684" xr:uid="{00000000-0005-0000-0000-0000A5600000}"/>
    <cellStyle name="Normal 3 2 5 16 3" xfId="9255" xr:uid="{00000000-0005-0000-0000-0000A6600000}"/>
    <cellStyle name="Normal 3 2 5 16 3 2" xfId="17165" xr:uid="{00000000-0005-0000-0000-0000A7600000}"/>
    <cellStyle name="Normal 3 2 5 16 3 2 2" xfId="32834" xr:uid="{00000000-0005-0000-0000-0000A8600000}"/>
    <cellStyle name="Normal 3 2 5 16 3 2 3" xfId="48431" xr:uid="{00000000-0005-0000-0000-0000A9600000}"/>
    <cellStyle name="Normal 3 2 5 16 3 3" xfId="25088" xr:uid="{00000000-0005-0000-0000-0000AA600000}"/>
    <cellStyle name="Normal 3 2 5 16 3 4" xfId="40685" xr:uid="{00000000-0005-0000-0000-0000AB600000}"/>
    <cellStyle name="Normal 3 2 5 16 4" xfId="17163" xr:uid="{00000000-0005-0000-0000-0000AC600000}"/>
    <cellStyle name="Normal 3 2 5 16 4 2" xfId="32832" xr:uid="{00000000-0005-0000-0000-0000AD600000}"/>
    <cellStyle name="Normal 3 2 5 16 4 3" xfId="48429" xr:uid="{00000000-0005-0000-0000-0000AE600000}"/>
    <cellStyle name="Normal 3 2 5 16 5" xfId="25086" xr:uid="{00000000-0005-0000-0000-0000AF600000}"/>
    <cellStyle name="Normal 3 2 5 16 6" xfId="40683" xr:uid="{00000000-0005-0000-0000-0000B0600000}"/>
    <cellStyle name="Normal 3 2 5 17" xfId="9256" xr:uid="{00000000-0005-0000-0000-0000B1600000}"/>
    <cellStyle name="Normal 3 2 5 17 2" xfId="17166" xr:uid="{00000000-0005-0000-0000-0000B2600000}"/>
    <cellStyle name="Normal 3 2 5 17 2 2" xfId="32835" xr:uid="{00000000-0005-0000-0000-0000B3600000}"/>
    <cellStyle name="Normal 3 2 5 17 2 3" xfId="48432" xr:uid="{00000000-0005-0000-0000-0000B4600000}"/>
    <cellStyle name="Normal 3 2 5 17 3" xfId="25089" xr:uid="{00000000-0005-0000-0000-0000B5600000}"/>
    <cellStyle name="Normal 3 2 5 17 4" xfId="40686" xr:uid="{00000000-0005-0000-0000-0000B6600000}"/>
    <cellStyle name="Normal 3 2 5 18" xfId="9257" xr:uid="{00000000-0005-0000-0000-0000B7600000}"/>
    <cellStyle name="Normal 3 2 5 18 2" xfId="17167" xr:uid="{00000000-0005-0000-0000-0000B8600000}"/>
    <cellStyle name="Normal 3 2 5 18 2 2" xfId="32836" xr:uid="{00000000-0005-0000-0000-0000B9600000}"/>
    <cellStyle name="Normal 3 2 5 18 2 3" xfId="48433" xr:uid="{00000000-0005-0000-0000-0000BA600000}"/>
    <cellStyle name="Normal 3 2 5 18 3" xfId="25090" xr:uid="{00000000-0005-0000-0000-0000BB600000}"/>
    <cellStyle name="Normal 3 2 5 18 4" xfId="40687" xr:uid="{00000000-0005-0000-0000-0000BC600000}"/>
    <cellStyle name="Normal 3 2 5 19" xfId="17144" xr:uid="{00000000-0005-0000-0000-0000BD600000}"/>
    <cellStyle name="Normal 3 2 5 19 2" xfId="32813" xr:uid="{00000000-0005-0000-0000-0000BE600000}"/>
    <cellStyle name="Normal 3 2 5 19 3" xfId="48410" xr:uid="{00000000-0005-0000-0000-0000BF600000}"/>
    <cellStyle name="Normal 3 2 5 2" xfId="9258" xr:uid="{00000000-0005-0000-0000-0000C0600000}"/>
    <cellStyle name="Normal 3 2 5 2 2" xfId="9259" xr:uid="{00000000-0005-0000-0000-0000C1600000}"/>
    <cellStyle name="Normal 3 2 5 2 2 2" xfId="9260" xr:uid="{00000000-0005-0000-0000-0000C2600000}"/>
    <cellStyle name="Normal 3 2 5 2 2 2 2" xfId="9261" xr:uid="{00000000-0005-0000-0000-0000C3600000}"/>
    <cellStyle name="Normal 3 2 5 2 2 2 2 2" xfId="17171" xr:uid="{00000000-0005-0000-0000-0000C4600000}"/>
    <cellStyle name="Normal 3 2 5 2 2 2 2 2 2" xfId="32840" xr:uid="{00000000-0005-0000-0000-0000C5600000}"/>
    <cellStyle name="Normal 3 2 5 2 2 2 2 2 3" xfId="48437" xr:uid="{00000000-0005-0000-0000-0000C6600000}"/>
    <cellStyle name="Normal 3 2 5 2 2 2 2 3" xfId="25094" xr:uid="{00000000-0005-0000-0000-0000C7600000}"/>
    <cellStyle name="Normal 3 2 5 2 2 2 2 4" xfId="40691" xr:uid="{00000000-0005-0000-0000-0000C8600000}"/>
    <cellStyle name="Normal 3 2 5 2 2 2 3" xfId="9262" xr:uid="{00000000-0005-0000-0000-0000C9600000}"/>
    <cellStyle name="Normal 3 2 5 2 2 2 3 2" xfId="17172" xr:uid="{00000000-0005-0000-0000-0000CA600000}"/>
    <cellStyle name="Normal 3 2 5 2 2 2 3 2 2" xfId="32841" xr:uid="{00000000-0005-0000-0000-0000CB600000}"/>
    <cellStyle name="Normal 3 2 5 2 2 2 3 2 3" xfId="48438" xr:uid="{00000000-0005-0000-0000-0000CC600000}"/>
    <cellStyle name="Normal 3 2 5 2 2 2 3 3" xfId="25095" xr:uid="{00000000-0005-0000-0000-0000CD600000}"/>
    <cellStyle name="Normal 3 2 5 2 2 2 3 4" xfId="40692" xr:uid="{00000000-0005-0000-0000-0000CE600000}"/>
    <cellStyle name="Normal 3 2 5 2 2 2 4" xfId="17170" xr:uid="{00000000-0005-0000-0000-0000CF600000}"/>
    <cellStyle name="Normal 3 2 5 2 2 2 4 2" xfId="32839" xr:uid="{00000000-0005-0000-0000-0000D0600000}"/>
    <cellStyle name="Normal 3 2 5 2 2 2 4 3" xfId="48436" xr:uid="{00000000-0005-0000-0000-0000D1600000}"/>
    <cellStyle name="Normal 3 2 5 2 2 2 5" xfId="25093" xr:uid="{00000000-0005-0000-0000-0000D2600000}"/>
    <cellStyle name="Normal 3 2 5 2 2 2 6" xfId="40690" xr:uid="{00000000-0005-0000-0000-0000D3600000}"/>
    <cellStyle name="Normal 3 2 5 2 2 3" xfId="9263" xr:uid="{00000000-0005-0000-0000-0000D4600000}"/>
    <cellStyle name="Normal 3 2 5 2 2 3 2" xfId="17173" xr:uid="{00000000-0005-0000-0000-0000D5600000}"/>
    <cellStyle name="Normal 3 2 5 2 2 3 2 2" xfId="32842" xr:uid="{00000000-0005-0000-0000-0000D6600000}"/>
    <cellStyle name="Normal 3 2 5 2 2 3 2 3" xfId="48439" xr:uid="{00000000-0005-0000-0000-0000D7600000}"/>
    <cellStyle name="Normal 3 2 5 2 2 3 3" xfId="25096" xr:uid="{00000000-0005-0000-0000-0000D8600000}"/>
    <cellStyle name="Normal 3 2 5 2 2 3 4" xfId="40693" xr:uid="{00000000-0005-0000-0000-0000D9600000}"/>
    <cellStyle name="Normal 3 2 5 2 2 4" xfId="9264" xr:uid="{00000000-0005-0000-0000-0000DA600000}"/>
    <cellStyle name="Normal 3 2 5 2 2 4 2" xfId="17174" xr:uid="{00000000-0005-0000-0000-0000DB600000}"/>
    <cellStyle name="Normal 3 2 5 2 2 4 2 2" xfId="32843" xr:uid="{00000000-0005-0000-0000-0000DC600000}"/>
    <cellStyle name="Normal 3 2 5 2 2 4 2 3" xfId="48440" xr:uid="{00000000-0005-0000-0000-0000DD600000}"/>
    <cellStyle name="Normal 3 2 5 2 2 4 3" xfId="25097" xr:uid="{00000000-0005-0000-0000-0000DE600000}"/>
    <cellStyle name="Normal 3 2 5 2 2 4 4" xfId="40694" xr:uid="{00000000-0005-0000-0000-0000DF600000}"/>
    <cellStyle name="Normal 3 2 5 2 2 5" xfId="17169" xr:uid="{00000000-0005-0000-0000-0000E0600000}"/>
    <cellStyle name="Normal 3 2 5 2 2 5 2" xfId="32838" xr:uid="{00000000-0005-0000-0000-0000E1600000}"/>
    <cellStyle name="Normal 3 2 5 2 2 5 3" xfId="48435" xr:uid="{00000000-0005-0000-0000-0000E2600000}"/>
    <cellStyle name="Normal 3 2 5 2 2 6" xfId="25092" xr:uid="{00000000-0005-0000-0000-0000E3600000}"/>
    <cellStyle name="Normal 3 2 5 2 2 7" xfId="40689" xr:uid="{00000000-0005-0000-0000-0000E4600000}"/>
    <cellStyle name="Normal 3 2 5 2 3" xfId="9265" xr:uid="{00000000-0005-0000-0000-0000E5600000}"/>
    <cellStyle name="Normal 3 2 5 2 3 2" xfId="9266" xr:uid="{00000000-0005-0000-0000-0000E6600000}"/>
    <cellStyle name="Normal 3 2 5 2 3 2 2" xfId="17176" xr:uid="{00000000-0005-0000-0000-0000E7600000}"/>
    <cellStyle name="Normal 3 2 5 2 3 2 2 2" xfId="32845" xr:uid="{00000000-0005-0000-0000-0000E8600000}"/>
    <cellStyle name="Normal 3 2 5 2 3 2 2 3" xfId="48442" xr:uid="{00000000-0005-0000-0000-0000E9600000}"/>
    <cellStyle name="Normal 3 2 5 2 3 2 3" xfId="25099" xr:uid="{00000000-0005-0000-0000-0000EA600000}"/>
    <cellStyle name="Normal 3 2 5 2 3 2 4" xfId="40696" xr:uid="{00000000-0005-0000-0000-0000EB600000}"/>
    <cellStyle name="Normal 3 2 5 2 3 3" xfId="9267" xr:uid="{00000000-0005-0000-0000-0000EC600000}"/>
    <cellStyle name="Normal 3 2 5 2 3 3 2" xfId="17177" xr:uid="{00000000-0005-0000-0000-0000ED600000}"/>
    <cellStyle name="Normal 3 2 5 2 3 3 2 2" xfId="32846" xr:uid="{00000000-0005-0000-0000-0000EE600000}"/>
    <cellStyle name="Normal 3 2 5 2 3 3 2 3" xfId="48443" xr:uid="{00000000-0005-0000-0000-0000EF600000}"/>
    <cellStyle name="Normal 3 2 5 2 3 3 3" xfId="25100" xr:uid="{00000000-0005-0000-0000-0000F0600000}"/>
    <cellStyle name="Normal 3 2 5 2 3 3 4" xfId="40697" xr:uid="{00000000-0005-0000-0000-0000F1600000}"/>
    <cellStyle name="Normal 3 2 5 2 3 4" xfId="17175" xr:uid="{00000000-0005-0000-0000-0000F2600000}"/>
    <cellStyle name="Normal 3 2 5 2 3 4 2" xfId="32844" xr:uid="{00000000-0005-0000-0000-0000F3600000}"/>
    <cellStyle name="Normal 3 2 5 2 3 4 3" xfId="48441" xr:uid="{00000000-0005-0000-0000-0000F4600000}"/>
    <cellStyle name="Normal 3 2 5 2 3 5" xfId="25098" xr:uid="{00000000-0005-0000-0000-0000F5600000}"/>
    <cellStyle name="Normal 3 2 5 2 3 6" xfId="40695" xr:uid="{00000000-0005-0000-0000-0000F6600000}"/>
    <cellStyle name="Normal 3 2 5 2 4" xfId="9268" xr:uid="{00000000-0005-0000-0000-0000F7600000}"/>
    <cellStyle name="Normal 3 2 5 2 4 2" xfId="17178" xr:uid="{00000000-0005-0000-0000-0000F8600000}"/>
    <cellStyle name="Normal 3 2 5 2 4 2 2" xfId="32847" xr:uid="{00000000-0005-0000-0000-0000F9600000}"/>
    <cellStyle name="Normal 3 2 5 2 4 2 3" xfId="48444" xr:uid="{00000000-0005-0000-0000-0000FA600000}"/>
    <cellStyle name="Normal 3 2 5 2 4 3" xfId="25101" xr:uid="{00000000-0005-0000-0000-0000FB600000}"/>
    <cellStyle name="Normal 3 2 5 2 4 4" xfId="40698" xr:uid="{00000000-0005-0000-0000-0000FC600000}"/>
    <cellStyle name="Normal 3 2 5 2 5" xfId="9269" xr:uid="{00000000-0005-0000-0000-0000FD600000}"/>
    <cellStyle name="Normal 3 2 5 2 5 2" xfId="17179" xr:uid="{00000000-0005-0000-0000-0000FE600000}"/>
    <cellStyle name="Normal 3 2 5 2 5 2 2" xfId="32848" xr:uid="{00000000-0005-0000-0000-0000FF600000}"/>
    <cellStyle name="Normal 3 2 5 2 5 2 3" xfId="48445" xr:uid="{00000000-0005-0000-0000-000000610000}"/>
    <cellStyle name="Normal 3 2 5 2 5 3" xfId="25102" xr:uid="{00000000-0005-0000-0000-000001610000}"/>
    <cellStyle name="Normal 3 2 5 2 5 4" xfId="40699" xr:uid="{00000000-0005-0000-0000-000002610000}"/>
    <cellStyle name="Normal 3 2 5 2 6" xfId="17168" xr:uid="{00000000-0005-0000-0000-000003610000}"/>
    <cellStyle name="Normal 3 2 5 2 6 2" xfId="32837" xr:uid="{00000000-0005-0000-0000-000004610000}"/>
    <cellStyle name="Normal 3 2 5 2 6 3" xfId="48434" xr:uid="{00000000-0005-0000-0000-000005610000}"/>
    <cellStyle name="Normal 3 2 5 2 7" xfId="25091" xr:uid="{00000000-0005-0000-0000-000006610000}"/>
    <cellStyle name="Normal 3 2 5 2 8" xfId="40688" xr:uid="{00000000-0005-0000-0000-000007610000}"/>
    <cellStyle name="Normal 3 2 5 20" xfId="25067" xr:uid="{00000000-0005-0000-0000-000008610000}"/>
    <cellStyle name="Normal 3 2 5 21" xfId="40664" xr:uid="{00000000-0005-0000-0000-000009610000}"/>
    <cellStyle name="Normal 3 2 5 3" xfId="9270" xr:uid="{00000000-0005-0000-0000-00000A610000}"/>
    <cellStyle name="Normal 3 2 5 3 2" xfId="9271" xr:uid="{00000000-0005-0000-0000-00000B610000}"/>
    <cellStyle name="Normal 3 2 5 3 2 2" xfId="9272" xr:uid="{00000000-0005-0000-0000-00000C610000}"/>
    <cellStyle name="Normal 3 2 5 3 2 2 2" xfId="9273" xr:uid="{00000000-0005-0000-0000-00000D610000}"/>
    <cellStyle name="Normal 3 2 5 3 2 2 2 2" xfId="17183" xr:uid="{00000000-0005-0000-0000-00000E610000}"/>
    <cellStyle name="Normal 3 2 5 3 2 2 2 2 2" xfId="32852" xr:uid="{00000000-0005-0000-0000-00000F610000}"/>
    <cellStyle name="Normal 3 2 5 3 2 2 2 2 3" xfId="48449" xr:uid="{00000000-0005-0000-0000-000010610000}"/>
    <cellStyle name="Normal 3 2 5 3 2 2 2 3" xfId="25106" xr:uid="{00000000-0005-0000-0000-000011610000}"/>
    <cellStyle name="Normal 3 2 5 3 2 2 2 4" xfId="40703" xr:uid="{00000000-0005-0000-0000-000012610000}"/>
    <cellStyle name="Normal 3 2 5 3 2 2 3" xfId="9274" xr:uid="{00000000-0005-0000-0000-000013610000}"/>
    <cellStyle name="Normal 3 2 5 3 2 2 3 2" xfId="17184" xr:uid="{00000000-0005-0000-0000-000014610000}"/>
    <cellStyle name="Normal 3 2 5 3 2 2 3 2 2" xfId="32853" xr:uid="{00000000-0005-0000-0000-000015610000}"/>
    <cellStyle name="Normal 3 2 5 3 2 2 3 2 3" xfId="48450" xr:uid="{00000000-0005-0000-0000-000016610000}"/>
    <cellStyle name="Normal 3 2 5 3 2 2 3 3" xfId="25107" xr:uid="{00000000-0005-0000-0000-000017610000}"/>
    <cellStyle name="Normal 3 2 5 3 2 2 3 4" xfId="40704" xr:uid="{00000000-0005-0000-0000-000018610000}"/>
    <cellStyle name="Normal 3 2 5 3 2 2 4" xfId="17182" xr:uid="{00000000-0005-0000-0000-000019610000}"/>
    <cellStyle name="Normal 3 2 5 3 2 2 4 2" xfId="32851" xr:uid="{00000000-0005-0000-0000-00001A610000}"/>
    <cellStyle name="Normal 3 2 5 3 2 2 4 3" xfId="48448" xr:uid="{00000000-0005-0000-0000-00001B610000}"/>
    <cellStyle name="Normal 3 2 5 3 2 2 5" xfId="25105" xr:uid="{00000000-0005-0000-0000-00001C610000}"/>
    <cellStyle name="Normal 3 2 5 3 2 2 6" xfId="40702" xr:uid="{00000000-0005-0000-0000-00001D610000}"/>
    <cellStyle name="Normal 3 2 5 3 2 3" xfId="9275" xr:uid="{00000000-0005-0000-0000-00001E610000}"/>
    <cellStyle name="Normal 3 2 5 3 2 3 2" xfId="17185" xr:uid="{00000000-0005-0000-0000-00001F610000}"/>
    <cellStyle name="Normal 3 2 5 3 2 3 2 2" xfId="32854" xr:uid="{00000000-0005-0000-0000-000020610000}"/>
    <cellStyle name="Normal 3 2 5 3 2 3 2 3" xfId="48451" xr:uid="{00000000-0005-0000-0000-000021610000}"/>
    <cellStyle name="Normal 3 2 5 3 2 3 3" xfId="25108" xr:uid="{00000000-0005-0000-0000-000022610000}"/>
    <cellStyle name="Normal 3 2 5 3 2 3 4" xfId="40705" xr:uid="{00000000-0005-0000-0000-000023610000}"/>
    <cellStyle name="Normal 3 2 5 3 2 4" xfId="9276" xr:uid="{00000000-0005-0000-0000-000024610000}"/>
    <cellStyle name="Normal 3 2 5 3 2 4 2" xfId="17186" xr:uid="{00000000-0005-0000-0000-000025610000}"/>
    <cellStyle name="Normal 3 2 5 3 2 4 2 2" xfId="32855" xr:uid="{00000000-0005-0000-0000-000026610000}"/>
    <cellStyle name="Normal 3 2 5 3 2 4 2 3" xfId="48452" xr:uid="{00000000-0005-0000-0000-000027610000}"/>
    <cellStyle name="Normal 3 2 5 3 2 4 3" xfId="25109" xr:uid="{00000000-0005-0000-0000-000028610000}"/>
    <cellStyle name="Normal 3 2 5 3 2 4 4" xfId="40706" xr:uid="{00000000-0005-0000-0000-000029610000}"/>
    <cellStyle name="Normal 3 2 5 3 2 5" xfId="17181" xr:uid="{00000000-0005-0000-0000-00002A610000}"/>
    <cellStyle name="Normal 3 2 5 3 2 5 2" xfId="32850" xr:uid="{00000000-0005-0000-0000-00002B610000}"/>
    <cellStyle name="Normal 3 2 5 3 2 5 3" xfId="48447" xr:uid="{00000000-0005-0000-0000-00002C610000}"/>
    <cellStyle name="Normal 3 2 5 3 2 6" xfId="25104" xr:uid="{00000000-0005-0000-0000-00002D610000}"/>
    <cellStyle name="Normal 3 2 5 3 2 7" xfId="40701" xr:uid="{00000000-0005-0000-0000-00002E610000}"/>
    <cellStyle name="Normal 3 2 5 3 3" xfId="9277" xr:uid="{00000000-0005-0000-0000-00002F610000}"/>
    <cellStyle name="Normal 3 2 5 3 3 2" xfId="9278" xr:uid="{00000000-0005-0000-0000-000030610000}"/>
    <cellStyle name="Normal 3 2 5 3 3 2 2" xfId="17188" xr:uid="{00000000-0005-0000-0000-000031610000}"/>
    <cellStyle name="Normal 3 2 5 3 3 2 2 2" xfId="32857" xr:uid="{00000000-0005-0000-0000-000032610000}"/>
    <cellStyle name="Normal 3 2 5 3 3 2 2 3" xfId="48454" xr:uid="{00000000-0005-0000-0000-000033610000}"/>
    <cellStyle name="Normal 3 2 5 3 3 2 3" xfId="25111" xr:uid="{00000000-0005-0000-0000-000034610000}"/>
    <cellStyle name="Normal 3 2 5 3 3 2 4" xfId="40708" xr:uid="{00000000-0005-0000-0000-000035610000}"/>
    <cellStyle name="Normal 3 2 5 3 3 3" xfId="9279" xr:uid="{00000000-0005-0000-0000-000036610000}"/>
    <cellStyle name="Normal 3 2 5 3 3 3 2" xfId="17189" xr:uid="{00000000-0005-0000-0000-000037610000}"/>
    <cellStyle name="Normal 3 2 5 3 3 3 2 2" xfId="32858" xr:uid="{00000000-0005-0000-0000-000038610000}"/>
    <cellStyle name="Normal 3 2 5 3 3 3 2 3" xfId="48455" xr:uid="{00000000-0005-0000-0000-000039610000}"/>
    <cellStyle name="Normal 3 2 5 3 3 3 3" xfId="25112" xr:uid="{00000000-0005-0000-0000-00003A610000}"/>
    <cellStyle name="Normal 3 2 5 3 3 3 4" xfId="40709" xr:uid="{00000000-0005-0000-0000-00003B610000}"/>
    <cellStyle name="Normal 3 2 5 3 3 4" xfId="17187" xr:uid="{00000000-0005-0000-0000-00003C610000}"/>
    <cellStyle name="Normal 3 2 5 3 3 4 2" xfId="32856" xr:uid="{00000000-0005-0000-0000-00003D610000}"/>
    <cellStyle name="Normal 3 2 5 3 3 4 3" xfId="48453" xr:uid="{00000000-0005-0000-0000-00003E610000}"/>
    <cellStyle name="Normal 3 2 5 3 3 5" xfId="25110" xr:uid="{00000000-0005-0000-0000-00003F610000}"/>
    <cellStyle name="Normal 3 2 5 3 3 6" xfId="40707" xr:uid="{00000000-0005-0000-0000-000040610000}"/>
    <cellStyle name="Normal 3 2 5 3 4" xfId="9280" xr:uid="{00000000-0005-0000-0000-000041610000}"/>
    <cellStyle name="Normal 3 2 5 3 4 2" xfId="17190" xr:uid="{00000000-0005-0000-0000-000042610000}"/>
    <cellStyle name="Normal 3 2 5 3 4 2 2" xfId="32859" xr:uid="{00000000-0005-0000-0000-000043610000}"/>
    <cellStyle name="Normal 3 2 5 3 4 2 3" xfId="48456" xr:uid="{00000000-0005-0000-0000-000044610000}"/>
    <cellStyle name="Normal 3 2 5 3 4 3" xfId="25113" xr:uid="{00000000-0005-0000-0000-000045610000}"/>
    <cellStyle name="Normal 3 2 5 3 4 4" xfId="40710" xr:uid="{00000000-0005-0000-0000-000046610000}"/>
    <cellStyle name="Normal 3 2 5 3 5" xfId="9281" xr:uid="{00000000-0005-0000-0000-000047610000}"/>
    <cellStyle name="Normal 3 2 5 3 5 2" xfId="17191" xr:uid="{00000000-0005-0000-0000-000048610000}"/>
    <cellStyle name="Normal 3 2 5 3 5 2 2" xfId="32860" xr:uid="{00000000-0005-0000-0000-000049610000}"/>
    <cellStyle name="Normal 3 2 5 3 5 2 3" xfId="48457" xr:uid="{00000000-0005-0000-0000-00004A610000}"/>
    <cellStyle name="Normal 3 2 5 3 5 3" xfId="25114" xr:uid="{00000000-0005-0000-0000-00004B610000}"/>
    <cellStyle name="Normal 3 2 5 3 5 4" xfId="40711" xr:uid="{00000000-0005-0000-0000-00004C610000}"/>
    <cellStyle name="Normal 3 2 5 3 6" xfId="17180" xr:uid="{00000000-0005-0000-0000-00004D610000}"/>
    <cellStyle name="Normal 3 2 5 3 6 2" xfId="32849" xr:uid="{00000000-0005-0000-0000-00004E610000}"/>
    <cellStyle name="Normal 3 2 5 3 6 3" xfId="48446" xr:uid="{00000000-0005-0000-0000-00004F610000}"/>
    <cellStyle name="Normal 3 2 5 3 7" xfId="25103" xr:uid="{00000000-0005-0000-0000-000050610000}"/>
    <cellStyle name="Normal 3 2 5 3 8" xfId="40700" xr:uid="{00000000-0005-0000-0000-000051610000}"/>
    <cellStyle name="Normal 3 2 5 4" xfId="9282" xr:uid="{00000000-0005-0000-0000-000052610000}"/>
    <cellStyle name="Normal 3 2 5 4 2" xfId="9283" xr:uid="{00000000-0005-0000-0000-000053610000}"/>
    <cellStyle name="Normal 3 2 5 4 2 2" xfId="9284" xr:uid="{00000000-0005-0000-0000-000054610000}"/>
    <cellStyle name="Normal 3 2 5 4 2 2 2" xfId="17194" xr:uid="{00000000-0005-0000-0000-000055610000}"/>
    <cellStyle name="Normal 3 2 5 4 2 2 2 2" xfId="32863" xr:uid="{00000000-0005-0000-0000-000056610000}"/>
    <cellStyle name="Normal 3 2 5 4 2 2 2 3" xfId="48460" xr:uid="{00000000-0005-0000-0000-000057610000}"/>
    <cellStyle name="Normal 3 2 5 4 2 2 3" xfId="25117" xr:uid="{00000000-0005-0000-0000-000058610000}"/>
    <cellStyle name="Normal 3 2 5 4 2 2 4" xfId="40714" xr:uid="{00000000-0005-0000-0000-000059610000}"/>
    <cellStyle name="Normal 3 2 5 4 2 3" xfId="9285" xr:uid="{00000000-0005-0000-0000-00005A610000}"/>
    <cellStyle name="Normal 3 2 5 4 2 3 2" xfId="17195" xr:uid="{00000000-0005-0000-0000-00005B610000}"/>
    <cellStyle name="Normal 3 2 5 4 2 3 2 2" xfId="32864" xr:uid="{00000000-0005-0000-0000-00005C610000}"/>
    <cellStyle name="Normal 3 2 5 4 2 3 2 3" xfId="48461" xr:uid="{00000000-0005-0000-0000-00005D610000}"/>
    <cellStyle name="Normal 3 2 5 4 2 3 3" xfId="25118" xr:uid="{00000000-0005-0000-0000-00005E610000}"/>
    <cellStyle name="Normal 3 2 5 4 2 3 4" xfId="40715" xr:uid="{00000000-0005-0000-0000-00005F610000}"/>
    <cellStyle name="Normal 3 2 5 4 2 4" xfId="17193" xr:uid="{00000000-0005-0000-0000-000060610000}"/>
    <cellStyle name="Normal 3 2 5 4 2 4 2" xfId="32862" xr:uid="{00000000-0005-0000-0000-000061610000}"/>
    <cellStyle name="Normal 3 2 5 4 2 4 3" xfId="48459" xr:uid="{00000000-0005-0000-0000-000062610000}"/>
    <cellStyle name="Normal 3 2 5 4 2 5" xfId="25116" xr:uid="{00000000-0005-0000-0000-000063610000}"/>
    <cellStyle name="Normal 3 2 5 4 2 6" xfId="40713" xr:uid="{00000000-0005-0000-0000-000064610000}"/>
    <cellStyle name="Normal 3 2 5 4 3" xfId="9286" xr:uid="{00000000-0005-0000-0000-000065610000}"/>
    <cellStyle name="Normal 3 2 5 4 3 2" xfId="17196" xr:uid="{00000000-0005-0000-0000-000066610000}"/>
    <cellStyle name="Normal 3 2 5 4 3 2 2" xfId="32865" xr:uid="{00000000-0005-0000-0000-000067610000}"/>
    <cellStyle name="Normal 3 2 5 4 3 2 3" xfId="48462" xr:uid="{00000000-0005-0000-0000-000068610000}"/>
    <cellStyle name="Normal 3 2 5 4 3 3" xfId="25119" xr:uid="{00000000-0005-0000-0000-000069610000}"/>
    <cellStyle name="Normal 3 2 5 4 3 4" xfId="40716" xr:uid="{00000000-0005-0000-0000-00006A610000}"/>
    <cellStyle name="Normal 3 2 5 4 4" xfId="9287" xr:uid="{00000000-0005-0000-0000-00006B610000}"/>
    <cellStyle name="Normal 3 2 5 4 4 2" xfId="17197" xr:uid="{00000000-0005-0000-0000-00006C610000}"/>
    <cellStyle name="Normal 3 2 5 4 4 2 2" xfId="32866" xr:uid="{00000000-0005-0000-0000-00006D610000}"/>
    <cellStyle name="Normal 3 2 5 4 4 2 3" xfId="48463" xr:uid="{00000000-0005-0000-0000-00006E610000}"/>
    <cellStyle name="Normal 3 2 5 4 4 3" xfId="25120" xr:uid="{00000000-0005-0000-0000-00006F610000}"/>
    <cellStyle name="Normal 3 2 5 4 4 4" xfId="40717" xr:uid="{00000000-0005-0000-0000-000070610000}"/>
    <cellStyle name="Normal 3 2 5 4 5" xfId="17192" xr:uid="{00000000-0005-0000-0000-000071610000}"/>
    <cellStyle name="Normal 3 2 5 4 5 2" xfId="32861" xr:uid="{00000000-0005-0000-0000-000072610000}"/>
    <cellStyle name="Normal 3 2 5 4 5 3" xfId="48458" xr:uid="{00000000-0005-0000-0000-000073610000}"/>
    <cellStyle name="Normal 3 2 5 4 6" xfId="25115" xr:uid="{00000000-0005-0000-0000-000074610000}"/>
    <cellStyle name="Normal 3 2 5 4 7" xfId="40712" xr:uid="{00000000-0005-0000-0000-000075610000}"/>
    <cellStyle name="Normal 3 2 5 5" xfId="9288" xr:uid="{00000000-0005-0000-0000-000076610000}"/>
    <cellStyle name="Normal 3 2 5 5 2" xfId="9289" xr:uid="{00000000-0005-0000-0000-000077610000}"/>
    <cellStyle name="Normal 3 2 5 5 2 2" xfId="17199" xr:uid="{00000000-0005-0000-0000-000078610000}"/>
    <cellStyle name="Normal 3 2 5 5 2 2 2" xfId="32868" xr:uid="{00000000-0005-0000-0000-000079610000}"/>
    <cellStyle name="Normal 3 2 5 5 2 2 3" xfId="48465" xr:uid="{00000000-0005-0000-0000-00007A610000}"/>
    <cellStyle name="Normal 3 2 5 5 2 3" xfId="25122" xr:uid="{00000000-0005-0000-0000-00007B610000}"/>
    <cellStyle name="Normal 3 2 5 5 2 4" xfId="40719" xr:uid="{00000000-0005-0000-0000-00007C610000}"/>
    <cellStyle name="Normal 3 2 5 5 3" xfId="9290" xr:uid="{00000000-0005-0000-0000-00007D610000}"/>
    <cellStyle name="Normal 3 2 5 5 3 2" xfId="17200" xr:uid="{00000000-0005-0000-0000-00007E610000}"/>
    <cellStyle name="Normal 3 2 5 5 3 2 2" xfId="32869" xr:uid="{00000000-0005-0000-0000-00007F610000}"/>
    <cellStyle name="Normal 3 2 5 5 3 2 3" xfId="48466" xr:uid="{00000000-0005-0000-0000-000080610000}"/>
    <cellStyle name="Normal 3 2 5 5 3 3" xfId="25123" xr:uid="{00000000-0005-0000-0000-000081610000}"/>
    <cellStyle name="Normal 3 2 5 5 3 4" xfId="40720" xr:uid="{00000000-0005-0000-0000-000082610000}"/>
    <cellStyle name="Normal 3 2 5 5 4" xfId="17198" xr:uid="{00000000-0005-0000-0000-000083610000}"/>
    <cellStyle name="Normal 3 2 5 5 4 2" xfId="32867" xr:uid="{00000000-0005-0000-0000-000084610000}"/>
    <cellStyle name="Normal 3 2 5 5 4 3" xfId="48464" xr:uid="{00000000-0005-0000-0000-000085610000}"/>
    <cellStyle name="Normal 3 2 5 5 5" xfId="25121" xr:uid="{00000000-0005-0000-0000-000086610000}"/>
    <cellStyle name="Normal 3 2 5 5 6" xfId="40718" xr:uid="{00000000-0005-0000-0000-000087610000}"/>
    <cellStyle name="Normal 3 2 5 6" xfId="9291" xr:uid="{00000000-0005-0000-0000-000088610000}"/>
    <cellStyle name="Normal 3 2 5 6 2" xfId="9292" xr:uid="{00000000-0005-0000-0000-000089610000}"/>
    <cellStyle name="Normal 3 2 5 6 2 2" xfId="17202" xr:uid="{00000000-0005-0000-0000-00008A610000}"/>
    <cellStyle name="Normal 3 2 5 6 2 2 2" xfId="32871" xr:uid="{00000000-0005-0000-0000-00008B610000}"/>
    <cellStyle name="Normal 3 2 5 6 2 2 3" xfId="48468" xr:uid="{00000000-0005-0000-0000-00008C610000}"/>
    <cellStyle name="Normal 3 2 5 6 2 3" xfId="25125" xr:uid="{00000000-0005-0000-0000-00008D610000}"/>
    <cellStyle name="Normal 3 2 5 6 2 4" xfId="40722" xr:uid="{00000000-0005-0000-0000-00008E610000}"/>
    <cellStyle name="Normal 3 2 5 6 3" xfId="9293" xr:uid="{00000000-0005-0000-0000-00008F610000}"/>
    <cellStyle name="Normal 3 2 5 6 3 2" xfId="17203" xr:uid="{00000000-0005-0000-0000-000090610000}"/>
    <cellStyle name="Normal 3 2 5 6 3 2 2" xfId="32872" xr:uid="{00000000-0005-0000-0000-000091610000}"/>
    <cellStyle name="Normal 3 2 5 6 3 2 3" xfId="48469" xr:uid="{00000000-0005-0000-0000-000092610000}"/>
    <cellStyle name="Normal 3 2 5 6 3 3" xfId="25126" xr:uid="{00000000-0005-0000-0000-000093610000}"/>
    <cellStyle name="Normal 3 2 5 6 3 4" xfId="40723" xr:uid="{00000000-0005-0000-0000-000094610000}"/>
    <cellStyle name="Normal 3 2 5 6 4" xfId="17201" xr:uid="{00000000-0005-0000-0000-000095610000}"/>
    <cellStyle name="Normal 3 2 5 6 4 2" xfId="32870" xr:uid="{00000000-0005-0000-0000-000096610000}"/>
    <cellStyle name="Normal 3 2 5 6 4 3" xfId="48467" xr:uid="{00000000-0005-0000-0000-000097610000}"/>
    <cellStyle name="Normal 3 2 5 6 5" xfId="25124" xr:uid="{00000000-0005-0000-0000-000098610000}"/>
    <cellStyle name="Normal 3 2 5 6 6" xfId="40721" xr:uid="{00000000-0005-0000-0000-000099610000}"/>
    <cellStyle name="Normal 3 2 5 7" xfId="9294" xr:uid="{00000000-0005-0000-0000-00009A610000}"/>
    <cellStyle name="Normal 3 2 5 7 2" xfId="9295" xr:uid="{00000000-0005-0000-0000-00009B610000}"/>
    <cellStyle name="Normal 3 2 5 7 2 2" xfId="17205" xr:uid="{00000000-0005-0000-0000-00009C610000}"/>
    <cellStyle name="Normal 3 2 5 7 2 2 2" xfId="32874" xr:uid="{00000000-0005-0000-0000-00009D610000}"/>
    <cellStyle name="Normal 3 2 5 7 2 2 3" xfId="48471" xr:uid="{00000000-0005-0000-0000-00009E610000}"/>
    <cellStyle name="Normal 3 2 5 7 2 3" xfId="25128" xr:uid="{00000000-0005-0000-0000-00009F610000}"/>
    <cellStyle name="Normal 3 2 5 7 2 4" xfId="40725" xr:uid="{00000000-0005-0000-0000-0000A0610000}"/>
    <cellStyle name="Normal 3 2 5 7 3" xfId="9296" xr:uid="{00000000-0005-0000-0000-0000A1610000}"/>
    <cellStyle name="Normal 3 2 5 7 3 2" xfId="17206" xr:uid="{00000000-0005-0000-0000-0000A2610000}"/>
    <cellStyle name="Normal 3 2 5 7 3 2 2" xfId="32875" xr:uid="{00000000-0005-0000-0000-0000A3610000}"/>
    <cellStyle name="Normal 3 2 5 7 3 2 3" xfId="48472" xr:uid="{00000000-0005-0000-0000-0000A4610000}"/>
    <cellStyle name="Normal 3 2 5 7 3 3" xfId="25129" xr:uid="{00000000-0005-0000-0000-0000A5610000}"/>
    <cellStyle name="Normal 3 2 5 7 3 4" xfId="40726" xr:uid="{00000000-0005-0000-0000-0000A6610000}"/>
    <cellStyle name="Normal 3 2 5 7 4" xfId="17204" xr:uid="{00000000-0005-0000-0000-0000A7610000}"/>
    <cellStyle name="Normal 3 2 5 7 4 2" xfId="32873" xr:uid="{00000000-0005-0000-0000-0000A8610000}"/>
    <cellStyle name="Normal 3 2 5 7 4 3" xfId="48470" xr:uid="{00000000-0005-0000-0000-0000A9610000}"/>
    <cellStyle name="Normal 3 2 5 7 5" xfId="25127" xr:uid="{00000000-0005-0000-0000-0000AA610000}"/>
    <cellStyle name="Normal 3 2 5 7 6" xfId="40724" xr:uid="{00000000-0005-0000-0000-0000AB610000}"/>
    <cellStyle name="Normal 3 2 5 8" xfId="9297" xr:uid="{00000000-0005-0000-0000-0000AC610000}"/>
    <cellStyle name="Normal 3 2 5 8 2" xfId="9298" xr:uid="{00000000-0005-0000-0000-0000AD610000}"/>
    <cellStyle name="Normal 3 2 5 8 2 2" xfId="17208" xr:uid="{00000000-0005-0000-0000-0000AE610000}"/>
    <cellStyle name="Normal 3 2 5 8 2 2 2" xfId="32877" xr:uid="{00000000-0005-0000-0000-0000AF610000}"/>
    <cellStyle name="Normal 3 2 5 8 2 2 3" xfId="48474" xr:uid="{00000000-0005-0000-0000-0000B0610000}"/>
    <cellStyle name="Normal 3 2 5 8 2 3" xfId="25131" xr:uid="{00000000-0005-0000-0000-0000B1610000}"/>
    <cellStyle name="Normal 3 2 5 8 2 4" xfId="40728" xr:uid="{00000000-0005-0000-0000-0000B2610000}"/>
    <cellStyle name="Normal 3 2 5 8 3" xfId="9299" xr:uid="{00000000-0005-0000-0000-0000B3610000}"/>
    <cellStyle name="Normal 3 2 5 8 3 2" xfId="17209" xr:uid="{00000000-0005-0000-0000-0000B4610000}"/>
    <cellStyle name="Normal 3 2 5 8 3 2 2" xfId="32878" xr:uid="{00000000-0005-0000-0000-0000B5610000}"/>
    <cellStyle name="Normal 3 2 5 8 3 2 3" xfId="48475" xr:uid="{00000000-0005-0000-0000-0000B6610000}"/>
    <cellStyle name="Normal 3 2 5 8 3 3" xfId="25132" xr:uid="{00000000-0005-0000-0000-0000B7610000}"/>
    <cellStyle name="Normal 3 2 5 8 3 4" xfId="40729" xr:uid="{00000000-0005-0000-0000-0000B8610000}"/>
    <cellStyle name="Normal 3 2 5 8 4" xfId="17207" xr:uid="{00000000-0005-0000-0000-0000B9610000}"/>
    <cellStyle name="Normal 3 2 5 8 4 2" xfId="32876" xr:uid="{00000000-0005-0000-0000-0000BA610000}"/>
    <cellStyle name="Normal 3 2 5 8 4 3" xfId="48473" xr:uid="{00000000-0005-0000-0000-0000BB610000}"/>
    <cellStyle name="Normal 3 2 5 8 5" xfId="25130" xr:uid="{00000000-0005-0000-0000-0000BC610000}"/>
    <cellStyle name="Normal 3 2 5 8 6" xfId="40727" xr:uid="{00000000-0005-0000-0000-0000BD610000}"/>
    <cellStyle name="Normal 3 2 5 9" xfId="9300" xr:uid="{00000000-0005-0000-0000-0000BE610000}"/>
    <cellStyle name="Normal 3 2 5 9 2" xfId="9301" xr:uid="{00000000-0005-0000-0000-0000BF610000}"/>
    <cellStyle name="Normal 3 2 5 9 2 2" xfId="17211" xr:uid="{00000000-0005-0000-0000-0000C0610000}"/>
    <cellStyle name="Normal 3 2 5 9 2 2 2" xfId="32880" xr:uid="{00000000-0005-0000-0000-0000C1610000}"/>
    <cellStyle name="Normal 3 2 5 9 2 2 3" xfId="48477" xr:uid="{00000000-0005-0000-0000-0000C2610000}"/>
    <cellStyle name="Normal 3 2 5 9 2 3" xfId="25134" xr:uid="{00000000-0005-0000-0000-0000C3610000}"/>
    <cellStyle name="Normal 3 2 5 9 2 4" xfId="40731" xr:uid="{00000000-0005-0000-0000-0000C4610000}"/>
    <cellStyle name="Normal 3 2 5 9 3" xfId="9302" xr:uid="{00000000-0005-0000-0000-0000C5610000}"/>
    <cellStyle name="Normal 3 2 5 9 3 2" xfId="17212" xr:uid="{00000000-0005-0000-0000-0000C6610000}"/>
    <cellStyle name="Normal 3 2 5 9 3 2 2" xfId="32881" xr:uid="{00000000-0005-0000-0000-0000C7610000}"/>
    <cellStyle name="Normal 3 2 5 9 3 2 3" xfId="48478" xr:uid="{00000000-0005-0000-0000-0000C8610000}"/>
    <cellStyle name="Normal 3 2 5 9 3 3" xfId="25135" xr:uid="{00000000-0005-0000-0000-0000C9610000}"/>
    <cellStyle name="Normal 3 2 5 9 3 4" xfId="40732" xr:uid="{00000000-0005-0000-0000-0000CA610000}"/>
    <cellStyle name="Normal 3 2 5 9 4" xfId="17210" xr:uid="{00000000-0005-0000-0000-0000CB610000}"/>
    <cellStyle name="Normal 3 2 5 9 4 2" xfId="32879" xr:uid="{00000000-0005-0000-0000-0000CC610000}"/>
    <cellStyle name="Normal 3 2 5 9 4 3" xfId="48476" xr:uid="{00000000-0005-0000-0000-0000CD610000}"/>
    <cellStyle name="Normal 3 2 5 9 5" xfId="25133" xr:uid="{00000000-0005-0000-0000-0000CE610000}"/>
    <cellStyle name="Normal 3 2 5 9 6" xfId="40730" xr:uid="{00000000-0005-0000-0000-0000CF610000}"/>
    <cellStyle name="Normal 3 2 6" xfId="9303" xr:uid="{00000000-0005-0000-0000-0000D0610000}"/>
    <cellStyle name="Normal 3 2 6 2" xfId="9304" xr:uid="{00000000-0005-0000-0000-0000D1610000}"/>
    <cellStyle name="Normal 3 2 6 2 2" xfId="9305" xr:uid="{00000000-0005-0000-0000-0000D2610000}"/>
    <cellStyle name="Normal 3 2 6 2 2 2" xfId="9306" xr:uid="{00000000-0005-0000-0000-0000D3610000}"/>
    <cellStyle name="Normal 3 2 6 2 2 2 2" xfId="17216" xr:uid="{00000000-0005-0000-0000-0000D4610000}"/>
    <cellStyle name="Normal 3 2 6 2 2 2 2 2" xfId="32885" xr:uid="{00000000-0005-0000-0000-0000D5610000}"/>
    <cellStyle name="Normal 3 2 6 2 2 2 2 3" xfId="48482" xr:uid="{00000000-0005-0000-0000-0000D6610000}"/>
    <cellStyle name="Normal 3 2 6 2 2 2 3" xfId="25139" xr:uid="{00000000-0005-0000-0000-0000D7610000}"/>
    <cellStyle name="Normal 3 2 6 2 2 2 4" xfId="40736" xr:uid="{00000000-0005-0000-0000-0000D8610000}"/>
    <cellStyle name="Normal 3 2 6 2 2 3" xfId="9307" xr:uid="{00000000-0005-0000-0000-0000D9610000}"/>
    <cellStyle name="Normal 3 2 6 2 2 3 2" xfId="17217" xr:uid="{00000000-0005-0000-0000-0000DA610000}"/>
    <cellStyle name="Normal 3 2 6 2 2 3 2 2" xfId="32886" xr:uid="{00000000-0005-0000-0000-0000DB610000}"/>
    <cellStyle name="Normal 3 2 6 2 2 3 2 3" xfId="48483" xr:uid="{00000000-0005-0000-0000-0000DC610000}"/>
    <cellStyle name="Normal 3 2 6 2 2 3 3" xfId="25140" xr:uid="{00000000-0005-0000-0000-0000DD610000}"/>
    <cellStyle name="Normal 3 2 6 2 2 3 4" xfId="40737" xr:uid="{00000000-0005-0000-0000-0000DE610000}"/>
    <cellStyle name="Normal 3 2 6 2 2 4" xfId="17215" xr:uid="{00000000-0005-0000-0000-0000DF610000}"/>
    <cellStyle name="Normal 3 2 6 2 2 4 2" xfId="32884" xr:uid="{00000000-0005-0000-0000-0000E0610000}"/>
    <cellStyle name="Normal 3 2 6 2 2 4 3" xfId="48481" xr:uid="{00000000-0005-0000-0000-0000E1610000}"/>
    <cellStyle name="Normal 3 2 6 2 2 5" xfId="25138" xr:uid="{00000000-0005-0000-0000-0000E2610000}"/>
    <cellStyle name="Normal 3 2 6 2 2 6" xfId="40735" xr:uid="{00000000-0005-0000-0000-0000E3610000}"/>
    <cellStyle name="Normal 3 2 6 2 3" xfId="9308" xr:uid="{00000000-0005-0000-0000-0000E4610000}"/>
    <cellStyle name="Normal 3 2 6 2 3 2" xfId="17218" xr:uid="{00000000-0005-0000-0000-0000E5610000}"/>
    <cellStyle name="Normal 3 2 6 2 3 2 2" xfId="32887" xr:uid="{00000000-0005-0000-0000-0000E6610000}"/>
    <cellStyle name="Normal 3 2 6 2 3 2 3" xfId="48484" xr:uid="{00000000-0005-0000-0000-0000E7610000}"/>
    <cellStyle name="Normal 3 2 6 2 3 3" xfId="25141" xr:uid="{00000000-0005-0000-0000-0000E8610000}"/>
    <cellStyle name="Normal 3 2 6 2 3 4" xfId="40738" xr:uid="{00000000-0005-0000-0000-0000E9610000}"/>
    <cellStyle name="Normal 3 2 6 2 4" xfId="9309" xr:uid="{00000000-0005-0000-0000-0000EA610000}"/>
    <cellStyle name="Normal 3 2 6 2 4 2" xfId="17219" xr:uid="{00000000-0005-0000-0000-0000EB610000}"/>
    <cellStyle name="Normal 3 2 6 2 4 2 2" xfId="32888" xr:uid="{00000000-0005-0000-0000-0000EC610000}"/>
    <cellStyle name="Normal 3 2 6 2 4 2 3" xfId="48485" xr:uid="{00000000-0005-0000-0000-0000ED610000}"/>
    <cellStyle name="Normal 3 2 6 2 4 3" xfId="25142" xr:uid="{00000000-0005-0000-0000-0000EE610000}"/>
    <cellStyle name="Normal 3 2 6 2 4 4" xfId="40739" xr:uid="{00000000-0005-0000-0000-0000EF610000}"/>
    <cellStyle name="Normal 3 2 6 2 5" xfId="17214" xr:uid="{00000000-0005-0000-0000-0000F0610000}"/>
    <cellStyle name="Normal 3 2 6 2 5 2" xfId="32883" xr:uid="{00000000-0005-0000-0000-0000F1610000}"/>
    <cellStyle name="Normal 3 2 6 2 5 3" xfId="48480" xr:uid="{00000000-0005-0000-0000-0000F2610000}"/>
    <cellStyle name="Normal 3 2 6 2 6" xfId="25137" xr:uid="{00000000-0005-0000-0000-0000F3610000}"/>
    <cellStyle name="Normal 3 2 6 2 7" xfId="40734" xr:uid="{00000000-0005-0000-0000-0000F4610000}"/>
    <cellStyle name="Normal 3 2 6 3" xfId="9310" xr:uid="{00000000-0005-0000-0000-0000F5610000}"/>
    <cellStyle name="Normal 3 2 6 3 2" xfId="9311" xr:uid="{00000000-0005-0000-0000-0000F6610000}"/>
    <cellStyle name="Normal 3 2 6 3 2 2" xfId="17221" xr:uid="{00000000-0005-0000-0000-0000F7610000}"/>
    <cellStyle name="Normal 3 2 6 3 2 2 2" xfId="32890" xr:uid="{00000000-0005-0000-0000-0000F8610000}"/>
    <cellStyle name="Normal 3 2 6 3 2 2 3" xfId="48487" xr:uid="{00000000-0005-0000-0000-0000F9610000}"/>
    <cellStyle name="Normal 3 2 6 3 2 3" xfId="25144" xr:uid="{00000000-0005-0000-0000-0000FA610000}"/>
    <cellStyle name="Normal 3 2 6 3 2 4" xfId="40741" xr:uid="{00000000-0005-0000-0000-0000FB610000}"/>
    <cellStyle name="Normal 3 2 6 3 3" xfId="9312" xr:uid="{00000000-0005-0000-0000-0000FC610000}"/>
    <cellStyle name="Normal 3 2 6 3 3 2" xfId="17222" xr:uid="{00000000-0005-0000-0000-0000FD610000}"/>
    <cellStyle name="Normal 3 2 6 3 3 2 2" xfId="32891" xr:uid="{00000000-0005-0000-0000-0000FE610000}"/>
    <cellStyle name="Normal 3 2 6 3 3 2 3" xfId="48488" xr:uid="{00000000-0005-0000-0000-0000FF610000}"/>
    <cellStyle name="Normal 3 2 6 3 3 3" xfId="25145" xr:uid="{00000000-0005-0000-0000-000000620000}"/>
    <cellStyle name="Normal 3 2 6 3 3 4" xfId="40742" xr:uid="{00000000-0005-0000-0000-000001620000}"/>
    <cellStyle name="Normal 3 2 6 3 4" xfId="17220" xr:uid="{00000000-0005-0000-0000-000002620000}"/>
    <cellStyle name="Normal 3 2 6 3 4 2" xfId="32889" xr:uid="{00000000-0005-0000-0000-000003620000}"/>
    <cellStyle name="Normal 3 2 6 3 4 3" xfId="48486" xr:uid="{00000000-0005-0000-0000-000004620000}"/>
    <cellStyle name="Normal 3 2 6 3 5" xfId="25143" xr:uid="{00000000-0005-0000-0000-000005620000}"/>
    <cellStyle name="Normal 3 2 6 3 6" xfId="40740" xr:uid="{00000000-0005-0000-0000-000006620000}"/>
    <cellStyle name="Normal 3 2 6 4" xfId="9313" xr:uid="{00000000-0005-0000-0000-000007620000}"/>
    <cellStyle name="Normal 3 2 6 4 2" xfId="17223" xr:uid="{00000000-0005-0000-0000-000008620000}"/>
    <cellStyle name="Normal 3 2 6 4 2 2" xfId="32892" xr:uid="{00000000-0005-0000-0000-000009620000}"/>
    <cellStyle name="Normal 3 2 6 4 2 3" xfId="48489" xr:uid="{00000000-0005-0000-0000-00000A620000}"/>
    <cellStyle name="Normal 3 2 6 4 3" xfId="25146" xr:uid="{00000000-0005-0000-0000-00000B620000}"/>
    <cellStyle name="Normal 3 2 6 4 4" xfId="40743" xr:uid="{00000000-0005-0000-0000-00000C620000}"/>
    <cellStyle name="Normal 3 2 6 5" xfId="9314" xr:uid="{00000000-0005-0000-0000-00000D620000}"/>
    <cellStyle name="Normal 3 2 6 5 2" xfId="17224" xr:uid="{00000000-0005-0000-0000-00000E620000}"/>
    <cellStyle name="Normal 3 2 6 5 2 2" xfId="32893" xr:uid="{00000000-0005-0000-0000-00000F620000}"/>
    <cellStyle name="Normal 3 2 6 5 2 3" xfId="48490" xr:uid="{00000000-0005-0000-0000-000010620000}"/>
    <cellStyle name="Normal 3 2 6 5 3" xfId="25147" xr:uid="{00000000-0005-0000-0000-000011620000}"/>
    <cellStyle name="Normal 3 2 6 5 4" xfId="40744" xr:uid="{00000000-0005-0000-0000-000012620000}"/>
    <cellStyle name="Normal 3 2 6 6" xfId="17213" xr:uid="{00000000-0005-0000-0000-000013620000}"/>
    <cellStyle name="Normal 3 2 6 6 2" xfId="32882" xr:uid="{00000000-0005-0000-0000-000014620000}"/>
    <cellStyle name="Normal 3 2 6 6 3" xfId="48479" xr:uid="{00000000-0005-0000-0000-000015620000}"/>
    <cellStyle name="Normal 3 2 6 7" xfId="25136" xr:uid="{00000000-0005-0000-0000-000016620000}"/>
    <cellStyle name="Normal 3 2 6 8" xfId="40733" xr:uid="{00000000-0005-0000-0000-000017620000}"/>
    <cellStyle name="Normal 3 2 7" xfId="9315" xr:uid="{00000000-0005-0000-0000-000018620000}"/>
    <cellStyle name="Normal 3 2 7 2" xfId="9316" xr:uid="{00000000-0005-0000-0000-000019620000}"/>
    <cellStyle name="Normal 3 2 7 2 2" xfId="9317" xr:uid="{00000000-0005-0000-0000-00001A620000}"/>
    <cellStyle name="Normal 3 2 7 2 2 2" xfId="9318" xr:uid="{00000000-0005-0000-0000-00001B620000}"/>
    <cellStyle name="Normal 3 2 7 2 2 2 2" xfId="17228" xr:uid="{00000000-0005-0000-0000-00001C620000}"/>
    <cellStyle name="Normal 3 2 7 2 2 2 2 2" xfId="32897" xr:uid="{00000000-0005-0000-0000-00001D620000}"/>
    <cellStyle name="Normal 3 2 7 2 2 2 2 3" xfId="48494" xr:uid="{00000000-0005-0000-0000-00001E620000}"/>
    <cellStyle name="Normal 3 2 7 2 2 2 3" xfId="25151" xr:uid="{00000000-0005-0000-0000-00001F620000}"/>
    <cellStyle name="Normal 3 2 7 2 2 2 4" xfId="40748" xr:uid="{00000000-0005-0000-0000-000020620000}"/>
    <cellStyle name="Normal 3 2 7 2 2 3" xfId="9319" xr:uid="{00000000-0005-0000-0000-000021620000}"/>
    <cellStyle name="Normal 3 2 7 2 2 3 2" xfId="17229" xr:uid="{00000000-0005-0000-0000-000022620000}"/>
    <cellStyle name="Normal 3 2 7 2 2 3 2 2" xfId="32898" xr:uid="{00000000-0005-0000-0000-000023620000}"/>
    <cellStyle name="Normal 3 2 7 2 2 3 2 3" xfId="48495" xr:uid="{00000000-0005-0000-0000-000024620000}"/>
    <cellStyle name="Normal 3 2 7 2 2 3 3" xfId="25152" xr:uid="{00000000-0005-0000-0000-000025620000}"/>
    <cellStyle name="Normal 3 2 7 2 2 3 4" xfId="40749" xr:uid="{00000000-0005-0000-0000-000026620000}"/>
    <cellStyle name="Normal 3 2 7 2 2 4" xfId="17227" xr:uid="{00000000-0005-0000-0000-000027620000}"/>
    <cellStyle name="Normal 3 2 7 2 2 4 2" xfId="32896" xr:uid="{00000000-0005-0000-0000-000028620000}"/>
    <cellStyle name="Normal 3 2 7 2 2 4 3" xfId="48493" xr:uid="{00000000-0005-0000-0000-000029620000}"/>
    <cellStyle name="Normal 3 2 7 2 2 5" xfId="25150" xr:uid="{00000000-0005-0000-0000-00002A620000}"/>
    <cellStyle name="Normal 3 2 7 2 2 6" xfId="40747" xr:uid="{00000000-0005-0000-0000-00002B620000}"/>
    <cellStyle name="Normal 3 2 7 2 3" xfId="9320" xr:uid="{00000000-0005-0000-0000-00002C620000}"/>
    <cellStyle name="Normal 3 2 7 2 3 2" xfId="17230" xr:uid="{00000000-0005-0000-0000-00002D620000}"/>
    <cellStyle name="Normal 3 2 7 2 3 2 2" xfId="32899" xr:uid="{00000000-0005-0000-0000-00002E620000}"/>
    <cellStyle name="Normal 3 2 7 2 3 2 3" xfId="48496" xr:uid="{00000000-0005-0000-0000-00002F620000}"/>
    <cellStyle name="Normal 3 2 7 2 3 3" xfId="25153" xr:uid="{00000000-0005-0000-0000-000030620000}"/>
    <cellStyle name="Normal 3 2 7 2 3 4" xfId="40750" xr:uid="{00000000-0005-0000-0000-000031620000}"/>
    <cellStyle name="Normal 3 2 7 2 4" xfId="9321" xr:uid="{00000000-0005-0000-0000-000032620000}"/>
    <cellStyle name="Normal 3 2 7 2 4 2" xfId="17231" xr:uid="{00000000-0005-0000-0000-000033620000}"/>
    <cellStyle name="Normal 3 2 7 2 4 2 2" xfId="32900" xr:uid="{00000000-0005-0000-0000-000034620000}"/>
    <cellStyle name="Normal 3 2 7 2 4 2 3" xfId="48497" xr:uid="{00000000-0005-0000-0000-000035620000}"/>
    <cellStyle name="Normal 3 2 7 2 4 3" xfId="25154" xr:uid="{00000000-0005-0000-0000-000036620000}"/>
    <cellStyle name="Normal 3 2 7 2 4 4" xfId="40751" xr:uid="{00000000-0005-0000-0000-000037620000}"/>
    <cellStyle name="Normal 3 2 7 2 5" xfId="17226" xr:uid="{00000000-0005-0000-0000-000038620000}"/>
    <cellStyle name="Normal 3 2 7 2 5 2" xfId="32895" xr:uid="{00000000-0005-0000-0000-000039620000}"/>
    <cellStyle name="Normal 3 2 7 2 5 3" xfId="48492" xr:uid="{00000000-0005-0000-0000-00003A620000}"/>
    <cellStyle name="Normal 3 2 7 2 6" xfId="25149" xr:uid="{00000000-0005-0000-0000-00003B620000}"/>
    <cellStyle name="Normal 3 2 7 2 7" xfId="40746" xr:uid="{00000000-0005-0000-0000-00003C620000}"/>
    <cellStyle name="Normal 3 2 7 3" xfId="9322" xr:uid="{00000000-0005-0000-0000-00003D620000}"/>
    <cellStyle name="Normal 3 2 7 3 2" xfId="9323" xr:uid="{00000000-0005-0000-0000-00003E620000}"/>
    <cellStyle name="Normal 3 2 7 3 2 2" xfId="17233" xr:uid="{00000000-0005-0000-0000-00003F620000}"/>
    <cellStyle name="Normal 3 2 7 3 2 2 2" xfId="32902" xr:uid="{00000000-0005-0000-0000-000040620000}"/>
    <cellStyle name="Normal 3 2 7 3 2 2 3" xfId="48499" xr:uid="{00000000-0005-0000-0000-000041620000}"/>
    <cellStyle name="Normal 3 2 7 3 2 3" xfId="25156" xr:uid="{00000000-0005-0000-0000-000042620000}"/>
    <cellStyle name="Normal 3 2 7 3 2 4" xfId="40753" xr:uid="{00000000-0005-0000-0000-000043620000}"/>
    <cellStyle name="Normal 3 2 7 3 3" xfId="9324" xr:uid="{00000000-0005-0000-0000-000044620000}"/>
    <cellStyle name="Normal 3 2 7 3 3 2" xfId="17234" xr:uid="{00000000-0005-0000-0000-000045620000}"/>
    <cellStyle name="Normal 3 2 7 3 3 2 2" xfId="32903" xr:uid="{00000000-0005-0000-0000-000046620000}"/>
    <cellStyle name="Normal 3 2 7 3 3 2 3" xfId="48500" xr:uid="{00000000-0005-0000-0000-000047620000}"/>
    <cellStyle name="Normal 3 2 7 3 3 3" xfId="25157" xr:uid="{00000000-0005-0000-0000-000048620000}"/>
    <cellStyle name="Normal 3 2 7 3 3 4" xfId="40754" xr:uid="{00000000-0005-0000-0000-000049620000}"/>
    <cellStyle name="Normal 3 2 7 3 4" xfId="17232" xr:uid="{00000000-0005-0000-0000-00004A620000}"/>
    <cellStyle name="Normal 3 2 7 3 4 2" xfId="32901" xr:uid="{00000000-0005-0000-0000-00004B620000}"/>
    <cellStyle name="Normal 3 2 7 3 4 3" xfId="48498" xr:uid="{00000000-0005-0000-0000-00004C620000}"/>
    <cellStyle name="Normal 3 2 7 3 5" xfId="25155" xr:uid="{00000000-0005-0000-0000-00004D620000}"/>
    <cellStyle name="Normal 3 2 7 3 6" xfId="40752" xr:uid="{00000000-0005-0000-0000-00004E620000}"/>
    <cellStyle name="Normal 3 2 7 4" xfId="9325" xr:uid="{00000000-0005-0000-0000-00004F620000}"/>
    <cellStyle name="Normal 3 2 7 4 2" xfId="17235" xr:uid="{00000000-0005-0000-0000-000050620000}"/>
    <cellStyle name="Normal 3 2 7 4 2 2" xfId="32904" xr:uid="{00000000-0005-0000-0000-000051620000}"/>
    <cellStyle name="Normal 3 2 7 4 2 3" xfId="48501" xr:uid="{00000000-0005-0000-0000-000052620000}"/>
    <cellStyle name="Normal 3 2 7 4 3" xfId="25158" xr:uid="{00000000-0005-0000-0000-000053620000}"/>
    <cellStyle name="Normal 3 2 7 4 4" xfId="40755" xr:uid="{00000000-0005-0000-0000-000054620000}"/>
    <cellStyle name="Normal 3 2 7 5" xfId="9326" xr:uid="{00000000-0005-0000-0000-000055620000}"/>
    <cellStyle name="Normal 3 2 7 5 2" xfId="17236" xr:uid="{00000000-0005-0000-0000-000056620000}"/>
    <cellStyle name="Normal 3 2 7 5 2 2" xfId="32905" xr:uid="{00000000-0005-0000-0000-000057620000}"/>
    <cellStyle name="Normal 3 2 7 5 2 3" xfId="48502" xr:uid="{00000000-0005-0000-0000-000058620000}"/>
    <cellStyle name="Normal 3 2 7 5 3" xfId="25159" xr:uid="{00000000-0005-0000-0000-000059620000}"/>
    <cellStyle name="Normal 3 2 7 5 4" xfId="40756" xr:uid="{00000000-0005-0000-0000-00005A620000}"/>
    <cellStyle name="Normal 3 2 7 6" xfId="17225" xr:uid="{00000000-0005-0000-0000-00005B620000}"/>
    <cellStyle name="Normal 3 2 7 6 2" xfId="32894" xr:uid="{00000000-0005-0000-0000-00005C620000}"/>
    <cellStyle name="Normal 3 2 7 6 3" xfId="48491" xr:uid="{00000000-0005-0000-0000-00005D620000}"/>
    <cellStyle name="Normal 3 2 7 7" xfId="25148" xr:uid="{00000000-0005-0000-0000-00005E620000}"/>
    <cellStyle name="Normal 3 2 7 8" xfId="40745" xr:uid="{00000000-0005-0000-0000-00005F620000}"/>
    <cellStyle name="Normal 3 2 8" xfId="9327" xr:uid="{00000000-0005-0000-0000-000060620000}"/>
    <cellStyle name="Normal 3 2 8 2" xfId="9328" xr:uid="{00000000-0005-0000-0000-000061620000}"/>
    <cellStyle name="Normal 3 2 8 2 2" xfId="9329" xr:uid="{00000000-0005-0000-0000-000062620000}"/>
    <cellStyle name="Normal 3 2 8 2 2 2" xfId="17239" xr:uid="{00000000-0005-0000-0000-000063620000}"/>
    <cellStyle name="Normal 3 2 8 2 2 2 2" xfId="32908" xr:uid="{00000000-0005-0000-0000-000064620000}"/>
    <cellStyle name="Normal 3 2 8 2 2 2 3" xfId="48505" xr:uid="{00000000-0005-0000-0000-000065620000}"/>
    <cellStyle name="Normal 3 2 8 2 2 3" xfId="25162" xr:uid="{00000000-0005-0000-0000-000066620000}"/>
    <cellStyle name="Normal 3 2 8 2 2 4" xfId="40759" xr:uid="{00000000-0005-0000-0000-000067620000}"/>
    <cellStyle name="Normal 3 2 8 2 3" xfId="9330" xr:uid="{00000000-0005-0000-0000-000068620000}"/>
    <cellStyle name="Normal 3 2 8 2 3 2" xfId="17240" xr:uid="{00000000-0005-0000-0000-000069620000}"/>
    <cellStyle name="Normal 3 2 8 2 3 2 2" xfId="32909" xr:uid="{00000000-0005-0000-0000-00006A620000}"/>
    <cellStyle name="Normal 3 2 8 2 3 2 3" xfId="48506" xr:uid="{00000000-0005-0000-0000-00006B620000}"/>
    <cellStyle name="Normal 3 2 8 2 3 3" xfId="25163" xr:uid="{00000000-0005-0000-0000-00006C620000}"/>
    <cellStyle name="Normal 3 2 8 2 3 4" xfId="40760" xr:uid="{00000000-0005-0000-0000-00006D620000}"/>
    <cellStyle name="Normal 3 2 8 2 4" xfId="17238" xr:uid="{00000000-0005-0000-0000-00006E620000}"/>
    <cellStyle name="Normal 3 2 8 2 4 2" xfId="32907" xr:uid="{00000000-0005-0000-0000-00006F620000}"/>
    <cellStyle name="Normal 3 2 8 2 4 3" xfId="48504" xr:uid="{00000000-0005-0000-0000-000070620000}"/>
    <cellStyle name="Normal 3 2 8 2 5" xfId="25161" xr:uid="{00000000-0005-0000-0000-000071620000}"/>
    <cellStyle name="Normal 3 2 8 2 6" xfId="40758" xr:uid="{00000000-0005-0000-0000-000072620000}"/>
    <cellStyle name="Normal 3 2 8 3" xfId="9331" xr:uid="{00000000-0005-0000-0000-000073620000}"/>
    <cellStyle name="Normal 3 2 8 3 2" xfId="17241" xr:uid="{00000000-0005-0000-0000-000074620000}"/>
    <cellStyle name="Normal 3 2 8 3 2 2" xfId="32910" xr:uid="{00000000-0005-0000-0000-000075620000}"/>
    <cellStyle name="Normal 3 2 8 3 2 3" xfId="48507" xr:uid="{00000000-0005-0000-0000-000076620000}"/>
    <cellStyle name="Normal 3 2 8 3 3" xfId="25164" xr:uid="{00000000-0005-0000-0000-000077620000}"/>
    <cellStyle name="Normal 3 2 8 3 4" xfId="40761" xr:uid="{00000000-0005-0000-0000-000078620000}"/>
    <cellStyle name="Normal 3 2 8 4" xfId="9332" xr:uid="{00000000-0005-0000-0000-000079620000}"/>
    <cellStyle name="Normal 3 2 8 4 2" xfId="17242" xr:uid="{00000000-0005-0000-0000-00007A620000}"/>
    <cellStyle name="Normal 3 2 8 4 2 2" xfId="32911" xr:uid="{00000000-0005-0000-0000-00007B620000}"/>
    <cellStyle name="Normal 3 2 8 4 2 3" xfId="48508" xr:uid="{00000000-0005-0000-0000-00007C620000}"/>
    <cellStyle name="Normal 3 2 8 4 3" xfId="25165" xr:uid="{00000000-0005-0000-0000-00007D620000}"/>
    <cellStyle name="Normal 3 2 8 4 4" xfId="40762" xr:uid="{00000000-0005-0000-0000-00007E620000}"/>
    <cellStyle name="Normal 3 2 8 5" xfId="17237" xr:uid="{00000000-0005-0000-0000-00007F620000}"/>
    <cellStyle name="Normal 3 2 8 5 2" xfId="32906" xr:uid="{00000000-0005-0000-0000-000080620000}"/>
    <cellStyle name="Normal 3 2 8 5 3" xfId="48503" xr:uid="{00000000-0005-0000-0000-000081620000}"/>
    <cellStyle name="Normal 3 2 8 6" xfId="25160" xr:uid="{00000000-0005-0000-0000-000082620000}"/>
    <cellStyle name="Normal 3 2 8 7" xfId="40757" xr:uid="{00000000-0005-0000-0000-000083620000}"/>
    <cellStyle name="Normal 3 2 9" xfId="9333" xr:uid="{00000000-0005-0000-0000-000084620000}"/>
    <cellStyle name="Normal 3 2 9 2" xfId="9334" xr:uid="{00000000-0005-0000-0000-000085620000}"/>
    <cellStyle name="Normal 3 2 9 2 2" xfId="17244" xr:uid="{00000000-0005-0000-0000-000086620000}"/>
    <cellStyle name="Normal 3 2 9 2 2 2" xfId="32913" xr:uid="{00000000-0005-0000-0000-000087620000}"/>
    <cellStyle name="Normal 3 2 9 2 2 3" xfId="48510" xr:uid="{00000000-0005-0000-0000-000088620000}"/>
    <cellStyle name="Normal 3 2 9 2 3" xfId="25167" xr:uid="{00000000-0005-0000-0000-000089620000}"/>
    <cellStyle name="Normal 3 2 9 2 4" xfId="40764" xr:uid="{00000000-0005-0000-0000-00008A620000}"/>
    <cellStyle name="Normal 3 2 9 3" xfId="9335" xr:uid="{00000000-0005-0000-0000-00008B620000}"/>
    <cellStyle name="Normal 3 2 9 3 2" xfId="17245" xr:uid="{00000000-0005-0000-0000-00008C620000}"/>
    <cellStyle name="Normal 3 2 9 3 2 2" xfId="32914" xr:uid="{00000000-0005-0000-0000-00008D620000}"/>
    <cellStyle name="Normal 3 2 9 3 2 3" xfId="48511" xr:uid="{00000000-0005-0000-0000-00008E620000}"/>
    <cellStyle name="Normal 3 2 9 3 3" xfId="25168" xr:uid="{00000000-0005-0000-0000-00008F620000}"/>
    <cellStyle name="Normal 3 2 9 3 4" xfId="40765" xr:uid="{00000000-0005-0000-0000-000090620000}"/>
    <cellStyle name="Normal 3 2 9 4" xfId="17243" xr:uid="{00000000-0005-0000-0000-000091620000}"/>
    <cellStyle name="Normal 3 2 9 4 2" xfId="32912" xr:uid="{00000000-0005-0000-0000-000092620000}"/>
    <cellStyle name="Normal 3 2 9 4 3" xfId="48509" xr:uid="{00000000-0005-0000-0000-000093620000}"/>
    <cellStyle name="Normal 3 2 9 5" xfId="25166" xr:uid="{00000000-0005-0000-0000-000094620000}"/>
    <cellStyle name="Normal 3 2 9 6" xfId="40763" xr:uid="{00000000-0005-0000-0000-000095620000}"/>
    <cellStyle name="Normal 3 20" xfId="9336" xr:uid="{00000000-0005-0000-0000-000096620000}"/>
    <cellStyle name="Normal 3 20 2" xfId="9337" xr:uid="{00000000-0005-0000-0000-000097620000}"/>
    <cellStyle name="Normal 3 20 2 2" xfId="17247" xr:uid="{00000000-0005-0000-0000-000098620000}"/>
    <cellStyle name="Normal 3 20 2 2 2" xfId="32916" xr:uid="{00000000-0005-0000-0000-000099620000}"/>
    <cellStyle name="Normal 3 20 2 2 3" xfId="48513" xr:uid="{00000000-0005-0000-0000-00009A620000}"/>
    <cellStyle name="Normal 3 20 2 3" xfId="25170" xr:uid="{00000000-0005-0000-0000-00009B620000}"/>
    <cellStyle name="Normal 3 20 2 4" xfId="40767" xr:uid="{00000000-0005-0000-0000-00009C620000}"/>
    <cellStyle name="Normal 3 20 3" xfId="9338" xr:uid="{00000000-0005-0000-0000-00009D620000}"/>
    <cellStyle name="Normal 3 20 3 2" xfId="17248" xr:uid="{00000000-0005-0000-0000-00009E620000}"/>
    <cellStyle name="Normal 3 20 3 2 2" xfId="32917" xr:uid="{00000000-0005-0000-0000-00009F620000}"/>
    <cellStyle name="Normal 3 20 3 2 3" xfId="48514" xr:uid="{00000000-0005-0000-0000-0000A0620000}"/>
    <cellStyle name="Normal 3 20 3 3" xfId="25171" xr:uid="{00000000-0005-0000-0000-0000A1620000}"/>
    <cellStyle name="Normal 3 20 3 4" xfId="40768" xr:uid="{00000000-0005-0000-0000-0000A2620000}"/>
    <cellStyle name="Normal 3 20 4" xfId="17246" xr:uid="{00000000-0005-0000-0000-0000A3620000}"/>
    <cellStyle name="Normal 3 20 4 2" xfId="32915" xr:uid="{00000000-0005-0000-0000-0000A4620000}"/>
    <cellStyle name="Normal 3 20 4 3" xfId="48512" xr:uid="{00000000-0005-0000-0000-0000A5620000}"/>
    <cellStyle name="Normal 3 20 5" xfId="25169" xr:uid="{00000000-0005-0000-0000-0000A6620000}"/>
    <cellStyle name="Normal 3 20 6" xfId="40766" xr:uid="{00000000-0005-0000-0000-0000A7620000}"/>
    <cellStyle name="Normal 3 21" xfId="9339" xr:uid="{00000000-0005-0000-0000-0000A8620000}"/>
    <cellStyle name="Normal 3 21 2" xfId="9340" xr:uid="{00000000-0005-0000-0000-0000A9620000}"/>
    <cellStyle name="Normal 3 21 2 2" xfId="17250" xr:uid="{00000000-0005-0000-0000-0000AA620000}"/>
    <cellStyle name="Normal 3 21 2 2 2" xfId="32919" xr:uid="{00000000-0005-0000-0000-0000AB620000}"/>
    <cellStyle name="Normal 3 21 2 2 3" xfId="48516" xr:uid="{00000000-0005-0000-0000-0000AC620000}"/>
    <cellStyle name="Normal 3 21 2 3" xfId="25173" xr:uid="{00000000-0005-0000-0000-0000AD620000}"/>
    <cellStyle name="Normal 3 21 2 4" xfId="40770" xr:uid="{00000000-0005-0000-0000-0000AE620000}"/>
    <cellStyle name="Normal 3 21 3" xfId="9341" xr:uid="{00000000-0005-0000-0000-0000AF620000}"/>
    <cellStyle name="Normal 3 21 3 2" xfId="17251" xr:uid="{00000000-0005-0000-0000-0000B0620000}"/>
    <cellStyle name="Normal 3 21 3 2 2" xfId="32920" xr:uid="{00000000-0005-0000-0000-0000B1620000}"/>
    <cellStyle name="Normal 3 21 3 2 3" xfId="48517" xr:uid="{00000000-0005-0000-0000-0000B2620000}"/>
    <cellStyle name="Normal 3 21 3 3" xfId="25174" xr:uid="{00000000-0005-0000-0000-0000B3620000}"/>
    <cellStyle name="Normal 3 21 3 4" xfId="40771" xr:uid="{00000000-0005-0000-0000-0000B4620000}"/>
    <cellStyle name="Normal 3 21 4" xfId="17249" xr:uid="{00000000-0005-0000-0000-0000B5620000}"/>
    <cellStyle name="Normal 3 21 4 2" xfId="32918" xr:uid="{00000000-0005-0000-0000-0000B6620000}"/>
    <cellStyle name="Normal 3 21 4 3" xfId="48515" xr:uid="{00000000-0005-0000-0000-0000B7620000}"/>
    <cellStyle name="Normal 3 21 5" xfId="25172" xr:uid="{00000000-0005-0000-0000-0000B8620000}"/>
    <cellStyle name="Normal 3 21 6" xfId="40769" xr:uid="{00000000-0005-0000-0000-0000B9620000}"/>
    <cellStyle name="Normal 3 22" xfId="9342" xr:uid="{00000000-0005-0000-0000-0000BA620000}"/>
    <cellStyle name="Normal 3 22 2" xfId="17252" xr:uid="{00000000-0005-0000-0000-0000BB620000}"/>
    <cellStyle name="Normal 3 22 2 2" xfId="32921" xr:uid="{00000000-0005-0000-0000-0000BC620000}"/>
    <cellStyle name="Normal 3 22 2 3" xfId="48518" xr:uid="{00000000-0005-0000-0000-0000BD620000}"/>
    <cellStyle name="Normal 3 22 3" xfId="25175" xr:uid="{00000000-0005-0000-0000-0000BE620000}"/>
    <cellStyle name="Normal 3 22 4" xfId="40772" xr:uid="{00000000-0005-0000-0000-0000BF620000}"/>
    <cellStyle name="Normal 3 23" xfId="9343" xr:uid="{00000000-0005-0000-0000-0000C0620000}"/>
    <cellStyle name="Normal 3 23 2" xfId="17253" xr:uid="{00000000-0005-0000-0000-0000C1620000}"/>
    <cellStyle name="Normal 3 23 2 2" xfId="32922" xr:uid="{00000000-0005-0000-0000-0000C2620000}"/>
    <cellStyle name="Normal 3 23 2 3" xfId="48519" xr:uid="{00000000-0005-0000-0000-0000C3620000}"/>
    <cellStyle name="Normal 3 23 3" xfId="25176" xr:uid="{00000000-0005-0000-0000-0000C4620000}"/>
    <cellStyle name="Normal 3 23 4" xfId="40773" xr:uid="{00000000-0005-0000-0000-0000C5620000}"/>
    <cellStyle name="Normal 3 24" xfId="9344" xr:uid="{00000000-0005-0000-0000-0000C6620000}"/>
    <cellStyle name="Normal 3 24 2" xfId="17254" xr:uid="{00000000-0005-0000-0000-0000C7620000}"/>
    <cellStyle name="Normal 3 24 2 2" xfId="32923" xr:uid="{00000000-0005-0000-0000-0000C8620000}"/>
    <cellStyle name="Normal 3 24 2 3" xfId="48520" xr:uid="{00000000-0005-0000-0000-0000C9620000}"/>
    <cellStyle name="Normal 3 24 3" xfId="25177" xr:uid="{00000000-0005-0000-0000-0000CA620000}"/>
    <cellStyle name="Normal 3 24 4" xfId="40774" xr:uid="{00000000-0005-0000-0000-0000CB620000}"/>
    <cellStyle name="Normal 3 25" xfId="8477" xr:uid="{00000000-0005-0000-0000-0000CC620000}"/>
    <cellStyle name="Normal 3 25 2" xfId="16387" xr:uid="{00000000-0005-0000-0000-0000CD620000}"/>
    <cellStyle name="Normal 3 25 2 2" xfId="32056" xr:uid="{00000000-0005-0000-0000-0000CE620000}"/>
    <cellStyle name="Normal 3 25 2 3" xfId="47653" xr:uid="{00000000-0005-0000-0000-0000CF620000}"/>
    <cellStyle name="Normal 3 25 3" xfId="24310" xr:uid="{00000000-0005-0000-0000-0000D0620000}"/>
    <cellStyle name="Normal 3 25 4" xfId="39907" xr:uid="{00000000-0005-0000-0000-0000D1620000}"/>
    <cellStyle name="Normal 3 3" xfId="253" xr:uid="{00000000-0005-0000-0000-0000D2620000}"/>
    <cellStyle name="Normal 3 3 10" xfId="9346" xr:uid="{00000000-0005-0000-0000-0000D3620000}"/>
    <cellStyle name="Normal 3 3 10 2" xfId="9347" xr:uid="{00000000-0005-0000-0000-0000D4620000}"/>
    <cellStyle name="Normal 3 3 10 2 2" xfId="17257" xr:uid="{00000000-0005-0000-0000-0000D5620000}"/>
    <cellStyle name="Normal 3 3 10 2 2 2" xfId="32926" xr:uid="{00000000-0005-0000-0000-0000D6620000}"/>
    <cellStyle name="Normal 3 3 10 2 2 3" xfId="48523" xr:uid="{00000000-0005-0000-0000-0000D7620000}"/>
    <cellStyle name="Normal 3 3 10 2 3" xfId="25180" xr:uid="{00000000-0005-0000-0000-0000D8620000}"/>
    <cellStyle name="Normal 3 3 10 2 4" xfId="40777" xr:uid="{00000000-0005-0000-0000-0000D9620000}"/>
    <cellStyle name="Normal 3 3 10 3" xfId="9348" xr:uid="{00000000-0005-0000-0000-0000DA620000}"/>
    <cellStyle name="Normal 3 3 10 3 2" xfId="17258" xr:uid="{00000000-0005-0000-0000-0000DB620000}"/>
    <cellStyle name="Normal 3 3 10 3 2 2" xfId="32927" xr:uid="{00000000-0005-0000-0000-0000DC620000}"/>
    <cellStyle name="Normal 3 3 10 3 2 3" xfId="48524" xr:uid="{00000000-0005-0000-0000-0000DD620000}"/>
    <cellStyle name="Normal 3 3 10 3 3" xfId="25181" xr:uid="{00000000-0005-0000-0000-0000DE620000}"/>
    <cellStyle name="Normal 3 3 10 3 4" xfId="40778" xr:uid="{00000000-0005-0000-0000-0000DF620000}"/>
    <cellStyle name="Normal 3 3 10 4" xfId="17256" xr:uid="{00000000-0005-0000-0000-0000E0620000}"/>
    <cellStyle name="Normal 3 3 10 4 2" xfId="32925" xr:uid="{00000000-0005-0000-0000-0000E1620000}"/>
    <cellStyle name="Normal 3 3 10 4 3" xfId="48522" xr:uid="{00000000-0005-0000-0000-0000E2620000}"/>
    <cellStyle name="Normal 3 3 10 5" xfId="25179" xr:uid="{00000000-0005-0000-0000-0000E3620000}"/>
    <cellStyle name="Normal 3 3 10 6" xfId="40776" xr:uid="{00000000-0005-0000-0000-0000E4620000}"/>
    <cellStyle name="Normal 3 3 11" xfId="9349" xr:uid="{00000000-0005-0000-0000-0000E5620000}"/>
    <cellStyle name="Normal 3 3 11 2" xfId="9350" xr:uid="{00000000-0005-0000-0000-0000E6620000}"/>
    <cellStyle name="Normal 3 3 11 2 2" xfId="17260" xr:uid="{00000000-0005-0000-0000-0000E7620000}"/>
    <cellStyle name="Normal 3 3 11 2 2 2" xfId="32929" xr:uid="{00000000-0005-0000-0000-0000E8620000}"/>
    <cellStyle name="Normal 3 3 11 2 2 3" xfId="48526" xr:uid="{00000000-0005-0000-0000-0000E9620000}"/>
    <cellStyle name="Normal 3 3 11 2 3" xfId="25183" xr:uid="{00000000-0005-0000-0000-0000EA620000}"/>
    <cellStyle name="Normal 3 3 11 2 4" xfId="40780" xr:uid="{00000000-0005-0000-0000-0000EB620000}"/>
    <cellStyle name="Normal 3 3 11 3" xfId="9351" xr:uid="{00000000-0005-0000-0000-0000EC620000}"/>
    <cellStyle name="Normal 3 3 11 3 2" xfId="17261" xr:uid="{00000000-0005-0000-0000-0000ED620000}"/>
    <cellStyle name="Normal 3 3 11 3 2 2" xfId="32930" xr:uid="{00000000-0005-0000-0000-0000EE620000}"/>
    <cellStyle name="Normal 3 3 11 3 2 3" xfId="48527" xr:uid="{00000000-0005-0000-0000-0000EF620000}"/>
    <cellStyle name="Normal 3 3 11 3 3" xfId="25184" xr:uid="{00000000-0005-0000-0000-0000F0620000}"/>
    <cellStyle name="Normal 3 3 11 3 4" xfId="40781" xr:uid="{00000000-0005-0000-0000-0000F1620000}"/>
    <cellStyle name="Normal 3 3 11 4" xfId="17259" xr:uid="{00000000-0005-0000-0000-0000F2620000}"/>
    <cellStyle name="Normal 3 3 11 4 2" xfId="32928" xr:uid="{00000000-0005-0000-0000-0000F3620000}"/>
    <cellStyle name="Normal 3 3 11 4 3" xfId="48525" xr:uid="{00000000-0005-0000-0000-0000F4620000}"/>
    <cellStyle name="Normal 3 3 11 5" xfId="25182" xr:uid="{00000000-0005-0000-0000-0000F5620000}"/>
    <cellStyle name="Normal 3 3 11 6" xfId="40779" xr:uid="{00000000-0005-0000-0000-0000F6620000}"/>
    <cellStyle name="Normal 3 3 12" xfId="9352" xr:uid="{00000000-0005-0000-0000-0000F7620000}"/>
    <cellStyle name="Normal 3 3 12 2" xfId="9353" xr:uid="{00000000-0005-0000-0000-0000F8620000}"/>
    <cellStyle name="Normal 3 3 12 2 2" xfId="17263" xr:uid="{00000000-0005-0000-0000-0000F9620000}"/>
    <cellStyle name="Normal 3 3 12 2 2 2" xfId="32932" xr:uid="{00000000-0005-0000-0000-0000FA620000}"/>
    <cellStyle name="Normal 3 3 12 2 2 3" xfId="48529" xr:uid="{00000000-0005-0000-0000-0000FB620000}"/>
    <cellStyle name="Normal 3 3 12 2 3" xfId="25186" xr:uid="{00000000-0005-0000-0000-0000FC620000}"/>
    <cellStyle name="Normal 3 3 12 2 4" xfId="40783" xr:uid="{00000000-0005-0000-0000-0000FD620000}"/>
    <cellStyle name="Normal 3 3 12 3" xfId="9354" xr:uid="{00000000-0005-0000-0000-0000FE620000}"/>
    <cellStyle name="Normal 3 3 12 3 2" xfId="17264" xr:uid="{00000000-0005-0000-0000-0000FF620000}"/>
    <cellStyle name="Normal 3 3 12 3 2 2" xfId="32933" xr:uid="{00000000-0005-0000-0000-000000630000}"/>
    <cellStyle name="Normal 3 3 12 3 2 3" xfId="48530" xr:uid="{00000000-0005-0000-0000-000001630000}"/>
    <cellStyle name="Normal 3 3 12 3 3" xfId="25187" xr:uid="{00000000-0005-0000-0000-000002630000}"/>
    <cellStyle name="Normal 3 3 12 3 4" xfId="40784" xr:uid="{00000000-0005-0000-0000-000003630000}"/>
    <cellStyle name="Normal 3 3 12 4" xfId="17262" xr:uid="{00000000-0005-0000-0000-000004630000}"/>
    <cellStyle name="Normal 3 3 12 4 2" xfId="32931" xr:uid="{00000000-0005-0000-0000-000005630000}"/>
    <cellStyle name="Normal 3 3 12 4 3" xfId="48528" xr:uid="{00000000-0005-0000-0000-000006630000}"/>
    <cellStyle name="Normal 3 3 12 5" xfId="25185" xr:uid="{00000000-0005-0000-0000-000007630000}"/>
    <cellStyle name="Normal 3 3 12 6" xfId="40782" xr:uid="{00000000-0005-0000-0000-000008630000}"/>
    <cellStyle name="Normal 3 3 13" xfId="9355" xr:uid="{00000000-0005-0000-0000-000009630000}"/>
    <cellStyle name="Normal 3 3 13 2" xfId="9356" xr:uid="{00000000-0005-0000-0000-00000A630000}"/>
    <cellStyle name="Normal 3 3 13 2 2" xfId="17266" xr:uid="{00000000-0005-0000-0000-00000B630000}"/>
    <cellStyle name="Normal 3 3 13 2 2 2" xfId="32935" xr:uid="{00000000-0005-0000-0000-00000C630000}"/>
    <cellStyle name="Normal 3 3 13 2 2 3" xfId="48532" xr:uid="{00000000-0005-0000-0000-00000D630000}"/>
    <cellStyle name="Normal 3 3 13 2 3" xfId="25189" xr:uid="{00000000-0005-0000-0000-00000E630000}"/>
    <cellStyle name="Normal 3 3 13 2 4" xfId="40786" xr:uid="{00000000-0005-0000-0000-00000F630000}"/>
    <cellStyle name="Normal 3 3 13 3" xfId="9357" xr:uid="{00000000-0005-0000-0000-000010630000}"/>
    <cellStyle name="Normal 3 3 13 3 2" xfId="17267" xr:uid="{00000000-0005-0000-0000-000011630000}"/>
    <cellStyle name="Normal 3 3 13 3 2 2" xfId="32936" xr:uid="{00000000-0005-0000-0000-000012630000}"/>
    <cellStyle name="Normal 3 3 13 3 2 3" xfId="48533" xr:uid="{00000000-0005-0000-0000-000013630000}"/>
    <cellStyle name="Normal 3 3 13 3 3" xfId="25190" xr:uid="{00000000-0005-0000-0000-000014630000}"/>
    <cellStyle name="Normal 3 3 13 3 4" xfId="40787" xr:uid="{00000000-0005-0000-0000-000015630000}"/>
    <cellStyle name="Normal 3 3 13 4" xfId="17265" xr:uid="{00000000-0005-0000-0000-000016630000}"/>
    <cellStyle name="Normal 3 3 13 4 2" xfId="32934" xr:uid="{00000000-0005-0000-0000-000017630000}"/>
    <cellStyle name="Normal 3 3 13 4 3" xfId="48531" xr:uid="{00000000-0005-0000-0000-000018630000}"/>
    <cellStyle name="Normal 3 3 13 5" xfId="25188" xr:uid="{00000000-0005-0000-0000-000019630000}"/>
    <cellStyle name="Normal 3 3 13 6" xfId="40785" xr:uid="{00000000-0005-0000-0000-00001A630000}"/>
    <cellStyle name="Normal 3 3 14" xfId="9358" xr:uid="{00000000-0005-0000-0000-00001B630000}"/>
    <cellStyle name="Normal 3 3 14 2" xfId="9359" xr:uid="{00000000-0005-0000-0000-00001C630000}"/>
    <cellStyle name="Normal 3 3 14 2 2" xfId="17269" xr:uid="{00000000-0005-0000-0000-00001D630000}"/>
    <cellStyle name="Normal 3 3 14 2 2 2" xfId="32938" xr:uid="{00000000-0005-0000-0000-00001E630000}"/>
    <cellStyle name="Normal 3 3 14 2 2 3" xfId="48535" xr:uid="{00000000-0005-0000-0000-00001F630000}"/>
    <cellStyle name="Normal 3 3 14 2 3" xfId="25192" xr:uid="{00000000-0005-0000-0000-000020630000}"/>
    <cellStyle name="Normal 3 3 14 2 4" xfId="40789" xr:uid="{00000000-0005-0000-0000-000021630000}"/>
    <cellStyle name="Normal 3 3 14 3" xfId="9360" xr:uid="{00000000-0005-0000-0000-000022630000}"/>
    <cellStyle name="Normal 3 3 14 3 2" xfId="17270" xr:uid="{00000000-0005-0000-0000-000023630000}"/>
    <cellStyle name="Normal 3 3 14 3 2 2" xfId="32939" xr:uid="{00000000-0005-0000-0000-000024630000}"/>
    <cellStyle name="Normal 3 3 14 3 2 3" xfId="48536" xr:uid="{00000000-0005-0000-0000-000025630000}"/>
    <cellStyle name="Normal 3 3 14 3 3" xfId="25193" xr:uid="{00000000-0005-0000-0000-000026630000}"/>
    <cellStyle name="Normal 3 3 14 3 4" xfId="40790" xr:uid="{00000000-0005-0000-0000-000027630000}"/>
    <cellStyle name="Normal 3 3 14 4" xfId="17268" xr:uid="{00000000-0005-0000-0000-000028630000}"/>
    <cellStyle name="Normal 3 3 14 4 2" xfId="32937" xr:uid="{00000000-0005-0000-0000-000029630000}"/>
    <cellStyle name="Normal 3 3 14 4 3" xfId="48534" xr:uid="{00000000-0005-0000-0000-00002A630000}"/>
    <cellStyle name="Normal 3 3 14 5" xfId="25191" xr:uid="{00000000-0005-0000-0000-00002B630000}"/>
    <cellStyle name="Normal 3 3 14 6" xfId="40788" xr:uid="{00000000-0005-0000-0000-00002C630000}"/>
    <cellStyle name="Normal 3 3 15" xfId="9361" xr:uid="{00000000-0005-0000-0000-00002D630000}"/>
    <cellStyle name="Normal 3 3 15 2" xfId="9362" xr:uid="{00000000-0005-0000-0000-00002E630000}"/>
    <cellStyle name="Normal 3 3 15 2 2" xfId="17272" xr:uid="{00000000-0005-0000-0000-00002F630000}"/>
    <cellStyle name="Normal 3 3 15 2 2 2" xfId="32941" xr:uid="{00000000-0005-0000-0000-000030630000}"/>
    <cellStyle name="Normal 3 3 15 2 2 3" xfId="48538" xr:uid="{00000000-0005-0000-0000-000031630000}"/>
    <cellStyle name="Normal 3 3 15 2 3" xfId="25195" xr:uid="{00000000-0005-0000-0000-000032630000}"/>
    <cellStyle name="Normal 3 3 15 2 4" xfId="40792" xr:uid="{00000000-0005-0000-0000-000033630000}"/>
    <cellStyle name="Normal 3 3 15 3" xfId="9363" xr:uid="{00000000-0005-0000-0000-000034630000}"/>
    <cellStyle name="Normal 3 3 15 3 2" xfId="17273" xr:uid="{00000000-0005-0000-0000-000035630000}"/>
    <cellStyle name="Normal 3 3 15 3 2 2" xfId="32942" xr:uid="{00000000-0005-0000-0000-000036630000}"/>
    <cellStyle name="Normal 3 3 15 3 2 3" xfId="48539" xr:uid="{00000000-0005-0000-0000-000037630000}"/>
    <cellStyle name="Normal 3 3 15 3 3" xfId="25196" xr:uid="{00000000-0005-0000-0000-000038630000}"/>
    <cellStyle name="Normal 3 3 15 3 4" xfId="40793" xr:uid="{00000000-0005-0000-0000-000039630000}"/>
    <cellStyle name="Normal 3 3 15 4" xfId="17271" xr:uid="{00000000-0005-0000-0000-00003A630000}"/>
    <cellStyle name="Normal 3 3 15 4 2" xfId="32940" xr:uid="{00000000-0005-0000-0000-00003B630000}"/>
    <cellStyle name="Normal 3 3 15 4 3" xfId="48537" xr:uid="{00000000-0005-0000-0000-00003C630000}"/>
    <cellStyle name="Normal 3 3 15 5" xfId="25194" xr:uid="{00000000-0005-0000-0000-00003D630000}"/>
    <cellStyle name="Normal 3 3 15 6" xfId="40791" xr:uid="{00000000-0005-0000-0000-00003E630000}"/>
    <cellStyle name="Normal 3 3 16" xfId="9364" xr:uid="{00000000-0005-0000-0000-00003F630000}"/>
    <cellStyle name="Normal 3 3 16 2" xfId="9365" xr:uid="{00000000-0005-0000-0000-000040630000}"/>
    <cellStyle name="Normal 3 3 16 2 2" xfId="17275" xr:uid="{00000000-0005-0000-0000-000041630000}"/>
    <cellStyle name="Normal 3 3 16 2 2 2" xfId="32944" xr:uid="{00000000-0005-0000-0000-000042630000}"/>
    <cellStyle name="Normal 3 3 16 2 2 3" xfId="48541" xr:uid="{00000000-0005-0000-0000-000043630000}"/>
    <cellStyle name="Normal 3 3 16 2 3" xfId="25198" xr:uid="{00000000-0005-0000-0000-000044630000}"/>
    <cellStyle name="Normal 3 3 16 2 4" xfId="40795" xr:uid="{00000000-0005-0000-0000-000045630000}"/>
    <cellStyle name="Normal 3 3 16 3" xfId="9366" xr:uid="{00000000-0005-0000-0000-000046630000}"/>
    <cellStyle name="Normal 3 3 16 3 2" xfId="17276" xr:uid="{00000000-0005-0000-0000-000047630000}"/>
    <cellStyle name="Normal 3 3 16 3 2 2" xfId="32945" xr:uid="{00000000-0005-0000-0000-000048630000}"/>
    <cellStyle name="Normal 3 3 16 3 2 3" xfId="48542" xr:uid="{00000000-0005-0000-0000-000049630000}"/>
    <cellStyle name="Normal 3 3 16 3 3" xfId="25199" xr:uid="{00000000-0005-0000-0000-00004A630000}"/>
    <cellStyle name="Normal 3 3 16 3 4" xfId="40796" xr:uid="{00000000-0005-0000-0000-00004B630000}"/>
    <cellStyle name="Normal 3 3 16 4" xfId="17274" xr:uid="{00000000-0005-0000-0000-00004C630000}"/>
    <cellStyle name="Normal 3 3 16 4 2" xfId="32943" xr:uid="{00000000-0005-0000-0000-00004D630000}"/>
    <cellStyle name="Normal 3 3 16 4 3" xfId="48540" xr:uid="{00000000-0005-0000-0000-00004E630000}"/>
    <cellStyle name="Normal 3 3 16 5" xfId="25197" xr:uid="{00000000-0005-0000-0000-00004F630000}"/>
    <cellStyle name="Normal 3 3 16 6" xfId="40794" xr:uid="{00000000-0005-0000-0000-000050630000}"/>
    <cellStyle name="Normal 3 3 17" xfId="9367" xr:uid="{00000000-0005-0000-0000-000051630000}"/>
    <cellStyle name="Normal 3 3 17 2" xfId="9368" xr:uid="{00000000-0005-0000-0000-000052630000}"/>
    <cellStyle name="Normal 3 3 17 2 2" xfId="17278" xr:uid="{00000000-0005-0000-0000-000053630000}"/>
    <cellStyle name="Normal 3 3 17 2 2 2" xfId="32947" xr:uid="{00000000-0005-0000-0000-000054630000}"/>
    <cellStyle name="Normal 3 3 17 2 2 3" xfId="48544" xr:uid="{00000000-0005-0000-0000-000055630000}"/>
    <cellStyle name="Normal 3 3 17 2 3" xfId="25201" xr:uid="{00000000-0005-0000-0000-000056630000}"/>
    <cellStyle name="Normal 3 3 17 2 4" xfId="40798" xr:uid="{00000000-0005-0000-0000-000057630000}"/>
    <cellStyle name="Normal 3 3 17 3" xfId="9369" xr:uid="{00000000-0005-0000-0000-000058630000}"/>
    <cellStyle name="Normal 3 3 17 3 2" xfId="17279" xr:uid="{00000000-0005-0000-0000-000059630000}"/>
    <cellStyle name="Normal 3 3 17 3 2 2" xfId="32948" xr:uid="{00000000-0005-0000-0000-00005A630000}"/>
    <cellStyle name="Normal 3 3 17 3 2 3" xfId="48545" xr:uid="{00000000-0005-0000-0000-00005B630000}"/>
    <cellStyle name="Normal 3 3 17 3 3" xfId="25202" xr:uid="{00000000-0005-0000-0000-00005C630000}"/>
    <cellStyle name="Normal 3 3 17 3 4" xfId="40799" xr:uid="{00000000-0005-0000-0000-00005D630000}"/>
    <cellStyle name="Normal 3 3 17 4" xfId="17277" xr:uid="{00000000-0005-0000-0000-00005E630000}"/>
    <cellStyle name="Normal 3 3 17 4 2" xfId="32946" xr:uid="{00000000-0005-0000-0000-00005F630000}"/>
    <cellStyle name="Normal 3 3 17 4 3" xfId="48543" xr:uid="{00000000-0005-0000-0000-000060630000}"/>
    <cellStyle name="Normal 3 3 17 5" xfId="25200" xr:uid="{00000000-0005-0000-0000-000061630000}"/>
    <cellStyle name="Normal 3 3 17 6" xfId="40797" xr:uid="{00000000-0005-0000-0000-000062630000}"/>
    <cellStyle name="Normal 3 3 18" xfId="9370" xr:uid="{00000000-0005-0000-0000-000063630000}"/>
    <cellStyle name="Normal 3 3 18 2" xfId="9371" xr:uid="{00000000-0005-0000-0000-000064630000}"/>
    <cellStyle name="Normal 3 3 18 2 2" xfId="17281" xr:uid="{00000000-0005-0000-0000-000065630000}"/>
    <cellStyle name="Normal 3 3 18 2 2 2" xfId="32950" xr:uid="{00000000-0005-0000-0000-000066630000}"/>
    <cellStyle name="Normal 3 3 18 2 2 3" xfId="48547" xr:uid="{00000000-0005-0000-0000-000067630000}"/>
    <cellStyle name="Normal 3 3 18 2 3" xfId="25204" xr:uid="{00000000-0005-0000-0000-000068630000}"/>
    <cellStyle name="Normal 3 3 18 2 4" xfId="40801" xr:uid="{00000000-0005-0000-0000-000069630000}"/>
    <cellStyle name="Normal 3 3 18 3" xfId="9372" xr:uid="{00000000-0005-0000-0000-00006A630000}"/>
    <cellStyle name="Normal 3 3 18 3 2" xfId="17282" xr:uid="{00000000-0005-0000-0000-00006B630000}"/>
    <cellStyle name="Normal 3 3 18 3 2 2" xfId="32951" xr:uid="{00000000-0005-0000-0000-00006C630000}"/>
    <cellStyle name="Normal 3 3 18 3 2 3" xfId="48548" xr:uid="{00000000-0005-0000-0000-00006D630000}"/>
    <cellStyle name="Normal 3 3 18 3 3" xfId="25205" xr:uid="{00000000-0005-0000-0000-00006E630000}"/>
    <cellStyle name="Normal 3 3 18 3 4" xfId="40802" xr:uid="{00000000-0005-0000-0000-00006F630000}"/>
    <cellStyle name="Normal 3 3 18 4" xfId="17280" xr:uid="{00000000-0005-0000-0000-000070630000}"/>
    <cellStyle name="Normal 3 3 18 4 2" xfId="32949" xr:uid="{00000000-0005-0000-0000-000071630000}"/>
    <cellStyle name="Normal 3 3 18 4 3" xfId="48546" xr:uid="{00000000-0005-0000-0000-000072630000}"/>
    <cellStyle name="Normal 3 3 18 5" xfId="25203" xr:uid="{00000000-0005-0000-0000-000073630000}"/>
    <cellStyle name="Normal 3 3 18 6" xfId="40800" xr:uid="{00000000-0005-0000-0000-000074630000}"/>
    <cellStyle name="Normal 3 3 19" xfId="9373" xr:uid="{00000000-0005-0000-0000-000075630000}"/>
    <cellStyle name="Normal 3 3 19 2" xfId="9374" xr:uid="{00000000-0005-0000-0000-000076630000}"/>
    <cellStyle name="Normal 3 3 19 2 2" xfId="17284" xr:uid="{00000000-0005-0000-0000-000077630000}"/>
    <cellStyle name="Normal 3 3 19 2 2 2" xfId="32953" xr:uid="{00000000-0005-0000-0000-000078630000}"/>
    <cellStyle name="Normal 3 3 19 2 2 3" xfId="48550" xr:uid="{00000000-0005-0000-0000-000079630000}"/>
    <cellStyle name="Normal 3 3 19 2 3" xfId="25207" xr:uid="{00000000-0005-0000-0000-00007A630000}"/>
    <cellStyle name="Normal 3 3 19 2 4" xfId="40804" xr:uid="{00000000-0005-0000-0000-00007B630000}"/>
    <cellStyle name="Normal 3 3 19 3" xfId="9375" xr:uid="{00000000-0005-0000-0000-00007C630000}"/>
    <cellStyle name="Normal 3 3 19 3 2" xfId="17285" xr:uid="{00000000-0005-0000-0000-00007D630000}"/>
    <cellStyle name="Normal 3 3 19 3 2 2" xfId="32954" xr:uid="{00000000-0005-0000-0000-00007E630000}"/>
    <cellStyle name="Normal 3 3 19 3 2 3" xfId="48551" xr:uid="{00000000-0005-0000-0000-00007F630000}"/>
    <cellStyle name="Normal 3 3 19 3 3" xfId="25208" xr:uid="{00000000-0005-0000-0000-000080630000}"/>
    <cellStyle name="Normal 3 3 19 3 4" xfId="40805" xr:uid="{00000000-0005-0000-0000-000081630000}"/>
    <cellStyle name="Normal 3 3 19 4" xfId="17283" xr:uid="{00000000-0005-0000-0000-000082630000}"/>
    <cellStyle name="Normal 3 3 19 4 2" xfId="32952" xr:uid="{00000000-0005-0000-0000-000083630000}"/>
    <cellStyle name="Normal 3 3 19 4 3" xfId="48549" xr:uid="{00000000-0005-0000-0000-000084630000}"/>
    <cellStyle name="Normal 3 3 19 5" xfId="25206" xr:uid="{00000000-0005-0000-0000-000085630000}"/>
    <cellStyle name="Normal 3 3 19 6" xfId="40803" xr:uid="{00000000-0005-0000-0000-000086630000}"/>
    <cellStyle name="Normal 3 3 2" xfId="505" xr:uid="{00000000-0005-0000-0000-000087630000}"/>
    <cellStyle name="Normal 3 3 2 10" xfId="9377" xr:uid="{00000000-0005-0000-0000-000088630000}"/>
    <cellStyle name="Normal 3 3 2 10 2" xfId="9378" xr:uid="{00000000-0005-0000-0000-000089630000}"/>
    <cellStyle name="Normal 3 3 2 10 2 2" xfId="17288" xr:uid="{00000000-0005-0000-0000-00008A630000}"/>
    <cellStyle name="Normal 3 3 2 10 2 2 2" xfId="32957" xr:uid="{00000000-0005-0000-0000-00008B630000}"/>
    <cellStyle name="Normal 3 3 2 10 2 2 3" xfId="48554" xr:uid="{00000000-0005-0000-0000-00008C630000}"/>
    <cellStyle name="Normal 3 3 2 10 2 3" xfId="25211" xr:uid="{00000000-0005-0000-0000-00008D630000}"/>
    <cellStyle name="Normal 3 3 2 10 2 4" xfId="40808" xr:uid="{00000000-0005-0000-0000-00008E630000}"/>
    <cellStyle name="Normal 3 3 2 10 3" xfId="9379" xr:uid="{00000000-0005-0000-0000-00008F630000}"/>
    <cellStyle name="Normal 3 3 2 10 3 2" xfId="17289" xr:uid="{00000000-0005-0000-0000-000090630000}"/>
    <cellStyle name="Normal 3 3 2 10 3 2 2" xfId="32958" xr:uid="{00000000-0005-0000-0000-000091630000}"/>
    <cellStyle name="Normal 3 3 2 10 3 2 3" xfId="48555" xr:uid="{00000000-0005-0000-0000-000092630000}"/>
    <cellStyle name="Normal 3 3 2 10 3 3" xfId="25212" xr:uid="{00000000-0005-0000-0000-000093630000}"/>
    <cellStyle name="Normal 3 3 2 10 3 4" xfId="40809" xr:uid="{00000000-0005-0000-0000-000094630000}"/>
    <cellStyle name="Normal 3 3 2 10 4" xfId="17287" xr:uid="{00000000-0005-0000-0000-000095630000}"/>
    <cellStyle name="Normal 3 3 2 10 4 2" xfId="32956" xr:uid="{00000000-0005-0000-0000-000096630000}"/>
    <cellStyle name="Normal 3 3 2 10 4 3" xfId="48553" xr:uid="{00000000-0005-0000-0000-000097630000}"/>
    <cellStyle name="Normal 3 3 2 10 5" xfId="25210" xr:uid="{00000000-0005-0000-0000-000098630000}"/>
    <cellStyle name="Normal 3 3 2 10 6" xfId="40807" xr:uid="{00000000-0005-0000-0000-000099630000}"/>
    <cellStyle name="Normal 3 3 2 11" xfId="9380" xr:uid="{00000000-0005-0000-0000-00009A630000}"/>
    <cellStyle name="Normal 3 3 2 11 2" xfId="9381" xr:uid="{00000000-0005-0000-0000-00009B630000}"/>
    <cellStyle name="Normal 3 3 2 11 2 2" xfId="17291" xr:uid="{00000000-0005-0000-0000-00009C630000}"/>
    <cellStyle name="Normal 3 3 2 11 2 2 2" xfId="32960" xr:uid="{00000000-0005-0000-0000-00009D630000}"/>
    <cellStyle name="Normal 3 3 2 11 2 2 3" xfId="48557" xr:uid="{00000000-0005-0000-0000-00009E630000}"/>
    <cellStyle name="Normal 3 3 2 11 2 3" xfId="25214" xr:uid="{00000000-0005-0000-0000-00009F630000}"/>
    <cellStyle name="Normal 3 3 2 11 2 4" xfId="40811" xr:uid="{00000000-0005-0000-0000-0000A0630000}"/>
    <cellStyle name="Normal 3 3 2 11 3" xfId="9382" xr:uid="{00000000-0005-0000-0000-0000A1630000}"/>
    <cellStyle name="Normal 3 3 2 11 3 2" xfId="17292" xr:uid="{00000000-0005-0000-0000-0000A2630000}"/>
    <cellStyle name="Normal 3 3 2 11 3 2 2" xfId="32961" xr:uid="{00000000-0005-0000-0000-0000A3630000}"/>
    <cellStyle name="Normal 3 3 2 11 3 2 3" xfId="48558" xr:uid="{00000000-0005-0000-0000-0000A4630000}"/>
    <cellStyle name="Normal 3 3 2 11 3 3" xfId="25215" xr:uid="{00000000-0005-0000-0000-0000A5630000}"/>
    <cellStyle name="Normal 3 3 2 11 3 4" xfId="40812" xr:uid="{00000000-0005-0000-0000-0000A6630000}"/>
    <cellStyle name="Normal 3 3 2 11 4" xfId="17290" xr:uid="{00000000-0005-0000-0000-0000A7630000}"/>
    <cellStyle name="Normal 3 3 2 11 4 2" xfId="32959" xr:uid="{00000000-0005-0000-0000-0000A8630000}"/>
    <cellStyle name="Normal 3 3 2 11 4 3" xfId="48556" xr:uid="{00000000-0005-0000-0000-0000A9630000}"/>
    <cellStyle name="Normal 3 3 2 11 5" xfId="25213" xr:uid="{00000000-0005-0000-0000-0000AA630000}"/>
    <cellStyle name="Normal 3 3 2 11 6" xfId="40810" xr:uid="{00000000-0005-0000-0000-0000AB630000}"/>
    <cellStyle name="Normal 3 3 2 12" xfId="9383" xr:uid="{00000000-0005-0000-0000-0000AC630000}"/>
    <cellStyle name="Normal 3 3 2 12 2" xfId="9384" xr:uid="{00000000-0005-0000-0000-0000AD630000}"/>
    <cellStyle name="Normal 3 3 2 12 2 2" xfId="17294" xr:uid="{00000000-0005-0000-0000-0000AE630000}"/>
    <cellStyle name="Normal 3 3 2 12 2 2 2" xfId="32963" xr:uid="{00000000-0005-0000-0000-0000AF630000}"/>
    <cellStyle name="Normal 3 3 2 12 2 2 3" xfId="48560" xr:uid="{00000000-0005-0000-0000-0000B0630000}"/>
    <cellStyle name="Normal 3 3 2 12 2 3" xfId="25217" xr:uid="{00000000-0005-0000-0000-0000B1630000}"/>
    <cellStyle name="Normal 3 3 2 12 2 4" xfId="40814" xr:uid="{00000000-0005-0000-0000-0000B2630000}"/>
    <cellStyle name="Normal 3 3 2 12 3" xfId="9385" xr:uid="{00000000-0005-0000-0000-0000B3630000}"/>
    <cellStyle name="Normal 3 3 2 12 3 2" xfId="17295" xr:uid="{00000000-0005-0000-0000-0000B4630000}"/>
    <cellStyle name="Normal 3 3 2 12 3 2 2" xfId="32964" xr:uid="{00000000-0005-0000-0000-0000B5630000}"/>
    <cellStyle name="Normal 3 3 2 12 3 2 3" xfId="48561" xr:uid="{00000000-0005-0000-0000-0000B6630000}"/>
    <cellStyle name="Normal 3 3 2 12 3 3" xfId="25218" xr:uid="{00000000-0005-0000-0000-0000B7630000}"/>
    <cellStyle name="Normal 3 3 2 12 3 4" xfId="40815" xr:uid="{00000000-0005-0000-0000-0000B8630000}"/>
    <cellStyle name="Normal 3 3 2 12 4" xfId="17293" xr:uid="{00000000-0005-0000-0000-0000B9630000}"/>
    <cellStyle name="Normal 3 3 2 12 4 2" xfId="32962" xr:uid="{00000000-0005-0000-0000-0000BA630000}"/>
    <cellStyle name="Normal 3 3 2 12 4 3" xfId="48559" xr:uid="{00000000-0005-0000-0000-0000BB630000}"/>
    <cellStyle name="Normal 3 3 2 12 5" xfId="25216" xr:uid="{00000000-0005-0000-0000-0000BC630000}"/>
    <cellStyle name="Normal 3 3 2 12 6" xfId="40813" xr:uid="{00000000-0005-0000-0000-0000BD630000}"/>
    <cellStyle name="Normal 3 3 2 13" xfId="9386" xr:uid="{00000000-0005-0000-0000-0000BE630000}"/>
    <cellStyle name="Normal 3 3 2 13 2" xfId="9387" xr:uid="{00000000-0005-0000-0000-0000BF630000}"/>
    <cellStyle name="Normal 3 3 2 13 2 2" xfId="17297" xr:uid="{00000000-0005-0000-0000-0000C0630000}"/>
    <cellStyle name="Normal 3 3 2 13 2 2 2" xfId="32966" xr:uid="{00000000-0005-0000-0000-0000C1630000}"/>
    <cellStyle name="Normal 3 3 2 13 2 2 3" xfId="48563" xr:uid="{00000000-0005-0000-0000-0000C2630000}"/>
    <cellStyle name="Normal 3 3 2 13 2 3" xfId="25220" xr:uid="{00000000-0005-0000-0000-0000C3630000}"/>
    <cellStyle name="Normal 3 3 2 13 2 4" xfId="40817" xr:uid="{00000000-0005-0000-0000-0000C4630000}"/>
    <cellStyle name="Normal 3 3 2 13 3" xfId="9388" xr:uid="{00000000-0005-0000-0000-0000C5630000}"/>
    <cellStyle name="Normal 3 3 2 13 3 2" xfId="17298" xr:uid="{00000000-0005-0000-0000-0000C6630000}"/>
    <cellStyle name="Normal 3 3 2 13 3 2 2" xfId="32967" xr:uid="{00000000-0005-0000-0000-0000C7630000}"/>
    <cellStyle name="Normal 3 3 2 13 3 2 3" xfId="48564" xr:uid="{00000000-0005-0000-0000-0000C8630000}"/>
    <cellStyle name="Normal 3 3 2 13 3 3" xfId="25221" xr:uid="{00000000-0005-0000-0000-0000C9630000}"/>
    <cellStyle name="Normal 3 3 2 13 3 4" xfId="40818" xr:uid="{00000000-0005-0000-0000-0000CA630000}"/>
    <cellStyle name="Normal 3 3 2 13 4" xfId="17296" xr:uid="{00000000-0005-0000-0000-0000CB630000}"/>
    <cellStyle name="Normal 3 3 2 13 4 2" xfId="32965" xr:uid="{00000000-0005-0000-0000-0000CC630000}"/>
    <cellStyle name="Normal 3 3 2 13 4 3" xfId="48562" xr:uid="{00000000-0005-0000-0000-0000CD630000}"/>
    <cellStyle name="Normal 3 3 2 13 5" xfId="25219" xr:uid="{00000000-0005-0000-0000-0000CE630000}"/>
    <cellStyle name="Normal 3 3 2 13 6" xfId="40816" xr:uid="{00000000-0005-0000-0000-0000CF630000}"/>
    <cellStyle name="Normal 3 3 2 14" xfId="9389" xr:uid="{00000000-0005-0000-0000-0000D0630000}"/>
    <cellStyle name="Normal 3 3 2 14 2" xfId="9390" xr:uid="{00000000-0005-0000-0000-0000D1630000}"/>
    <cellStyle name="Normal 3 3 2 14 2 2" xfId="17300" xr:uid="{00000000-0005-0000-0000-0000D2630000}"/>
    <cellStyle name="Normal 3 3 2 14 2 2 2" xfId="32969" xr:uid="{00000000-0005-0000-0000-0000D3630000}"/>
    <cellStyle name="Normal 3 3 2 14 2 2 3" xfId="48566" xr:uid="{00000000-0005-0000-0000-0000D4630000}"/>
    <cellStyle name="Normal 3 3 2 14 2 3" xfId="25223" xr:uid="{00000000-0005-0000-0000-0000D5630000}"/>
    <cellStyle name="Normal 3 3 2 14 2 4" xfId="40820" xr:uid="{00000000-0005-0000-0000-0000D6630000}"/>
    <cellStyle name="Normal 3 3 2 14 3" xfId="9391" xr:uid="{00000000-0005-0000-0000-0000D7630000}"/>
    <cellStyle name="Normal 3 3 2 14 3 2" xfId="17301" xr:uid="{00000000-0005-0000-0000-0000D8630000}"/>
    <cellStyle name="Normal 3 3 2 14 3 2 2" xfId="32970" xr:uid="{00000000-0005-0000-0000-0000D9630000}"/>
    <cellStyle name="Normal 3 3 2 14 3 2 3" xfId="48567" xr:uid="{00000000-0005-0000-0000-0000DA630000}"/>
    <cellStyle name="Normal 3 3 2 14 3 3" xfId="25224" xr:uid="{00000000-0005-0000-0000-0000DB630000}"/>
    <cellStyle name="Normal 3 3 2 14 3 4" xfId="40821" xr:uid="{00000000-0005-0000-0000-0000DC630000}"/>
    <cellStyle name="Normal 3 3 2 14 4" xfId="17299" xr:uid="{00000000-0005-0000-0000-0000DD630000}"/>
    <cellStyle name="Normal 3 3 2 14 4 2" xfId="32968" xr:uid="{00000000-0005-0000-0000-0000DE630000}"/>
    <cellStyle name="Normal 3 3 2 14 4 3" xfId="48565" xr:uid="{00000000-0005-0000-0000-0000DF630000}"/>
    <cellStyle name="Normal 3 3 2 14 5" xfId="25222" xr:uid="{00000000-0005-0000-0000-0000E0630000}"/>
    <cellStyle name="Normal 3 3 2 14 6" xfId="40819" xr:uid="{00000000-0005-0000-0000-0000E1630000}"/>
    <cellStyle name="Normal 3 3 2 15" xfId="9392" xr:uid="{00000000-0005-0000-0000-0000E2630000}"/>
    <cellStyle name="Normal 3 3 2 15 2" xfId="9393" xr:uid="{00000000-0005-0000-0000-0000E3630000}"/>
    <cellStyle name="Normal 3 3 2 15 2 2" xfId="17303" xr:uid="{00000000-0005-0000-0000-0000E4630000}"/>
    <cellStyle name="Normal 3 3 2 15 2 2 2" xfId="32972" xr:uid="{00000000-0005-0000-0000-0000E5630000}"/>
    <cellStyle name="Normal 3 3 2 15 2 2 3" xfId="48569" xr:uid="{00000000-0005-0000-0000-0000E6630000}"/>
    <cellStyle name="Normal 3 3 2 15 2 3" xfId="25226" xr:uid="{00000000-0005-0000-0000-0000E7630000}"/>
    <cellStyle name="Normal 3 3 2 15 2 4" xfId="40823" xr:uid="{00000000-0005-0000-0000-0000E8630000}"/>
    <cellStyle name="Normal 3 3 2 15 3" xfId="9394" xr:uid="{00000000-0005-0000-0000-0000E9630000}"/>
    <cellStyle name="Normal 3 3 2 15 3 2" xfId="17304" xr:uid="{00000000-0005-0000-0000-0000EA630000}"/>
    <cellStyle name="Normal 3 3 2 15 3 2 2" xfId="32973" xr:uid="{00000000-0005-0000-0000-0000EB630000}"/>
    <cellStyle name="Normal 3 3 2 15 3 2 3" xfId="48570" xr:uid="{00000000-0005-0000-0000-0000EC630000}"/>
    <cellStyle name="Normal 3 3 2 15 3 3" xfId="25227" xr:uid="{00000000-0005-0000-0000-0000ED630000}"/>
    <cellStyle name="Normal 3 3 2 15 3 4" xfId="40824" xr:uid="{00000000-0005-0000-0000-0000EE630000}"/>
    <cellStyle name="Normal 3 3 2 15 4" xfId="17302" xr:uid="{00000000-0005-0000-0000-0000EF630000}"/>
    <cellStyle name="Normal 3 3 2 15 4 2" xfId="32971" xr:uid="{00000000-0005-0000-0000-0000F0630000}"/>
    <cellStyle name="Normal 3 3 2 15 4 3" xfId="48568" xr:uid="{00000000-0005-0000-0000-0000F1630000}"/>
    <cellStyle name="Normal 3 3 2 15 5" xfId="25225" xr:uid="{00000000-0005-0000-0000-0000F2630000}"/>
    <cellStyle name="Normal 3 3 2 15 6" xfId="40822" xr:uid="{00000000-0005-0000-0000-0000F3630000}"/>
    <cellStyle name="Normal 3 3 2 16" xfId="9395" xr:uid="{00000000-0005-0000-0000-0000F4630000}"/>
    <cellStyle name="Normal 3 3 2 16 2" xfId="9396" xr:uid="{00000000-0005-0000-0000-0000F5630000}"/>
    <cellStyle name="Normal 3 3 2 16 2 2" xfId="17306" xr:uid="{00000000-0005-0000-0000-0000F6630000}"/>
    <cellStyle name="Normal 3 3 2 16 2 2 2" xfId="32975" xr:uid="{00000000-0005-0000-0000-0000F7630000}"/>
    <cellStyle name="Normal 3 3 2 16 2 2 3" xfId="48572" xr:uid="{00000000-0005-0000-0000-0000F8630000}"/>
    <cellStyle name="Normal 3 3 2 16 2 3" xfId="25229" xr:uid="{00000000-0005-0000-0000-0000F9630000}"/>
    <cellStyle name="Normal 3 3 2 16 2 4" xfId="40826" xr:uid="{00000000-0005-0000-0000-0000FA630000}"/>
    <cellStyle name="Normal 3 3 2 16 3" xfId="9397" xr:uid="{00000000-0005-0000-0000-0000FB630000}"/>
    <cellStyle name="Normal 3 3 2 16 3 2" xfId="17307" xr:uid="{00000000-0005-0000-0000-0000FC630000}"/>
    <cellStyle name="Normal 3 3 2 16 3 2 2" xfId="32976" xr:uid="{00000000-0005-0000-0000-0000FD630000}"/>
    <cellStyle name="Normal 3 3 2 16 3 2 3" xfId="48573" xr:uid="{00000000-0005-0000-0000-0000FE630000}"/>
    <cellStyle name="Normal 3 3 2 16 3 3" xfId="25230" xr:uid="{00000000-0005-0000-0000-0000FF630000}"/>
    <cellStyle name="Normal 3 3 2 16 3 4" xfId="40827" xr:uid="{00000000-0005-0000-0000-000000640000}"/>
    <cellStyle name="Normal 3 3 2 16 4" xfId="17305" xr:uid="{00000000-0005-0000-0000-000001640000}"/>
    <cellStyle name="Normal 3 3 2 16 4 2" xfId="32974" xr:uid="{00000000-0005-0000-0000-000002640000}"/>
    <cellStyle name="Normal 3 3 2 16 4 3" xfId="48571" xr:uid="{00000000-0005-0000-0000-000003640000}"/>
    <cellStyle name="Normal 3 3 2 16 5" xfId="25228" xr:uid="{00000000-0005-0000-0000-000004640000}"/>
    <cellStyle name="Normal 3 3 2 16 6" xfId="40825" xr:uid="{00000000-0005-0000-0000-000005640000}"/>
    <cellStyle name="Normal 3 3 2 17" xfId="9398" xr:uid="{00000000-0005-0000-0000-000006640000}"/>
    <cellStyle name="Normal 3 3 2 17 2" xfId="9399" xr:uid="{00000000-0005-0000-0000-000007640000}"/>
    <cellStyle name="Normal 3 3 2 17 2 2" xfId="17309" xr:uid="{00000000-0005-0000-0000-000008640000}"/>
    <cellStyle name="Normal 3 3 2 17 2 2 2" xfId="32978" xr:uid="{00000000-0005-0000-0000-000009640000}"/>
    <cellStyle name="Normal 3 3 2 17 2 2 3" xfId="48575" xr:uid="{00000000-0005-0000-0000-00000A640000}"/>
    <cellStyle name="Normal 3 3 2 17 2 3" xfId="25232" xr:uid="{00000000-0005-0000-0000-00000B640000}"/>
    <cellStyle name="Normal 3 3 2 17 2 4" xfId="40829" xr:uid="{00000000-0005-0000-0000-00000C640000}"/>
    <cellStyle name="Normal 3 3 2 17 3" xfId="9400" xr:uid="{00000000-0005-0000-0000-00000D640000}"/>
    <cellStyle name="Normal 3 3 2 17 3 2" xfId="17310" xr:uid="{00000000-0005-0000-0000-00000E640000}"/>
    <cellStyle name="Normal 3 3 2 17 3 2 2" xfId="32979" xr:uid="{00000000-0005-0000-0000-00000F640000}"/>
    <cellStyle name="Normal 3 3 2 17 3 2 3" xfId="48576" xr:uid="{00000000-0005-0000-0000-000010640000}"/>
    <cellStyle name="Normal 3 3 2 17 3 3" xfId="25233" xr:uid="{00000000-0005-0000-0000-000011640000}"/>
    <cellStyle name="Normal 3 3 2 17 3 4" xfId="40830" xr:uid="{00000000-0005-0000-0000-000012640000}"/>
    <cellStyle name="Normal 3 3 2 17 4" xfId="17308" xr:uid="{00000000-0005-0000-0000-000013640000}"/>
    <cellStyle name="Normal 3 3 2 17 4 2" xfId="32977" xr:uid="{00000000-0005-0000-0000-000014640000}"/>
    <cellStyle name="Normal 3 3 2 17 4 3" xfId="48574" xr:uid="{00000000-0005-0000-0000-000015640000}"/>
    <cellStyle name="Normal 3 3 2 17 5" xfId="25231" xr:uid="{00000000-0005-0000-0000-000016640000}"/>
    <cellStyle name="Normal 3 3 2 17 6" xfId="40828" xr:uid="{00000000-0005-0000-0000-000017640000}"/>
    <cellStyle name="Normal 3 3 2 18" xfId="9401" xr:uid="{00000000-0005-0000-0000-000018640000}"/>
    <cellStyle name="Normal 3 3 2 18 2" xfId="9402" xr:uid="{00000000-0005-0000-0000-000019640000}"/>
    <cellStyle name="Normal 3 3 2 18 2 2" xfId="17312" xr:uid="{00000000-0005-0000-0000-00001A640000}"/>
    <cellStyle name="Normal 3 3 2 18 2 2 2" xfId="32981" xr:uid="{00000000-0005-0000-0000-00001B640000}"/>
    <cellStyle name="Normal 3 3 2 18 2 2 3" xfId="48578" xr:uid="{00000000-0005-0000-0000-00001C640000}"/>
    <cellStyle name="Normal 3 3 2 18 2 3" xfId="25235" xr:uid="{00000000-0005-0000-0000-00001D640000}"/>
    <cellStyle name="Normal 3 3 2 18 2 4" xfId="40832" xr:uid="{00000000-0005-0000-0000-00001E640000}"/>
    <cellStyle name="Normal 3 3 2 18 3" xfId="9403" xr:uid="{00000000-0005-0000-0000-00001F640000}"/>
    <cellStyle name="Normal 3 3 2 18 3 2" xfId="17313" xr:uid="{00000000-0005-0000-0000-000020640000}"/>
    <cellStyle name="Normal 3 3 2 18 3 2 2" xfId="32982" xr:uid="{00000000-0005-0000-0000-000021640000}"/>
    <cellStyle name="Normal 3 3 2 18 3 2 3" xfId="48579" xr:uid="{00000000-0005-0000-0000-000022640000}"/>
    <cellStyle name="Normal 3 3 2 18 3 3" xfId="25236" xr:uid="{00000000-0005-0000-0000-000023640000}"/>
    <cellStyle name="Normal 3 3 2 18 3 4" xfId="40833" xr:uid="{00000000-0005-0000-0000-000024640000}"/>
    <cellStyle name="Normal 3 3 2 18 4" xfId="17311" xr:uid="{00000000-0005-0000-0000-000025640000}"/>
    <cellStyle name="Normal 3 3 2 18 4 2" xfId="32980" xr:uid="{00000000-0005-0000-0000-000026640000}"/>
    <cellStyle name="Normal 3 3 2 18 4 3" xfId="48577" xr:uid="{00000000-0005-0000-0000-000027640000}"/>
    <cellStyle name="Normal 3 3 2 18 5" xfId="25234" xr:uid="{00000000-0005-0000-0000-000028640000}"/>
    <cellStyle name="Normal 3 3 2 18 6" xfId="40831" xr:uid="{00000000-0005-0000-0000-000029640000}"/>
    <cellStyle name="Normal 3 3 2 19" xfId="9404" xr:uid="{00000000-0005-0000-0000-00002A640000}"/>
    <cellStyle name="Normal 3 3 2 19 2" xfId="17314" xr:uid="{00000000-0005-0000-0000-00002B640000}"/>
    <cellStyle name="Normal 3 3 2 19 2 2" xfId="32983" xr:uid="{00000000-0005-0000-0000-00002C640000}"/>
    <cellStyle name="Normal 3 3 2 19 2 3" xfId="48580" xr:uid="{00000000-0005-0000-0000-00002D640000}"/>
    <cellStyle name="Normal 3 3 2 19 3" xfId="25237" xr:uid="{00000000-0005-0000-0000-00002E640000}"/>
    <cellStyle name="Normal 3 3 2 19 4" xfId="40834" xr:uid="{00000000-0005-0000-0000-00002F640000}"/>
    <cellStyle name="Normal 3 3 2 2" xfId="9405" xr:uid="{00000000-0005-0000-0000-000030640000}"/>
    <cellStyle name="Normal 3 3 2 2 10" xfId="9406" xr:uid="{00000000-0005-0000-0000-000031640000}"/>
    <cellStyle name="Normal 3 3 2 2 10 2" xfId="9407" xr:uid="{00000000-0005-0000-0000-000032640000}"/>
    <cellStyle name="Normal 3 3 2 2 10 2 2" xfId="17317" xr:uid="{00000000-0005-0000-0000-000033640000}"/>
    <cellStyle name="Normal 3 3 2 2 10 2 2 2" xfId="32986" xr:uid="{00000000-0005-0000-0000-000034640000}"/>
    <cellStyle name="Normal 3 3 2 2 10 2 2 3" xfId="48583" xr:uid="{00000000-0005-0000-0000-000035640000}"/>
    <cellStyle name="Normal 3 3 2 2 10 2 3" xfId="25240" xr:uid="{00000000-0005-0000-0000-000036640000}"/>
    <cellStyle name="Normal 3 3 2 2 10 2 4" xfId="40837" xr:uid="{00000000-0005-0000-0000-000037640000}"/>
    <cellStyle name="Normal 3 3 2 2 10 3" xfId="9408" xr:uid="{00000000-0005-0000-0000-000038640000}"/>
    <cellStyle name="Normal 3 3 2 2 10 3 2" xfId="17318" xr:uid="{00000000-0005-0000-0000-000039640000}"/>
    <cellStyle name="Normal 3 3 2 2 10 3 2 2" xfId="32987" xr:uid="{00000000-0005-0000-0000-00003A640000}"/>
    <cellStyle name="Normal 3 3 2 2 10 3 2 3" xfId="48584" xr:uid="{00000000-0005-0000-0000-00003B640000}"/>
    <cellStyle name="Normal 3 3 2 2 10 3 3" xfId="25241" xr:uid="{00000000-0005-0000-0000-00003C640000}"/>
    <cellStyle name="Normal 3 3 2 2 10 3 4" xfId="40838" xr:uid="{00000000-0005-0000-0000-00003D640000}"/>
    <cellStyle name="Normal 3 3 2 2 10 4" xfId="17316" xr:uid="{00000000-0005-0000-0000-00003E640000}"/>
    <cellStyle name="Normal 3 3 2 2 10 4 2" xfId="32985" xr:uid="{00000000-0005-0000-0000-00003F640000}"/>
    <cellStyle name="Normal 3 3 2 2 10 4 3" xfId="48582" xr:uid="{00000000-0005-0000-0000-000040640000}"/>
    <cellStyle name="Normal 3 3 2 2 10 5" xfId="25239" xr:uid="{00000000-0005-0000-0000-000041640000}"/>
    <cellStyle name="Normal 3 3 2 2 10 6" xfId="40836" xr:uid="{00000000-0005-0000-0000-000042640000}"/>
    <cellStyle name="Normal 3 3 2 2 11" xfId="9409" xr:uid="{00000000-0005-0000-0000-000043640000}"/>
    <cellStyle name="Normal 3 3 2 2 11 2" xfId="9410" xr:uid="{00000000-0005-0000-0000-000044640000}"/>
    <cellStyle name="Normal 3 3 2 2 11 2 2" xfId="17320" xr:uid="{00000000-0005-0000-0000-000045640000}"/>
    <cellStyle name="Normal 3 3 2 2 11 2 2 2" xfId="32989" xr:uid="{00000000-0005-0000-0000-000046640000}"/>
    <cellStyle name="Normal 3 3 2 2 11 2 2 3" xfId="48586" xr:uid="{00000000-0005-0000-0000-000047640000}"/>
    <cellStyle name="Normal 3 3 2 2 11 2 3" xfId="25243" xr:uid="{00000000-0005-0000-0000-000048640000}"/>
    <cellStyle name="Normal 3 3 2 2 11 2 4" xfId="40840" xr:uid="{00000000-0005-0000-0000-000049640000}"/>
    <cellStyle name="Normal 3 3 2 2 11 3" xfId="9411" xr:uid="{00000000-0005-0000-0000-00004A640000}"/>
    <cellStyle name="Normal 3 3 2 2 11 3 2" xfId="17321" xr:uid="{00000000-0005-0000-0000-00004B640000}"/>
    <cellStyle name="Normal 3 3 2 2 11 3 2 2" xfId="32990" xr:uid="{00000000-0005-0000-0000-00004C640000}"/>
    <cellStyle name="Normal 3 3 2 2 11 3 2 3" xfId="48587" xr:uid="{00000000-0005-0000-0000-00004D640000}"/>
    <cellStyle name="Normal 3 3 2 2 11 3 3" xfId="25244" xr:uid="{00000000-0005-0000-0000-00004E640000}"/>
    <cellStyle name="Normal 3 3 2 2 11 3 4" xfId="40841" xr:uid="{00000000-0005-0000-0000-00004F640000}"/>
    <cellStyle name="Normal 3 3 2 2 11 4" xfId="17319" xr:uid="{00000000-0005-0000-0000-000050640000}"/>
    <cellStyle name="Normal 3 3 2 2 11 4 2" xfId="32988" xr:uid="{00000000-0005-0000-0000-000051640000}"/>
    <cellStyle name="Normal 3 3 2 2 11 4 3" xfId="48585" xr:uid="{00000000-0005-0000-0000-000052640000}"/>
    <cellStyle name="Normal 3 3 2 2 11 5" xfId="25242" xr:uid="{00000000-0005-0000-0000-000053640000}"/>
    <cellStyle name="Normal 3 3 2 2 11 6" xfId="40839" xr:uid="{00000000-0005-0000-0000-000054640000}"/>
    <cellStyle name="Normal 3 3 2 2 12" xfId="9412" xr:uid="{00000000-0005-0000-0000-000055640000}"/>
    <cellStyle name="Normal 3 3 2 2 12 2" xfId="9413" xr:uid="{00000000-0005-0000-0000-000056640000}"/>
    <cellStyle name="Normal 3 3 2 2 12 2 2" xfId="17323" xr:uid="{00000000-0005-0000-0000-000057640000}"/>
    <cellStyle name="Normal 3 3 2 2 12 2 2 2" xfId="32992" xr:uid="{00000000-0005-0000-0000-000058640000}"/>
    <cellStyle name="Normal 3 3 2 2 12 2 2 3" xfId="48589" xr:uid="{00000000-0005-0000-0000-000059640000}"/>
    <cellStyle name="Normal 3 3 2 2 12 2 3" xfId="25246" xr:uid="{00000000-0005-0000-0000-00005A640000}"/>
    <cellStyle name="Normal 3 3 2 2 12 2 4" xfId="40843" xr:uid="{00000000-0005-0000-0000-00005B640000}"/>
    <cellStyle name="Normal 3 3 2 2 12 3" xfId="9414" xr:uid="{00000000-0005-0000-0000-00005C640000}"/>
    <cellStyle name="Normal 3 3 2 2 12 3 2" xfId="17324" xr:uid="{00000000-0005-0000-0000-00005D640000}"/>
    <cellStyle name="Normal 3 3 2 2 12 3 2 2" xfId="32993" xr:uid="{00000000-0005-0000-0000-00005E640000}"/>
    <cellStyle name="Normal 3 3 2 2 12 3 2 3" xfId="48590" xr:uid="{00000000-0005-0000-0000-00005F640000}"/>
    <cellStyle name="Normal 3 3 2 2 12 3 3" xfId="25247" xr:uid="{00000000-0005-0000-0000-000060640000}"/>
    <cellStyle name="Normal 3 3 2 2 12 3 4" xfId="40844" xr:uid="{00000000-0005-0000-0000-000061640000}"/>
    <cellStyle name="Normal 3 3 2 2 12 4" xfId="17322" xr:uid="{00000000-0005-0000-0000-000062640000}"/>
    <cellStyle name="Normal 3 3 2 2 12 4 2" xfId="32991" xr:uid="{00000000-0005-0000-0000-000063640000}"/>
    <cellStyle name="Normal 3 3 2 2 12 4 3" xfId="48588" xr:uid="{00000000-0005-0000-0000-000064640000}"/>
    <cellStyle name="Normal 3 3 2 2 12 5" xfId="25245" xr:uid="{00000000-0005-0000-0000-000065640000}"/>
    <cellStyle name="Normal 3 3 2 2 12 6" xfId="40842" xr:uid="{00000000-0005-0000-0000-000066640000}"/>
    <cellStyle name="Normal 3 3 2 2 13" xfId="9415" xr:uid="{00000000-0005-0000-0000-000067640000}"/>
    <cellStyle name="Normal 3 3 2 2 13 2" xfId="9416" xr:uid="{00000000-0005-0000-0000-000068640000}"/>
    <cellStyle name="Normal 3 3 2 2 13 2 2" xfId="17326" xr:uid="{00000000-0005-0000-0000-000069640000}"/>
    <cellStyle name="Normal 3 3 2 2 13 2 2 2" xfId="32995" xr:uid="{00000000-0005-0000-0000-00006A640000}"/>
    <cellStyle name="Normal 3 3 2 2 13 2 2 3" xfId="48592" xr:uid="{00000000-0005-0000-0000-00006B640000}"/>
    <cellStyle name="Normal 3 3 2 2 13 2 3" xfId="25249" xr:uid="{00000000-0005-0000-0000-00006C640000}"/>
    <cellStyle name="Normal 3 3 2 2 13 2 4" xfId="40846" xr:uid="{00000000-0005-0000-0000-00006D640000}"/>
    <cellStyle name="Normal 3 3 2 2 13 3" xfId="9417" xr:uid="{00000000-0005-0000-0000-00006E640000}"/>
    <cellStyle name="Normal 3 3 2 2 13 3 2" xfId="17327" xr:uid="{00000000-0005-0000-0000-00006F640000}"/>
    <cellStyle name="Normal 3 3 2 2 13 3 2 2" xfId="32996" xr:uid="{00000000-0005-0000-0000-000070640000}"/>
    <cellStyle name="Normal 3 3 2 2 13 3 2 3" xfId="48593" xr:uid="{00000000-0005-0000-0000-000071640000}"/>
    <cellStyle name="Normal 3 3 2 2 13 3 3" xfId="25250" xr:uid="{00000000-0005-0000-0000-000072640000}"/>
    <cellStyle name="Normal 3 3 2 2 13 3 4" xfId="40847" xr:uid="{00000000-0005-0000-0000-000073640000}"/>
    <cellStyle name="Normal 3 3 2 2 13 4" xfId="17325" xr:uid="{00000000-0005-0000-0000-000074640000}"/>
    <cellStyle name="Normal 3 3 2 2 13 4 2" xfId="32994" xr:uid="{00000000-0005-0000-0000-000075640000}"/>
    <cellStyle name="Normal 3 3 2 2 13 4 3" xfId="48591" xr:uid="{00000000-0005-0000-0000-000076640000}"/>
    <cellStyle name="Normal 3 3 2 2 13 5" xfId="25248" xr:uid="{00000000-0005-0000-0000-000077640000}"/>
    <cellStyle name="Normal 3 3 2 2 13 6" xfId="40845" xr:uid="{00000000-0005-0000-0000-000078640000}"/>
    <cellStyle name="Normal 3 3 2 2 14" xfId="9418" xr:uid="{00000000-0005-0000-0000-000079640000}"/>
    <cellStyle name="Normal 3 3 2 2 14 2" xfId="9419" xr:uid="{00000000-0005-0000-0000-00007A640000}"/>
    <cellStyle name="Normal 3 3 2 2 14 2 2" xfId="17329" xr:uid="{00000000-0005-0000-0000-00007B640000}"/>
    <cellStyle name="Normal 3 3 2 2 14 2 2 2" xfId="32998" xr:uid="{00000000-0005-0000-0000-00007C640000}"/>
    <cellStyle name="Normal 3 3 2 2 14 2 2 3" xfId="48595" xr:uid="{00000000-0005-0000-0000-00007D640000}"/>
    <cellStyle name="Normal 3 3 2 2 14 2 3" xfId="25252" xr:uid="{00000000-0005-0000-0000-00007E640000}"/>
    <cellStyle name="Normal 3 3 2 2 14 2 4" xfId="40849" xr:uid="{00000000-0005-0000-0000-00007F640000}"/>
    <cellStyle name="Normal 3 3 2 2 14 3" xfId="9420" xr:uid="{00000000-0005-0000-0000-000080640000}"/>
    <cellStyle name="Normal 3 3 2 2 14 3 2" xfId="17330" xr:uid="{00000000-0005-0000-0000-000081640000}"/>
    <cellStyle name="Normal 3 3 2 2 14 3 2 2" xfId="32999" xr:uid="{00000000-0005-0000-0000-000082640000}"/>
    <cellStyle name="Normal 3 3 2 2 14 3 2 3" xfId="48596" xr:uid="{00000000-0005-0000-0000-000083640000}"/>
    <cellStyle name="Normal 3 3 2 2 14 3 3" xfId="25253" xr:uid="{00000000-0005-0000-0000-000084640000}"/>
    <cellStyle name="Normal 3 3 2 2 14 3 4" xfId="40850" xr:uid="{00000000-0005-0000-0000-000085640000}"/>
    <cellStyle name="Normal 3 3 2 2 14 4" xfId="17328" xr:uid="{00000000-0005-0000-0000-000086640000}"/>
    <cellStyle name="Normal 3 3 2 2 14 4 2" xfId="32997" xr:uid="{00000000-0005-0000-0000-000087640000}"/>
    <cellStyle name="Normal 3 3 2 2 14 4 3" xfId="48594" xr:uid="{00000000-0005-0000-0000-000088640000}"/>
    <cellStyle name="Normal 3 3 2 2 14 5" xfId="25251" xr:uid="{00000000-0005-0000-0000-000089640000}"/>
    <cellStyle name="Normal 3 3 2 2 14 6" xfId="40848" xr:uid="{00000000-0005-0000-0000-00008A640000}"/>
    <cellStyle name="Normal 3 3 2 2 15" xfId="9421" xr:uid="{00000000-0005-0000-0000-00008B640000}"/>
    <cellStyle name="Normal 3 3 2 2 15 2" xfId="9422" xr:uid="{00000000-0005-0000-0000-00008C640000}"/>
    <cellStyle name="Normal 3 3 2 2 15 2 2" xfId="17332" xr:uid="{00000000-0005-0000-0000-00008D640000}"/>
    <cellStyle name="Normal 3 3 2 2 15 2 2 2" xfId="33001" xr:uid="{00000000-0005-0000-0000-00008E640000}"/>
    <cellStyle name="Normal 3 3 2 2 15 2 2 3" xfId="48598" xr:uid="{00000000-0005-0000-0000-00008F640000}"/>
    <cellStyle name="Normal 3 3 2 2 15 2 3" xfId="25255" xr:uid="{00000000-0005-0000-0000-000090640000}"/>
    <cellStyle name="Normal 3 3 2 2 15 2 4" xfId="40852" xr:uid="{00000000-0005-0000-0000-000091640000}"/>
    <cellStyle name="Normal 3 3 2 2 15 3" xfId="9423" xr:uid="{00000000-0005-0000-0000-000092640000}"/>
    <cellStyle name="Normal 3 3 2 2 15 3 2" xfId="17333" xr:uid="{00000000-0005-0000-0000-000093640000}"/>
    <cellStyle name="Normal 3 3 2 2 15 3 2 2" xfId="33002" xr:uid="{00000000-0005-0000-0000-000094640000}"/>
    <cellStyle name="Normal 3 3 2 2 15 3 2 3" xfId="48599" xr:uid="{00000000-0005-0000-0000-000095640000}"/>
    <cellStyle name="Normal 3 3 2 2 15 3 3" xfId="25256" xr:uid="{00000000-0005-0000-0000-000096640000}"/>
    <cellStyle name="Normal 3 3 2 2 15 3 4" xfId="40853" xr:uid="{00000000-0005-0000-0000-000097640000}"/>
    <cellStyle name="Normal 3 3 2 2 15 4" xfId="17331" xr:uid="{00000000-0005-0000-0000-000098640000}"/>
    <cellStyle name="Normal 3 3 2 2 15 4 2" xfId="33000" xr:uid="{00000000-0005-0000-0000-000099640000}"/>
    <cellStyle name="Normal 3 3 2 2 15 4 3" xfId="48597" xr:uid="{00000000-0005-0000-0000-00009A640000}"/>
    <cellStyle name="Normal 3 3 2 2 15 5" xfId="25254" xr:uid="{00000000-0005-0000-0000-00009B640000}"/>
    <cellStyle name="Normal 3 3 2 2 15 6" xfId="40851" xr:uid="{00000000-0005-0000-0000-00009C640000}"/>
    <cellStyle name="Normal 3 3 2 2 16" xfId="9424" xr:uid="{00000000-0005-0000-0000-00009D640000}"/>
    <cellStyle name="Normal 3 3 2 2 16 2" xfId="9425" xr:uid="{00000000-0005-0000-0000-00009E640000}"/>
    <cellStyle name="Normal 3 3 2 2 16 2 2" xfId="17335" xr:uid="{00000000-0005-0000-0000-00009F640000}"/>
    <cellStyle name="Normal 3 3 2 2 16 2 2 2" xfId="33004" xr:uid="{00000000-0005-0000-0000-0000A0640000}"/>
    <cellStyle name="Normal 3 3 2 2 16 2 2 3" xfId="48601" xr:uid="{00000000-0005-0000-0000-0000A1640000}"/>
    <cellStyle name="Normal 3 3 2 2 16 2 3" xfId="25258" xr:uid="{00000000-0005-0000-0000-0000A2640000}"/>
    <cellStyle name="Normal 3 3 2 2 16 2 4" xfId="40855" xr:uid="{00000000-0005-0000-0000-0000A3640000}"/>
    <cellStyle name="Normal 3 3 2 2 16 3" xfId="9426" xr:uid="{00000000-0005-0000-0000-0000A4640000}"/>
    <cellStyle name="Normal 3 3 2 2 16 3 2" xfId="17336" xr:uid="{00000000-0005-0000-0000-0000A5640000}"/>
    <cellStyle name="Normal 3 3 2 2 16 3 2 2" xfId="33005" xr:uid="{00000000-0005-0000-0000-0000A6640000}"/>
    <cellStyle name="Normal 3 3 2 2 16 3 2 3" xfId="48602" xr:uid="{00000000-0005-0000-0000-0000A7640000}"/>
    <cellStyle name="Normal 3 3 2 2 16 3 3" xfId="25259" xr:uid="{00000000-0005-0000-0000-0000A8640000}"/>
    <cellStyle name="Normal 3 3 2 2 16 3 4" xfId="40856" xr:uid="{00000000-0005-0000-0000-0000A9640000}"/>
    <cellStyle name="Normal 3 3 2 2 16 4" xfId="17334" xr:uid="{00000000-0005-0000-0000-0000AA640000}"/>
    <cellStyle name="Normal 3 3 2 2 16 4 2" xfId="33003" xr:uid="{00000000-0005-0000-0000-0000AB640000}"/>
    <cellStyle name="Normal 3 3 2 2 16 4 3" xfId="48600" xr:uid="{00000000-0005-0000-0000-0000AC640000}"/>
    <cellStyle name="Normal 3 3 2 2 16 5" xfId="25257" xr:uid="{00000000-0005-0000-0000-0000AD640000}"/>
    <cellStyle name="Normal 3 3 2 2 16 6" xfId="40854" xr:uid="{00000000-0005-0000-0000-0000AE640000}"/>
    <cellStyle name="Normal 3 3 2 2 17" xfId="9427" xr:uid="{00000000-0005-0000-0000-0000AF640000}"/>
    <cellStyle name="Normal 3 3 2 2 17 2" xfId="17337" xr:uid="{00000000-0005-0000-0000-0000B0640000}"/>
    <cellStyle name="Normal 3 3 2 2 17 2 2" xfId="33006" xr:uid="{00000000-0005-0000-0000-0000B1640000}"/>
    <cellStyle name="Normal 3 3 2 2 17 2 3" xfId="48603" xr:uid="{00000000-0005-0000-0000-0000B2640000}"/>
    <cellStyle name="Normal 3 3 2 2 17 3" xfId="25260" xr:uid="{00000000-0005-0000-0000-0000B3640000}"/>
    <cellStyle name="Normal 3 3 2 2 17 4" xfId="40857" xr:uid="{00000000-0005-0000-0000-0000B4640000}"/>
    <cellStyle name="Normal 3 3 2 2 18" xfId="9428" xr:uid="{00000000-0005-0000-0000-0000B5640000}"/>
    <cellStyle name="Normal 3 3 2 2 18 2" xfId="17338" xr:uid="{00000000-0005-0000-0000-0000B6640000}"/>
    <cellStyle name="Normal 3 3 2 2 18 2 2" xfId="33007" xr:uid="{00000000-0005-0000-0000-0000B7640000}"/>
    <cellStyle name="Normal 3 3 2 2 18 2 3" xfId="48604" xr:uid="{00000000-0005-0000-0000-0000B8640000}"/>
    <cellStyle name="Normal 3 3 2 2 18 3" xfId="25261" xr:uid="{00000000-0005-0000-0000-0000B9640000}"/>
    <cellStyle name="Normal 3 3 2 2 18 4" xfId="40858" xr:uid="{00000000-0005-0000-0000-0000BA640000}"/>
    <cellStyle name="Normal 3 3 2 2 19" xfId="17315" xr:uid="{00000000-0005-0000-0000-0000BB640000}"/>
    <cellStyle name="Normal 3 3 2 2 19 2" xfId="32984" xr:uid="{00000000-0005-0000-0000-0000BC640000}"/>
    <cellStyle name="Normal 3 3 2 2 19 3" xfId="48581" xr:uid="{00000000-0005-0000-0000-0000BD640000}"/>
    <cellStyle name="Normal 3 3 2 2 2" xfId="9429" xr:uid="{00000000-0005-0000-0000-0000BE640000}"/>
    <cellStyle name="Normal 3 3 2 2 2 2" xfId="9430" xr:uid="{00000000-0005-0000-0000-0000BF640000}"/>
    <cellStyle name="Normal 3 3 2 2 2 2 2" xfId="9431" xr:uid="{00000000-0005-0000-0000-0000C0640000}"/>
    <cellStyle name="Normal 3 3 2 2 2 2 2 2" xfId="9432" xr:uid="{00000000-0005-0000-0000-0000C1640000}"/>
    <cellStyle name="Normal 3 3 2 2 2 2 2 2 2" xfId="17342" xr:uid="{00000000-0005-0000-0000-0000C2640000}"/>
    <cellStyle name="Normal 3 3 2 2 2 2 2 2 2 2" xfId="33011" xr:uid="{00000000-0005-0000-0000-0000C3640000}"/>
    <cellStyle name="Normal 3 3 2 2 2 2 2 2 2 3" xfId="48608" xr:uid="{00000000-0005-0000-0000-0000C4640000}"/>
    <cellStyle name="Normal 3 3 2 2 2 2 2 2 3" xfId="25265" xr:uid="{00000000-0005-0000-0000-0000C5640000}"/>
    <cellStyle name="Normal 3 3 2 2 2 2 2 2 4" xfId="40862" xr:uid="{00000000-0005-0000-0000-0000C6640000}"/>
    <cellStyle name="Normal 3 3 2 2 2 2 2 3" xfId="9433" xr:uid="{00000000-0005-0000-0000-0000C7640000}"/>
    <cellStyle name="Normal 3 3 2 2 2 2 2 3 2" xfId="17343" xr:uid="{00000000-0005-0000-0000-0000C8640000}"/>
    <cellStyle name="Normal 3 3 2 2 2 2 2 3 2 2" xfId="33012" xr:uid="{00000000-0005-0000-0000-0000C9640000}"/>
    <cellStyle name="Normal 3 3 2 2 2 2 2 3 2 3" xfId="48609" xr:uid="{00000000-0005-0000-0000-0000CA640000}"/>
    <cellStyle name="Normal 3 3 2 2 2 2 2 3 3" xfId="25266" xr:uid="{00000000-0005-0000-0000-0000CB640000}"/>
    <cellStyle name="Normal 3 3 2 2 2 2 2 3 4" xfId="40863" xr:uid="{00000000-0005-0000-0000-0000CC640000}"/>
    <cellStyle name="Normal 3 3 2 2 2 2 2 4" xfId="17341" xr:uid="{00000000-0005-0000-0000-0000CD640000}"/>
    <cellStyle name="Normal 3 3 2 2 2 2 2 4 2" xfId="33010" xr:uid="{00000000-0005-0000-0000-0000CE640000}"/>
    <cellStyle name="Normal 3 3 2 2 2 2 2 4 3" xfId="48607" xr:uid="{00000000-0005-0000-0000-0000CF640000}"/>
    <cellStyle name="Normal 3 3 2 2 2 2 2 5" xfId="25264" xr:uid="{00000000-0005-0000-0000-0000D0640000}"/>
    <cellStyle name="Normal 3 3 2 2 2 2 2 6" xfId="40861" xr:uid="{00000000-0005-0000-0000-0000D1640000}"/>
    <cellStyle name="Normal 3 3 2 2 2 2 3" xfId="9434" xr:uid="{00000000-0005-0000-0000-0000D2640000}"/>
    <cellStyle name="Normal 3 3 2 2 2 2 3 2" xfId="17344" xr:uid="{00000000-0005-0000-0000-0000D3640000}"/>
    <cellStyle name="Normal 3 3 2 2 2 2 3 2 2" xfId="33013" xr:uid="{00000000-0005-0000-0000-0000D4640000}"/>
    <cellStyle name="Normal 3 3 2 2 2 2 3 2 3" xfId="48610" xr:uid="{00000000-0005-0000-0000-0000D5640000}"/>
    <cellStyle name="Normal 3 3 2 2 2 2 3 3" xfId="25267" xr:uid="{00000000-0005-0000-0000-0000D6640000}"/>
    <cellStyle name="Normal 3 3 2 2 2 2 3 4" xfId="40864" xr:uid="{00000000-0005-0000-0000-0000D7640000}"/>
    <cellStyle name="Normal 3 3 2 2 2 2 4" xfId="9435" xr:uid="{00000000-0005-0000-0000-0000D8640000}"/>
    <cellStyle name="Normal 3 3 2 2 2 2 4 2" xfId="17345" xr:uid="{00000000-0005-0000-0000-0000D9640000}"/>
    <cellStyle name="Normal 3 3 2 2 2 2 4 2 2" xfId="33014" xr:uid="{00000000-0005-0000-0000-0000DA640000}"/>
    <cellStyle name="Normal 3 3 2 2 2 2 4 2 3" xfId="48611" xr:uid="{00000000-0005-0000-0000-0000DB640000}"/>
    <cellStyle name="Normal 3 3 2 2 2 2 4 3" xfId="25268" xr:uid="{00000000-0005-0000-0000-0000DC640000}"/>
    <cellStyle name="Normal 3 3 2 2 2 2 4 4" xfId="40865" xr:uid="{00000000-0005-0000-0000-0000DD640000}"/>
    <cellStyle name="Normal 3 3 2 2 2 2 5" xfId="17340" xr:uid="{00000000-0005-0000-0000-0000DE640000}"/>
    <cellStyle name="Normal 3 3 2 2 2 2 5 2" xfId="33009" xr:uid="{00000000-0005-0000-0000-0000DF640000}"/>
    <cellStyle name="Normal 3 3 2 2 2 2 5 3" xfId="48606" xr:uid="{00000000-0005-0000-0000-0000E0640000}"/>
    <cellStyle name="Normal 3 3 2 2 2 2 6" xfId="25263" xr:uid="{00000000-0005-0000-0000-0000E1640000}"/>
    <cellStyle name="Normal 3 3 2 2 2 2 7" xfId="40860" xr:uid="{00000000-0005-0000-0000-0000E2640000}"/>
    <cellStyle name="Normal 3 3 2 2 2 3" xfId="9436" xr:uid="{00000000-0005-0000-0000-0000E3640000}"/>
    <cellStyle name="Normal 3 3 2 2 2 3 2" xfId="9437" xr:uid="{00000000-0005-0000-0000-0000E4640000}"/>
    <cellStyle name="Normal 3 3 2 2 2 3 2 2" xfId="17347" xr:uid="{00000000-0005-0000-0000-0000E5640000}"/>
    <cellStyle name="Normal 3 3 2 2 2 3 2 2 2" xfId="33016" xr:uid="{00000000-0005-0000-0000-0000E6640000}"/>
    <cellStyle name="Normal 3 3 2 2 2 3 2 2 3" xfId="48613" xr:uid="{00000000-0005-0000-0000-0000E7640000}"/>
    <cellStyle name="Normal 3 3 2 2 2 3 2 3" xfId="25270" xr:uid="{00000000-0005-0000-0000-0000E8640000}"/>
    <cellStyle name="Normal 3 3 2 2 2 3 2 4" xfId="40867" xr:uid="{00000000-0005-0000-0000-0000E9640000}"/>
    <cellStyle name="Normal 3 3 2 2 2 3 3" xfId="9438" xr:uid="{00000000-0005-0000-0000-0000EA640000}"/>
    <cellStyle name="Normal 3 3 2 2 2 3 3 2" xfId="17348" xr:uid="{00000000-0005-0000-0000-0000EB640000}"/>
    <cellStyle name="Normal 3 3 2 2 2 3 3 2 2" xfId="33017" xr:uid="{00000000-0005-0000-0000-0000EC640000}"/>
    <cellStyle name="Normal 3 3 2 2 2 3 3 2 3" xfId="48614" xr:uid="{00000000-0005-0000-0000-0000ED640000}"/>
    <cellStyle name="Normal 3 3 2 2 2 3 3 3" xfId="25271" xr:uid="{00000000-0005-0000-0000-0000EE640000}"/>
    <cellStyle name="Normal 3 3 2 2 2 3 3 4" xfId="40868" xr:uid="{00000000-0005-0000-0000-0000EF640000}"/>
    <cellStyle name="Normal 3 3 2 2 2 3 4" xfId="17346" xr:uid="{00000000-0005-0000-0000-0000F0640000}"/>
    <cellStyle name="Normal 3 3 2 2 2 3 4 2" xfId="33015" xr:uid="{00000000-0005-0000-0000-0000F1640000}"/>
    <cellStyle name="Normal 3 3 2 2 2 3 4 3" xfId="48612" xr:uid="{00000000-0005-0000-0000-0000F2640000}"/>
    <cellStyle name="Normal 3 3 2 2 2 3 5" xfId="25269" xr:uid="{00000000-0005-0000-0000-0000F3640000}"/>
    <cellStyle name="Normal 3 3 2 2 2 3 6" xfId="40866" xr:uid="{00000000-0005-0000-0000-0000F4640000}"/>
    <cellStyle name="Normal 3 3 2 2 2 4" xfId="9439" xr:uid="{00000000-0005-0000-0000-0000F5640000}"/>
    <cellStyle name="Normal 3 3 2 2 2 4 2" xfId="17349" xr:uid="{00000000-0005-0000-0000-0000F6640000}"/>
    <cellStyle name="Normal 3 3 2 2 2 4 2 2" xfId="33018" xr:uid="{00000000-0005-0000-0000-0000F7640000}"/>
    <cellStyle name="Normal 3 3 2 2 2 4 2 3" xfId="48615" xr:uid="{00000000-0005-0000-0000-0000F8640000}"/>
    <cellStyle name="Normal 3 3 2 2 2 4 3" xfId="25272" xr:uid="{00000000-0005-0000-0000-0000F9640000}"/>
    <cellStyle name="Normal 3 3 2 2 2 4 4" xfId="40869" xr:uid="{00000000-0005-0000-0000-0000FA640000}"/>
    <cellStyle name="Normal 3 3 2 2 2 5" xfId="9440" xr:uid="{00000000-0005-0000-0000-0000FB640000}"/>
    <cellStyle name="Normal 3 3 2 2 2 5 2" xfId="17350" xr:uid="{00000000-0005-0000-0000-0000FC640000}"/>
    <cellStyle name="Normal 3 3 2 2 2 5 2 2" xfId="33019" xr:uid="{00000000-0005-0000-0000-0000FD640000}"/>
    <cellStyle name="Normal 3 3 2 2 2 5 2 3" xfId="48616" xr:uid="{00000000-0005-0000-0000-0000FE640000}"/>
    <cellStyle name="Normal 3 3 2 2 2 5 3" xfId="25273" xr:uid="{00000000-0005-0000-0000-0000FF640000}"/>
    <cellStyle name="Normal 3 3 2 2 2 5 4" xfId="40870" xr:uid="{00000000-0005-0000-0000-000000650000}"/>
    <cellStyle name="Normal 3 3 2 2 2 6" xfId="17339" xr:uid="{00000000-0005-0000-0000-000001650000}"/>
    <cellStyle name="Normal 3 3 2 2 2 6 2" xfId="33008" xr:uid="{00000000-0005-0000-0000-000002650000}"/>
    <cellStyle name="Normal 3 3 2 2 2 6 3" xfId="48605" xr:uid="{00000000-0005-0000-0000-000003650000}"/>
    <cellStyle name="Normal 3 3 2 2 2 7" xfId="25262" xr:uid="{00000000-0005-0000-0000-000004650000}"/>
    <cellStyle name="Normal 3 3 2 2 2 8" xfId="40859" xr:uid="{00000000-0005-0000-0000-000005650000}"/>
    <cellStyle name="Normal 3 3 2 2 20" xfId="25238" xr:uid="{00000000-0005-0000-0000-000006650000}"/>
    <cellStyle name="Normal 3 3 2 2 21" xfId="40835" xr:uid="{00000000-0005-0000-0000-000007650000}"/>
    <cellStyle name="Normal 3 3 2 2 3" xfId="9441" xr:uid="{00000000-0005-0000-0000-000008650000}"/>
    <cellStyle name="Normal 3 3 2 2 3 2" xfId="9442" xr:uid="{00000000-0005-0000-0000-000009650000}"/>
    <cellStyle name="Normal 3 3 2 2 3 2 2" xfId="9443" xr:uid="{00000000-0005-0000-0000-00000A650000}"/>
    <cellStyle name="Normal 3 3 2 2 3 2 2 2" xfId="9444" xr:uid="{00000000-0005-0000-0000-00000B650000}"/>
    <cellStyle name="Normal 3 3 2 2 3 2 2 2 2" xfId="17354" xr:uid="{00000000-0005-0000-0000-00000C650000}"/>
    <cellStyle name="Normal 3 3 2 2 3 2 2 2 2 2" xfId="33023" xr:uid="{00000000-0005-0000-0000-00000D650000}"/>
    <cellStyle name="Normal 3 3 2 2 3 2 2 2 2 3" xfId="48620" xr:uid="{00000000-0005-0000-0000-00000E650000}"/>
    <cellStyle name="Normal 3 3 2 2 3 2 2 2 3" xfId="25277" xr:uid="{00000000-0005-0000-0000-00000F650000}"/>
    <cellStyle name="Normal 3 3 2 2 3 2 2 2 4" xfId="40874" xr:uid="{00000000-0005-0000-0000-000010650000}"/>
    <cellStyle name="Normal 3 3 2 2 3 2 2 3" xfId="9445" xr:uid="{00000000-0005-0000-0000-000011650000}"/>
    <cellStyle name="Normal 3 3 2 2 3 2 2 3 2" xfId="17355" xr:uid="{00000000-0005-0000-0000-000012650000}"/>
    <cellStyle name="Normal 3 3 2 2 3 2 2 3 2 2" xfId="33024" xr:uid="{00000000-0005-0000-0000-000013650000}"/>
    <cellStyle name="Normal 3 3 2 2 3 2 2 3 2 3" xfId="48621" xr:uid="{00000000-0005-0000-0000-000014650000}"/>
    <cellStyle name="Normal 3 3 2 2 3 2 2 3 3" xfId="25278" xr:uid="{00000000-0005-0000-0000-000015650000}"/>
    <cellStyle name="Normal 3 3 2 2 3 2 2 3 4" xfId="40875" xr:uid="{00000000-0005-0000-0000-000016650000}"/>
    <cellStyle name="Normal 3 3 2 2 3 2 2 4" xfId="17353" xr:uid="{00000000-0005-0000-0000-000017650000}"/>
    <cellStyle name="Normal 3 3 2 2 3 2 2 4 2" xfId="33022" xr:uid="{00000000-0005-0000-0000-000018650000}"/>
    <cellStyle name="Normal 3 3 2 2 3 2 2 4 3" xfId="48619" xr:uid="{00000000-0005-0000-0000-000019650000}"/>
    <cellStyle name="Normal 3 3 2 2 3 2 2 5" xfId="25276" xr:uid="{00000000-0005-0000-0000-00001A650000}"/>
    <cellStyle name="Normal 3 3 2 2 3 2 2 6" xfId="40873" xr:uid="{00000000-0005-0000-0000-00001B650000}"/>
    <cellStyle name="Normal 3 3 2 2 3 2 3" xfId="9446" xr:uid="{00000000-0005-0000-0000-00001C650000}"/>
    <cellStyle name="Normal 3 3 2 2 3 2 3 2" xfId="17356" xr:uid="{00000000-0005-0000-0000-00001D650000}"/>
    <cellStyle name="Normal 3 3 2 2 3 2 3 2 2" xfId="33025" xr:uid="{00000000-0005-0000-0000-00001E650000}"/>
    <cellStyle name="Normal 3 3 2 2 3 2 3 2 3" xfId="48622" xr:uid="{00000000-0005-0000-0000-00001F650000}"/>
    <cellStyle name="Normal 3 3 2 2 3 2 3 3" xfId="25279" xr:uid="{00000000-0005-0000-0000-000020650000}"/>
    <cellStyle name="Normal 3 3 2 2 3 2 3 4" xfId="40876" xr:uid="{00000000-0005-0000-0000-000021650000}"/>
    <cellStyle name="Normal 3 3 2 2 3 2 4" xfId="9447" xr:uid="{00000000-0005-0000-0000-000022650000}"/>
    <cellStyle name="Normal 3 3 2 2 3 2 4 2" xfId="17357" xr:uid="{00000000-0005-0000-0000-000023650000}"/>
    <cellStyle name="Normal 3 3 2 2 3 2 4 2 2" xfId="33026" xr:uid="{00000000-0005-0000-0000-000024650000}"/>
    <cellStyle name="Normal 3 3 2 2 3 2 4 2 3" xfId="48623" xr:uid="{00000000-0005-0000-0000-000025650000}"/>
    <cellStyle name="Normal 3 3 2 2 3 2 4 3" xfId="25280" xr:uid="{00000000-0005-0000-0000-000026650000}"/>
    <cellStyle name="Normal 3 3 2 2 3 2 4 4" xfId="40877" xr:uid="{00000000-0005-0000-0000-000027650000}"/>
    <cellStyle name="Normal 3 3 2 2 3 2 5" xfId="17352" xr:uid="{00000000-0005-0000-0000-000028650000}"/>
    <cellStyle name="Normal 3 3 2 2 3 2 5 2" xfId="33021" xr:uid="{00000000-0005-0000-0000-000029650000}"/>
    <cellStyle name="Normal 3 3 2 2 3 2 5 3" xfId="48618" xr:uid="{00000000-0005-0000-0000-00002A650000}"/>
    <cellStyle name="Normal 3 3 2 2 3 2 6" xfId="25275" xr:uid="{00000000-0005-0000-0000-00002B650000}"/>
    <cellStyle name="Normal 3 3 2 2 3 2 7" xfId="40872" xr:uid="{00000000-0005-0000-0000-00002C650000}"/>
    <cellStyle name="Normal 3 3 2 2 3 3" xfId="9448" xr:uid="{00000000-0005-0000-0000-00002D650000}"/>
    <cellStyle name="Normal 3 3 2 2 3 3 2" xfId="9449" xr:uid="{00000000-0005-0000-0000-00002E650000}"/>
    <cellStyle name="Normal 3 3 2 2 3 3 2 2" xfId="17359" xr:uid="{00000000-0005-0000-0000-00002F650000}"/>
    <cellStyle name="Normal 3 3 2 2 3 3 2 2 2" xfId="33028" xr:uid="{00000000-0005-0000-0000-000030650000}"/>
    <cellStyle name="Normal 3 3 2 2 3 3 2 2 3" xfId="48625" xr:uid="{00000000-0005-0000-0000-000031650000}"/>
    <cellStyle name="Normal 3 3 2 2 3 3 2 3" xfId="25282" xr:uid="{00000000-0005-0000-0000-000032650000}"/>
    <cellStyle name="Normal 3 3 2 2 3 3 2 4" xfId="40879" xr:uid="{00000000-0005-0000-0000-000033650000}"/>
    <cellStyle name="Normal 3 3 2 2 3 3 3" xfId="9450" xr:uid="{00000000-0005-0000-0000-000034650000}"/>
    <cellStyle name="Normal 3 3 2 2 3 3 3 2" xfId="17360" xr:uid="{00000000-0005-0000-0000-000035650000}"/>
    <cellStyle name="Normal 3 3 2 2 3 3 3 2 2" xfId="33029" xr:uid="{00000000-0005-0000-0000-000036650000}"/>
    <cellStyle name="Normal 3 3 2 2 3 3 3 2 3" xfId="48626" xr:uid="{00000000-0005-0000-0000-000037650000}"/>
    <cellStyle name="Normal 3 3 2 2 3 3 3 3" xfId="25283" xr:uid="{00000000-0005-0000-0000-000038650000}"/>
    <cellStyle name="Normal 3 3 2 2 3 3 3 4" xfId="40880" xr:uid="{00000000-0005-0000-0000-000039650000}"/>
    <cellStyle name="Normal 3 3 2 2 3 3 4" xfId="17358" xr:uid="{00000000-0005-0000-0000-00003A650000}"/>
    <cellStyle name="Normal 3 3 2 2 3 3 4 2" xfId="33027" xr:uid="{00000000-0005-0000-0000-00003B650000}"/>
    <cellStyle name="Normal 3 3 2 2 3 3 4 3" xfId="48624" xr:uid="{00000000-0005-0000-0000-00003C650000}"/>
    <cellStyle name="Normal 3 3 2 2 3 3 5" xfId="25281" xr:uid="{00000000-0005-0000-0000-00003D650000}"/>
    <cellStyle name="Normal 3 3 2 2 3 3 6" xfId="40878" xr:uid="{00000000-0005-0000-0000-00003E650000}"/>
    <cellStyle name="Normal 3 3 2 2 3 4" xfId="9451" xr:uid="{00000000-0005-0000-0000-00003F650000}"/>
    <cellStyle name="Normal 3 3 2 2 3 4 2" xfId="17361" xr:uid="{00000000-0005-0000-0000-000040650000}"/>
    <cellStyle name="Normal 3 3 2 2 3 4 2 2" xfId="33030" xr:uid="{00000000-0005-0000-0000-000041650000}"/>
    <cellStyle name="Normal 3 3 2 2 3 4 2 3" xfId="48627" xr:uid="{00000000-0005-0000-0000-000042650000}"/>
    <cellStyle name="Normal 3 3 2 2 3 4 3" xfId="25284" xr:uid="{00000000-0005-0000-0000-000043650000}"/>
    <cellStyle name="Normal 3 3 2 2 3 4 4" xfId="40881" xr:uid="{00000000-0005-0000-0000-000044650000}"/>
    <cellStyle name="Normal 3 3 2 2 3 5" xfId="9452" xr:uid="{00000000-0005-0000-0000-000045650000}"/>
    <cellStyle name="Normal 3 3 2 2 3 5 2" xfId="17362" xr:uid="{00000000-0005-0000-0000-000046650000}"/>
    <cellStyle name="Normal 3 3 2 2 3 5 2 2" xfId="33031" xr:uid="{00000000-0005-0000-0000-000047650000}"/>
    <cellStyle name="Normal 3 3 2 2 3 5 2 3" xfId="48628" xr:uid="{00000000-0005-0000-0000-000048650000}"/>
    <cellStyle name="Normal 3 3 2 2 3 5 3" xfId="25285" xr:uid="{00000000-0005-0000-0000-000049650000}"/>
    <cellStyle name="Normal 3 3 2 2 3 5 4" xfId="40882" xr:uid="{00000000-0005-0000-0000-00004A650000}"/>
    <cellStyle name="Normal 3 3 2 2 3 6" xfId="17351" xr:uid="{00000000-0005-0000-0000-00004B650000}"/>
    <cellStyle name="Normal 3 3 2 2 3 6 2" xfId="33020" xr:uid="{00000000-0005-0000-0000-00004C650000}"/>
    <cellStyle name="Normal 3 3 2 2 3 6 3" xfId="48617" xr:uid="{00000000-0005-0000-0000-00004D650000}"/>
    <cellStyle name="Normal 3 3 2 2 3 7" xfId="25274" xr:uid="{00000000-0005-0000-0000-00004E650000}"/>
    <cellStyle name="Normal 3 3 2 2 3 8" xfId="40871" xr:uid="{00000000-0005-0000-0000-00004F650000}"/>
    <cellStyle name="Normal 3 3 2 2 4" xfId="9453" xr:uid="{00000000-0005-0000-0000-000050650000}"/>
    <cellStyle name="Normal 3 3 2 2 4 2" xfId="9454" xr:uid="{00000000-0005-0000-0000-000051650000}"/>
    <cellStyle name="Normal 3 3 2 2 4 2 2" xfId="9455" xr:uid="{00000000-0005-0000-0000-000052650000}"/>
    <cellStyle name="Normal 3 3 2 2 4 2 2 2" xfId="17365" xr:uid="{00000000-0005-0000-0000-000053650000}"/>
    <cellStyle name="Normal 3 3 2 2 4 2 2 2 2" xfId="33034" xr:uid="{00000000-0005-0000-0000-000054650000}"/>
    <cellStyle name="Normal 3 3 2 2 4 2 2 2 3" xfId="48631" xr:uid="{00000000-0005-0000-0000-000055650000}"/>
    <cellStyle name="Normal 3 3 2 2 4 2 2 3" xfId="25288" xr:uid="{00000000-0005-0000-0000-000056650000}"/>
    <cellStyle name="Normal 3 3 2 2 4 2 2 4" xfId="40885" xr:uid="{00000000-0005-0000-0000-000057650000}"/>
    <cellStyle name="Normal 3 3 2 2 4 2 3" xfId="9456" xr:uid="{00000000-0005-0000-0000-000058650000}"/>
    <cellStyle name="Normal 3 3 2 2 4 2 3 2" xfId="17366" xr:uid="{00000000-0005-0000-0000-000059650000}"/>
    <cellStyle name="Normal 3 3 2 2 4 2 3 2 2" xfId="33035" xr:uid="{00000000-0005-0000-0000-00005A650000}"/>
    <cellStyle name="Normal 3 3 2 2 4 2 3 2 3" xfId="48632" xr:uid="{00000000-0005-0000-0000-00005B650000}"/>
    <cellStyle name="Normal 3 3 2 2 4 2 3 3" xfId="25289" xr:uid="{00000000-0005-0000-0000-00005C650000}"/>
    <cellStyle name="Normal 3 3 2 2 4 2 3 4" xfId="40886" xr:uid="{00000000-0005-0000-0000-00005D650000}"/>
    <cellStyle name="Normal 3 3 2 2 4 2 4" xfId="17364" xr:uid="{00000000-0005-0000-0000-00005E650000}"/>
    <cellStyle name="Normal 3 3 2 2 4 2 4 2" xfId="33033" xr:uid="{00000000-0005-0000-0000-00005F650000}"/>
    <cellStyle name="Normal 3 3 2 2 4 2 4 3" xfId="48630" xr:uid="{00000000-0005-0000-0000-000060650000}"/>
    <cellStyle name="Normal 3 3 2 2 4 2 5" xfId="25287" xr:uid="{00000000-0005-0000-0000-000061650000}"/>
    <cellStyle name="Normal 3 3 2 2 4 2 6" xfId="40884" xr:uid="{00000000-0005-0000-0000-000062650000}"/>
    <cellStyle name="Normal 3 3 2 2 4 3" xfId="9457" xr:uid="{00000000-0005-0000-0000-000063650000}"/>
    <cellStyle name="Normal 3 3 2 2 4 3 2" xfId="17367" xr:uid="{00000000-0005-0000-0000-000064650000}"/>
    <cellStyle name="Normal 3 3 2 2 4 3 2 2" xfId="33036" xr:uid="{00000000-0005-0000-0000-000065650000}"/>
    <cellStyle name="Normal 3 3 2 2 4 3 2 3" xfId="48633" xr:uid="{00000000-0005-0000-0000-000066650000}"/>
    <cellStyle name="Normal 3 3 2 2 4 3 3" xfId="25290" xr:uid="{00000000-0005-0000-0000-000067650000}"/>
    <cellStyle name="Normal 3 3 2 2 4 3 4" xfId="40887" xr:uid="{00000000-0005-0000-0000-000068650000}"/>
    <cellStyle name="Normal 3 3 2 2 4 4" xfId="9458" xr:uid="{00000000-0005-0000-0000-000069650000}"/>
    <cellStyle name="Normal 3 3 2 2 4 4 2" xfId="17368" xr:uid="{00000000-0005-0000-0000-00006A650000}"/>
    <cellStyle name="Normal 3 3 2 2 4 4 2 2" xfId="33037" xr:uid="{00000000-0005-0000-0000-00006B650000}"/>
    <cellStyle name="Normal 3 3 2 2 4 4 2 3" xfId="48634" xr:uid="{00000000-0005-0000-0000-00006C650000}"/>
    <cellStyle name="Normal 3 3 2 2 4 4 3" xfId="25291" xr:uid="{00000000-0005-0000-0000-00006D650000}"/>
    <cellStyle name="Normal 3 3 2 2 4 4 4" xfId="40888" xr:uid="{00000000-0005-0000-0000-00006E650000}"/>
    <cellStyle name="Normal 3 3 2 2 4 5" xfId="17363" xr:uid="{00000000-0005-0000-0000-00006F650000}"/>
    <cellStyle name="Normal 3 3 2 2 4 5 2" xfId="33032" xr:uid="{00000000-0005-0000-0000-000070650000}"/>
    <cellStyle name="Normal 3 3 2 2 4 5 3" xfId="48629" xr:uid="{00000000-0005-0000-0000-000071650000}"/>
    <cellStyle name="Normal 3 3 2 2 4 6" xfId="25286" xr:uid="{00000000-0005-0000-0000-000072650000}"/>
    <cellStyle name="Normal 3 3 2 2 4 7" xfId="40883" xr:uid="{00000000-0005-0000-0000-000073650000}"/>
    <cellStyle name="Normal 3 3 2 2 5" xfId="9459" xr:uid="{00000000-0005-0000-0000-000074650000}"/>
    <cellStyle name="Normal 3 3 2 2 5 2" xfId="9460" xr:uid="{00000000-0005-0000-0000-000075650000}"/>
    <cellStyle name="Normal 3 3 2 2 5 2 2" xfId="17370" xr:uid="{00000000-0005-0000-0000-000076650000}"/>
    <cellStyle name="Normal 3 3 2 2 5 2 2 2" xfId="33039" xr:uid="{00000000-0005-0000-0000-000077650000}"/>
    <cellStyle name="Normal 3 3 2 2 5 2 2 3" xfId="48636" xr:uid="{00000000-0005-0000-0000-000078650000}"/>
    <cellStyle name="Normal 3 3 2 2 5 2 3" xfId="25293" xr:uid="{00000000-0005-0000-0000-000079650000}"/>
    <cellStyle name="Normal 3 3 2 2 5 2 4" xfId="40890" xr:uid="{00000000-0005-0000-0000-00007A650000}"/>
    <cellStyle name="Normal 3 3 2 2 5 3" xfId="9461" xr:uid="{00000000-0005-0000-0000-00007B650000}"/>
    <cellStyle name="Normal 3 3 2 2 5 3 2" xfId="17371" xr:uid="{00000000-0005-0000-0000-00007C650000}"/>
    <cellStyle name="Normal 3 3 2 2 5 3 2 2" xfId="33040" xr:uid="{00000000-0005-0000-0000-00007D650000}"/>
    <cellStyle name="Normal 3 3 2 2 5 3 2 3" xfId="48637" xr:uid="{00000000-0005-0000-0000-00007E650000}"/>
    <cellStyle name="Normal 3 3 2 2 5 3 3" xfId="25294" xr:uid="{00000000-0005-0000-0000-00007F650000}"/>
    <cellStyle name="Normal 3 3 2 2 5 3 4" xfId="40891" xr:uid="{00000000-0005-0000-0000-000080650000}"/>
    <cellStyle name="Normal 3 3 2 2 5 4" xfId="17369" xr:uid="{00000000-0005-0000-0000-000081650000}"/>
    <cellStyle name="Normal 3 3 2 2 5 4 2" xfId="33038" xr:uid="{00000000-0005-0000-0000-000082650000}"/>
    <cellStyle name="Normal 3 3 2 2 5 4 3" xfId="48635" xr:uid="{00000000-0005-0000-0000-000083650000}"/>
    <cellStyle name="Normal 3 3 2 2 5 5" xfId="25292" xr:uid="{00000000-0005-0000-0000-000084650000}"/>
    <cellStyle name="Normal 3 3 2 2 5 6" xfId="40889" xr:uid="{00000000-0005-0000-0000-000085650000}"/>
    <cellStyle name="Normal 3 3 2 2 6" xfId="9462" xr:uid="{00000000-0005-0000-0000-000086650000}"/>
    <cellStyle name="Normal 3 3 2 2 6 2" xfId="9463" xr:uid="{00000000-0005-0000-0000-000087650000}"/>
    <cellStyle name="Normal 3 3 2 2 6 2 2" xfId="17373" xr:uid="{00000000-0005-0000-0000-000088650000}"/>
    <cellStyle name="Normal 3 3 2 2 6 2 2 2" xfId="33042" xr:uid="{00000000-0005-0000-0000-000089650000}"/>
    <cellStyle name="Normal 3 3 2 2 6 2 2 3" xfId="48639" xr:uid="{00000000-0005-0000-0000-00008A650000}"/>
    <cellStyle name="Normal 3 3 2 2 6 2 3" xfId="25296" xr:uid="{00000000-0005-0000-0000-00008B650000}"/>
    <cellStyle name="Normal 3 3 2 2 6 2 4" xfId="40893" xr:uid="{00000000-0005-0000-0000-00008C650000}"/>
    <cellStyle name="Normal 3 3 2 2 6 3" xfId="9464" xr:uid="{00000000-0005-0000-0000-00008D650000}"/>
    <cellStyle name="Normal 3 3 2 2 6 3 2" xfId="17374" xr:uid="{00000000-0005-0000-0000-00008E650000}"/>
    <cellStyle name="Normal 3 3 2 2 6 3 2 2" xfId="33043" xr:uid="{00000000-0005-0000-0000-00008F650000}"/>
    <cellStyle name="Normal 3 3 2 2 6 3 2 3" xfId="48640" xr:uid="{00000000-0005-0000-0000-000090650000}"/>
    <cellStyle name="Normal 3 3 2 2 6 3 3" xfId="25297" xr:uid="{00000000-0005-0000-0000-000091650000}"/>
    <cellStyle name="Normal 3 3 2 2 6 3 4" xfId="40894" xr:uid="{00000000-0005-0000-0000-000092650000}"/>
    <cellStyle name="Normal 3 3 2 2 6 4" xfId="17372" xr:uid="{00000000-0005-0000-0000-000093650000}"/>
    <cellStyle name="Normal 3 3 2 2 6 4 2" xfId="33041" xr:uid="{00000000-0005-0000-0000-000094650000}"/>
    <cellStyle name="Normal 3 3 2 2 6 4 3" xfId="48638" xr:uid="{00000000-0005-0000-0000-000095650000}"/>
    <cellStyle name="Normal 3 3 2 2 6 5" xfId="25295" xr:uid="{00000000-0005-0000-0000-000096650000}"/>
    <cellStyle name="Normal 3 3 2 2 6 6" xfId="40892" xr:uid="{00000000-0005-0000-0000-000097650000}"/>
    <cellStyle name="Normal 3 3 2 2 7" xfId="9465" xr:uid="{00000000-0005-0000-0000-000098650000}"/>
    <cellStyle name="Normal 3 3 2 2 7 2" xfId="9466" xr:uid="{00000000-0005-0000-0000-000099650000}"/>
    <cellStyle name="Normal 3 3 2 2 7 2 2" xfId="17376" xr:uid="{00000000-0005-0000-0000-00009A650000}"/>
    <cellStyle name="Normal 3 3 2 2 7 2 2 2" xfId="33045" xr:uid="{00000000-0005-0000-0000-00009B650000}"/>
    <cellStyle name="Normal 3 3 2 2 7 2 2 3" xfId="48642" xr:uid="{00000000-0005-0000-0000-00009C650000}"/>
    <cellStyle name="Normal 3 3 2 2 7 2 3" xfId="25299" xr:uid="{00000000-0005-0000-0000-00009D650000}"/>
    <cellStyle name="Normal 3 3 2 2 7 2 4" xfId="40896" xr:uid="{00000000-0005-0000-0000-00009E650000}"/>
    <cellStyle name="Normal 3 3 2 2 7 3" xfId="9467" xr:uid="{00000000-0005-0000-0000-00009F650000}"/>
    <cellStyle name="Normal 3 3 2 2 7 3 2" xfId="17377" xr:uid="{00000000-0005-0000-0000-0000A0650000}"/>
    <cellStyle name="Normal 3 3 2 2 7 3 2 2" xfId="33046" xr:uid="{00000000-0005-0000-0000-0000A1650000}"/>
    <cellStyle name="Normal 3 3 2 2 7 3 2 3" xfId="48643" xr:uid="{00000000-0005-0000-0000-0000A2650000}"/>
    <cellStyle name="Normal 3 3 2 2 7 3 3" xfId="25300" xr:uid="{00000000-0005-0000-0000-0000A3650000}"/>
    <cellStyle name="Normal 3 3 2 2 7 3 4" xfId="40897" xr:uid="{00000000-0005-0000-0000-0000A4650000}"/>
    <cellStyle name="Normal 3 3 2 2 7 4" xfId="17375" xr:uid="{00000000-0005-0000-0000-0000A5650000}"/>
    <cellStyle name="Normal 3 3 2 2 7 4 2" xfId="33044" xr:uid="{00000000-0005-0000-0000-0000A6650000}"/>
    <cellStyle name="Normal 3 3 2 2 7 4 3" xfId="48641" xr:uid="{00000000-0005-0000-0000-0000A7650000}"/>
    <cellStyle name="Normal 3 3 2 2 7 5" xfId="25298" xr:uid="{00000000-0005-0000-0000-0000A8650000}"/>
    <cellStyle name="Normal 3 3 2 2 7 6" xfId="40895" xr:uid="{00000000-0005-0000-0000-0000A9650000}"/>
    <cellStyle name="Normal 3 3 2 2 8" xfId="9468" xr:uid="{00000000-0005-0000-0000-0000AA650000}"/>
    <cellStyle name="Normal 3 3 2 2 8 2" xfId="9469" xr:uid="{00000000-0005-0000-0000-0000AB650000}"/>
    <cellStyle name="Normal 3 3 2 2 8 2 2" xfId="17379" xr:uid="{00000000-0005-0000-0000-0000AC650000}"/>
    <cellStyle name="Normal 3 3 2 2 8 2 2 2" xfId="33048" xr:uid="{00000000-0005-0000-0000-0000AD650000}"/>
    <cellStyle name="Normal 3 3 2 2 8 2 2 3" xfId="48645" xr:uid="{00000000-0005-0000-0000-0000AE650000}"/>
    <cellStyle name="Normal 3 3 2 2 8 2 3" xfId="25302" xr:uid="{00000000-0005-0000-0000-0000AF650000}"/>
    <cellStyle name="Normal 3 3 2 2 8 2 4" xfId="40899" xr:uid="{00000000-0005-0000-0000-0000B0650000}"/>
    <cellStyle name="Normal 3 3 2 2 8 3" xfId="9470" xr:uid="{00000000-0005-0000-0000-0000B1650000}"/>
    <cellStyle name="Normal 3 3 2 2 8 3 2" xfId="17380" xr:uid="{00000000-0005-0000-0000-0000B2650000}"/>
    <cellStyle name="Normal 3 3 2 2 8 3 2 2" xfId="33049" xr:uid="{00000000-0005-0000-0000-0000B3650000}"/>
    <cellStyle name="Normal 3 3 2 2 8 3 2 3" xfId="48646" xr:uid="{00000000-0005-0000-0000-0000B4650000}"/>
    <cellStyle name="Normal 3 3 2 2 8 3 3" xfId="25303" xr:uid="{00000000-0005-0000-0000-0000B5650000}"/>
    <cellStyle name="Normal 3 3 2 2 8 3 4" xfId="40900" xr:uid="{00000000-0005-0000-0000-0000B6650000}"/>
    <cellStyle name="Normal 3 3 2 2 8 4" xfId="17378" xr:uid="{00000000-0005-0000-0000-0000B7650000}"/>
    <cellStyle name="Normal 3 3 2 2 8 4 2" xfId="33047" xr:uid="{00000000-0005-0000-0000-0000B8650000}"/>
    <cellStyle name="Normal 3 3 2 2 8 4 3" xfId="48644" xr:uid="{00000000-0005-0000-0000-0000B9650000}"/>
    <cellStyle name="Normal 3 3 2 2 8 5" xfId="25301" xr:uid="{00000000-0005-0000-0000-0000BA650000}"/>
    <cellStyle name="Normal 3 3 2 2 8 6" xfId="40898" xr:uid="{00000000-0005-0000-0000-0000BB650000}"/>
    <cellStyle name="Normal 3 3 2 2 9" xfId="9471" xr:uid="{00000000-0005-0000-0000-0000BC650000}"/>
    <cellStyle name="Normal 3 3 2 2 9 2" xfId="9472" xr:uid="{00000000-0005-0000-0000-0000BD650000}"/>
    <cellStyle name="Normal 3 3 2 2 9 2 2" xfId="17382" xr:uid="{00000000-0005-0000-0000-0000BE650000}"/>
    <cellStyle name="Normal 3 3 2 2 9 2 2 2" xfId="33051" xr:uid="{00000000-0005-0000-0000-0000BF650000}"/>
    <cellStyle name="Normal 3 3 2 2 9 2 2 3" xfId="48648" xr:uid="{00000000-0005-0000-0000-0000C0650000}"/>
    <cellStyle name="Normal 3 3 2 2 9 2 3" xfId="25305" xr:uid="{00000000-0005-0000-0000-0000C1650000}"/>
    <cellStyle name="Normal 3 3 2 2 9 2 4" xfId="40902" xr:uid="{00000000-0005-0000-0000-0000C2650000}"/>
    <cellStyle name="Normal 3 3 2 2 9 3" xfId="9473" xr:uid="{00000000-0005-0000-0000-0000C3650000}"/>
    <cellStyle name="Normal 3 3 2 2 9 3 2" xfId="17383" xr:uid="{00000000-0005-0000-0000-0000C4650000}"/>
    <cellStyle name="Normal 3 3 2 2 9 3 2 2" xfId="33052" xr:uid="{00000000-0005-0000-0000-0000C5650000}"/>
    <cellStyle name="Normal 3 3 2 2 9 3 2 3" xfId="48649" xr:uid="{00000000-0005-0000-0000-0000C6650000}"/>
    <cellStyle name="Normal 3 3 2 2 9 3 3" xfId="25306" xr:uid="{00000000-0005-0000-0000-0000C7650000}"/>
    <cellStyle name="Normal 3 3 2 2 9 3 4" xfId="40903" xr:uid="{00000000-0005-0000-0000-0000C8650000}"/>
    <cellStyle name="Normal 3 3 2 2 9 4" xfId="17381" xr:uid="{00000000-0005-0000-0000-0000C9650000}"/>
    <cellStyle name="Normal 3 3 2 2 9 4 2" xfId="33050" xr:uid="{00000000-0005-0000-0000-0000CA650000}"/>
    <cellStyle name="Normal 3 3 2 2 9 4 3" xfId="48647" xr:uid="{00000000-0005-0000-0000-0000CB650000}"/>
    <cellStyle name="Normal 3 3 2 2 9 5" xfId="25304" xr:uid="{00000000-0005-0000-0000-0000CC650000}"/>
    <cellStyle name="Normal 3 3 2 2 9 6" xfId="40901" xr:uid="{00000000-0005-0000-0000-0000CD650000}"/>
    <cellStyle name="Normal 3 3 2 20" xfId="9474" xr:uid="{00000000-0005-0000-0000-0000CE650000}"/>
    <cellStyle name="Normal 3 3 2 20 2" xfId="17384" xr:uid="{00000000-0005-0000-0000-0000CF650000}"/>
    <cellStyle name="Normal 3 3 2 20 2 2" xfId="33053" xr:uid="{00000000-0005-0000-0000-0000D0650000}"/>
    <cellStyle name="Normal 3 3 2 20 2 3" xfId="48650" xr:uid="{00000000-0005-0000-0000-0000D1650000}"/>
    <cellStyle name="Normal 3 3 2 20 3" xfId="25307" xr:uid="{00000000-0005-0000-0000-0000D2650000}"/>
    <cellStyle name="Normal 3 3 2 20 4" xfId="40904" xr:uid="{00000000-0005-0000-0000-0000D3650000}"/>
    <cellStyle name="Normal 3 3 2 21" xfId="17286" xr:uid="{00000000-0005-0000-0000-0000D4650000}"/>
    <cellStyle name="Normal 3 3 2 21 2" xfId="32955" xr:uid="{00000000-0005-0000-0000-0000D5650000}"/>
    <cellStyle name="Normal 3 3 2 21 3" xfId="48552" xr:uid="{00000000-0005-0000-0000-0000D6650000}"/>
    <cellStyle name="Normal 3 3 2 22" xfId="9376" xr:uid="{00000000-0005-0000-0000-0000D7650000}"/>
    <cellStyle name="Normal 3 3 2 22 2" xfId="25209" xr:uid="{00000000-0005-0000-0000-0000D8650000}"/>
    <cellStyle name="Normal 3 3 2 23" xfId="21930" xr:uid="{00000000-0005-0000-0000-0000D9650000}"/>
    <cellStyle name="Normal 3 3 2 23 2" xfId="37598" xr:uid="{00000000-0005-0000-0000-0000DA650000}"/>
    <cellStyle name="Normal 3 3 2 24" xfId="22010" xr:uid="{00000000-0005-0000-0000-0000DB650000}"/>
    <cellStyle name="Normal 3 3 2 25" xfId="40806" xr:uid="{00000000-0005-0000-0000-0000DC650000}"/>
    <cellStyle name="Normal 3 3 2 3" xfId="9475" xr:uid="{00000000-0005-0000-0000-0000DD650000}"/>
    <cellStyle name="Normal 3 3 2 3 10" xfId="9476" xr:uid="{00000000-0005-0000-0000-0000DE650000}"/>
    <cellStyle name="Normal 3 3 2 3 10 2" xfId="9477" xr:uid="{00000000-0005-0000-0000-0000DF650000}"/>
    <cellStyle name="Normal 3 3 2 3 10 2 2" xfId="17387" xr:uid="{00000000-0005-0000-0000-0000E0650000}"/>
    <cellStyle name="Normal 3 3 2 3 10 2 2 2" xfId="33056" xr:uid="{00000000-0005-0000-0000-0000E1650000}"/>
    <cellStyle name="Normal 3 3 2 3 10 2 2 3" xfId="48653" xr:uid="{00000000-0005-0000-0000-0000E2650000}"/>
    <cellStyle name="Normal 3 3 2 3 10 2 3" xfId="25310" xr:uid="{00000000-0005-0000-0000-0000E3650000}"/>
    <cellStyle name="Normal 3 3 2 3 10 2 4" xfId="40907" xr:uid="{00000000-0005-0000-0000-0000E4650000}"/>
    <cellStyle name="Normal 3 3 2 3 10 3" xfId="9478" xr:uid="{00000000-0005-0000-0000-0000E5650000}"/>
    <cellStyle name="Normal 3 3 2 3 10 3 2" xfId="17388" xr:uid="{00000000-0005-0000-0000-0000E6650000}"/>
    <cellStyle name="Normal 3 3 2 3 10 3 2 2" xfId="33057" xr:uid="{00000000-0005-0000-0000-0000E7650000}"/>
    <cellStyle name="Normal 3 3 2 3 10 3 2 3" xfId="48654" xr:uid="{00000000-0005-0000-0000-0000E8650000}"/>
    <cellStyle name="Normal 3 3 2 3 10 3 3" xfId="25311" xr:uid="{00000000-0005-0000-0000-0000E9650000}"/>
    <cellStyle name="Normal 3 3 2 3 10 3 4" xfId="40908" xr:uid="{00000000-0005-0000-0000-0000EA650000}"/>
    <cellStyle name="Normal 3 3 2 3 10 4" xfId="17386" xr:uid="{00000000-0005-0000-0000-0000EB650000}"/>
    <cellStyle name="Normal 3 3 2 3 10 4 2" xfId="33055" xr:uid="{00000000-0005-0000-0000-0000EC650000}"/>
    <cellStyle name="Normal 3 3 2 3 10 4 3" xfId="48652" xr:uid="{00000000-0005-0000-0000-0000ED650000}"/>
    <cellStyle name="Normal 3 3 2 3 10 5" xfId="25309" xr:uid="{00000000-0005-0000-0000-0000EE650000}"/>
    <cellStyle name="Normal 3 3 2 3 10 6" xfId="40906" xr:uid="{00000000-0005-0000-0000-0000EF650000}"/>
    <cellStyle name="Normal 3 3 2 3 11" xfId="9479" xr:uid="{00000000-0005-0000-0000-0000F0650000}"/>
    <cellStyle name="Normal 3 3 2 3 11 2" xfId="9480" xr:uid="{00000000-0005-0000-0000-0000F1650000}"/>
    <cellStyle name="Normal 3 3 2 3 11 2 2" xfId="17390" xr:uid="{00000000-0005-0000-0000-0000F2650000}"/>
    <cellStyle name="Normal 3 3 2 3 11 2 2 2" xfId="33059" xr:uid="{00000000-0005-0000-0000-0000F3650000}"/>
    <cellStyle name="Normal 3 3 2 3 11 2 2 3" xfId="48656" xr:uid="{00000000-0005-0000-0000-0000F4650000}"/>
    <cellStyle name="Normal 3 3 2 3 11 2 3" xfId="25313" xr:uid="{00000000-0005-0000-0000-0000F5650000}"/>
    <cellStyle name="Normal 3 3 2 3 11 2 4" xfId="40910" xr:uid="{00000000-0005-0000-0000-0000F6650000}"/>
    <cellStyle name="Normal 3 3 2 3 11 3" xfId="9481" xr:uid="{00000000-0005-0000-0000-0000F7650000}"/>
    <cellStyle name="Normal 3 3 2 3 11 3 2" xfId="17391" xr:uid="{00000000-0005-0000-0000-0000F8650000}"/>
    <cellStyle name="Normal 3 3 2 3 11 3 2 2" xfId="33060" xr:uid="{00000000-0005-0000-0000-0000F9650000}"/>
    <cellStyle name="Normal 3 3 2 3 11 3 2 3" xfId="48657" xr:uid="{00000000-0005-0000-0000-0000FA650000}"/>
    <cellStyle name="Normal 3 3 2 3 11 3 3" xfId="25314" xr:uid="{00000000-0005-0000-0000-0000FB650000}"/>
    <cellStyle name="Normal 3 3 2 3 11 3 4" xfId="40911" xr:uid="{00000000-0005-0000-0000-0000FC650000}"/>
    <cellStyle name="Normal 3 3 2 3 11 4" xfId="17389" xr:uid="{00000000-0005-0000-0000-0000FD650000}"/>
    <cellStyle name="Normal 3 3 2 3 11 4 2" xfId="33058" xr:uid="{00000000-0005-0000-0000-0000FE650000}"/>
    <cellStyle name="Normal 3 3 2 3 11 4 3" xfId="48655" xr:uid="{00000000-0005-0000-0000-0000FF650000}"/>
    <cellStyle name="Normal 3 3 2 3 11 5" xfId="25312" xr:uid="{00000000-0005-0000-0000-000000660000}"/>
    <cellStyle name="Normal 3 3 2 3 11 6" xfId="40909" xr:uid="{00000000-0005-0000-0000-000001660000}"/>
    <cellStyle name="Normal 3 3 2 3 12" xfId="9482" xr:uid="{00000000-0005-0000-0000-000002660000}"/>
    <cellStyle name="Normal 3 3 2 3 12 2" xfId="9483" xr:uid="{00000000-0005-0000-0000-000003660000}"/>
    <cellStyle name="Normal 3 3 2 3 12 2 2" xfId="17393" xr:uid="{00000000-0005-0000-0000-000004660000}"/>
    <cellStyle name="Normal 3 3 2 3 12 2 2 2" xfId="33062" xr:uid="{00000000-0005-0000-0000-000005660000}"/>
    <cellStyle name="Normal 3 3 2 3 12 2 2 3" xfId="48659" xr:uid="{00000000-0005-0000-0000-000006660000}"/>
    <cellStyle name="Normal 3 3 2 3 12 2 3" xfId="25316" xr:uid="{00000000-0005-0000-0000-000007660000}"/>
    <cellStyle name="Normal 3 3 2 3 12 2 4" xfId="40913" xr:uid="{00000000-0005-0000-0000-000008660000}"/>
    <cellStyle name="Normal 3 3 2 3 12 3" xfId="9484" xr:uid="{00000000-0005-0000-0000-000009660000}"/>
    <cellStyle name="Normal 3 3 2 3 12 3 2" xfId="17394" xr:uid="{00000000-0005-0000-0000-00000A660000}"/>
    <cellStyle name="Normal 3 3 2 3 12 3 2 2" xfId="33063" xr:uid="{00000000-0005-0000-0000-00000B660000}"/>
    <cellStyle name="Normal 3 3 2 3 12 3 2 3" xfId="48660" xr:uid="{00000000-0005-0000-0000-00000C660000}"/>
    <cellStyle name="Normal 3 3 2 3 12 3 3" xfId="25317" xr:uid="{00000000-0005-0000-0000-00000D660000}"/>
    <cellStyle name="Normal 3 3 2 3 12 3 4" xfId="40914" xr:uid="{00000000-0005-0000-0000-00000E660000}"/>
    <cellStyle name="Normal 3 3 2 3 12 4" xfId="17392" xr:uid="{00000000-0005-0000-0000-00000F660000}"/>
    <cellStyle name="Normal 3 3 2 3 12 4 2" xfId="33061" xr:uid="{00000000-0005-0000-0000-000010660000}"/>
    <cellStyle name="Normal 3 3 2 3 12 4 3" xfId="48658" xr:uid="{00000000-0005-0000-0000-000011660000}"/>
    <cellStyle name="Normal 3 3 2 3 12 5" xfId="25315" xr:uid="{00000000-0005-0000-0000-000012660000}"/>
    <cellStyle name="Normal 3 3 2 3 12 6" xfId="40912" xr:uid="{00000000-0005-0000-0000-000013660000}"/>
    <cellStyle name="Normal 3 3 2 3 13" xfId="9485" xr:uid="{00000000-0005-0000-0000-000014660000}"/>
    <cellStyle name="Normal 3 3 2 3 13 2" xfId="9486" xr:uid="{00000000-0005-0000-0000-000015660000}"/>
    <cellStyle name="Normal 3 3 2 3 13 2 2" xfId="17396" xr:uid="{00000000-0005-0000-0000-000016660000}"/>
    <cellStyle name="Normal 3 3 2 3 13 2 2 2" xfId="33065" xr:uid="{00000000-0005-0000-0000-000017660000}"/>
    <cellStyle name="Normal 3 3 2 3 13 2 2 3" xfId="48662" xr:uid="{00000000-0005-0000-0000-000018660000}"/>
    <cellStyle name="Normal 3 3 2 3 13 2 3" xfId="25319" xr:uid="{00000000-0005-0000-0000-000019660000}"/>
    <cellStyle name="Normal 3 3 2 3 13 2 4" xfId="40916" xr:uid="{00000000-0005-0000-0000-00001A660000}"/>
    <cellStyle name="Normal 3 3 2 3 13 3" xfId="9487" xr:uid="{00000000-0005-0000-0000-00001B660000}"/>
    <cellStyle name="Normal 3 3 2 3 13 3 2" xfId="17397" xr:uid="{00000000-0005-0000-0000-00001C660000}"/>
    <cellStyle name="Normal 3 3 2 3 13 3 2 2" xfId="33066" xr:uid="{00000000-0005-0000-0000-00001D660000}"/>
    <cellStyle name="Normal 3 3 2 3 13 3 2 3" xfId="48663" xr:uid="{00000000-0005-0000-0000-00001E660000}"/>
    <cellStyle name="Normal 3 3 2 3 13 3 3" xfId="25320" xr:uid="{00000000-0005-0000-0000-00001F660000}"/>
    <cellStyle name="Normal 3 3 2 3 13 3 4" xfId="40917" xr:uid="{00000000-0005-0000-0000-000020660000}"/>
    <cellStyle name="Normal 3 3 2 3 13 4" xfId="17395" xr:uid="{00000000-0005-0000-0000-000021660000}"/>
    <cellStyle name="Normal 3 3 2 3 13 4 2" xfId="33064" xr:uid="{00000000-0005-0000-0000-000022660000}"/>
    <cellStyle name="Normal 3 3 2 3 13 4 3" xfId="48661" xr:uid="{00000000-0005-0000-0000-000023660000}"/>
    <cellStyle name="Normal 3 3 2 3 13 5" xfId="25318" xr:uid="{00000000-0005-0000-0000-000024660000}"/>
    <cellStyle name="Normal 3 3 2 3 13 6" xfId="40915" xr:uid="{00000000-0005-0000-0000-000025660000}"/>
    <cellStyle name="Normal 3 3 2 3 14" xfId="9488" xr:uid="{00000000-0005-0000-0000-000026660000}"/>
    <cellStyle name="Normal 3 3 2 3 14 2" xfId="9489" xr:uid="{00000000-0005-0000-0000-000027660000}"/>
    <cellStyle name="Normal 3 3 2 3 14 2 2" xfId="17399" xr:uid="{00000000-0005-0000-0000-000028660000}"/>
    <cellStyle name="Normal 3 3 2 3 14 2 2 2" xfId="33068" xr:uid="{00000000-0005-0000-0000-000029660000}"/>
    <cellStyle name="Normal 3 3 2 3 14 2 2 3" xfId="48665" xr:uid="{00000000-0005-0000-0000-00002A660000}"/>
    <cellStyle name="Normal 3 3 2 3 14 2 3" xfId="25322" xr:uid="{00000000-0005-0000-0000-00002B660000}"/>
    <cellStyle name="Normal 3 3 2 3 14 2 4" xfId="40919" xr:uid="{00000000-0005-0000-0000-00002C660000}"/>
    <cellStyle name="Normal 3 3 2 3 14 3" xfId="9490" xr:uid="{00000000-0005-0000-0000-00002D660000}"/>
    <cellStyle name="Normal 3 3 2 3 14 3 2" xfId="17400" xr:uid="{00000000-0005-0000-0000-00002E660000}"/>
    <cellStyle name="Normal 3 3 2 3 14 3 2 2" xfId="33069" xr:uid="{00000000-0005-0000-0000-00002F660000}"/>
    <cellStyle name="Normal 3 3 2 3 14 3 2 3" xfId="48666" xr:uid="{00000000-0005-0000-0000-000030660000}"/>
    <cellStyle name="Normal 3 3 2 3 14 3 3" xfId="25323" xr:uid="{00000000-0005-0000-0000-000031660000}"/>
    <cellStyle name="Normal 3 3 2 3 14 3 4" xfId="40920" xr:uid="{00000000-0005-0000-0000-000032660000}"/>
    <cellStyle name="Normal 3 3 2 3 14 4" xfId="17398" xr:uid="{00000000-0005-0000-0000-000033660000}"/>
    <cellStyle name="Normal 3 3 2 3 14 4 2" xfId="33067" xr:uid="{00000000-0005-0000-0000-000034660000}"/>
    <cellStyle name="Normal 3 3 2 3 14 4 3" xfId="48664" xr:uid="{00000000-0005-0000-0000-000035660000}"/>
    <cellStyle name="Normal 3 3 2 3 14 5" xfId="25321" xr:uid="{00000000-0005-0000-0000-000036660000}"/>
    <cellStyle name="Normal 3 3 2 3 14 6" xfId="40918" xr:uid="{00000000-0005-0000-0000-000037660000}"/>
    <cellStyle name="Normal 3 3 2 3 15" xfId="9491" xr:uid="{00000000-0005-0000-0000-000038660000}"/>
    <cellStyle name="Normal 3 3 2 3 15 2" xfId="9492" xr:uid="{00000000-0005-0000-0000-000039660000}"/>
    <cellStyle name="Normal 3 3 2 3 15 2 2" xfId="17402" xr:uid="{00000000-0005-0000-0000-00003A660000}"/>
    <cellStyle name="Normal 3 3 2 3 15 2 2 2" xfId="33071" xr:uid="{00000000-0005-0000-0000-00003B660000}"/>
    <cellStyle name="Normal 3 3 2 3 15 2 2 3" xfId="48668" xr:uid="{00000000-0005-0000-0000-00003C660000}"/>
    <cellStyle name="Normal 3 3 2 3 15 2 3" xfId="25325" xr:uid="{00000000-0005-0000-0000-00003D660000}"/>
    <cellStyle name="Normal 3 3 2 3 15 2 4" xfId="40922" xr:uid="{00000000-0005-0000-0000-00003E660000}"/>
    <cellStyle name="Normal 3 3 2 3 15 3" xfId="9493" xr:uid="{00000000-0005-0000-0000-00003F660000}"/>
    <cellStyle name="Normal 3 3 2 3 15 3 2" xfId="17403" xr:uid="{00000000-0005-0000-0000-000040660000}"/>
    <cellStyle name="Normal 3 3 2 3 15 3 2 2" xfId="33072" xr:uid="{00000000-0005-0000-0000-000041660000}"/>
    <cellStyle name="Normal 3 3 2 3 15 3 2 3" xfId="48669" xr:uid="{00000000-0005-0000-0000-000042660000}"/>
    <cellStyle name="Normal 3 3 2 3 15 3 3" xfId="25326" xr:uid="{00000000-0005-0000-0000-000043660000}"/>
    <cellStyle name="Normal 3 3 2 3 15 3 4" xfId="40923" xr:uid="{00000000-0005-0000-0000-000044660000}"/>
    <cellStyle name="Normal 3 3 2 3 15 4" xfId="17401" xr:uid="{00000000-0005-0000-0000-000045660000}"/>
    <cellStyle name="Normal 3 3 2 3 15 4 2" xfId="33070" xr:uid="{00000000-0005-0000-0000-000046660000}"/>
    <cellStyle name="Normal 3 3 2 3 15 4 3" xfId="48667" xr:uid="{00000000-0005-0000-0000-000047660000}"/>
    <cellStyle name="Normal 3 3 2 3 15 5" xfId="25324" xr:uid="{00000000-0005-0000-0000-000048660000}"/>
    <cellStyle name="Normal 3 3 2 3 15 6" xfId="40921" xr:uid="{00000000-0005-0000-0000-000049660000}"/>
    <cellStyle name="Normal 3 3 2 3 16" xfId="9494" xr:uid="{00000000-0005-0000-0000-00004A660000}"/>
    <cellStyle name="Normal 3 3 2 3 16 2" xfId="9495" xr:uid="{00000000-0005-0000-0000-00004B660000}"/>
    <cellStyle name="Normal 3 3 2 3 16 2 2" xfId="17405" xr:uid="{00000000-0005-0000-0000-00004C660000}"/>
    <cellStyle name="Normal 3 3 2 3 16 2 2 2" xfId="33074" xr:uid="{00000000-0005-0000-0000-00004D660000}"/>
    <cellStyle name="Normal 3 3 2 3 16 2 2 3" xfId="48671" xr:uid="{00000000-0005-0000-0000-00004E660000}"/>
    <cellStyle name="Normal 3 3 2 3 16 2 3" xfId="25328" xr:uid="{00000000-0005-0000-0000-00004F660000}"/>
    <cellStyle name="Normal 3 3 2 3 16 2 4" xfId="40925" xr:uid="{00000000-0005-0000-0000-000050660000}"/>
    <cellStyle name="Normal 3 3 2 3 16 3" xfId="9496" xr:uid="{00000000-0005-0000-0000-000051660000}"/>
    <cellStyle name="Normal 3 3 2 3 16 3 2" xfId="17406" xr:uid="{00000000-0005-0000-0000-000052660000}"/>
    <cellStyle name="Normal 3 3 2 3 16 3 2 2" xfId="33075" xr:uid="{00000000-0005-0000-0000-000053660000}"/>
    <cellStyle name="Normal 3 3 2 3 16 3 2 3" xfId="48672" xr:uid="{00000000-0005-0000-0000-000054660000}"/>
    <cellStyle name="Normal 3 3 2 3 16 3 3" xfId="25329" xr:uid="{00000000-0005-0000-0000-000055660000}"/>
    <cellStyle name="Normal 3 3 2 3 16 3 4" xfId="40926" xr:uid="{00000000-0005-0000-0000-000056660000}"/>
    <cellStyle name="Normal 3 3 2 3 16 4" xfId="17404" xr:uid="{00000000-0005-0000-0000-000057660000}"/>
    <cellStyle name="Normal 3 3 2 3 16 4 2" xfId="33073" xr:uid="{00000000-0005-0000-0000-000058660000}"/>
    <cellStyle name="Normal 3 3 2 3 16 4 3" xfId="48670" xr:uid="{00000000-0005-0000-0000-000059660000}"/>
    <cellStyle name="Normal 3 3 2 3 16 5" xfId="25327" xr:uid="{00000000-0005-0000-0000-00005A660000}"/>
    <cellStyle name="Normal 3 3 2 3 16 6" xfId="40924" xr:uid="{00000000-0005-0000-0000-00005B660000}"/>
    <cellStyle name="Normal 3 3 2 3 17" xfId="9497" xr:uid="{00000000-0005-0000-0000-00005C660000}"/>
    <cellStyle name="Normal 3 3 2 3 17 2" xfId="17407" xr:uid="{00000000-0005-0000-0000-00005D660000}"/>
    <cellStyle name="Normal 3 3 2 3 17 2 2" xfId="33076" xr:uid="{00000000-0005-0000-0000-00005E660000}"/>
    <cellStyle name="Normal 3 3 2 3 17 2 3" xfId="48673" xr:uid="{00000000-0005-0000-0000-00005F660000}"/>
    <cellStyle name="Normal 3 3 2 3 17 3" xfId="25330" xr:uid="{00000000-0005-0000-0000-000060660000}"/>
    <cellStyle name="Normal 3 3 2 3 17 4" xfId="40927" xr:uid="{00000000-0005-0000-0000-000061660000}"/>
    <cellStyle name="Normal 3 3 2 3 18" xfId="9498" xr:uid="{00000000-0005-0000-0000-000062660000}"/>
    <cellStyle name="Normal 3 3 2 3 18 2" xfId="17408" xr:uid="{00000000-0005-0000-0000-000063660000}"/>
    <cellStyle name="Normal 3 3 2 3 18 2 2" xfId="33077" xr:uid="{00000000-0005-0000-0000-000064660000}"/>
    <cellStyle name="Normal 3 3 2 3 18 2 3" xfId="48674" xr:uid="{00000000-0005-0000-0000-000065660000}"/>
    <cellStyle name="Normal 3 3 2 3 18 3" xfId="25331" xr:uid="{00000000-0005-0000-0000-000066660000}"/>
    <cellStyle name="Normal 3 3 2 3 18 4" xfId="40928" xr:uid="{00000000-0005-0000-0000-000067660000}"/>
    <cellStyle name="Normal 3 3 2 3 19" xfId="17385" xr:uid="{00000000-0005-0000-0000-000068660000}"/>
    <cellStyle name="Normal 3 3 2 3 19 2" xfId="33054" xr:uid="{00000000-0005-0000-0000-000069660000}"/>
    <cellStyle name="Normal 3 3 2 3 19 3" xfId="48651" xr:uid="{00000000-0005-0000-0000-00006A660000}"/>
    <cellStyle name="Normal 3 3 2 3 2" xfId="9499" xr:uid="{00000000-0005-0000-0000-00006B660000}"/>
    <cellStyle name="Normal 3 3 2 3 2 2" xfId="9500" xr:uid="{00000000-0005-0000-0000-00006C660000}"/>
    <cellStyle name="Normal 3 3 2 3 2 2 2" xfId="9501" xr:uid="{00000000-0005-0000-0000-00006D660000}"/>
    <cellStyle name="Normal 3 3 2 3 2 2 2 2" xfId="9502" xr:uid="{00000000-0005-0000-0000-00006E660000}"/>
    <cellStyle name="Normal 3 3 2 3 2 2 2 2 2" xfId="17412" xr:uid="{00000000-0005-0000-0000-00006F660000}"/>
    <cellStyle name="Normal 3 3 2 3 2 2 2 2 2 2" xfId="33081" xr:uid="{00000000-0005-0000-0000-000070660000}"/>
    <cellStyle name="Normal 3 3 2 3 2 2 2 2 2 3" xfId="48678" xr:uid="{00000000-0005-0000-0000-000071660000}"/>
    <cellStyle name="Normal 3 3 2 3 2 2 2 2 3" xfId="25335" xr:uid="{00000000-0005-0000-0000-000072660000}"/>
    <cellStyle name="Normal 3 3 2 3 2 2 2 2 4" xfId="40932" xr:uid="{00000000-0005-0000-0000-000073660000}"/>
    <cellStyle name="Normal 3 3 2 3 2 2 2 3" xfId="9503" xr:uid="{00000000-0005-0000-0000-000074660000}"/>
    <cellStyle name="Normal 3 3 2 3 2 2 2 3 2" xfId="17413" xr:uid="{00000000-0005-0000-0000-000075660000}"/>
    <cellStyle name="Normal 3 3 2 3 2 2 2 3 2 2" xfId="33082" xr:uid="{00000000-0005-0000-0000-000076660000}"/>
    <cellStyle name="Normal 3 3 2 3 2 2 2 3 2 3" xfId="48679" xr:uid="{00000000-0005-0000-0000-000077660000}"/>
    <cellStyle name="Normal 3 3 2 3 2 2 2 3 3" xfId="25336" xr:uid="{00000000-0005-0000-0000-000078660000}"/>
    <cellStyle name="Normal 3 3 2 3 2 2 2 3 4" xfId="40933" xr:uid="{00000000-0005-0000-0000-000079660000}"/>
    <cellStyle name="Normal 3 3 2 3 2 2 2 4" xfId="17411" xr:uid="{00000000-0005-0000-0000-00007A660000}"/>
    <cellStyle name="Normal 3 3 2 3 2 2 2 4 2" xfId="33080" xr:uid="{00000000-0005-0000-0000-00007B660000}"/>
    <cellStyle name="Normal 3 3 2 3 2 2 2 4 3" xfId="48677" xr:uid="{00000000-0005-0000-0000-00007C660000}"/>
    <cellStyle name="Normal 3 3 2 3 2 2 2 5" xfId="25334" xr:uid="{00000000-0005-0000-0000-00007D660000}"/>
    <cellStyle name="Normal 3 3 2 3 2 2 2 6" xfId="40931" xr:uid="{00000000-0005-0000-0000-00007E660000}"/>
    <cellStyle name="Normal 3 3 2 3 2 2 3" xfId="9504" xr:uid="{00000000-0005-0000-0000-00007F660000}"/>
    <cellStyle name="Normal 3 3 2 3 2 2 3 2" xfId="17414" xr:uid="{00000000-0005-0000-0000-000080660000}"/>
    <cellStyle name="Normal 3 3 2 3 2 2 3 2 2" xfId="33083" xr:uid="{00000000-0005-0000-0000-000081660000}"/>
    <cellStyle name="Normal 3 3 2 3 2 2 3 2 3" xfId="48680" xr:uid="{00000000-0005-0000-0000-000082660000}"/>
    <cellStyle name="Normal 3 3 2 3 2 2 3 3" xfId="25337" xr:uid="{00000000-0005-0000-0000-000083660000}"/>
    <cellStyle name="Normal 3 3 2 3 2 2 3 4" xfId="40934" xr:uid="{00000000-0005-0000-0000-000084660000}"/>
    <cellStyle name="Normal 3 3 2 3 2 2 4" xfId="9505" xr:uid="{00000000-0005-0000-0000-000085660000}"/>
    <cellStyle name="Normal 3 3 2 3 2 2 4 2" xfId="17415" xr:uid="{00000000-0005-0000-0000-000086660000}"/>
    <cellStyle name="Normal 3 3 2 3 2 2 4 2 2" xfId="33084" xr:uid="{00000000-0005-0000-0000-000087660000}"/>
    <cellStyle name="Normal 3 3 2 3 2 2 4 2 3" xfId="48681" xr:uid="{00000000-0005-0000-0000-000088660000}"/>
    <cellStyle name="Normal 3 3 2 3 2 2 4 3" xfId="25338" xr:uid="{00000000-0005-0000-0000-000089660000}"/>
    <cellStyle name="Normal 3 3 2 3 2 2 4 4" xfId="40935" xr:uid="{00000000-0005-0000-0000-00008A660000}"/>
    <cellStyle name="Normal 3 3 2 3 2 2 5" xfId="17410" xr:uid="{00000000-0005-0000-0000-00008B660000}"/>
    <cellStyle name="Normal 3 3 2 3 2 2 5 2" xfId="33079" xr:uid="{00000000-0005-0000-0000-00008C660000}"/>
    <cellStyle name="Normal 3 3 2 3 2 2 5 3" xfId="48676" xr:uid="{00000000-0005-0000-0000-00008D660000}"/>
    <cellStyle name="Normal 3 3 2 3 2 2 6" xfId="25333" xr:uid="{00000000-0005-0000-0000-00008E660000}"/>
    <cellStyle name="Normal 3 3 2 3 2 2 7" xfId="40930" xr:uid="{00000000-0005-0000-0000-00008F660000}"/>
    <cellStyle name="Normal 3 3 2 3 2 3" xfId="9506" xr:uid="{00000000-0005-0000-0000-000090660000}"/>
    <cellStyle name="Normal 3 3 2 3 2 3 2" xfId="9507" xr:uid="{00000000-0005-0000-0000-000091660000}"/>
    <cellStyle name="Normal 3 3 2 3 2 3 2 2" xfId="17417" xr:uid="{00000000-0005-0000-0000-000092660000}"/>
    <cellStyle name="Normal 3 3 2 3 2 3 2 2 2" xfId="33086" xr:uid="{00000000-0005-0000-0000-000093660000}"/>
    <cellStyle name="Normal 3 3 2 3 2 3 2 2 3" xfId="48683" xr:uid="{00000000-0005-0000-0000-000094660000}"/>
    <cellStyle name="Normal 3 3 2 3 2 3 2 3" xfId="25340" xr:uid="{00000000-0005-0000-0000-000095660000}"/>
    <cellStyle name="Normal 3 3 2 3 2 3 2 4" xfId="40937" xr:uid="{00000000-0005-0000-0000-000096660000}"/>
    <cellStyle name="Normal 3 3 2 3 2 3 3" xfId="9508" xr:uid="{00000000-0005-0000-0000-000097660000}"/>
    <cellStyle name="Normal 3 3 2 3 2 3 3 2" xfId="17418" xr:uid="{00000000-0005-0000-0000-000098660000}"/>
    <cellStyle name="Normal 3 3 2 3 2 3 3 2 2" xfId="33087" xr:uid="{00000000-0005-0000-0000-000099660000}"/>
    <cellStyle name="Normal 3 3 2 3 2 3 3 2 3" xfId="48684" xr:uid="{00000000-0005-0000-0000-00009A660000}"/>
    <cellStyle name="Normal 3 3 2 3 2 3 3 3" xfId="25341" xr:uid="{00000000-0005-0000-0000-00009B660000}"/>
    <cellStyle name="Normal 3 3 2 3 2 3 3 4" xfId="40938" xr:uid="{00000000-0005-0000-0000-00009C660000}"/>
    <cellStyle name="Normal 3 3 2 3 2 3 4" xfId="17416" xr:uid="{00000000-0005-0000-0000-00009D660000}"/>
    <cellStyle name="Normal 3 3 2 3 2 3 4 2" xfId="33085" xr:uid="{00000000-0005-0000-0000-00009E660000}"/>
    <cellStyle name="Normal 3 3 2 3 2 3 4 3" xfId="48682" xr:uid="{00000000-0005-0000-0000-00009F660000}"/>
    <cellStyle name="Normal 3 3 2 3 2 3 5" xfId="25339" xr:uid="{00000000-0005-0000-0000-0000A0660000}"/>
    <cellStyle name="Normal 3 3 2 3 2 3 6" xfId="40936" xr:uid="{00000000-0005-0000-0000-0000A1660000}"/>
    <cellStyle name="Normal 3 3 2 3 2 4" xfId="9509" xr:uid="{00000000-0005-0000-0000-0000A2660000}"/>
    <cellStyle name="Normal 3 3 2 3 2 4 2" xfId="17419" xr:uid="{00000000-0005-0000-0000-0000A3660000}"/>
    <cellStyle name="Normal 3 3 2 3 2 4 2 2" xfId="33088" xr:uid="{00000000-0005-0000-0000-0000A4660000}"/>
    <cellStyle name="Normal 3 3 2 3 2 4 2 3" xfId="48685" xr:uid="{00000000-0005-0000-0000-0000A5660000}"/>
    <cellStyle name="Normal 3 3 2 3 2 4 3" xfId="25342" xr:uid="{00000000-0005-0000-0000-0000A6660000}"/>
    <cellStyle name="Normal 3 3 2 3 2 4 4" xfId="40939" xr:uid="{00000000-0005-0000-0000-0000A7660000}"/>
    <cellStyle name="Normal 3 3 2 3 2 5" xfId="9510" xr:uid="{00000000-0005-0000-0000-0000A8660000}"/>
    <cellStyle name="Normal 3 3 2 3 2 5 2" xfId="17420" xr:uid="{00000000-0005-0000-0000-0000A9660000}"/>
    <cellStyle name="Normal 3 3 2 3 2 5 2 2" xfId="33089" xr:uid="{00000000-0005-0000-0000-0000AA660000}"/>
    <cellStyle name="Normal 3 3 2 3 2 5 2 3" xfId="48686" xr:uid="{00000000-0005-0000-0000-0000AB660000}"/>
    <cellStyle name="Normal 3 3 2 3 2 5 3" xfId="25343" xr:uid="{00000000-0005-0000-0000-0000AC660000}"/>
    <cellStyle name="Normal 3 3 2 3 2 5 4" xfId="40940" xr:uid="{00000000-0005-0000-0000-0000AD660000}"/>
    <cellStyle name="Normal 3 3 2 3 2 6" xfId="17409" xr:uid="{00000000-0005-0000-0000-0000AE660000}"/>
    <cellStyle name="Normal 3 3 2 3 2 6 2" xfId="33078" xr:uid="{00000000-0005-0000-0000-0000AF660000}"/>
    <cellStyle name="Normal 3 3 2 3 2 6 3" xfId="48675" xr:uid="{00000000-0005-0000-0000-0000B0660000}"/>
    <cellStyle name="Normal 3 3 2 3 2 7" xfId="25332" xr:uid="{00000000-0005-0000-0000-0000B1660000}"/>
    <cellStyle name="Normal 3 3 2 3 2 8" xfId="40929" xr:uid="{00000000-0005-0000-0000-0000B2660000}"/>
    <cellStyle name="Normal 3 3 2 3 20" xfId="25308" xr:uid="{00000000-0005-0000-0000-0000B3660000}"/>
    <cellStyle name="Normal 3 3 2 3 21" xfId="40905" xr:uid="{00000000-0005-0000-0000-0000B4660000}"/>
    <cellStyle name="Normal 3 3 2 3 3" xfId="9511" xr:uid="{00000000-0005-0000-0000-0000B5660000}"/>
    <cellStyle name="Normal 3 3 2 3 3 2" xfId="9512" xr:uid="{00000000-0005-0000-0000-0000B6660000}"/>
    <cellStyle name="Normal 3 3 2 3 3 2 2" xfId="9513" xr:uid="{00000000-0005-0000-0000-0000B7660000}"/>
    <cellStyle name="Normal 3 3 2 3 3 2 2 2" xfId="9514" xr:uid="{00000000-0005-0000-0000-0000B8660000}"/>
    <cellStyle name="Normal 3 3 2 3 3 2 2 2 2" xfId="17424" xr:uid="{00000000-0005-0000-0000-0000B9660000}"/>
    <cellStyle name="Normal 3 3 2 3 3 2 2 2 2 2" xfId="33093" xr:uid="{00000000-0005-0000-0000-0000BA660000}"/>
    <cellStyle name="Normal 3 3 2 3 3 2 2 2 2 3" xfId="48690" xr:uid="{00000000-0005-0000-0000-0000BB660000}"/>
    <cellStyle name="Normal 3 3 2 3 3 2 2 2 3" xfId="25347" xr:uid="{00000000-0005-0000-0000-0000BC660000}"/>
    <cellStyle name="Normal 3 3 2 3 3 2 2 2 4" xfId="40944" xr:uid="{00000000-0005-0000-0000-0000BD660000}"/>
    <cellStyle name="Normal 3 3 2 3 3 2 2 3" xfId="9515" xr:uid="{00000000-0005-0000-0000-0000BE660000}"/>
    <cellStyle name="Normal 3 3 2 3 3 2 2 3 2" xfId="17425" xr:uid="{00000000-0005-0000-0000-0000BF660000}"/>
    <cellStyle name="Normal 3 3 2 3 3 2 2 3 2 2" xfId="33094" xr:uid="{00000000-0005-0000-0000-0000C0660000}"/>
    <cellStyle name="Normal 3 3 2 3 3 2 2 3 2 3" xfId="48691" xr:uid="{00000000-0005-0000-0000-0000C1660000}"/>
    <cellStyle name="Normal 3 3 2 3 3 2 2 3 3" xfId="25348" xr:uid="{00000000-0005-0000-0000-0000C2660000}"/>
    <cellStyle name="Normal 3 3 2 3 3 2 2 3 4" xfId="40945" xr:uid="{00000000-0005-0000-0000-0000C3660000}"/>
    <cellStyle name="Normal 3 3 2 3 3 2 2 4" xfId="17423" xr:uid="{00000000-0005-0000-0000-0000C4660000}"/>
    <cellStyle name="Normal 3 3 2 3 3 2 2 4 2" xfId="33092" xr:uid="{00000000-0005-0000-0000-0000C5660000}"/>
    <cellStyle name="Normal 3 3 2 3 3 2 2 4 3" xfId="48689" xr:uid="{00000000-0005-0000-0000-0000C6660000}"/>
    <cellStyle name="Normal 3 3 2 3 3 2 2 5" xfId="25346" xr:uid="{00000000-0005-0000-0000-0000C7660000}"/>
    <cellStyle name="Normal 3 3 2 3 3 2 2 6" xfId="40943" xr:uid="{00000000-0005-0000-0000-0000C8660000}"/>
    <cellStyle name="Normal 3 3 2 3 3 2 3" xfId="9516" xr:uid="{00000000-0005-0000-0000-0000C9660000}"/>
    <cellStyle name="Normal 3 3 2 3 3 2 3 2" xfId="17426" xr:uid="{00000000-0005-0000-0000-0000CA660000}"/>
    <cellStyle name="Normal 3 3 2 3 3 2 3 2 2" xfId="33095" xr:uid="{00000000-0005-0000-0000-0000CB660000}"/>
    <cellStyle name="Normal 3 3 2 3 3 2 3 2 3" xfId="48692" xr:uid="{00000000-0005-0000-0000-0000CC660000}"/>
    <cellStyle name="Normal 3 3 2 3 3 2 3 3" xfId="25349" xr:uid="{00000000-0005-0000-0000-0000CD660000}"/>
    <cellStyle name="Normal 3 3 2 3 3 2 3 4" xfId="40946" xr:uid="{00000000-0005-0000-0000-0000CE660000}"/>
    <cellStyle name="Normal 3 3 2 3 3 2 4" xfId="9517" xr:uid="{00000000-0005-0000-0000-0000CF660000}"/>
    <cellStyle name="Normal 3 3 2 3 3 2 4 2" xfId="17427" xr:uid="{00000000-0005-0000-0000-0000D0660000}"/>
    <cellStyle name="Normal 3 3 2 3 3 2 4 2 2" xfId="33096" xr:uid="{00000000-0005-0000-0000-0000D1660000}"/>
    <cellStyle name="Normal 3 3 2 3 3 2 4 2 3" xfId="48693" xr:uid="{00000000-0005-0000-0000-0000D2660000}"/>
    <cellStyle name="Normal 3 3 2 3 3 2 4 3" xfId="25350" xr:uid="{00000000-0005-0000-0000-0000D3660000}"/>
    <cellStyle name="Normal 3 3 2 3 3 2 4 4" xfId="40947" xr:uid="{00000000-0005-0000-0000-0000D4660000}"/>
    <cellStyle name="Normal 3 3 2 3 3 2 5" xfId="17422" xr:uid="{00000000-0005-0000-0000-0000D5660000}"/>
    <cellStyle name="Normal 3 3 2 3 3 2 5 2" xfId="33091" xr:uid="{00000000-0005-0000-0000-0000D6660000}"/>
    <cellStyle name="Normal 3 3 2 3 3 2 5 3" xfId="48688" xr:uid="{00000000-0005-0000-0000-0000D7660000}"/>
    <cellStyle name="Normal 3 3 2 3 3 2 6" xfId="25345" xr:uid="{00000000-0005-0000-0000-0000D8660000}"/>
    <cellStyle name="Normal 3 3 2 3 3 2 7" xfId="40942" xr:uid="{00000000-0005-0000-0000-0000D9660000}"/>
    <cellStyle name="Normal 3 3 2 3 3 3" xfId="9518" xr:uid="{00000000-0005-0000-0000-0000DA660000}"/>
    <cellStyle name="Normal 3 3 2 3 3 3 2" xfId="9519" xr:uid="{00000000-0005-0000-0000-0000DB660000}"/>
    <cellStyle name="Normal 3 3 2 3 3 3 2 2" xfId="17429" xr:uid="{00000000-0005-0000-0000-0000DC660000}"/>
    <cellStyle name="Normal 3 3 2 3 3 3 2 2 2" xfId="33098" xr:uid="{00000000-0005-0000-0000-0000DD660000}"/>
    <cellStyle name="Normal 3 3 2 3 3 3 2 2 3" xfId="48695" xr:uid="{00000000-0005-0000-0000-0000DE660000}"/>
    <cellStyle name="Normal 3 3 2 3 3 3 2 3" xfId="25352" xr:uid="{00000000-0005-0000-0000-0000DF660000}"/>
    <cellStyle name="Normal 3 3 2 3 3 3 2 4" xfId="40949" xr:uid="{00000000-0005-0000-0000-0000E0660000}"/>
    <cellStyle name="Normal 3 3 2 3 3 3 3" xfId="9520" xr:uid="{00000000-0005-0000-0000-0000E1660000}"/>
    <cellStyle name="Normal 3 3 2 3 3 3 3 2" xfId="17430" xr:uid="{00000000-0005-0000-0000-0000E2660000}"/>
    <cellStyle name="Normal 3 3 2 3 3 3 3 2 2" xfId="33099" xr:uid="{00000000-0005-0000-0000-0000E3660000}"/>
    <cellStyle name="Normal 3 3 2 3 3 3 3 2 3" xfId="48696" xr:uid="{00000000-0005-0000-0000-0000E4660000}"/>
    <cellStyle name="Normal 3 3 2 3 3 3 3 3" xfId="25353" xr:uid="{00000000-0005-0000-0000-0000E5660000}"/>
    <cellStyle name="Normal 3 3 2 3 3 3 3 4" xfId="40950" xr:uid="{00000000-0005-0000-0000-0000E6660000}"/>
    <cellStyle name="Normal 3 3 2 3 3 3 4" xfId="17428" xr:uid="{00000000-0005-0000-0000-0000E7660000}"/>
    <cellStyle name="Normal 3 3 2 3 3 3 4 2" xfId="33097" xr:uid="{00000000-0005-0000-0000-0000E8660000}"/>
    <cellStyle name="Normal 3 3 2 3 3 3 4 3" xfId="48694" xr:uid="{00000000-0005-0000-0000-0000E9660000}"/>
    <cellStyle name="Normal 3 3 2 3 3 3 5" xfId="25351" xr:uid="{00000000-0005-0000-0000-0000EA660000}"/>
    <cellStyle name="Normal 3 3 2 3 3 3 6" xfId="40948" xr:uid="{00000000-0005-0000-0000-0000EB660000}"/>
    <cellStyle name="Normal 3 3 2 3 3 4" xfId="9521" xr:uid="{00000000-0005-0000-0000-0000EC660000}"/>
    <cellStyle name="Normal 3 3 2 3 3 4 2" xfId="17431" xr:uid="{00000000-0005-0000-0000-0000ED660000}"/>
    <cellStyle name="Normal 3 3 2 3 3 4 2 2" xfId="33100" xr:uid="{00000000-0005-0000-0000-0000EE660000}"/>
    <cellStyle name="Normal 3 3 2 3 3 4 2 3" xfId="48697" xr:uid="{00000000-0005-0000-0000-0000EF660000}"/>
    <cellStyle name="Normal 3 3 2 3 3 4 3" xfId="25354" xr:uid="{00000000-0005-0000-0000-0000F0660000}"/>
    <cellStyle name="Normal 3 3 2 3 3 4 4" xfId="40951" xr:uid="{00000000-0005-0000-0000-0000F1660000}"/>
    <cellStyle name="Normal 3 3 2 3 3 5" xfId="9522" xr:uid="{00000000-0005-0000-0000-0000F2660000}"/>
    <cellStyle name="Normal 3 3 2 3 3 5 2" xfId="17432" xr:uid="{00000000-0005-0000-0000-0000F3660000}"/>
    <cellStyle name="Normal 3 3 2 3 3 5 2 2" xfId="33101" xr:uid="{00000000-0005-0000-0000-0000F4660000}"/>
    <cellStyle name="Normal 3 3 2 3 3 5 2 3" xfId="48698" xr:uid="{00000000-0005-0000-0000-0000F5660000}"/>
    <cellStyle name="Normal 3 3 2 3 3 5 3" xfId="25355" xr:uid="{00000000-0005-0000-0000-0000F6660000}"/>
    <cellStyle name="Normal 3 3 2 3 3 5 4" xfId="40952" xr:uid="{00000000-0005-0000-0000-0000F7660000}"/>
    <cellStyle name="Normal 3 3 2 3 3 6" xfId="17421" xr:uid="{00000000-0005-0000-0000-0000F8660000}"/>
    <cellStyle name="Normal 3 3 2 3 3 6 2" xfId="33090" xr:uid="{00000000-0005-0000-0000-0000F9660000}"/>
    <cellStyle name="Normal 3 3 2 3 3 6 3" xfId="48687" xr:uid="{00000000-0005-0000-0000-0000FA660000}"/>
    <cellStyle name="Normal 3 3 2 3 3 7" xfId="25344" xr:uid="{00000000-0005-0000-0000-0000FB660000}"/>
    <cellStyle name="Normal 3 3 2 3 3 8" xfId="40941" xr:uid="{00000000-0005-0000-0000-0000FC660000}"/>
    <cellStyle name="Normal 3 3 2 3 4" xfId="9523" xr:uid="{00000000-0005-0000-0000-0000FD660000}"/>
    <cellStyle name="Normal 3 3 2 3 4 2" xfId="9524" xr:uid="{00000000-0005-0000-0000-0000FE660000}"/>
    <cellStyle name="Normal 3 3 2 3 4 2 2" xfId="9525" xr:uid="{00000000-0005-0000-0000-0000FF660000}"/>
    <cellStyle name="Normal 3 3 2 3 4 2 2 2" xfId="17435" xr:uid="{00000000-0005-0000-0000-000000670000}"/>
    <cellStyle name="Normal 3 3 2 3 4 2 2 2 2" xfId="33104" xr:uid="{00000000-0005-0000-0000-000001670000}"/>
    <cellStyle name="Normal 3 3 2 3 4 2 2 2 3" xfId="48701" xr:uid="{00000000-0005-0000-0000-000002670000}"/>
    <cellStyle name="Normal 3 3 2 3 4 2 2 3" xfId="25358" xr:uid="{00000000-0005-0000-0000-000003670000}"/>
    <cellStyle name="Normal 3 3 2 3 4 2 2 4" xfId="40955" xr:uid="{00000000-0005-0000-0000-000004670000}"/>
    <cellStyle name="Normal 3 3 2 3 4 2 3" xfId="9526" xr:uid="{00000000-0005-0000-0000-000005670000}"/>
    <cellStyle name="Normal 3 3 2 3 4 2 3 2" xfId="17436" xr:uid="{00000000-0005-0000-0000-000006670000}"/>
    <cellStyle name="Normal 3 3 2 3 4 2 3 2 2" xfId="33105" xr:uid="{00000000-0005-0000-0000-000007670000}"/>
    <cellStyle name="Normal 3 3 2 3 4 2 3 2 3" xfId="48702" xr:uid="{00000000-0005-0000-0000-000008670000}"/>
    <cellStyle name="Normal 3 3 2 3 4 2 3 3" xfId="25359" xr:uid="{00000000-0005-0000-0000-000009670000}"/>
    <cellStyle name="Normal 3 3 2 3 4 2 3 4" xfId="40956" xr:uid="{00000000-0005-0000-0000-00000A670000}"/>
    <cellStyle name="Normal 3 3 2 3 4 2 4" xfId="17434" xr:uid="{00000000-0005-0000-0000-00000B670000}"/>
    <cellStyle name="Normal 3 3 2 3 4 2 4 2" xfId="33103" xr:uid="{00000000-0005-0000-0000-00000C670000}"/>
    <cellStyle name="Normal 3 3 2 3 4 2 4 3" xfId="48700" xr:uid="{00000000-0005-0000-0000-00000D670000}"/>
    <cellStyle name="Normal 3 3 2 3 4 2 5" xfId="25357" xr:uid="{00000000-0005-0000-0000-00000E670000}"/>
    <cellStyle name="Normal 3 3 2 3 4 2 6" xfId="40954" xr:uid="{00000000-0005-0000-0000-00000F670000}"/>
    <cellStyle name="Normal 3 3 2 3 4 3" xfId="9527" xr:uid="{00000000-0005-0000-0000-000010670000}"/>
    <cellStyle name="Normal 3 3 2 3 4 3 2" xfId="17437" xr:uid="{00000000-0005-0000-0000-000011670000}"/>
    <cellStyle name="Normal 3 3 2 3 4 3 2 2" xfId="33106" xr:uid="{00000000-0005-0000-0000-000012670000}"/>
    <cellStyle name="Normal 3 3 2 3 4 3 2 3" xfId="48703" xr:uid="{00000000-0005-0000-0000-000013670000}"/>
    <cellStyle name="Normal 3 3 2 3 4 3 3" xfId="25360" xr:uid="{00000000-0005-0000-0000-000014670000}"/>
    <cellStyle name="Normal 3 3 2 3 4 3 4" xfId="40957" xr:uid="{00000000-0005-0000-0000-000015670000}"/>
    <cellStyle name="Normal 3 3 2 3 4 4" xfId="9528" xr:uid="{00000000-0005-0000-0000-000016670000}"/>
    <cellStyle name="Normal 3 3 2 3 4 4 2" xfId="17438" xr:uid="{00000000-0005-0000-0000-000017670000}"/>
    <cellStyle name="Normal 3 3 2 3 4 4 2 2" xfId="33107" xr:uid="{00000000-0005-0000-0000-000018670000}"/>
    <cellStyle name="Normal 3 3 2 3 4 4 2 3" xfId="48704" xr:uid="{00000000-0005-0000-0000-000019670000}"/>
    <cellStyle name="Normal 3 3 2 3 4 4 3" xfId="25361" xr:uid="{00000000-0005-0000-0000-00001A670000}"/>
    <cellStyle name="Normal 3 3 2 3 4 4 4" xfId="40958" xr:uid="{00000000-0005-0000-0000-00001B670000}"/>
    <cellStyle name="Normal 3 3 2 3 4 5" xfId="17433" xr:uid="{00000000-0005-0000-0000-00001C670000}"/>
    <cellStyle name="Normal 3 3 2 3 4 5 2" xfId="33102" xr:uid="{00000000-0005-0000-0000-00001D670000}"/>
    <cellStyle name="Normal 3 3 2 3 4 5 3" xfId="48699" xr:uid="{00000000-0005-0000-0000-00001E670000}"/>
    <cellStyle name="Normal 3 3 2 3 4 6" xfId="25356" xr:uid="{00000000-0005-0000-0000-00001F670000}"/>
    <cellStyle name="Normal 3 3 2 3 4 7" xfId="40953" xr:uid="{00000000-0005-0000-0000-000020670000}"/>
    <cellStyle name="Normal 3 3 2 3 5" xfId="9529" xr:uid="{00000000-0005-0000-0000-000021670000}"/>
    <cellStyle name="Normal 3 3 2 3 5 2" xfId="9530" xr:uid="{00000000-0005-0000-0000-000022670000}"/>
    <cellStyle name="Normal 3 3 2 3 5 2 2" xfId="17440" xr:uid="{00000000-0005-0000-0000-000023670000}"/>
    <cellStyle name="Normal 3 3 2 3 5 2 2 2" xfId="33109" xr:uid="{00000000-0005-0000-0000-000024670000}"/>
    <cellStyle name="Normal 3 3 2 3 5 2 2 3" xfId="48706" xr:uid="{00000000-0005-0000-0000-000025670000}"/>
    <cellStyle name="Normal 3 3 2 3 5 2 3" xfId="25363" xr:uid="{00000000-0005-0000-0000-000026670000}"/>
    <cellStyle name="Normal 3 3 2 3 5 2 4" xfId="40960" xr:uid="{00000000-0005-0000-0000-000027670000}"/>
    <cellStyle name="Normal 3 3 2 3 5 3" xfId="9531" xr:uid="{00000000-0005-0000-0000-000028670000}"/>
    <cellStyle name="Normal 3 3 2 3 5 3 2" xfId="17441" xr:uid="{00000000-0005-0000-0000-000029670000}"/>
    <cellStyle name="Normal 3 3 2 3 5 3 2 2" xfId="33110" xr:uid="{00000000-0005-0000-0000-00002A670000}"/>
    <cellStyle name="Normal 3 3 2 3 5 3 2 3" xfId="48707" xr:uid="{00000000-0005-0000-0000-00002B670000}"/>
    <cellStyle name="Normal 3 3 2 3 5 3 3" xfId="25364" xr:uid="{00000000-0005-0000-0000-00002C670000}"/>
    <cellStyle name="Normal 3 3 2 3 5 3 4" xfId="40961" xr:uid="{00000000-0005-0000-0000-00002D670000}"/>
    <cellStyle name="Normal 3 3 2 3 5 4" xfId="17439" xr:uid="{00000000-0005-0000-0000-00002E670000}"/>
    <cellStyle name="Normal 3 3 2 3 5 4 2" xfId="33108" xr:uid="{00000000-0005-0000-0000-00002F670000}"/>
    <cellStyle name="Normal 3 3 2 3 5 4 3" xfId="48705" xr:uid="{00000000-0005-0000-0000-000030670000}"/>
    <cellStyle name="Normal 3 3 2 3 5 5" xfId="25362" xr:uid="{00000000-0005-0000-0000-000031670000}"/>
    <cellStyle name="Normal 3 3 2 3 5 6" xfId="40959" xr:uid="{00000000-0005-0000-0000-000032670000}"/>
    <cellStyle name="Normal 3 3 2 3 6" xfId="9532" xr:uid="{00000000-0005-0000-0000-000033670000}"/>
    <cellStyle name="Normal 3 3 2 3 6 2" xfId="9533" xr:uid="{00000000-0005-0000-0000-000034670000}"/>
    <cellStyle name="Normal 3 3 2 3 6 2 2" xfId="17443" xr:uid="{00000000-0005-0000-0000-000035670000}"/>
    <cellStyle name="Normal 3 3 2 3 6 2 2 2" xfId="33112" xr:uid="{00000000-0005-0000-0000-000036670000}"/>
    <cellStyle name="Normal 3 3 2 3 6 2 2 3" xfId="48709" xr:uid="{00000000-0005-0000-0000-000037670000}"/>
    <cellStyle name="Normal 3 3 2 3 6 2 3" xfId="25366" xr:uid="{00000000-0005-0000-0000-000038670000}"/>
    <cellStyle name="Normal 3 3 2 3 6 2 4" xfId="40963" xr:uid="{00000000-0005-0000-0000-000039670000}"/>
    <cellStyle name="Normal 3 3 2 3 6 3" xfId="9534" xr:uid="{00000000-0005-0000-0000-00003A670000}"/>
    <cellStyle name="Normal 3 3 2 3 6 3 2" xfId="17444" xr:uid="{00000000-0005-0000-0000-00003B670000}"/>
    <cellStyle name="Normal 3 3 2 3 6 3 2 2" xfId="33113" xr:uid="{00000000-0005-0000-0000-00003C670000}"/>
    <cellStyle name="Normal 3 3 2 3 6 3 2 3" xfId="48710" xr:uid="{00000000-0005-0000-0000-00003D670000}"/>
    <cellStyle name="Normal 3 3 2 3 6 3 3" xfId="25367" xr:uid="{00000000-0005-0000-0000-00003E670000}"/>
    <cellStyle name="Normal 3 3 2 3 6 3 4" xfId="40964" xr:uid="{00000000-0005-0000-0000-00003F670000}"/>
    <cellStyle name="Normal 3 3 2 3 6 4" xfId="17442" xr:uid="{00000000-0005-0000-0000-000040670000}"/>
    <cellStyle name="Normal 3 3 2 3 6 4 2" xfId="33111" xr:uid="{00000000-0005-0000-0000-000041670000}"/>
    <cellStyle name="Normal 3 3 2 3 6 4 3" xfId="48708" xr:uid="{00000000-0005-0000-0000-000042670000}"/>
    <cellStyle name="Normal 3 3 2 3 6 5" xfId="25365" xr:uid="{00000000-0005-0000-0000-000043670000}"/>
    <cellStyle name="Normal 3 3 2 3 6 6" xfId="40962" xr:uid="{00000000-0005-0000-0000-000044670000}"/>
    <cellStyle name="Normal 3 3 2 3 7" xfId="9535" xr:uid="{00000000-0005-0000-0000-000045670000}"/>
    <cellStyle name="Normal 3 3 2 3 7 2" xfId="9536" xr:uid="{00000000-0005-0000-0000-000046670000}"/>
    <cellStyle name="Normal 3 3 2 3 7 2 2" xfId="17446" xr:uid="{00000000-0005-0000-0000-000047670000}"/>
    <cellStyle name="Normal 3 3 2 3 7 2 2 2" xfId="33115" xr:uid="{00000000-0005-0000-0000-000048670000}"/>
    <cellStyle name="Normal 3 3 2 3 7 2 2 3" xfId="48712" xr:uid="{00000000-0005-0000-0000-000049670000}"/>
    <cellStyle name="Normal 3 3 2 3 7 2 3" xfId="25369" xr:uid="{00000000-0005-0000-0000-00004A670000}"/>
    <cellStyle name="Normal 3 3 2 3 7 2 4" xfId="40966" xr:uid="{00000000-0005-0000-0000-00004B670000}"/>
    <cellStyle name="Normal 3 3 2 3 7 3" xfId="9537" xr:uid="{00000000-0005-0000-0000-00004C670000}"/>
    <cellStyle name="Normal 3 3 2 3 7 3 2" xfId="17447" xr:uid="{00000000-0005-0000-0000-00004D670000}"/>
    <cellStyle name="Normal 3 3 2 3 7 3 2 2" xfId="33116" xr:uid="{00000000-0005-0000-0000-00004E670000}"/>
    <cellStyle name="Normal 3 3 2 3 7 3 2 3" xfId="48713" xr:uid="{00000000-0005-0000-0000-00004F670000}"/>
    <cellStyle name="Normal 3 3 2 3 7 3 3" xfId="25370" xr:uid="{00000000-0005-0000-0000-000050670000}"/>
    <cellStyle name="Normal 3 3 2 3 7 3 4" xfId="40967" xr:uid="{00000000-0005-0000-0000-000051670000}"/>
    <cellStyle name="Normal 3 3 2 3 7 4" xfId="17445" xr:uid="{00000000-0005-0000-0000-000052670000}"/>
    <cellStyle name="Normal 3 3 2 3 7 4 2" xfId="33114" xr:uid="{00000000-0005-0000-0000-000053670000}"/>
    <cellStyle name="Normal 3 3 2 3 7 4 3" xfId="48711" xr:uid="{00000000-0005-0000-0000-000054670000}"/>
    <cellStyle name="Normal 3 3 2 3 7 5" xfId="25368" xr:uid="{00000000-0005-0000-0000-000055670000}"/>
    <cellStyle name="Normal 3 3 2 3 7 6" xfId="40965" xr:uid="{00000000-0005-0000-0000-000056670000}"/>
    <cellStyle name="Normal 3 3 2 3 8" xfId="9538" xr:uid="{00000000-0005-0000-0000-000057670000}"/>
    <cellStyle name="Normal 3 3 2 3 8 2" xfId="9539" xr:uid="{00000000-0005-0000-0000-000058670000}"/>
    <cellStyle name="Normal 3 3 2 3 8 2 2" xfId="17449" xr:uid="{00000000-0005-0000-0000-000059670000}"/>
    <cellStyle name="Normal 3 3 2 3 8 2 2 2" xfId="33118" xr:uid="{00000000-0005-0000-0000-00005A670000}"/>
    <cellStyle name="Normal 3 3 2 3 8 2 2 3" xfId="48715" xr:uid="{00000000-0005-0000-0000-00005B670000}"/>
    <cellStyle name="Normal 3 3 2 3 8 2 3" xfId="25372" xr:uid="{00000000-0005-0000-0000-00005C670000}"/>
    <cellStyle name="Normal 3 3 2 3 8 2 4" xfId="40969" xr:uid="{00000000-0005-0000-0000-00005D670000}"/>
    <cellStyle name="Normal 3 3 2 3 8 3" xfId="9540" xr:uid="{00000000-0005-0000-0000-00005E670000}"/>
    <cellStyle name="Normal 3 3 2 3 8 3 2" xfId="17450" xr:uid="{00000000-0005-0000-0000-00005F670000}"/>
    <cellStyle name="Normal 3 3 2 3 8 3 2 2" xfId="33119" xr:uid="{00000000-0005-0000-0000-000060670000}"/>
    <cellStyle name="Normal 3 3 2 3 8 3 2 3" xfId="48716" xr:uid="{00000000-0005-0000-0000-000061670000}"/>
    <cellStyle name="Normal 3 3 2 3 8 3 3" xfId="25373" xr:uid="{00000000-0005-0000-0000-000062670000}"/>
    <cellStyle name="Normal 3 3 2 3 8 3 4" xfId="40970" xr:uid="{00000000-0005-0000-0000-000063670000}"/>
    <cellStyle name="Normal 3 3 2 3 8 4" xfId="17448" xr:uid="{00000000-0005-0000-0000-000064670000}"/>
    <cellStyle name="Normal 3 3 2 3 8 4 2" xfId="33117" xr:uid="{00000000-0005-0000-0000-000065670000}"/>
    <cellStyle name="Normal 3 3 2 3 8 4 3" xfId="48714" xr:uid="{00000000-0005-0000-0000-000066670000}"/>
    <cellStyle name="Normal 3 3 2 3 8 5" xfId="25371" xr:uid="{00000000-0005-0000-0000-000067670000}"/>
    <cellStyle name="Normal 3 3 2 3 8 6" xfId="40968" xr:uid="{00000000-0005-0000-0000-000068670000}"/>
    <cellStyle name="Normal 3 3 2 3 9" xfId="9541" xr:uid="{00000000-0005-0000-0000-000069670000}"/>
    <cellStyle name="Normal 3 3 2 3 9 2" xfId="9542" xr:uid="{00000000-0005-0000-0000-00006A670000}"/>
    <cellStyle name="Normal 3 3 2 3 9 2 2" xfId="17452" xr:uid="{00000000-0005-0000-0000-00006B670000}"/>
    <cellStyle name="Normal 3 3 2 3 9 2 2 2" xfId="33121" xr:uid="{00000000-0005-0000-0000-00006C670000}"/>
    <cellStyle name="Normal 3 3 2 3 9 2 2 3" xfId="48718" xr:uid="{00000000-0005-0000-0000-00006D670000}"/>
    <cellStyle name="Normal 3 3 2 3 9 2 3" xfId="25375" xr:uid="{00000000-0005-0000-0000-00006E670000}"/>
    <cellStyle name="Normal 3 3 2 3 9 2 4" xfId="40972" xr:uid="{00000000-0005-0000-0000-00006F670000}"/>
    <cellStyle name="Normal 3 3 2 3 9 3" xfId="9543" xr:uid="{00000000-0005-0000-0000-000070670000}"/>
    <cellStyle name="Normal 3 3 2 3 9 3 2" xfId="17453" xr:uid="{00000000-0005-0000-0000-000071670000}"/>
    <cellStyle name="Normal 3 3 2 3 9 3 2 2" xfId="33122" xr:uid="{00000000-0005-0000-0000-000072670000}"/>
    <cellStyle name="Normal 3 3 2 3 9 3 2 3" xfId="48719" xr:uid="{00000000-0005-0000-0000-000073670000}"/>
    <cellStyle name="Normal 3 3 2 3 9 3 3" xfId="25376" xr:uid="{00000000-0005-0000-0000-000074670000}"/>
    <cellStyle name="Normal 3 3 2 3 9 3 4" xfId="40973" xr:uid="{00000000-0005-0000-0000-000075670000}"/>
    <cellStyle name="Normal 3 3 2 3 9 4" xfId="17451" xr:uid="{00000000-0005-0000-0000-000076670000}"/>
    <cellStyle name="Normal 3 3 2 3 9 4 2" xfId="33120" xr:uid="{00000000-0005-0000-0000-000077670000}"/>
    <cellStyle name="Normal 3 3 2 3 9 4 3" xfId="48717" xr:uid="{00000000-0005-0000-0000-000078670000}"/>
    <cellStyle name="Normal 3 3 2 3 9 5" xfId="25374" xr:uid="{00000000-0005-0000-0000-000079670000}"/>
    <cellStyle name="Normal 3 3 2 3 9 6" xfId="40971" xr:uid="{00000000-0005-0000-0000-00007A670000}"/>
    <cellStyle name="Normal 3 3 2 4" xfId="9544" xr:uid="{00000000-0005-0000-0000-00007B670000}"/>
    <cellStyle name="Normal 3 3 2 4 2" xfId="9545" xr:uid="{00000000-0005-0000-0000-00007C670000}"/>
    <cellStyle name="Normal 3 3 2 4 2 2" xfId="9546" xr:uid="{00000000-0005-0000-0000-00007D670000}"/>
    <cellStyle name="Normal 3 3 2 4 2 2 2" xfId="9547" xr:uid="{00000000-0005-0000-0000-00007E670000}"/>
    <cellStyle name="Normal 3 3 2 4 2 2 2 2" xfId="17457" xr:uid="{00000000-0005-0000-0000-00007F670000}"/>
    <cellStyle name="Normal 3 3 2 4 2 2 2 2 2" xfId="33126" xr:uid="{00000000-0005-0000-0000-000080670000}"/>
    <cellStyle name="Normal 3 3 2 4 2 2 2 2 3" xfId="48723" xr:uid="{00000000-0005-0000-0000-000081670000}"/>
    <cellStyle name="Normal 3 3 2 4 2 2 2 3" xfId="25380" xr:uid="{00000000-0005-0000-0000-000082670000}"/>
    <cellStyle name="Normal 3 3 2 4 2 2 2 4" xfId="40977" xr:uid="{00000000-0005-0000-0000-000083670000}"/>
    <cellStyle name="Normal 3 3 2 4 2 2 3" xfId="9548" xr:uid="{00000000-0005-0000-0000-000084670000}"/>
    <cellStyle name="Normal 3 3 2 4 2 2 3 2" xfId="17458" xr:uid="{00000000-0005-0000-0000-000085670000}"/>
    <cellStyle name="Normal 3 3 2 4 2 2 3 2 2" xfId="33127" xr:uid="{00000000-0005-0000-0000-000086670000}"/>
    <cellStyle name="Normal 3 3 2 4 2 2 3 2 3" xfId="48724" xr:uid="{00000000-0005-0000-0000-000087670000}"/>
    <cellStyle name="Normal 3 3 2 4 2 2 3 3" xfId="25381" xr:uid="{00000000-0005-0000-0000-000088670000}"/>
    <cellStyle name="Normal 3 3 2 4 2 2 3 4" xfId="40978" xr:uid="{00000000-0005-0000-0000-000089670000}"/>
    <cellStyle name="Normal 3 3 2 4 2 2 4" xfId="17456" xr:uid="{00000000-0005-0000-0000-00008A670000}"/>
    <cellStyle name="Normal 3 3 2 4 2 2 4 2" xfId="33125" xr:uid="{00000000-0005-0000-0000-00008B670000}"/>
    <cellStyle name="Normal 3 3 2 4 2 2 4 3" xfId="48722" xr:uid="{00000000-0005-0000-0000-00008C670000}"/>
    <cellStyle name="Normal 3 3 2 4 2 2 5" xfId="25379" xr:uid="{00000000-0005-0000-0000-00008D670000}"/>
    <cellStyle name="Normal 3 3 2 4 2 2 6" xfId="40976" xr:uid="{00000000-0005-0000-0000-00008E670000}"/>
    <cellStyle name="Normal 3 3 2 4 2 3" xfId="9549" xr:uid="{00000000-0005-0000-0000-00008F670000}"/>
    <cellStyle name="Normal 3 3 2 4 2 3 2" xfId="17459" xr:uid="{00000000-0005-0000-0000-000090670000}"/>
    <cellStyle name="Normal 3 3 2 4 2 3 2 2" xfId="33128" xr:uid="{00000000-0005-0000-0000-000091670000}"/>
    <cellStyle name="Normal 3 3 2 4 2 3 2 3" xfId="48725" xr:uid="{00000000-0005-0000-0000-000092670000}"/>
    <cellStyle name="Normal 3 3 2 4 2 3 3" xfId="25382" xr:uid="{00000000-0005-0000-0000-000093670000}"/>
    <cellStyle name="Normal 3 3 2 4 2 3 4" xfId="40979" xr:uid="{00000000-0005-0000-0000-000094670000}"/>
    <cellStyle name="Normal 3 3 2 4 2 4" xfId="9550" xr:uid="{00000000-0005-0000-0000-000095670000}"/>
    <cellStyle name="Normal 3 3 2 4 2 4 2" xfId="17460" xr:uid="{00000000-0005-0000-0000-000096670000}"/>
    <cellStyle name="Normal 3 3 2 4 2 4 2 2" xfId="33129" xr:uid="{00000000-0005-0000-0000-000097670000}"/>
    <cellStyle name="Normal 3 3 2 4 2 4 2 3" xfId="48726" xr:uid="{00000000-0005-0000-0000-000098670000}"/>
    <cellStyle name="Normal 3 3 2 4 2 4 3" xfId="25383" xr:uid="{00000000-0005-0000-0000-000099670000}"/>
    <cellStyle name="Normal 3 3 2 4 2 4 4" xfId="40980" xr:uid="{00000000-0005-0000-0000-00009A670000}"/>
    <cellStyle name="Normal 3 3 2 4 2 5" xfId="17455" xr:uid="{00000000-0005-0000-0000-00009B670000}"/>
    <cellStyle name="Normal 3 3 2 4 2 5 2" xfId="33124" xr:uid="{00000000-0005-0000-0000-00009C670000}"/>
    <cellStyle name="Normal 3 3 2 4 2 5 3" xfId="48721" xr:uid="{00000000-0005-0000-0000-00009D670000}"/>
    <cellStyle name="Normal 3 3 2 4 2 6" xfId="25378" xr:uid="{00000000-0005-0000-0000-00009E670000}"/>
    <cellStyle name="Normal 3 3 2 4 2 7" xfId="40975" xr:uid="{00000000-0005-0000-0000-00009F670000}"/>
    <cellStyle name="Normal 3 3 2 4 3" xfId="9551" xr:uid="{00000000-0005-0000-0000-0000A0670000}"/>
    <cellStyle name="Normal 3 3 2 4 3 2" xfId="9552" xr:uid="{00000000-0005-0000-0000-0000A1670000}"/>
    <cellStyle name="Normal 3 3 2 4 3 2 2" xfId="17462" xr:uid="{00000000-0005-0000-0000-0000A2670000}"/>
    <cellStyle name="Normal 3 3 2 4 3 2 2 2" xfId="33131" xr:uid="{00000000-0005-0000-0000-0000A3670000}"/>
    <cellStyle name="Normal 3 3 2 4 3 2 2 3" xfId="48728" xr:uid="{00000000-0005-0000-0000-0000A4670000}"/>
    <cellStyle name="Normal 3 3 2 4 3 2 3" xfId="25385" xr:uid="{00000000-0005-0000-0000-0000A5670000}"/>
    <cellStyle name="Normal 3 3 2 4 3 2 4" xfId="40982" xr:uid="{00000000-0005-0000-0000-0000A6670000}"/>
    <cellStyle name="Normal 3 3 2 4 3 3" xfId="9553" xr:uid="{00000000-0005-0000-0000-0000A7670000}"/>
    <cellStyle name="Normal 3 3 2 4 3 3 2" xfId="17463" xr:uid="{00000000-0005-0000-0000-0000A8670000}"/>
    <cellStyle name="Normal 3 3 2 4 3 3 2 2" xfId="33132" xr:uid="{00000000-0005-0000-0000-0000A9670000}"/>
    <cellStyle name="Normal 3 3 2 4 3 3 2 3" xfId="48729" xr:uid="{00000000-0005-0000-0000-0000AA670000}"/>
    <cellStyle name="Normal 3 3 2 4 3 3 3" xfId="25386" xr:uid="{00000000-0005-0000-0000-0000AB670000}"/>
    <cellStyle name="Normal 3 3 2 4 3 3 4" xfId="40983" xr:uid="{00000000-0005-0000-0000-0000AC670000}"/>
    <cellStyle name="Normal 3 3 2 4 3 4" xfId="17461" xr:uid="{00000000-0005-0000-0000-0000AD670000}"/>
    <cellStyle name="Normal 3 3 2 4 3 4 2" xfId="33130" xr:uid="{00000000-0005-0000-0000-0000AE670000}"/>
    <cellStyle name="Normal 3 3 2 4 3 4 3" xfId="48727" xr:uid="{00000000-0005-0000-0000-0000AF670000}"/>
    <cellStyle name="Normal 3 3 2 4 3 5" xfId="25384" xr:uid="{00000000-0005-0000-0000-0000B0670000}"/>
    <cellStyle name="Normal 3 3 2 4 3 6" xfId="40981" xr:uid="{00000000-0005-0000-0000-0000B1670000}"/>
    <cellStyle name="Normal 3 3 2 4 4" xfId="9554" xr:uid="{00000000-0005-0000-0000-0000B2670000}"/>
    <cellStyle name="Normal 3 3 2 4 4 2" xfId="17464" xr:uid="{00000000-0005-0000-0000-0000B3670000}"/>
    <cellStyle name="Normal 3 3 2 4 4 2 2" xfId="33133" xr:uid="{00000000-0005-0000-0000-0000B4670000}"/>
    <cellStyle name="Normal 3 3 2 4 4 2 3" xfId="48730" xr:uid="{00000000-0005-0000-0000-0000B5670000}"/>
    <cellStyle name="Normal 3 3 2 4 4 3" xfId="25387" xr:uid="{00000000-0005-0000-0000-0000B6670000}"/>
    <cellStyle name="Normal 3 3 2 4 4 4" xfId="40984" xr:uid="{00000000-0005-0000-0000-0000B7670000}"/>
    <cellStyle name="Normal 3 3 2 4 5" xfId="9555" xr:uid="{00000000-0005-0000-0000-0000B8670000}"/>
    <cellStyle name="Normal 3 3 2 4 5 2" xfId="17465" xr:uid="{00000000-0005-0000-0000-0000B9670000}"/>
    <cellStyle name="Normal 3 3 2 4 5 2 2" xfId="33134" xr:uid="{00000000-0005-0000-0000-0000BA670000}"/>
    <cellStyle name="Normal 3 3 2 4 5 2 3" xfId="48731" xr:uid="{00000000-0005-0000-0000-0000BB670000}"/>
    <cellStyle name="Normal 3 3 2 4 5 3" xfId="25388" xr:uid="{00000000-0005-0000-0000-0000BC670000}"/>
    <cellStyle name="Normal 3 3 2 4 5 4" xfId="40985" xr:uid="{00000000-0005-0000-0000-0000BD670000}"/>
    <cellStyle name="Normal 3 3 2 4 6" xfId="17454" xr:uid="{00000000-0005-0000-0000-0000BE670000}"/>
    <cellStyle name="Normal 3 3 2 4 6 2" xfId="33123" xr:uid="{00000000-0005-0000-0000-0000BF670000}"/>
    <cellStyle name="Normal 3 3 2 4 6 3" xfId="48720" xr:uid="{00000000-0005-0000-0000-0000C0670000}"/>
    <cellStyle name="Normal 3 3 2 4 7" xfId="25377" xr:uid="{00000000-0005-0000-0000-0000C1670000}"/>
    <cellStyle name="Normal 3 3 2 4 8" xfId="40974" xr:uid="{00000000-0005-0000-0000-0000C2670000}"/>
    <cellStyle name="Normal 3 3 2 5" xfId="9556" xr:uid="{00000000-0005-0000-0000-0000C3670000}"/>
    <cellStyle name="Normal 3 3 2 5 2" xfId="9557" xr:uid="{00000000-0005-0000-0000-0000C4670000}"/>
    <cellStyle name="Normal 3 3 2 5 2 2" xfId="9558" xr:uid="{00000000-0005-0000-0000-0000C5670000}"/>
    <cellStyle name="Normal 3 3 2 5 2 2 2" xfId="9559" xr:uid="{00000000-0005-0000-0000-0000C6670000}"/>
    <cellStyle name="Normal 3 3 2 5 2 2 2 2" xfId="17469" xr:uid="{00000000-0005-0000-0000-0000C7670000}"/>
    <cellStyle name="Normal 3 3 2 5 2 2 2 2 2" xfId="33138" xr:uid="{00000000-0005-0000-0000-0000C8670000}"/>
    <cellStyle name="Normal 3 3 2 5 2 2 2 2 3" xfId="48735" xr:uid="{00000000-0005-0000-0000-0000C9670000}"/>
    <cellStyle name="Normal 3 3 2 5 2 2 2 3" xfId="25392" xr:uid="{00000000-0005-0000-0000-0000CA670000}"/>
    <cellStyle name="Normal 3 3 2 5 2 2 2 4" xfId="40989" xr:uid="{00000000-0005-0000-0000-0000CB670000}"/>
    <cellStyle name="Normal 3 3 2 5 2 2 3" xfId="9560" xr:uid="{00000000-0005-0000-0000-0000CC670000}"/>
    <cellStyle name="Normal 3 3 2 5 2 2 3 2" xfId="17470" xr:uid="{00000000-0005-0000-0000-0000CD670000}"/>
    <cellStyle name="Normal 3 3 2 5 2 2 3 2 2" xfId="33139" xr:uid="{00000000-0005-0000-0000-0000CE670000}"/>
    <cellStyle name="Normal 3 3 2 5 2 2 3 2 3" xfId="48736" xr:uid="{00000000-0005-0000-0000-0000CF670000}"/>
    <cellStyle name="Normal 3 3 2 5 2 2 3 3" xfId="25393" xr:uid="{00000000-0005-0000-0000-0000D0670000}"/>
    <cellStyle name="Normal 3 3 2 5 2 2 3 4" xfId="40990" xr:uid="{00000000-0005-0000-0000-0000D1670000}"/>
    <cellStyle name="Normal 3 3 2 5 2 2 4" xfId="17468" xr:uid="{00000000-0005-0000-0000-0000D2670000}"/>
    <cellStyle name="Normal 3 3 2 5 2 2 4 2" xfId="33137" xr:uid="{00000000-0005-0000-0000-0000D3670000}"/>
    <cellStyle name="Normal 3 3 2 5 2 2 4 3" xfId="48734" xr:uid="{00000000-0005-0000-0000-0000D4670000}"/>
    <cellStyle name="Normal 3 3 2 5 2 2 5" xfId="25391" xr:uid="{00000000-0005-0000-0000-0000D5670000}"/>
    <cellStyle name="Normal 3 3 2 5 2 2 6" xfId="40988" xr:uid="{00000000-0005-0000-0000-0000D6670000}"/>
    <cellStyle name="Normal 3 3 2 5 2 3" xfId="9561" xr:uid="{00000000-0005-0000-0000-0000D7670000}"/>
    <cellStyle name="Normal 3 3 2 5 2 3 2" xfId="17471" xr:uid="{00000000-0005-0000-0000-0000D8670000}"/>
    <cellStyle name="Normal 3 3 2 5 2 3 2 2" xfId="33140" xr:uid="{00000000-0005-0000-0000-0000D9670000}"/>
    <cellStyle name="Normal 3 3 2 5 2 3 2 3" xfId="48737" xr:uid="{00000000-0005-0000-0000-0000DA670000}"/>
    <cellStyle name="Normal 3 3 2 5 2 3 3" xfId="25394" xr:uid="{00000000-0005-0000-0000-0000DB670000}"/>
    <cellStyle name="Normal 3 3 2 5 2 3 4" xfId="40991" xr:uid="{00000000-0005-0000-0000-0000DC670000}"/>
    <cellStyle name="Normal 3 3 2 5 2 4" xfId="9562" xr:uid="{00000000-0005-0000-0000-0000DD670000}"/>
    <cellStyle name="Normal 3 3 2 5 2 4 2" xfId="17472" xr:uid="{00000000-0005-0000-0000-0000DE670000}"/>
    <cellStyle name="Normal 3 3 2 5 2 4 2 2" xfId="33141" xr:uid="{00000000-0005-0000-0000-0000DF670000}"/>
    <cellStyle name="Normal 3 3 2 5 2 4 2 3" xfId="48738" xr:uid="{00000000-0005-0000-0000-0000E0670000}"/>
    <cellStyle name="Normal 3 3 2 5 2 4 3" xfId="25395" xr:uid="{00000000-0005-0000-0000-0000E1670000}"/>
    <cellStyle name="Normal 3 3 2 5 2 4 4" xfId="40992" xr:uid="{00000000-0005-0000-0000-0000E2670000}"/>
    <cellStyle name="Normal 3 3 2 5 2 5" xfId="17467" xr:uid="{00000000-0005-0000-0000-0000E3670000}"/>
    <cellStyle name="Normal 3 3 2 5 2 5 2" xfId="33136" xr:uid="{00000000-0005-0000-0000-0000E4670000}"/>
    <cellStyle name="Normal 3 3 2 5 2 5 3" xfId="48733" xr:uid="{00000000-0005-0000-0000-0000E5670000}"/>
    <cellStyle name="Normal 3 3 2 5 2 6" xfId="25390" xr:uid="{00000000-0005-0000-0000-0000E6670000}"/>
    <cellStyle name="Normal 3 3 2 5 2 7" xfId="40987" xr:uid="{00000000-0005-0000-0000-0000E7670000}"/>
    <cellStyle name="Normal 3 3 2 5 3" xfId="9563" xr:uid="{00000000-0005-0000-0000-0000E8670000}"/>
    <cellStyle name="Normal 3 3 2 5 3 2" xfId="9564" xr:uid="{00000000-0005-0000-0000-0000E9670000}"/>
    <cellStyle name="Normal 3 3 2 5 3 2 2" xfId="17474" xr:uid="{00000000-0005-0000-0000-0000EA670000}"/>
    <cellStyle name="Normal 3 3 2 5 3 2 2 2" xfId="33143" xr:uid="{00000000-0005-0000-0000-0000EB670000}"/>
    <cellStyle name="Normal 3 3 2 5 3 2 2 3" xfId="48740" xr:uid="{00000000-0005-0000-0000-0000EC670000}"/>
    <cellStyle name="Normal 3 3 2 5 3 2 3" xfId="25397" xr:uid="{00000000-0005-0000-0000-0000ED670000}"/>
    <cellStyle name="Normal 3 3 2 5 3 2 4" xfId="40994" xr:uid="{00000000-0005-0000-0000-0000EE670000}"/>
    <cellStyle name="Normal 3 3 2 5 3 3" xfId="9565" xr:uid="{00000000-0005-0000-0000-0000EF670000}"/>
    <cellStyle name="Normal 3 3 2 5 3 3 2" xfId="17475" xr:uid="{00000000-0005-0000-0000-0000F0670000}"/>
    <cellStyle name="Normal 3 3 2 5 3 3 2 2" xfId="33144" xr:uid="{00000000-0005-0000-0000-0000F1670000}"/>
    <cellStyle name="Normal 3 3 2 5 3 3 2 3" xfId="48741" xr:uid="{00000000-0005-0000-0000-0000F2670000}"/>
    <cellStyle name="Normal 3 3 2 5 3 3 3" xfId="25398" xr:uid="{00000000-0005-0000-0000-0000F3670000}"/>
    <cellStyle name="Normal 3 3 2 5 3 3 4" xfId="40995" xr:uid="{00000000-0005-0000-0000-0000F4670000}"/>
    <cellStyle name="Normal 3 3 2 5 3 4" xfId="17473" xr:uid="{00000000-0005-0000-0000-0000F5670000}"/>
    <cellStyle name="Normal 3 3 2 5 3 4 2" xfId="33142" xr:uid="{00000000-0005-0000-0000-0000F6670000}"/>
    <cellStyle name="Normal 3 3 2 5 3 4 3" xfId="48739" xr:uid="{00000000-0005-0000-0000-0000F7670000}"/>
    <cellStyle name="Normal 3 3 2 5 3 5" xfId="25396" xr:uid="{00000000-0005-0000-0000-0000F8670000}"/>
    <cellStyle name="Normal 3 3 2 5 3 6" xfId="40993" xr:uid="{00000000-0005-0000-0000-0000F9670000}"/>
    <cellStyle name="Normal 3 3 2 5 4" xfId="9566" xr:uid="{00000000-0005-0000-0000-0000FA670000}"/>
    <cellStyle name="Normal 3 3 2 5 4 2" xfId="17476" xr:uid="{00000000-0005-0000-0000-0000FB670000}"/>
    <cellStyle name="Normal 3 3 2 5 4 2 2" xfId="33145" xr:uid="{00000000-0005-0000-0000-0000FC670000}"/>
    <cellStyle name="Normal 3 3 2 5 4 2 3" xfId="48742" xr:uid="{00000000-0005-0000-0000-0000FD670000}"/>
    <cellStyle name="Normal 3 3 2 5 4 3" xfId="25399" xr:uid="{00000000-0005-0000-0000-0000FE670000}"/>
    <cellStyle name="Normal 3 3 2 5 4 4" xfId="40996" xr:uid="{00000000-0005-0000-0000-0000FF670000}"/>
    <cellStyle name="Normal 3 3 2 5 5" xfId="9567" xr:uid="{00000000-0005-0000-0000-000000680000}"/>
    <cellStyle name="Normal 3 3 2 5 5 2" xfId="17477" xr:uid="{00000000-0005-0000-0000-000001680000}"/>
    <cellStyle name="Normal 3 3 2 5 5 2 2" xfId="33146" xr:uid="{00000000-0005-0000-0000-000002680000}"/>
    <cellStyle name="Normal 3 3 2 5 5 2 3" xfId="48743" xr:uid="{00000000-0005-0000-0000-000003680000}"/>
    <cellStyle name="Normal 3 3 2 5 5 3" xfId="25400" xr:uid="{00000000-0005-0000-0000-000004680000}"/>
    <cellStyle name="Normal 3 3 2 5 5 4" xfId="40997" xr:uid="{00000000-0005-0000-0000-000005680000}"/>
    <cellStyle name="Normal 3 3 2 5 6" xfId="17466" xr:uid="{00000000-0005-0000-0000-000006680000}"/>
    <cellStyle name="Normal 3 3 2 5 6 2" xfId="33135" xr:uid="{00000000-0005-0000-0000-000007680000}"/>
    <cellStyle name="Normal 3 3 2 5 6 3" xfId="48732" xr:uid="{00000000-0005-0000-0000-000008680000}"/>
    <cellStyle name="Normal 3 3 2 5 7" xfId="25389" xr:uid="{00000000-0005-0000-0000-000009680000}"/>
    <cellStyle name="Normal 3 3 2 5 8" xfId="40986" xr:uid="{00000000-0005-0000-0000-00000A680000}"/>
    <cellStyle name="Normal 3 3 2 6" xfId="9568" xr:uid="{00000000-0005-0000-0000-00000B680000}"/>
    <cellStyle name="Normal 3 3 2 6 2" xfId="9569" xr:uid="{00000000-0005-0000-0000-00000C680000}"/>
    <cellStyle name="Normal 3 3 2 6 2 2" xfId="9570" xr:uid="{00000000-0005-0000-0000-00000D680000}"/>
    <cellStyle name="Normal 3 3 2 6 2 2 2" xfId="17480" xr:uid="{00000000-0005-0000-0000-00000E680000}"/>
    <cellStyle name="Normal 3 3 2 6 2 2 2 2" xfId="33149" xr:uid="{00000000-0005-0000-0000-00000F680000}"/>
    <cellStyle name="Normal 3 3 2 6 2 2 2 3" xfId="48746" xr:uid="{00000000-0005-0000-0000-000010680000}"/>
    <cellStyle name="Normal 3 3 2 6 2 2 3" xfId="25403" xr:uid="{00000000-0005-0000-0000-000011680000}"/>
    <cellStyle name="Normal 3 3 2 6 2 2 4" xfId="41000" xr:uid="{00000000-0005-0000-0000-000012680000}"/>
    <cellStyle name="Normal 3 3 2 6 2 3" xfId="9571" xr:uid="{00000000-0005-0000-0000-000013680000}"/>
    <cellStyle name="Normal 3 3 2 6 2 3 2" xfId="17481" xr:uid="{00000000-0005-0000-0000-000014680000}"/>
    <cellStyle name="Normal 3 3 2 6 2 3 2 2" xfId="33150" xr:uid="{00000000-0005-0000-0000-000015680000}"/>
    <cellStyle name="Normal 3 3 2 6 2 3 2 3" xfId="48747" xr:uid="{00000000-0005-0000-0000-000016680000}"/>
    <cellStyle name="Normal 3 3 2 6 2 3 3" xfId="25404" xr:uid="{00000000-0005-0000-0000-000017680000}"/>
    <cellStyle name="Normal 3 3 2 6 2 3 4" xfId="41001" xr:uid="{00000000-0005-0000-0000-000018680000}"/>
    <cellStyle name="Normal 3 3 2 6 2 4" xfId="17479" xr:uid="{00000000-0005-0000-0000-000019680000}"/>
    <cellStyle name="Normal 3 3 2 6 2 4 2" xfId="33148" xr:uid="{00000000-0005-0000-0000-00001A680000}"/>
    <cellStyle name="Normal 3 3 2 6 2 4 3" xfId="48745" xr:uid="{00000000-0005-0000-0000-00001B680000}"/>
    <cellStyle name="Normal 3 3 2 6 2 5" xfId="25402" xr:uid="{00000000-0005-0000-0000-00001C680000}"/>
    <cellStyle name="Normal 3 3 2 6 2 6" xfId="40999" xr:uid="{00000000-0005-0000-0000-00001D680000}"/>
    <cellStyle name="Normal 3 3 2 6 3" xfId="9572" xr:uid="{00000000-0005-0000-0000-00001E680000}"/>
    <cellStyle name="Normal 3 3 2 6 3 2" xfId="17482" xr:uid="{00000000-0005-0000-0000-00001F680000}"/>
    <cellStyle name="Normal 3 3 2 6 3 2 2" xfId="33151" xr:uid="{00000000-0005-0000-0000-000020680000}"/>
    <cellStyle name="Normal 3 3 2 6 3 2 3" xfId="48748" xr:uid="{00000000-0005-0000-0000-000021680000}"/>
    <cellStyle name="Normal 3 3 2 6 3 3" xfId="25405" xr:uid="{00000000-0005-0000-0000-000022680000}"/>
    <cellStyle name="Normal 3 3 2 6 3 4" xfId="41002" xr:uid="{00000000-0005-0000-0000-000023680000}"/>
    <cellStyle name="Normal 3 3 2 6 4" xfId="9573" xr:uid="{00000000-0005-0000-0000-000024680000}"/>
    <cellStyle name="Normal 3 3 2 6 4 2" xfId="17483" xr:uid="{00000000-0005-0000-0000-000025680000}"/>
    <cellStyle name="Normal 3 3 2 6 4 2 2" xfId="33152" xr:uid="{00000000-0005-0000-0000-000026680000}"/>
    <cellStyle name="Normal 3 3 2 6 4 2 3" xfId="48749" xr:uid="{00000000-0005-0000-0000-000027680000}"/>
    <cellStyle name="Normal 3 3 2 6 4 3" xfId="25406" xr:uid="{00000000-0005-0000-0000-000028680000}"/>
    <cellStyle name="Normal 3 3 2 6 4 4" xfId="41003" xr:uid="{00000000-0005-0000-0000-000029680000}"/>
    <cellStyle name="Normal 3 3 2 6 5" xfId="17478" xr:uid="{00000000-0005-0000-0000-00002A680000}"/>
    <cellStyle name="Normal 3 3 2 6 5 2" xfId="33147" xr:uid="{00000000-0005-0000-0000-00002B680000}"/>
    <cellStyle name="Normal 3 3 2 6 5 3" xfId="48744" xr:uid="{00000000-0005-0000-0000-00002C680000}"/>
    <cellStyle name="Normal 3 3 2 6 6" xfId="25401" xr:uid="{00000000-0005-0000-0000-00002D680000}"/>
    <cellStyle name="Normal 3 3 2 6 7" xfId="40998" xr:uid="{00000000-0005-0000-0000-00002E680000}"/>
    <cellStyle name="Normal 3 3 2 7" xfId="9574" xr:uid="{00000000-0005-0000-0000-00002F680000}"/>
    <cellStyle name="Normal 3 3 2 7 2" xfId="9575" xr:uid="{00000000-0005-0000-0000-000030680000}"/>
    <cellStyle name="Normal 3 3 2 7 2 2" xfId="17485" xr:uid="{00000000-0005-0000-0000-000031680000}"/>
    <cellStyle name="Normal 3 3 2 7 2 2 2" xfId="33154" xr:uid="{00000000-0005-0000-0000-000032680000}"/>
    <cellStyle name="Normal 3 3 2 7 2 2 3" xfId="48751" xr:uid="{00000000-0005-0000-0000-000033680000}"/>
    <cellStyle name="Normal 3 3 2 7 2 3" xfId="25408" xr:uid="{00000000-0005-0000-0000-000034680000}"/>
    <cellStyle name="Normal 3 3 2 7 2 4" xfId="41005" xr:uid="{00000000-0005-0000-0000-000035680000}"/>
    <cellStyle name="Normal 3 3 2 7 3" xfId="9576" xr:uid="{00000000-0005-0000-0000-000036680000}"/>
    <cellStyle name="Normal 3 3 2 7 3 2" xfId="17486" xr:uid="{00000000-0005-0000-0000-000037680000}"/>
    <cellStyle name="Normal 3 3 2 7 3 2 2" xfId="33155" xr:uid="{00000000-0005-0000-0000-000038680000}"/>
    <cellStyle name="Normal 3 3 2 7 3 2 3" xfId="48752" xr:uid="{00000000-0005-0000-0000-000039680000}"/>
    <cellStyle name="Normal 3 3 2 7 3 3" xfId="25409" xr:uid="{00000000-0005-0000-0000-00003A680000}"/>
    <cellStyle name="Normal 3 3 2 7 3 4" xfId="41006" xr:uid="{00000000-0005-0000-0000-00003B680000}"/>
    <cellStyle name="Normal 3 3 2 7 4" xfId="17484" xr:uid="{00000000-0005-0000-0000-00003C680000}"/>
    <cellStyle name="Normal 3 3 2 7 4 2" xfId="33153" xr:uid="{00000000-0005-0000-0000-00003D680000}"/>
    <cellStyle name="Normal 3 3 2 7 4 3" xfId="48750" xr:uid="{00000000-0005-0000-0000-00003E680000}"/>
    <cellStyle name="Normal 3 3 2 7 5" xfId="25407" xr:uid="{00000000-0005-0000-0000-00003F680000}"/>
    <cellStyle name="Normal 3 3 2 7 6" xfId="41004" xr:uid="{00000000-0005-0000-0000-000040680000}"/>
    <cellStyle name="Normal 3 3 2 8" xfId="9577" xr:uid="{00000000-0005-0000-0000-000041680000}"/>
    <cellStyle name="Normal 3 3 2 8 2" xfId="9578" xr:uid="{00000000-0005-0000-0000-000042680000}"/>
    <cellStyle name="Normal 3 3 2 8 2 2" xfId="17488" xr:uid="{00000000-0005-0000-0000-000043680000}"/>
    <cellStyle name="Normal 3 3 2 8 2 2 2" xfId="33157" xr:uid="{00000000-0005-0000-0000-000044680000}"/>
    <cellStyle name="Normal 3 3 2 8 2 2 3" xfId="48754" xr:uid="{00000000-0005-0000-0000-000045680000}"/>
    <cellStyle name="Normal 3 3 2 8 2 3" xfId="25411" xr:uid="{00000000-0005-0000-0000-000046680000}"/>
    <cellStyle name="Normal 3 3 2 8 2 4" xfId="41008" xr:uid="{00000000-0005-0000-0000-000047680000}"/>
    <cellStyle name="Normal 3 3 2 8 3" xfId="9579" xr:uid="{00000000-0005-0000-0000-000048680000}"/>
    <cellStyle name="Normal 3 3 2 8 3 2" xfId="17489" xr:uid="{00000000-0005-0000-0000-000049680000}"/>
    <cellStyle name="Normal 3 3 2 8 3 2 2" xfId="33158" xr:uid="{00000000-0005-0000-0000-00004A680000}"/>
    <cellStyle name="Normal 3 3 2 8 3 2 3" xfId="48755" xr:uid="{00000000-0005-0000-0000-00004B680000}"/>
    <cellStyle name="Normal 3 3 2 8 3 3" xfId="25412" xr:uid="{00000000-0005-0000-0000-00004C680000}"/>
    <cellStyle name="Normal 3 3 2 8 3 4" xfId="41009" xr:uid="{00000000-0005-0000-0000-00004D680000}"/>
    <cellStyle name="Normal 3 3 2 8 4" xfId="17487" xr:uid="{00000000-0005-0000-0000-00004E680000}"/>
    <cellStyle name="Normal 3 3 2 8 4 2" xfId="33156" xr:uid="{00000000-0005-0000-0000-00004F680000}"/>
    <cellStyle name="Normal 3 3 2 8 4 3" xfId="48753" xr:uid="{00000000-0005-0000-0000-000050680000}"/>
    <cellStyle name="Normal 3 3 2 8 5" xfId="25410" xr:uid="{00000000-0005-0000-0000-000051680000}"/>
    <cellStyle name="Normal 3 3 2 8 6" xfId="41007" xr:uid="{00000000-0005-0000-0000-000052680000}"/>
    <cellStyle name="Normal 3 3 2 9" xfId="9580" xr:uid="{00000000-0005-0000-0000-000053680000}"/>
    <cellStyle name="Normal 3 3 2 9 2" xfId="9581" xr:uid="{00000000-0005-0000-0000-000054680000}"/>
    <cellStyle name="Normal 3 3 2 9 2 2" xfId="17491" xr:uid="{00000000-0005-0000-0000-000055680000}"/>
    <cellStyle name="Normal 3 3 2 9 2 2 2" xfId="33160" xr:uid="{00000000-0005-0000-0000-000056680000}"/>
    <cellStyle name="Normal 3 3 2 9 2 2 3" xfId="48757" xr:uid="{00000000-0005-0000-0000-000057680000}"/>
    <cellStyle name="Normal 3 3 2 9 2 3" xfId="25414" xr:uid="{00000000-0005-0000-0000-000058680000}"/>
    <cellStyle name="Normal 3 3 2 9 2 4" xfId="41011" xr:uid="{00000000-0005-0000-0000-000059680000}"/>
    <cellStyle name="Normal 3 3 2 9 3" xfId="9582" xr:uid="{00000000-0005-0000-0000-00005A680000}"/>
    <cellStyle name="Normal 3 3 2 9 3 2" xfId="17492" xr:uid="{00000000-0005-0000-0000-00005B680000}"/>
    <cellStyle name="Normal 3 3 2 9 3 2 2" xfId="33161" xr:uid="{00000000-0005-0000-0000-00005C680000}"/>
    <cellStyle name="Normal 3 3 2 9 3 2 3" xfId="48758" xr:uid="{00000000-0005-0000-0000-00005D680000}"/>
    <cellStyle name="Normal 3 3 2 9 3 3" xfId="25415" xr:uid="{00000000-0005-0000-0000-00005E680000}"/>
    <cellStyle name="Normal 3 3 2 9 3 4" xfId="41012" xr:uid="{00000000-0005-0000-0000-00005F680000}"/>
    <cellStyle name="Normal 3 3 2 9 4" xfId="17490" xr:uid="{00000000-0005-0000-0000-000060680000}"/>
    <cellStyle name="Normal 3 3 2 9 4 2" xfId="33159" xr:uid="{00000000-0005-0000-0000-000061680000}"/>
    <cellStyle name="Normal 3 3 2 9 4 3" xfId="48756" xr:uid="{00000000-0005-0000-0000-000062680000}"/>
    <cellStyle name="Normal 3 3 2 9 5" xfId="25413" xr:uid="{00000000-0005-0000-0000-000063680000}"/>
    <cellStyle name="Normal 3 3 2 9 6" xfId="41010" xr:uid="{00000000-0005-0000-0000-000064680000}"/>
    <cellStyle name="Normal 3 3 20" xfId="9583" xr:uid="{00000000-0005-0000-0000-000065680000}"/>
    <cellStyle name="Normal 3 3 20 2" xfId="17493" xr:uid="{00000000-0005-0000-0000-000066680000}"/>
    <cellStyle name="Normal 3 3 20 2 2" xfId="33162" xr:uid="{00000000-0005-0000-0000-000067680000}"/>
    <cellStyle name="Normal 3 3 20 2 3" xfId="48759" xr:uid="{00000000-0005-0000-0000-000068680000}"/>
    <cellStyle name="Normal 3 3 20 3" xfId="25416" xr:uid="{00000000-0005-0000-0000-000069680000}"/>
    <cellStyle name="Normal 3 3 20 4" xfId="41013" xr:uid="{00000000-0005-0000-0000-00006A680000}"/>
    <cellStyle name="Normal 3 3 21" xfId="9584" xr:uid="{00000000-0005-0000-0000-00006B680000}"/>
    <cellStyle name="Normal 3 3 21 2" xfId="17494" xr:uid="{00000000-0005-0000-0000-00006C680000}"/>
    <cellStyle name="Normal 3 3 21 2 2" xfId="33163" xr:uid="{00000000-0005-0000-0000-00006D680000}"/>
    <cellStyle name="Normal 3 3 21 2 3" xfId="48760" xr:uid="{00000000-0005-0000-0000-00006E680000}"/>
    <cellStyle name="Normal 3 3 21 3" xfId="25417" xr:uid="{00000000-0005-0000-0000-00006F680000}"/>
    <cellStyle name="Normal 3 3 21 4" xfId="41014" xr:uid="{00000000-0005-0000-0000-000070680000}"/>
    <cellStyle name="Normal 3 3 22" xfId="17255" xr:uid="{00000000-0005-0000-0000-000071680000}"/>
    <cellStyle name="Normal 3 3 22 2" xfId="32924" xr:uid="{00000000-0005-0000-0000-000072680000}"/>
    <cellStyle name="Normal 3 3 22 3" xfId="48521" xr:uid="{00000000-0005-0000-0000-000073680000}"/>
    <cellStyle name="Normal 3 3 23" xfId="9345" xr:uid="{00000000-0005-0000-0000-000074680000}"/>
    <cellStyle name="Normal 3 3 23 2" xfId="25178" xr:uid="{00000000-0005-0000-0000-000075680000}"/>
    <cellStyle name="Normal 3 3 24" xfId="21915" xr:uid="{00000000-0005-0000-0000-000076680000}"/>
    <cellStyle name="Normal 3 3 24 2" xfId="37583" xr:uid="{00000000-0005-0000-0000-000077680000}"/>
    <cellStyle name="Normal 3 3 25" xfId="21976" xr:uid="{00000000-0005-0000-0000-000078680000}"/>
    <cellStyle name="Normal 3 3 26" xfId="40775" xr:uid="{00000000-0005-0000-0000-000079680000}"/>
    <cellStyle name="Normal 3 3 3" xfId="9585" xr:uid="{00000000-0005-0000-0000-00007A680000}"/>
    <cellStyle name="Normal 3 3 3 10" xfId="9586" xr:uid="{00000000-0005-0000-0000-00007B680000}"/>
    <cellStyle name="Normal 3 3 3 10 2" xfId="9587" xr:uid="{00000000-0005-0000-0000-00007C680000}"/>
    <cellStyle name="Normal 3 3 3 10 2 2" xfId="17497" xr:uid="{00000000-0005-0000-0000-00007D680000}"/>
    <cellStyle name="Normal 3 3 3 10 2 2 2" xfId="33166" xr:uid="{00000000-0005-0000-0000-00007E680000}"/>
    <cellStyle name="Normal 3 3 3 10 2 2 3" xfId="48763" xr:uid="{00000000-0005-0000-0000-00007F680000}"/>
    <cellStyle name="Normal 3 3 3 10 2 3" xfId="25420" xr:uid="{00000000-0005-0000-0000-000080680000}"/>
    <cellStyle name="Normal 3 3 3 10 2 4" xfId="41017" xr:uid="{00000000-0005-0000-0000-000081680000}"/>
    <cellStyle name="Normal 3 3 3 10 3" xfId="9588" xr:uid="{00000000-0005-0000-0000-000082680000}"/>
    <cellStyle name="Normal 3 3 3 10 3 2" xfId="17498" xr:uid="{00000000-0005-0000-0000-000083680000}"/>
    <cellStyle name="Normal 3 3 3 10 3 2 2" xfId="33167" xr:uid="{00000000-0005-0000-0000-000084680000}"/>
    <cellStyle name="Normal 3 3 3 10 3 2 3" xfId="48764" xr:uid="{00000000-0005-0000-0000-000085680000}"/>
    <cellStyle name="Normal 3 3 3 10 3 3" xfId="25421" xr:uid="{00000000-0005-0000-0000-000086680000}"/>
    <cellStyle name="Normal 3 3 3 10 3 4" xfId="41018" xr:uid="{00000000-0005-0000-0000-000087680000}"/>
    <cellStyle name="Normal 3 3 3 10 4" xfId="17496" xr:uid="{00000000-0005-0000-0000-000088680000}"/>
    <cellStyle name="Normal 3 3 3 10 4 2" xfId="33165" xr:uid="{00000000-0005-0000-0000-000089680000}"/>
    <cellStyle name="Normal 3 3 3 10 4 3" xfId="48762" xr:uid="{00000000-0005-0000-0000-00008A680000}"/>
    <cellStyle name="Normal 3 3 3 10 5" xfId="25419" xr:uid="{00000000-0005-0000-0000-00008B680000}"/>
    <cellStyle name="Normal 3 3 3 10 6" xfId="41016" xr:uid="{00000000-0005-0000-0000-00008C680000}"/>
    <cellStyle name="Normal 3 3 3 11" xfId="9589" xr:uid="{00000000-0005-0000-0000-00008D680000}"/>
    <cellStyle name="Normal 3 3 3 11 2" xfId="9590" xr:uid="{00000000-0005-0000-0000-00008E680000}"/>
    <cellStyle name="Normal 3 3 3 11 2 2" xfId="17500" xr:uid="{00000000-0005-0000-0000-00008F680000}"/>
    <cellStyle name="Normal 3 3 3 11 2 2 2" xfId="33169" xr:uid="{00000000-0005-0000-0000-000090680000}"/>
    <cellStyle name="Normal 3 3 3 11 2 2 3" xfId="48766" xr:uid="{00000000-0005-0000-0000-000091680000}"/>
    <cellStyle name="Normal 3 3 3 11 2 3" xfId="25423" xr:uid="{00000000-0005-0000-0000-000092680000}"/>
    <cellStyle name="Normal 3 3 3 11 2 4" xfId="41020" xr:uid="{00000000-0005-0000-0000-000093680000}"/>
    <cellStyle name="Normal 3 3 3 11 3" xfId="9591" xr:uid="{00000000-0005-0000-0000-000094680000}"/>
    <cellStyle name="Normal 3 3 3 11 3 2" xfId="17501" xr:uid="{00000000-0005-0000-0000-000095680000}"/>
    <cellStyle name="Normal 3 3 3 11 3 2 2" xfId="33170" xr:uid="{00000000-0005-0000-0000-000096680000}"/>
    <cellStyle name="Normal 3 3 3 11 3 2 3" xfId="48767" xr:uid="{00000000-0005-0000-0000-000097680000}"/>
    <cellStyle name="Normal 3 3 3 11 3 3" xfId="25424" xr:uid="{00000000-0005-0000-0000-000098680000}"/>
    <cellStyle name="Normal 3 3 3 11 3 4" xfId="41021" xr:uid="{00000000-0005-0000-0000-000099680000}"/>
    <cellStyle name="Normal 3 3 3 11 4" xfId="17499" xr:uid="{00000000-0005-0000-0000-00009A680000}"/>
    <cellStyle name="Normal 3 3 3 11 4 2" xfId="33168" xr:uid="{00000000-0005-0000-0000-00009B680000}"/>
    <cellStyle name="Normal 3 3 3 11 4 3" xfId="48765" xr:uid="{00000000-0005-0000-0000-00009C680000}"/>
    <cellStyle name="Normal 3 3 3 11 5" xfId="25422" xr:uid="{00000000-0005-0000-0000-00009D680000}"/>
    <cellStyle name="Normal 3 3 3 11 6" xfId="41019" xr:uid="{00000000-0005-0000-0000-00009E680000}"/>
    <cellStyle name="Normal 3 3 3 12" xfId="9592" xr:uid="{00000000-0005-0000-0000-00009F680000}"/>
    <cellStyle name="Normal 3 3 3 12 2" xfId="9593" xr:uid="{00000000-0005-0000-0000-0000A0680000}"/>
    <cellStyle name="Normal 3 3 3 12 2 2" xfId="17503" xr:uid="{00000000-0005-0000-0000-0000A1680000}"/>
    <cellStyle name="Normal 3 3 3 12 2 2 2" xfId="33172" xr:uid="{00000000-0005-0000-0000-0000A2680000}"/>
    <cellStyle name="Normal 3 3 3 12 2 2 3" xfId="48769" xr:uid="{00000000-0005-0000-0000-0000A3680000}"/>
    <cellStyle name="Normal 3 3 3 12 2 3" xfId="25426" xr:uid="{00000000-0005-0000-0000-0000A4680000}"/>
    <cellStyle name="Normal 3 3 3 12 2 4" xfId="41023" xr:uid="{00000000-0005-0000-0000-0000A5680000}"/>
    <cellStyle name="Normal 3 3 3 12 3" xfId="9594" xr:uid="{00000000-0005-0000-0000-0000A6680000}"/>
    <cellStyle name="Normal 3 3 3 12 3 2" xfId="17504" xr:uid="{00000000-0005-0000-0000-0000A7680000}"/>
    <cellStyle name="Normal 3 3 3 12 3 2 2" xfId="33173" xr:uid="{00000000-0005-0000-0000-0000A8680000}"/>
    <cellStyle name="Normal 3 3 3 12 3 2 3" xfId="48770" xr:uid="{00000000-0005-0000-0000-0000A9680000}"/>
    <cellStyle name="Normal 3 3 3 12 3 3" xfId="25427" xr:uid="{00000000-0005-0000-0000-0000AA680000}"/>
    <cellStyle name="Normal 3 3 3 12 3 4" xfId="41024" xr:uid="{00000000-0005-0000-0000-0000AB680000}"/>
    <cellStyle name="Normal 3 3 3 12 4" xfId="17502" xr:uid="{00000000-0005-0000-0000-0000AC680000}"/>
    <cellStyle name="Normal 3 3 3 12 4 2" xfId="33171" xr:uid="{00000000-0005-0000-0000-0000AD680000}"/>
    <cellStyle name="Normal 3 3 3 12 4 3" xfId="48768" xr:uid="{00000000-0005-0000-0000-0000AE680000}"/>
    <cellStyle name="Normal 3 3 3 12 5" xfId="25425" xr:uid="{00000000-0005-0000-0000-0000AF680000}"/>
    <cellStyle name="Normal 3 3 3 12 6" xfId="41022" xr:uid="{00000000-0005-0000-0000-0000B0680000}"/>
    <cellStyle name="Normal 3 3 3 13" xfId="9595" xr:uid="{00000000-0005-0000-0000-0000B1680000}"/>
    <cellStyle name="Normal 3 3 3 13 2" xfId="9596" xr:uid="{00000000-0005-0000-0000-0000B2680000}"/>
    <cellStyle name="Normal 3 3 3 13 2 2" xfId="17506" xr:uid="{00000000-0005-0000-0000-0000B3680000}"/>
    <cellStyle name="Normal 3 3 3 13 2 2 2" xfId="33175" xr:uid="{00000000-0005-0000-0000-0000B4680000}"/>
    <cellStyle name="Normal 3 3 3 13 2 2 3" xfId="48772" xr:uid="{00000000-0005-0000-0000-0000B5680000}"/>
    <cellStyle name="Normal 3 3 3 13 2 3" xfId="25429" xr:uid="{00000000-0005-0000-0000-0000B6680000}"/>
    <cellStyle name="Normal 3 3 3 13 2 4" xfId="41026" xr:uid="{00000000-0005-0000-0000-0000B7680000}"/>
    <cellStyle name="Normal 3 3 3 13 3" xfId="9597" xr:uid="{00000000-0005-0000-0000-0000B8680000}"/>
    <cellStyle name="Normal 3 3 3 13 3 2" xfId="17507" xr:uid="{00000000-0005-0000-0000-0000B9680000}"/>
    <cellStyle name="Normal 3 3 3 13 3 2 2" xfId="33176" xr:uid="{00000000-0005-0000-0000-0000BA680000}"/>
    <cellStyle name="Normal 3 3 3 13 3 2 3" xfId="48773" xr:uid="{00000000-0005-0000-0000-0000BB680000}"/>
    <cellStyle name="Normal 3 3 3 13 3 3" xfId="25430" xr:uid="{00000000-0005-0000-0000-0000BC680000}"/>
    <cellStyle name="Normal 3 3 3 13 3 4" xfId="41027" xr:uid="{00000000-0005-0000-0000-0000BD680000}"/>
    <cellStyle name="Normal 3 3 3 13 4" xfId="17505" xr:uid="{00000000-0005-0000-0000-0000BE680000}"/>
    <cellStyle name="Normal 3 3 3 13 4 2" xfId="33174" xr:uid="{00000000-0005-0000-0000-0000BF680000}"/>
    <cellStyle name="Normal 3 3 3 13 4 3" xfId="48771" xr:uid="{00000000-0005-0000-0000-0000C0680000}"/>
    <cellStyle name="Normal 3 3 3 13 5" xfId="25428" xr:uid="{00000000-0005-0000-0000-0000C1680000}"/>
    <cellStyle name="Normal 3 3 3 13 6" xfId="41025" xr:uid="{00000000-0005-0000-0000-0000C2680000}"/>
    <cellStyle name="Normal 3 3 3 14" xfId="9598" xr:uid="{00000000-0005-0000-0000-0000C3680000}"/>
    <cellStyle name="Normal 3 3 3 14 2" xfId="9599" xr:uid="{00000000-0005-0000-0000-0000C4680000}"/>
    <cellStyle name="Normal 3 3 3 14 2 2" xfId="17509" xr:uid="{00000000-0005-0000-0000-0000C5680000}"/>
    <cellStyle name="Normal 3 3 3 14 2 2 2" xfId="33178" xr:uid="{00000000-0005-0000-0000-0000C6680000}"/>
    <cellStyle name="Normal 3 3 3 14 2 2 3" xfId="48775" xr:uid="{00000000-0005-0000-0000-0000C7680000}"/>
    <cellStyle name="Normal 3 3 3 14 2 3" xfId="25432" xr:uid="{00000000-0005-0000-0000-0000C8680000}"/>
    <cellStyle name="Normal 3 3 3 14 2 4" xfId="41029" xr:uid="{00000000-0005-0000-0000-0000C9680000}"/>
    <cellStyle name="Normal 3 3 3 14 3" xfId="9600" xr:uid="{00000000-0005-0000-0000-0000CA680000}"/>
    <cellStyle name="Normal 3 3 3 14 3 2" xfId="17510" xr:uid="{00000000-0005-0000-0000-0000CB680000}"/>
    <cellStyle name="Normal 3 3 3 14 3 2 2" xfId="33179" xr:uid="{00000000-0005-0000-0000-0000CC680000}"/>
    <cellStyle name="Normal 3 3 3 14 3 2 3" xfId="48776" xr:uid="{00000000-0005-0000-0000-0000CD680000}"/>
    <cellStyle name="Normal 3 3 3 14 3 3" xfId="25433" xr:uid="{00000000-0005-0000-0000-0000CE680000}"/>
    <cellStyle name="Normal 3 3 3 14 3 4" xfId="41030" xr:uid="{00000000-0005-0000-0000-0000CF680000}"/>
    <cellStyle name="Normal 3 3 3 14 4" xfId="17508" xr:uid="{00000000-0005-0000-0000-0000D0680000}"/>
    <cellStyle name="Normal 3 3 3 14 4 2" xfId="33177" xr:uid="{00000000-0005-0000-0000-0000D1680000}"/>
    <cellStyle name="Normal 3 3 3 14 4 3" xfId="48774" xr:uid="{00000000-0005-0000-0000-0000D2680000}"/>
    <cellStyle name="Normal 3 3 3 14 5" xfId="25431" xr:uid="{00000000-0005-0000-0000-0000D3680000}"/>
    <cellStyle name="Normal 3 3 3 14 6" xfId="41028" xr:uid="{00000000-0005-0000-0000-0000D4680000}"/>
    <cellStyle name="Normal 3 3 3 15" xfId="9601" xr:uid="{00000000-0005-0000-0000-0000D5680000}"/>
    <cellStyle name="Normal 3 3 3 15 2" xfId="9602" xr:uid="{00000000-0005-0000-0000-0000D6680000}"/>
    <cellStyle name="Normal 3 3 3 15 2 2" xfId="17512" xr:uid="{00000000-0005-0000-0000-0000D7680000}"/>
    <cellStyle name="Normal 3 3 3 15 2 2 2" xfId="33181" xr:uid="{00000000-0005-0000-0000-0000D8680000}"/>
    <cellStyle name="Normal 3 3 3 15 2 2 3" xfId="48778" xr:uid="{00000000-0005-0000-0000-0000D9680000}"/>
    <cellStyle name="Normal 3 3 3 15 2 3" xfId="25435" xr:uid="{00000000-0005-0000-0000-0000DA680000}"/>
    <cellStyle name="Normal 3 3 3 15 2 4" xfId="41032" xr:uid="{00000000-0005-0000-0000-0000DB680000}"/>
    <cellStyle name="Normal 3 3 3 15 3" xfId="9603" xr:uid="{00000000-0005-0000-0000-0000DC680000}"/>
    <cellStyle name="Normal 3 3 3 15 3 2" xfId="17513" xr:uid="{00000000-0005-0000-0000-0000DD680000}"/>
    <cellStyle name="Normal 3 3 3 15 3 2 2" xfId="33182" xr:uid="{00000000-0005-0000-0000-0000DE680000}"/>
    <cellStyle name="Normal 3 3 3 15 3 2 3" xfId="48779" xr:uid="{00000000-0005-0000-0000-0000DF680000}"/>
    <cellStyle name="Normal 3 3 3 15 3 3" xfId="25436" xr:uid="{00000000-0005-0000-0000-0000E0680000}"/>
    <cellStyle name="Normal 3 3 3 15 3 4" xfId="41033" xr:uid="{00000000-0005-0000-0000-0000E1680000}"/>
    <cellStyle name="Normal 3 3 3 15 4" xfId="17511" xr:uid="{00000000-0005-0000-0000-0000E2680000}"/>
    <cellStyle name="Normal 3 3 3 15 4 2" xfId="33180" xr:uid="{00000000-0005-0000-0000-0000E3680000}"/>
    <cellStyle name="Normal 3 3 3 15 4 3" xfId="48777" xr:uid="{00000000-0005-0000-0000-0000E4680000}"/>
    <cellStyle name="Normal 3 3 3 15 5" xfId="25434" xr:uid="{00000000-0005-0000-0000-0000E5680000}"/>
    <cellStyle name="Normal 3 3 3 15 6" xfId="41031" xr:uid="{00000000-0005-0000-0000-0000E6680000}"/>
    <cellStyle name="Normal 3 3 3 16" xfId="9604" xr:uid="{00000000-0005-0000-0000-0000E7680000}"/>
    <cellStyle name="Normal 3 3 3 16 2" xfId="9605" xr:uid="{00000000-0005-0000-0000-0000E8680000}"/>
    <cellStyle name="Normal 3 3 3 16 2 2" xfId="17515" xr:uid="{00000000-0005-0000-0000-0000E9680000}"/>
    <cellStyle name="Normal 3 3 3 16 2 2 2" xfId="33184" xr:uid="{00000000-0005-0000-0000-0000EA680000}"/>
    <cellStyle name="Normal 3 3 3 16 2 2 3" xfId="48781" xr:uid="{00000000-0005-0000-0000-0000EB680000}"/>
    <cellStyle name="Normal 3 3 3 16 2 3" xfId="25438" xr:uid="{00000000-0005-0000-0000-0000EC680000}"/>
    <cellStyle name="Normal 3 3 3 16 2 4" xfId="41035" xr:uid="{00000000-0005-0000-0000-0000ED680000}"/>
    <cellStyle name="Normal 3 3 3 16 3" xfId="9606" xr:uid="{00000000-0005-0000-0000-0000EE680000}"/>
    <cellStyle name="Normal 3 3 3 16 3 2" xfId="17516" xr:uid="{00000000-0005-0000-0000-0000EF680000}"/>
    <cellStyle name="Normal 3 3 3 16 3 2 2" xfId="33185" xr:uid="{00000000-0005-0000-0000-0000F0680000}"/>
    <cellStyle name="Normal 3 3 3 16 3 2 3" xfId="48782" xr:uid="{00000000-0005-0000-0000-0000F1680000}"/>
    <cellStyle name="Normal 3 3 3 16 3 3" xfId="25439" xr:uid="{00000000-0005-0000-0000-0000F2680000}"/>
    <cellStyle name="Normal 3 3 3 16 3 4" xfId="41036" xr:uid="{00000000-0005-0000-0000-0000F3680000}"/>
    <cellStyle name="Normal 3 3 3 16 4" xfId="17514" xr:uid="{00000000-0005-0000-0000-0000F4680000}"/>
    <cellStyle name="Normal 3 3 3 16 4 2" xfId="33183" xr:uid="{00000000-0005-0000-0000-0000F5680000}"/>
    <cellStyle name="Normal 3 3 3 16 4 3" xfId="48780" xr:uid="{00000000-0005-0000-0000-0000F6680000}"/>
    <cellStyle name="Normal 3 3 3 16 5" xfId="25437" xr:uid="{00000000-0005-0000-0000-0000F7680000}"/>
    <cellStyle name="Normal 3 3 3 16 6" xfId="41034" xr:uid="{00000000-0005-0000-0000-0000F8680000}"/>
    <cellStyle name="Normal 3 3 3 17" xfId="9607" xr:uid="{00000000-0005-0000-0000-0000F9680000}"/>
    <cellStyle name="Normal 3 3 3 17 2" xfId="17517" xr:uid="{00000000-0005-0000-0000-0000FA680000}"/>
    <cellStyle name="Normal 3 3 3 17 2 2" xfId="33186" xr:uid="{00000000-0005-0000-0000-0000FB680000}"/>
    <cellStyle name="Normal 3 3 3 17 2 3" xfId="48783" xr:uid="{00000000-0005-0000-0000-0000FC680000}"/>
    <cellStyle name="Normal 3 3 3 17 3" xfId="25440" xr:uid="{00000000-0005-0000-0000-0000FD680000}"/>
    <cellStyle name="Normal 3 3 3 17 4" xfId="41037" xr:uid="{00000000-0005-0000-0000-0000FE680000}"/>
    <cellStyle name="Normal 3 3 3 18" xfId="9608" xr:uid="{00000000-0005-0000-0000-0000FF680000}"/>
    <cellStyle name="Normal 3 3 3 18 2" xfId="17518" xr:uid="{00000000-0005-0000-0000-000000690000}"/>
    <cellStyle name="Normal 3 3 3 18 2 2" xfId="33187" xr:uid="{00000000-0005-0000-0000-000001690000}"/>
    <cellStyle name="Normal 3 3 3 18 2 3" xfId="48784" xr:uid="{00000000-0005-0000-0000-000002690000}"/>
    <cellStyle name="Normal 3 3 3 18 3" xfId="25441" xr:uid="{00000000-0005-0000-0000-000003690000}"/>
    <cellStyle name="Normal 3 3 3 18 4" xfId="41038" xr:uid="{00000000-0005-0000-0000-000004690000}"/>
    <cellStyle name="Normal 3 3 3 19" xfId="17495" xr:uid="{00000000-0005-0000-0000-000005690000}"/>
    <cellStyle name="Normal 3 3 3 19 2" xfId="33164" xr:uid="{00000000-0005-0000-0000-000006690000}"/>
    <cellStyle name="Normal 3 3 3 19 3" xfId="48761" xr:uid="{00000000-0005-0000-0000-000007690000}"/>
    <cellStyle name="Normal 3 3 3 2" xfId="9609" xr:uid="{00000000-0005-0000-0000-000008690000}"/>
    <cellStyle name="Normal 3 3 3 2 2" xfId="9610" xr:uid="{00000000-0005-0000-0000-000009690000}"/>
    <cellStyle name="Normal 3 3 3 2 2 2" xfId="9611" xr:uid="{00000000-0005-0000-0000-00000A690000}"/>
    <cellStyle name="Normal 3 3 3 2 2 2 2" xfId="9612" xr:uid="{00000000-0005-0000-0000-00000B690000}"/>
    <cellStyle name="Normal 3 3 3 2 2 2 2 2" xfId="17522" xr:uid="{00000000-0005-0000-0000-00000C690000}"/>
    <cellStyle name="Normal 3 3 3 2 2 2 2 2 2" xfId="33191" xr:uid="{00000000-0005-0000-0000-00000D690000}"/>
    <cellStyle name="Normal 3 3 3 2 2 2 2 2 3" xfId="48788" xr:uid="{00000000-0005-0000-0000-00000E690000}"/>
    <cellStyle name="Normal 3 3 3 2 2 2 2 3" xfId="25445" xr:uid="{00000000-0005-0000-0000-00000F690000}"/>
    <cellStyle name="Normal 3 3 3 2 2 2 2 4" xfId="41042" xr:uid="{00000000-0005-0000-0000-000010690000}"/>
    <cellStyle name="Normal 3 3 3 2 2 2 3" xfId="9613" xr:uid="{00000000-0005-0000-0000-000011690000}"/>
    <cellStyle name="Normal 3 3 3 2 2 2 3 2" xfId="17523" xr:uid="{00000000-0005-0000-0000-000012690000}"/>
    <cellStyle name="Normal 3 3 3 2 2 2 3 2 2" xfId="33192" xr:uid="{00000000-0005-0000-0000-000013690000}"/>
    <cellStyle name="Normal 3 3 3 2 2 2 3 2 3" xfId="48789" xr:uid="{00000000-0005-0000-0000-000014690000}"/>
    <cellStyle name="Normal 3 3 3 2 2 2 3 3" xfId="25446" xr:uid="{00000000-0005-0000-0000-000015690000}"/>
    <cellStyle name="Normal 3 3 3 2 2 2 3 4" xfId="41043" xr:uid="{00000000-0005-0000-0000-000016690000}"/>
    <cellStyle name="Normal 3 3 3 2 2 2 4" xfId="17521" xr:uid="{00000000-0005-0000-0000-000017690000}"/>
    <cellStyle name="Normal 3 3 3 2 2 2 4 2" xfId="33190" xr:uid="{00000000-0005-0000-0000-000018690000}"/>
    <cellStyle name="Normal 3 3 3 2 2 2 4 3" xfId="48787" xr:uid="{00000000-0005-0000-0000-000019690000}"/>
    <cellStyle name="Normal 3 3 3 2 2 2 5" xfId="25444" xr:uid="{00000000-0005-0000-0000-00001A690000}"/>
    <cellStyle name="Normal 3 3 3 2 2 2 6" xfId="41041" xr:uid="{00000000-0005-0000-0000-00001B690000}"/>
    <cellStyle name="Normal 3 3 3 2 2 3" xfId="9614" xr:uid="{00000000-0005-0000-0000-00001C690000}"/>
    <cellStyle name="Normal 3 3 3 2 2 3 2" xfId="17524" xr:uid="{00000000-0005-0000-0000-00001D690000}"/>
    <cellStyle name="Normal 3 3 3 2 2 3 2 2" xfId="33193" xr:uid="{00000000-0005-0000-0000-00001E690000}"/>
    <cellStyle name="Normal 3 3 3 2 2 3 2 3" xfId="48790" xr:uid="{00000000-0005-0000-0000-00001F690000}"/>
    <cellStyle name="Normal 3 3 3 2 2 3 3" xfId="25447" xr:uid="{00000000-0005-0000-0000-000020690000}"/>
    <cellStyle name="Normal 3 3 3 2 2 3 4" xfId="41044" xr:uid="{00000000-0005-0000-0000-000021690000}"/>
    <cellStyle name="Normal 3 3 3 2 2 4" xfId="9615" xr:uid="{00000000-0005-0000-0000-000022690000}"/>
    <cellStyle name="Normal 3 3 3 2 2 4 2" xfId="17525" xr:uid="{00000000-0005-0000-0000-000023690000}"/>
    <cellStyle name="Normal 3 3 3 2 2 4 2 2" xfId="33194" xr:uid="{00000000-0005-0000-0000-000024690000}"/>
    <cellStyle name="Normal 3 3 3 2 2 4 2 3" xfId="48791" xr:uid="{00000000-0005-0000-0000-000025690000}"/>
    <cellStyle name="Normal 3 3 3 2 2 4 3" xfId="25448" xr:uid="{00000000-0005-0000-0000-000026690000}"/>
    <cellStyle name="Normal 3 3 3 2 2 4 4" xfId="41045" xr:uid="{00000000-0005-0000-0000-000027690000}"/>
    <cellStyle name="Normal 3 3 3 2 2 5" xfId="17520" xr:uid="{00000000-0005-0000-0000-000028690000}"/>
    <cellStyle name="Normal 3 3 3 2 2 5 2" xfId="33189" xr:uid="{00000000-0005-0000-0000-000029690000}"/>
    <cellStyle name="Normal 3 3 3 2 2 5 3" xfId="48786" xr:uid="{00000000-0005-0000-0000-00002A690000}"/>
    <cellStyle name="Normal 3 3 3 2 2 6" xfId="25443" xr:uid="{00000000-0005-0000-0000-00002B690000}"/>
    <cellStyle name="Normal 3 3 3 2 2 7" xfId="41040" xr:uid="{00000000-0005-0000-0000-00002C690000}"/>
    <cellStyle name="Normal 3 3 3 2 3" xfId="9616" xr:uid="{00000000-0005-0000-0000-00002D690000}"/>
    <cellStyle name="Normal 3 3 3 2 3 2" xfId="9617" xr:uid="{00000000-0005-0000-0000-00002E690000}"/>
    <cellStyle name="Normal 3 3 3 2 3 2 2" xfId="17527" xr:uid="{00000000-0005-0000-0000-00002F690000}"/>
    <cellStyle name="Normal 3 3 3 2 3 2 2 2" xfId="33196" xr:uid="{00000000-0005-0000-0000-000030690000}"/>
    <cellStyle name="Normal 3 3 3 2 3 2 2 3" xfId="48793" xr:uid="{00000000-0005-0000-0000-000031690000}"/>
    <cellStyle name="Normal 3 3 3 2 3 2 3" xfId="25450" xr:uid="{00000000-0005-0000-0000-000032690000}"/>
    <cellStyle name="Normal 3 3 3 2 3 2 4" xfId="41047" xr:uid="{00000000-0005-0000-0000-000033690000}"/>
    <cellStyle name="Normal 3 3 3 2 3 3" xfId="9618" xr:uid="{00000000-0005-0000-0000-000034690000}"/>
    <cellStyle name="Normal 3 3 3 2 3 3 2" xfId="17528" xr:uid="{00000000-0005-0000-0000-000035690000}"/>
    <cellStyle name="Normal 3 3 3 2 3 3 2 2" xfId="33197" xr:uid="{00000000-0005-0000-0000-000036690000}"/>
    <cellStyle name="Normal 3 3 3 2 3 3 2 3" xfId="48794" xr:uid="{00000000-0005-0000-0000-000037690000}"/>
    <cellStyle name="Normal 3 3 3 2 3 3 3" xfId="25451" xr:uid="{00000000-0005-0000-0000-000038690000}"/>
    <cellStyle name="Normal 3 3 3 2 3 3 4" xfId="41048" xr:uid="{00000000-0005-0000-0000-000039690000}"/>
    <cellStyle name="Normal 3 3 3 2 3 4" xfId="17526" xr:uid="{00000000-0005-0000-0000-00003A690000}"/>
    <cellStyle name="Normal 3 3 3 2 3 4 2" xfId="33195" xr:uid="{00000000-0005-0000-0000-00003B690000}"/>
    <cellStyle name="Normal 3 3 3 2 3 4 3" xfId="48792" xr:uid="{00000000-0005-0000-0000-00003C690000}"/>
    <cellStyle name="Normal 3 3 3 2 3 5" xfId="25449" xr:uid="{00000000-0005-0000-0000-00003D690000}"/>
    <cellStyle name="Normal 3 3 3 2 3 6" xfId="41046" xr:uid="{00000000-0005-0000-0000-00003E690000}"/>
    <cellStyle name="Normal 3 3 3 2 4" xfId="9619" xr:uid="{00000000-0005-0000-0000-00003F690000}"/>
    <cellStyle name="Normal 3 3 3 2 4 2" xfId="17529" xr:uid="{00000000-0005-0000-0000-000040690000}"/>
    <cellStyle name="Normal 3 3 3 2 4 2 2" xfId="33198" xr:uid="{00000000-0005-0000-0000-000041690000}"/>
    <cellStyle name="Normal 3 3 3 2 4 2 3" xfId="48795" xr:uid="{00000000-0005-0000-0000-000042690000}"/>
    <cellStyle name="Normal 3 3 3 2 4 3" xfId="25452" xr:uid="{00000000-0005-0000-0000-000043690000}"/>
    <cellStyle name="Normal 3 3 3 2 4 4" xfId="41049" xr:uid="{00000000-0005-0000-0000-000044690000}"/>
    <cellStyle name="Normal 3 3 3 2 5" xfId="9620" xr:uid="{00000000-0005-0000-0000-000045690000}"/>
    <cellStyle name="Normal 3 3 3 2 5 2" xfId="17530" xr:uid="{00000000-0005-0000-0000-000046690000}"/>
    <cellStyle name="Normal 3 3 3 2 5 2 2" xfId="33199" xr:uid="{00000000-0005-0000-0000-000047690000}"/>
    <cellStyle name="Normal 3 3 3 2 5 2 3" xfId="48796" xr:uid="{00000000-0005-0000-0000-000048690000}"/>
    <cellStyle name="Normal 3 3 3 2 5 3" xfId="25453" xr:uid="{00000000-0005-0000-0000-000049690000}"/>
    <cellStyle name="Normal 3 3 3 2 5 4" xfId="41050" xr:uid="{00000000-0005-0000-0000-00004A690000}"/>
    <cellStyle name="Normal 3 3 3 2 6" xfId="17519" xr:uid="{00000000-0005-0000-0000-00004B690000}"/>
    <cellStyle name="Normal 3 3 3 2 6 2" xfId="33188" xr:uid="{00000000-0005-0000-0000-00004C690000}"/>
    <cellStyle name="Normal 3 3 3 2 6 3" xfId="48785" xr:uid="{00000000-0005-0000-0000-00004D690000}"/>
    <cellStyle name="Normal 3 3 3 2 7" xfId="25442" xr:uid="{00000000-0005-0000-0000-00004E690000}"/>
    <cellStyle name="Normal 3 3 3 2 8" xfId="41039" xr:uid="{00000000-0005-0000-0000-00004F690000}"/>
    <cellStyle name="Normal 3 3 3 20" xfId="25418" xr:uid="{00000000-0005-0000-0000-000050690000}"/>
    <cellStyle name="Normal 3 3 3 21" xfId="41015" xr:uid="{00000000-0005-0000-0000-000051690000}"/>
    <cellStyle name="Normal 3 3 3 3" xfId="9621" xr:uid="{00000000-0005-0000-0000-000052690000}"/>
    <cellStyle name="Normal 3 3 3 3 2" xfId="9622" xr:uid="{00000000-0005-0000-0000-000053690000}"/>
    <cellStyle name="Normal 3 3 3 3 2 2" xfId="9623" xr:uid="{00000000-0005-0000-0000-000054690000}"/>
    <cellStyle name="Normal 3 3 3 3 2 2 2" xfId="9624" xr:uid="{00000000-0005-0000-0000-000055690000}"/>
    <cellStyle name="Normal 3 3 3 3 2 2 2 2" xfId="17534" xr:uid="{00000000-0005-0000-0000-000056690000}"/>
    <cellStyle name="Normal 3 3 3 3 2 2 2 2 2" xfId="33203" xr:uid="{00000000-0005-0000-0000-000057690000}"/>
    <cellStyle name="Normal 3 3 3 3 2 2 2 2 3" xfId="48800" xr:uid="{00000000-0005-0000-0000-000058690000}"/>
    <cellStyle name="Normal 3 3 3 3 2 2 2 3" xfId="25457" xr:uid="{00000000-0005-0000-0000-000059690000}"/>
    <cellStyle name="Normal 3 3 3 3 2 2 2 4" xfId="41054" xr:uid="{00000000-0005-0000-0000-00005A690000}"/>
    <cellStyle name="Normal 3 3 3 3 2 2 3" xfId="9625" xr:uid="{00000000-0005-0000-0000-00005B690000}"/>
    <cellStyle name="Normal 3 3 3 3 2 2 3 2" xfId="17535" xr:uid="{00000000-0005-0000-0000-00005C690000}"/>
    <cellStyle name="Normal 3 3 3 3 2 2 3 2 2" xfId="33204" xr:uid="{00000000-0005-0000-0000-00005D690000}"/>
    <cellStyle name="Normal 3 3 3 3 2 2 3 2 3" xfId="48801" xr:uid="{00000000-0005-0000-0000-00005E690000}"/>
    <cellStyle name="Normal 3 3 3 3 2 2 3 3" xfId="25458" xr:uid="{00000000-0005-0000-0000-00005F690000}"/>
    <cellStyle name="Normal 3 3 3 3 2 2 3 4" xfId="41055" xr:uid="{00000000-0005-0000-0000-000060690000}"/>
    <cellStyle name="Normal 3 3 3 3 2 2 4" xfId="17533" xr:uid="{00000000-0005-0000-0000-000061690000}"/>
    <cellStyle name="Normal 3 3 3 3 2 2 4 2" xfId="33202" xr:uid="{00000000-0005-0000-0000-000062690000}"/>
    <cellStyle name="Normal 3 3 3 3 2 2 4 3" xfId="48799" xr:uid="{00000000-0005-0000-0000-000063690000}"/>
    <cellStyle name="Normal 3 3 3 3 2 2 5" xfId="25456" xr:uid="{00000000-0005-0000-0000-000064690000}"/>
    <cellStyle name="Normal 3 3 3 3 2 2 6" xfId="41053" xr:uid="{00000000-0005-0000-0000-000065690000}"/>
    <cellStyle name="Normal 3 3 3 3 2 3" xfId="9626" xr:uid="{00000000-0005-0000-0000-000066690000}"/>
    <cellStyle name="Normal 3 3 3 3 2 3 2" xfId="17536" xr:uid="{00000000-0005-0000-0000-000067690000}"/>
    <cellStyle name="Normal 3 3 3 3 2 3 2 2" xfId="33205" xr:uid="{00000000-0005-0000-0000-000068690000}"/>
    <cellStyle name="Normal 3 3 3 3 2 3 2 3" xfId="48802" xr:uid="{00000000-0005-0000-0000-000069690000}"/>
    <cellStyle name="Normal 3 3 3 3 2 3 3" xfId="25459" xr:uid="{00000000-0005-0000-0000-00006A690000}"/>
    <cellStyle name="Normal 3 3 3 3 2 3 4" xfId="41056" xr:uid="{00000000-0005-0000-0000-00006B690000}"/>
    <cellStyle name="Normal 3 3 3 3 2 4" xfId="9627" xr:uid="{00000000-0005-0000-0000-00006C690000}"/>
    <cellStyle name="Normal 3 3 3 3 2 4 2" xfId="17537" xr:uid="{00000000-0005-0000-0000-00006D690000}"/>
    <cellStyle name="Normal 3 3 3 3 2 4 2 2" xfId="33206" xr:uid="{00000000-0005-0000-0000-00006E690000}"/>
    <cellStyle name="Normal 3 3 3 3 2 4 2 3" xfId="48803" xr:uid="{00000000-0005-0000-0000-00006F690000}"/>
    <cellStyle name="Normal 3 3 3 3 2 4 3" xfId="25460" xr:uid="{00000000-0005-0000-0000-000070690000}"/>
    <cellStyle name="Normal 3 3 3 3 2 4 4" xfId="41057" xr:uid="{00000000-0005-0000-0000-000071690000}"/>
    <cellStyle name="Normal 3 3 3 3 2 5" xfId="17532" xr:uid="{00000000-0005-0000-0000-000072690000}"/>
    <cellStyle name="Normal 3 3 3 3 2 5 2" xfId="33201" xr:uid="{00000000-0005-0000-0000-000073690000}"/>
    <cellStyle name="Normal 3 3 3 3 2 5 3" xfId="48798" xr:uid="{00000000-0005-0000-0000-000074690000}"/>
    <cellStyle name="Normal 3 3 3 3 2 6" xfId="25455" xr:uid="{00000000-0005-0000-0000-000075690000}"/>
    <cellStyle name="Normal 3 3 3 3 2 7" xfId="41052" xr:uid="{00000000-0005-0000-0000-000076690000}"/>
    <cellStyle name="Normal 3 3 3 3 3" xfId="9628" xr:uid="{00000000-0005-0000-0000-000077690000}"/>
    <cellStyle name="Normal 3 3 3 3 3 2" xfId="9629" xr:uid="{00000000-0005-0000-0000-000078690000}"/>
    <cellStyle name="Normal 3 3 3 3 3 2 2" xfId="17539" xr:uid="{00000000-0005-0000-0000-000079690000}"/>
    <cellStyle name="Normal 3 3 3 3 3 2 2 2" xfId="33208" xr:uid="{00000000-0005-0000-0000-00007A690000}"/>
    <cellStyle name="Normal 3 3 3 3 3 2 2 3" xfId="48805" xr:uid="{00000000-0005-0000-0000-00007B690000}"/>
    <cellStyle name="Normal 3 3 3 3 3 2 3" xfId="25462" xr:uid="{00000000-0005-0000-0000-00007C690000}"/>
    <cellStyle name="Normal 3 3 3 3 3 2 4" xfId="41059" xr:uid="{00000000-0005-0000-0000-00007D690000}"/>
    <cellStyle name="Normal 3 3 3 3 3 3" xfId="9630" xr:uid="{00000000-0005-0000-0000-00007E690000}"/>
    <cellStyle name="Normal 3 3 3 3 3 3 2" xfId="17540" xr:uid="{00000000-0005-0000-0000-00007F690000}"/>
    <cellStyle name="Normal 3 3 3 3 3 3 2 2" xfId="33209" xr:uid="{00000000-0005-0000-0000-000080690000}"/>
    <cellStyle name="Normal 3 3 3 3 3 3 2 3" xfId="48806" xr:uid="{00000000-0005-0000-0000-000081690000}"/>
    <cellStyle name="Normal 3 3 3 3 3 3 3" xfId="25463" xr:uid="{00000000-0005-0000-0000-000082690000}"/>
    <cellStyle name="Normal 3 3 3 3 3 3 4" xfId="41060" xr:uid="{00000000-0005-0000-0000-000083690000}"/>
    <cellStyle name="Normal 3 3 3 3 3 4" xfId="17538" xr:uid="{00000000-0005-0000-0000-000084690000}"/>
    <cellStyle name="Normal 3 3 3 3 3 4 2" xfId="33207" xr:uid="{00000000-0005-0000-0000-000085690000}"/>
    <cellStyle name="Normal 3 3 3 3 3 4 3" xfId="48804" xr:uid="{00000000-0005-0000-0000-000086690000}"/>
    <cellStyle name="Normal 3 3 3 3 3 5" xfId="25461" xr:uid="{00000000-0005-0000-0000-000087690000}"/>
    <cellStyle name="Normal 3 3 3 3 3 6" xfId="41058" xr:uid="{00000000-0005-0000-0000-000088690000}"/>
    <cellStyle name="Normal 3 3 3 3 4" xfId="9631" xr:uid="{00000000-0005-0000-0000-000089690000}"/>
    <cellStyle name="Normal 3 3 3 3 4 2" xfId="17541" xr:uid="{00000000-0005-0000-0000-00008A690000}"/>
    <cellStyle name="Normal 3 3 3 3 4 2 2" xfId="33210" xr:uid="{00000000-0005-0000-0000-00008B690000}"/>
    <cellStyle name="Normal 3 3 3 3 4 2 3" xfId="48807" xr:uid="{00000000-0005-0000-0000-00008C690000}"/>
    <cellStyle name="Normal 3 3 3 3 4 3" xfId="25464" xr:uid="{00000000-0005-0000-0000-00008D690000}"/>
    <cellStyle name="Normal 3 3 3 3 4 4" xfId="41061" xr:uid="{00000000-0005-0000-0000-00008E690000}"/>
    <cellStyle name="Normal 3 3 3 3 5" xfId="9632" xr:uid="{00000000-0005-0000-0000-00008F690000}"/>
    <cellStyle name="Normal 3 3 3 3 5 2" xfId="17542" xr:uid="{00000000-0005-0000-0000-000090690000}"/>
    <cellStyle name="Normal 3 3 3 3 5 2 2" xfId="33211" xr:uid="{00000000-0005-0000-0000-000091690000}"/>
    <cellStyle name="Normal 3 3 3 3 5 2 3" xfId="48808" xr:uid="{00000000-0005-0000-0000-000092690000}"/>
    <cellStyle name="Normal 3 3 3 3 5 3" xfId="25465" xr:uid="{00000000-0005-0000-0000-000093690000}"/>
    <cellStyle name="Normal 3 3 3 3 5 4" xfId="41062" xr:uid="{00000000-0005-0000-0000-000094690000}"/>
    <cellStyle name="Normal 3 3 3 3 6" xfId="17531" xr:uid="{00000000-0005-0000-0000-000095690000}"/>
    <cellStyle name="Normal 3 3 3 3 6 2" xfId="33200" xr:uid="{00000000-0005-0000-0000-000096690000}"/>
    <cellStyle name="Normal 3 3 3 3 6 3" xfId="48797" xr:uid="{00000000-0005-0000-0000-000097690000}"/>
    <cellStyle name="Normal 3 3 3 3 7" xfId="25454" xr:uid="{00000000-0005-0000-0000-000098690000}"/>
    <cellStyle name="Normal 3 3 3 3 8" xfId="41051" xr:uid="{00000000-0005-0000-0000-000099690000}"/>
    <cellStyle name="Normal 3 3 3 4" xfId="9633" xr:uid="{00000000-0005-0000-0000-00009A690000}"/>
    <cellStyle name="Normal 3 3 3 4 2" xfId="9634" xr:uid="{00000000-0005-0000-0000-00009B690000}"/>
    <cellStyle name="Normal 3 3 3 4 2 2" xfId="9635" xr:uid="{00000000-0005-0000-0000-00009C690000}"/>
    <cellStyle name="Normal 3 3 3 4 2 2 2" xfId="17545" xr:uid="{00000000-0005-0000-0000-00009D690000}"/>
    <cellStyle name="Normal 3 3 3 4 2 2 2 2" xfId="33214" xr:uid="{00000000-0005-0000-0000-00009E690000}"/>
    <cellStyle name="Normal 3 3 3 4 2 2 2 3" xfId="48811" xr:uid="{00000000-0005-0000-0000-00009F690000}"/>
    <cellStyle name="Normal 3 3 3 4 2 2 3" xfId="25468" xr:uid="{00000000-0005-0000-0000-0000A0690000}"/>
    <cellStyle name="Normal 3 3 3 4 2 2 4" xfId="41065" xr:uid="{00000000-0005-0000-0000-0000A1690000}"/>
    <cellStyle name="Normal 3 3 3 4 2 3" xfId="9636" xr:uid="{00000000-0005-0000-0000-0000A2690000}"/>
    <cellStyle name="Normal 3 3 3 4 2 3 2" xfId="17546" xr:uid="{00000000-0005-0000-0000-0000A3690000}"/>
    <cellStyle name="Normal 3 3 3 4 2 3 2 2" xfId="33215" xr:uid="{00000000-0005-0000-0000-0000A4690000}"/>
    <cellStyle name="Normal 3 3 3 4 2 3 2 3" xfId="48812" xr:uid="{00000000-0005-0000-0000-0000A5690000}"/>
    <cellStyle name="Normal 3 3 3 4 2 3 3" xfId="25469" xr:uid="{00000000-0005-0000-0000-0000A6690000}"/>
    <cellStyle name="Normal 3 3 3 4 2 3 4" xfId="41066" xr:uid="{00000000-0005-0000-0000-0000A7690000}"/>
    <cellStyle name="Normal 3 3 3 4 2 4" xfId="17544" xr:uid="{00000000-0005-0000-0000-0000A8690000}"/>
    <cellStyle name="Normal 3 3 3 4 2 4 2" xfId="33213" xr:uid="{00000000-0005-0000-0000-0000A9690000}"/>
    <cellStyle name="Normal 3 3 3 4 2 4 3" xfId="48810" xr:uid="{00000000-0005-0000-0000-0000AA690000}"/>
    <cellStyle name="Normal 3 3 3 4 2 5" xfId="25467" xr:uid="{00000000-0005-0000-0000-0000AB690000}"/>
    <cellStyle name="Normal 3 3 3 4 2 6" xfId="41064" xr:uid="{00000000-0005-0000-0000-0000AC690000}"/>
    <cellStyle name="Normal 3 3 3 4 3" xfId="9637" xr:uid="{00000000-0005-0000-0000-0000AD690000}"/>
    <cellStyle name="Normal 3 3 3 4 3 2" xfId="17547" xr:uid="{00000000-0005-0000-0000-0000AE690000}"/>
    <cellStyle name="Normal 3 3 3 4 3 2 2" xfId="33216" xr:uid="{00000000-0005-0000-0000-0000AF690000}"/>
    <cellStyle name="Normal 3 3 3 4 3 2 3" xfId="48813" xr:uid="{00000000-0005-0000-0000-0000B0690000}"/>
    <cellStyle name="Normal 3 3 3 4 3 3" xfId="25470" xr:uid="{00000000-0005-0000-0000-0000B1690000}"/>
    <cellStyle name="Normal 3 3 3 4 3 4" xfId="41067" xr:uid="{00000000-0005-0000-0000-0000B2690000}"/>
    <cellStyle name="Normal 3 3 3 4 4" xfId="9638" xr:uid="{00000000-0005-0000-0000-0000B3690000}"/>
    <cellStyle name="Normal 3 3 3 4 4 2" xfId="17548" xr:uid="{00000000-0005-0000-0000-0000B4690000}"/>
    <cellStyle name="Normal 3 3 3 4 4 2 2" xfId="33217" xr:uid="{00000000-0005-0000-0000-0000B5690000}"/>
    <cellStyle name="Normal 3 3 3 4 4 2 3" xfId="48814" xr:uid="{00000000-0005-0000-0000-0000B6690000}"/>
    <cellStyle name="Normal 3 3 3 4 4 3" xfId="25471" xr:uid="{00000000-0005-0000-0000-0000B7690000}"/>
    <cellStyle name="Normal 3 3 3 4 4 4" xfId="41068" xr:uid="{00000000-0005-0000-0000-0000B8690000}"/>
    <cellStyle name="Normal 3 3 3 4 5" xfId="17543" xr:uid="{00000000-0005-0000-0000-0000B9690000}"/>
    <cellStyle name="Normal 3 3 3 4 5 2" xfId="33212" xr:uid="{00000000-0005-0000-0000-0000BA690000}"/>
    <cellStyle name="Normal 3 3 3 4 5 3" xfId="48809" xr:uid="{00000000-0005-0000-0000-0000BB690000}"/>
    <cellStyle name="Normal 3 3 3 4 6" xfId="25466" xr:uid="{00000000-0005-0000-0000-0000BC690000}"/>
    <cellStyle name="Normal 3 3 3 4 7" xfId="41063" xr:uid="{00000000-0005-0000-0000-0000BD690000}"/>
    <cellStyle name="Normal 3 3 3 5" xfId="9639" xr:uid="{00000000-0005-0000-0000-0000BE690000}"/>
    <cellStyle name="Normal 3 3 3 5 2" xfId="9640" xr:uid="{00000000-0005-0000-0000-0000BF690000}"/>
    <cellStyle name="Normal 3 3 3 5 2 2" xfId="17550" xr:uid="{00000000-0005-0000-0000-0000C0690000}"/>
    <cellStyle name="Normal 3 3 3 5 2 2 2" xfId="33219" xr:uid="{00000000-0005-0000-0000-0000C1690000}"/>
    <cellStyle name="Normal 3 3 3 5 2 2 3" xfId="48816" xr:uid="{00000000-0005-0000-0000-0000C2690000}"/>
    <cellStyle name="Normal 3 3 3 5 2 3" xfId="25473" xr:uid="{00000000-0005-0000-0000-0000C3690000}"/>
    <cellStyle name="Normal 3 3 3 5 2 4" xfId="41070" xr:uid="{00000000-0005-0000-0000-0000C4690000}"/>
    <cellStyle name="Normal 3 3 3 5 3" xfId="9641" xr:uid="{00000000-0005-0000-0000-0000C5690000}"/>
    <cellStyle name="Normal 3 3 3 5 3 2" xfId="17551" xr:uid="{00000000-0005-0000-0000-0000C6690000}"/>
    <cellStyle name="Normal 3 3 3 5 3 2 2" xfId="33220" xr:uid="{00000000-0005-0000-0000-0000C7690000}"/>
    <cellStyle name="Normal 3 3 3 5 3 2 3" xfId="48817" xr:uid="{00000000-0005-0000-0000-0000C8690000}"/>
    <cellStyle name="Normal 3 3 3 5 3 3" xfId="25474" xr:uid="{00000000-0005-0000-0000-0000C9690000}"/>
    <cellStyle name="Normal 3 3 3 5 3 4" xfId="41071" xr:uid="{00000000-0005-0000-0000-0000CA690000}"/>
    <cellStyle name="Normal 3 3 3 5 4" xfId="17549" xr:uid="{00000000-0005-0000-0000-0000CB690000}"/>
    <cellStyle name="Normal 3 3 3 5 4 2" xfId="33218" xr:uid="{00000000-0005-0000-0000-0000CC690000}"/>
    <cellStyle name="Normal 3 3 3 5 4 3" xfId="48815" xr:uid="{00000000-0005-0000-0000-0000CD690000}"/>
    <cellStyle name="Normal 3 3 3 5 5" xfId="25472" xr:uid="{00000000-0005-0000-0000-0000CE690000}"/>
    <cellStyle name="Normal 3 3 3 5 6" xfId="41069" xr:uid="{00000000-0005-0000-0000-0000CF690000}"/>
    <cellStyle name="Normal 3 3 3 6" xfId="9642" xr:uid="{00000000-0005-0000-0000-0000D0690000}"/>
    <cellStyle name="Normal 3 3 3 6 2" xfId="9643" xr:uid="{00000000-0005-0000-0000-0000D1690000}"/>
    <cellStyle name="Normal 3 3 3 6 2 2" xfId="17553" xr:uid="{00000000-0005-0000-0000-0000D2690000}"/>
    <cellStyle name="Normal 3 3 3 6 2 2 2" xfId="33222" xr:uid="{00000000-0005-0000-0000-0000D3690000}"/>
    <cellStyle name="Normal 3 3 3 6 2 2 3" xfId="48819" xr:uid="{00000000-0005-0000-0000-0000D4690000}"/>
    <cellStyle name="Normal 3 3 3 6 2 3" xfId="25476" xr:uid="{00000000-0005-0000-0000-0000D5690000}"/>
    <cellStyle name="Normal 3 3 3 6 2 4" xfId="41073" xr:uid="{00000000-0005-0000-0000-0000D6690000}"/>
    <cellStyle name="Normal 3 3 3 6 3" xfId="9644" xr:uid="{00000000-0005-0000-0000-0000D7690000}"/>
    <cellStyle name="Normal 3 3 3 6 3 2" xfId="17554" xr:uid="{00000000-0005-0000-0000-0000D8690000}"/>
    <cellStyle name="Normal 3 3 3 6 3 2 2" xfId="33223" xr:uid="{00000000-0005-0000-0000-0000D9690000}"/>
    <cellStyle name="Normal 3 3 3 6 3 2 3" xfId="48820" xr:uid="{00000000-0005-0000-0000-0000DA690000}"/>
    <cellStyle name="Normal 3 3 3 6 3 3" xfId="25477" xr:uid="{00000000-0005-0000-0000-0000DB690000}"/>
    <cellStyle name="Normal 3 3 3 6 3 4" xfId="41074" xr:uid="{00000000-0005-0000-0000-0000DC690000}"/>
    <cellStyle name="Normal 3 3 3 6 4" xfId="17552" xr:uid="{00000000-0005-0000-0000-0000DD690000}"/>
    <cellStyle name="Normal 3 3 3 6 4 2" xfId="33221" xr:uid="{00000000-0005-0000-0000-0000DE690000}"/>
    <cellStyle name="Normal 3 3 3 6 4 3" xfId="48818" xr:uid="{00000000-0005-0000-0000-0000DF690000}"/>
    <cellStyle name="Normal 3 3 3 6 5" xfId="25475" xr:uid="{00000000-0005-0000-0000-0000E0690000}"/>
    <cellStyle name="Normal 3 3 3 6 6" xfId="41072" xr:uid="{00000000-0005-0000-0000-0000E1690000}"/>
    <cellStyle name="Normal 3 3 3 7" xfId="9645" xr:uid="{00000000-0005-0000-0000-0000E2690000}"/>
    <cellStyle name="Normal 3 3 3 7 2" xfId="9646" xr:uid="{00000000-0005-0000-0000-0000E3690000}"/>
    <cellStyle name="Normal 3 3 3 7 2 2" xfId="17556" xr:uid="{00000000-0005-0000-0000-0000E4690000}"/>
    <cellStyle name="Normal 3 3 3 7 2 2 2" xfId="33225" xr:uid="{00000000-0005-0000-0000-0000E5690000}"/>
    <cellStyle name="Normal 3 3 3 7 2 2 3" xfId="48822" xr:uid="{00000000-0005-0000-0000-0000E6690000}"/>
    <cellStyle name="Normal 3 3 3 7 2 3" xfId="25479" xr:uid="{00000000-0005-0000-0000-0000E7690000}"/>
    <cellStyle name="Normal 3 3 3 7 2 4" xfId="41076" xr:uid="{00000000-0005-0000-0000-0000E8690000}"/>
    <cellStyle name="Normal 3 3 3 7 3" xfId="9647" xr:uid="{00000000-0005-0000-0000-0000E9690000}"/>
    <cellStyle name="Normal 3 3 3 7 3 2" xfId="17557" xr:uid="{00000000-0005-0000-0000-0000EA690000}"/>
    <cellStyle name="Normal 3 3 3 7 3 2 2" xfId="33226" xr:uid="{00000000-0005-0000-0000-0000EB690000}"/>
    <cellStyle name="Normal 3 3 3 7 3 2 3" xfId="48823" xr:uid="{00000000-0005-0000-0000-0000EC690000}"/>
    <cellStyle name="Normal 3 3 3 7 3 3" xfId="25480" xr:uid="{00000000-0005-0000-0000-0000ED690000}"/>
    <cellStyle name="Normal 3 3 3 7 3 4" xfId="41077" xr:uid="{00000000-0005-0000-0000-0000EE690000}"/>
    <cellStyle name="Normal 3 3 3 7 4" xfId="17555" xr:uid="{00000000-0005-0000-0000-0000EF690000}"/>
    <cellStyle name="Normal 3 3 3 7 4 2" xfId="33224" xr:uid="{00000000-0005-0000-0000-0000F0690000}"/>
    <cellStyle name="Normal 3 3 3 7 4 3" xfId="48821" xr:uid="{00000000-0005-0000-0000-0000F1690000}"/>
    <cellStyle name="Normal 3 3 3 7 5" xfId="25478" xr:uid="{00000000-0005-0000-0000-0000F2690000}"/>
    <cellStyle name="Normal 3 3 3 7 6" xfId="41075" xr:uid="{00000000-0005-0000-0000-0000F3690000}"/>
    <cellStyle name="Normal 3 3 3 8" xfId="9648" xr:uid="{00000000-0005-0000-0000-0000F4690000}"/>
    <cellStyle name="Normal 3 3 3 8 2" xfId="9649" xr:uid="{00000000-0005-0000-0000-0000F5690000}"/>
    <cellStyle name="Normal 3 3 3 8 2 2" xfId="17559" xr:uid="{00000000-0005-0000-0000-0000F6690000}"/>
    <cellStyle name="Normal 3 3 3 8 2 2 2" xfId="33228" xr:uid="{00000000-0005-0000-0000-0000F7690000}"/>
    <cellStyle name="Normal 3 3 3 8 2 2 3" xfId="48825" xr:uid="{00000000-0005-0000-0000-0000F8690000}"/>
    <cellStyle name="Normal 3 3 3 8 2 3" xfId="25482" xr:uid="{00000000-0005-0000-0000-0000F9690000}"/>
    <cellStyle name="Normal 3 3 3 8 2 4" xfId="41079" xr:uid="{00000000-0005-0000-0000-0000FA690000}"/>
    <cellStyle name="Normal 3 3 3 8 3" xfId="9650" xr:uid="{00000000-0005-0000-0000-0000FB690000}"/>
    <cellStyle name="Normal 3 3 3 8 3 2" xfId="17560" xr:uid="{00000000-0005-0000-0000-0000FC690000}"/>
    <cellStyle name="Normal 3 3 3 8 3 2 2" xfId="33229" xr:uid="{00000000-0005-0000-0000-0000FD690000}"/>
    <cellStyle name="Normal 3 3 3 8 3 2 3" xfId="48826" xr:uid="{00000000-0005-0000-0000-0000FE690000}"/>
    <cellStyle name="Normal 3 3 3 8 3 3" xfId="25483" xr:uid="{00000000-0005-0000-0000-0000FF690000}"/>
    <cellStyle name="Normal 3 3 3 8 3 4" xfId="41080" xr:uid="{00000000-0005-0000-0000-0000006A0000}"/>
    <cellStyle name="Normal 3 3 3 8 4" xfId="17558" xr:uid="{00000000-0005-0000-0000-0000016A0000}"/>
    <cellStyle name="Normal 3 3 3 8 4 2" xfId="33227" xr:uid="{00000000-0005-0000-0000-0000026A0000}"/>
    <cellStyle name="Normal 3 3 3 8 4 3" xfId="48824" xr:uid="{00000000-0005-0000-0000-0000036A0000}"/>
    <cellStyle name="Normal 3 3 3 8 5" xfId="25481" xr:uid="{00000000-0005-0000-0000-0000046A0000}"/>
    <cellStyle name="Normal 3 3 3 8 6" xfId="41078" xr:uid="{00000000-0005-0000-0000-0000056A0000}"/>
    <cellStyle name="Normal 3 3 3 9" xfId="9651" xr:uid="{00000000-0005-0000-0000-0000066A0000}"/>
    <cellStyle name="Normal 3 3 3 9 2" xfId="9652" xr:uid="{00000000-0005-0000-0000-0000076A0000}"/>
    <cellStyle name="Normal 3 3 3 9 2 2" xfId="17562" xr:uid="{00000000-0005-0000-0000-0000086A0000}"/>
    <cellStyle name="Normal 3 3 3 9 2 2 2" xfId="33231" xr:uid="{00000000-0005-0000-0000-0000096A0000}"/>
    <cellStyle name="Normal 3 3 3 9 2 2 3" xfId="48828" xr:uid="{00000000-0005-0000-0000-00000A6A0000}"/>
    <cellStyle name="Normal 3 3 3 9 2 3" xfId="25485" xr:uid="{00000000-0005-0000-0000-00000B6A0000}"/>
    <cellStyle name="Normal 3 3 3 9 2 4" xfId="41082" xr:uid="{00000000-0005-0000-0000-00000C6A0000}"/>
    <cellStyle name="Normal 3 3 3 9 3" xfId="9653" xr:uid="{00000000-0005-0000-0000-00000D6A0000}"/>
    <cellStyle name="Normal 3 3 3 9 3 2" xfId="17563" xr:uid="{00000000-0005-0000-0000-00000E6A0000}"/>
    <cellStyle name="Normal 3 3 3 9 3 2 2" xfId="33232" xr:uid="{00000000-0005-0000-0000-00000F6A0000}"/>
    <cellStyle name="Normal 3 3 3 9 3 2 3" xfId="48829" xr:uid="{00000000-0005-0000-0000-0000106A0000}"/>
    <cellStyle name="Normal 3 3 3 9 3 3" xfId="25486" xr:uid="{00000000-0005-0000-0000-0000116A0000}"/>
    <cellStyle name="Normal 3 3 3 9 3 4" xfId="41083" xr:uid="{00000000-0005-0000-0000-0000126A0000}"/>
    <cellStyle name="Normal 3 3 3 9 4" xfId="17561" xr:uid="{00000000-0005-0000-0000-0000136A0000}"/>
    <cellStyle name="Normal 3 3 3 9 4 2" xfId="33230" xr:uid="{00000000-0005-0000-0000-0000146A0000}"/>
    <cellStyle name="Normal 3 3 3 9 4 3" xfId="48827" xr:uid="{00000000-0005-0000-0000-0000156A0000}"/>
    <cellStyle name="Normal 3 3 3 9 5" xfId="25484" xr:uid="{00000000-0005-0000-0000-0000166A0000}"/>
    <cellStyle name="Normal 3 3 3 9 6" xfId="41081" xr:uid="{00000000-0005-0000-0000-0000176A0000}"/>
    <cellStyle name="Normal 3 3 4" xfId="9654" xr:uid="{00000000-0005-0000-0000-0000186A0000}"/>
    <cellStyle name="Normal 3 3 4 10" xfId="9655" xr:uid="{00000000-0005-0000-0000-0000196A0000}"/>
    <cellStyle name="Normal 3 3 4 10 2" xfId="9656" xr:uid="{00000000-0005-0000-0000-00001A6A0000}"/>
    <cellStyle name="Normal 3 3 4 10 2 2" xfId="17566" xr:uid="{00000000-0005-0000-0000-00001B6A0000}"/>
    <cellStyle name="Normal 3 3 4 10 2 2 2" xfId="33235" xr:uid="{00000000-0005-0000-0000-00001C6A0000}"/>
    <cellStyle name="Normal 3 3 4 10 2 2 3" xfId="48832" xr:uid="{00000000-0005-0000-0000-00001D6A0000}"/>
    <cellStyle name="Normal 3 3 4 10 2 3" xfId="25489" xr:uid="{00000000-0005-0000-0000-00001E6A0000}"/>
    <cellStyle name="Normal 3 3 4 10 2 4" xfId="41086" xr:uid="{00000000-0005-0000-0000-00001F6A0000}"/>
    <cellStyle name="Normal 3 3 4 10 3" xfId="9657" xr:uid="{00000000-0005-0000-0000-0000206A0000}"/>
    <cellStyle name="Normal 3 3 4 10 3 2" xfId="17567" xr:uid="{00000000-0005-0000-0000-0000216A0000}"/>
    <cellStyle name="Normal 3 3 4 10 3 2 2" xfId="33236" xr:uid="{00000000-0005-0000-0000-0000226A0000}"/>
    <cellStyle name="Normal 3 3 4 10 3 2 3" xfId="48833" xr:uid="{00000000-0005-0000-0000-0000236A0000}"/>
    <cellStyle name="Normal 3 3 4 10 3 3" xfId="25490" xr:uid="{00000000-0005-0000-0000-0000246A0000}"/>
    <cellStyle name="Normal 3 3 4 10 3 4" xfId="41087" xr:uid="{00000000-0005-0000-0000-0000256A0000}"/>
    <cellStyle name="Normal 3 3 4 10 4" xfId="17565" xr:uid="{00000000-0005-0000-0000-0000266A0000}"/>
    <cellStyle name="Normal 3 3 4 10 4 2" xfId="33234" xr:uid="{00000000-0005-0000-0000-0000276A0000}"/>
    <cellStyle name="Normal 3 3 4 10 4 3" xfId="48831" xr:uid="{00000000-0005-0000-0000-0000286A0000}"/>
    <cellStyle name="Normal 3 3 4 10 5" xfId="25488" xr:uid="{00000000-0005-0000-0000-0000296A0000}"/>
    <cellStyle name="Normal 3 3 4 10 6" xfId="41085" xr:uid="{00000000-0005-0000-0000-00002A6A0000}"/>
    <cellStyle name="Normal 3 3 4 11" xfId="9658" xr:uid="{00000000-0005-0000-0000-00002B6A0000}"/>
    <cellStyle name="Normal 3 3 4 11 2" xfId="9659" xr:uid="{00000000-0005-0000-0000-00002C6A0000}"/>
    <cellStyle name="Normal 3 3 4 11 2 2" xfId="17569" xr:uid="{00000000-0005-0000-0000-00002D6A0000}"/>
    <cellStyle name="Normal 3 3 4 11 2 2 2" xfId="33238" xr:uid="{00000000-0005-0000-0000-00002E6A0000}"/>
    <cellStyle name="Normal 3 3 4 11 2 2 3" xfId="48835" xr:uid="{00000000-0005-0000-0000-00002F6A0000}"/>
    <cellStyle name="Normal 3 3 4 11 2 3" xfId="25492" xr:uid="{00000000-0005-0000-0000-0000306A0000}"/>
    <cellStyle name="Normal 3 3 4 11 2 4" xfId="41089" xr:uid="{00000000-0005-0000-0000-0000316A0000}"/>
    <cellStyle name="Normal 3 3 4 11 3" xfId="9660" xr:uid="{00000000-0005-0000-0000-0000326A0000}"/>
    <cellStyle name="Normal 3 3 4 11 3 2" xfId="17570" xr:uid="{00000000-0005-0000-0000-0000336A0000}"/>
    <cellStyle name="Normal 3 3 4 11 3 2 2" xfId="33239" xr:uid="{00000000-0005-0000-0000-0000346A0000}"/>
    <cellStyle name="Normal 3 3 4 11 3 2 3" xfId="48836" xr:uid="{00000000-0005-0000-0000-0000356A0000}"/>
    <cellStyle name="Normal 3 3 4 11 3 3" xfId="25493" xr:uid="{00000000-0005-0000-0000-0000366A0000}"/>
    <cellStyle name="Normal 3 3 4 11 3 4" xfId="41090" xr:uid="{00000000-0005-0000-0000-0000376A0000}"/>
    <cellStyle name="Normal 3 3 4 11 4" xfId="17568" xr:uid="{00000000-0005-0000-0000-0000386A0000}"/>
    <cellStyle name="Normal 3 3 4 11 4 2" xfId="33237" xr:uid="{00000000-0005-0000-0000-0000396A0000}"/>
    <cellStyle name="Normal 3 3 4 11 4 3" xfId="48834" xr:uid="{00000000-0005-0000-0000-00003A6A0000}"/>
    <cellStyle name="Normal 3 3 4 11 5" xfId="25491" xr:uid="{00000000-0005-0000-0000-00003B6A0000}"/>
    <cellStyle name="Normal 3 3 4 11 6" xfId="41088" xr:uid="{00000000-0005-0000-0000-00003C6A0000}"/>
    <cellStyle name="Normal 3 3 4 12" xfId="9661" xr:uid="{00000000-0005-0000-0000-00003D6A0000}"/>
    <cellStyle name="Normal 3 3 4 12 2" xfId="9662" xr:uid="{00000000-0005-0000-0000-00003E6A0000}"/>
    <cellStyle name="Normal 3 3 4 12 2 2" xfId="17572" xr:uid="{00000000-0005-0000-0000-00003F6A0000}"/>
    <cellStyle name="Normal 3 3 4 12 2 2 2" xfId="33241" xr:uid="{00000000-0005-0000-0000-0000406A0000}"/>
    <cellStyle name="Normal 3 3 4 12 2 2 3" xfId="48838" xr:uid="{00000000-0005-0000-0000-0000416A0000}"/>
    <cellStyle name="Normal 3 3 4 12 2 3" xfId="25495" xr:uid="{00000000-0005-0000-0000-0000426A0000}"/>
    <cellStyle name="Normal 3 3 4 12 2 4" xfId="41092" xr:uid="{00000000-0005-0000-0000-0000436A0000}"/>
    <cellStyle name="Normal 3 3 4 12 3" xfId="9663" xr:uid="{00000000-0005-0000-0000-0000446A0000}"/>
    <cellStyle name="Normal 3 3 4 12 3 2" xfId="17573" xr:uid="{00000000-0005-0000-0000-0000456A0000}"/>
    <cellStyle name="Normal 3 3 4 12 3 2 2" xfId="33242" xr:uid="{00000000-0005-0000-0000-0000466A0000}"/>
    <cellStyle name="Normal 3 3 4 12 3 2 3" xfId="48839" xr:uid="{00000000-0005-0000-0000-0000476A0000}"/>
    <cellStyle name="Normal 3 3 4 12 3 3" xfId="25496" xr:uid="{00000000-0005-0000-0000-0000486A0000}"/>
    <cellStyle name="Normal 3 3 4 12 3 4" xfId="41093" xr:uid="{00000000-0005-0000-0000-0000496A0000}"/>
    <cellStyle name="Normal 3 3 4 12 4" xfId="17571" xr:uid="{00000000-0005-0000-0000-00004A6A0000}"/>
    <cellStyle name="Normal 3 3 4 12 4 2" xfId="33240" xr:uid="{00000000-0005-0000-0000-00004B6A0000}"/>
    <cellStyle name="Normal 3 3 4 12 4 3" xfId="48837" xr:uid="{00000000-0005-0000-0000-00004C6A0000}"/>
    <cellStyle name="Normal 3 3 4 12 5" xfId="25494" xr:uid="{00000000-0005-0000-0000-00004D6A0000}"/>
    <cellStyle name="Normal 3 3 4 12 6" xfId="41091" xr:uid="{00000000-0005-0000-0000-00004E6A0000}"/>
    <cellStyle name="Normal 3 3 4 13" xfId="9664" xr:uid="{00000000-0005-0000-0000-00004F6A0000}"/>
    <cellStyle name="Normal 3 3 4 13 2" xfId="9665" xr:uid="{00000000-0005-0000-0000-0000506A0000}"/>
    <cellStyle name="Normal 3 3 4 13 2 2" xfId="17575" xr:uid="{00000000-0005-0000-0000-0000516A0000}"/>
    <cellStyle name="Normal 3 3 4 13 2 2 2" xfId="33244" xr:uid="{00000000-0005-0000-0000-0000526A0000}"/>
    <cellStyle name="Normal 3 3 4 13 2 2 3" xfId="48841" xr:uid="{00000000-0005-0000-0000-0000536A0000}"/>
    <cellStyle name="Normal 3 3 4 13 2 3" xfId="25498" xr:uid="{00000000-0005-0000-0000-0000546A0000}"/>
    <cellStyle name="Normal 3 3 4 13 2 4" xfId="41095" xr:uid="{00000000-0005-0000-0000-0000556A0000}"/>
    <cellStyle name="Normal 3 3 4 13 3" xfId="9666" xr:uid="{00000000-0005-0000-0000-0000566A0000}"/>
    <cellStyle name="Normal 3 3 4 13 3 2" xfId="17576" xr:uid="{00000000-0005-0000-0000-0000576A0000}"/>
    <cellStyle name="Normal 3 3 4 13 3 2 2" xfId="33245" xr:uid="{00000000-0005-0000-0000-0000586A0000}"/>
    <cellStyle name="Normal 3 3 4 13 3 2 3" xfId="48842" xr:uid="{00000000-0005-0000-0000-0000596A0000}"/>
    <cellStyle name="Normal 3 3 4 13 3 3" xfId="25499" xr:uid="{00000000-0005-0000-0000-00005A6A0000}"/>
    <cellStyle name="Normal 3 3 4 13 3 4" xfId="41096" xr:uid="{00000000-0005-0000-0000-00005B6A0000}"/>
    <cellStyle name="Normal 3 3 4 13 4" xfId="17574" xr:uid="{00000000-0005-0000-0000-00005C6A0000}"/>
    <cellStyle name="Normal 3 3 4 13 4 2" xfId="33243" xr:uid="{00000000-0005-0000-0000-00005D6A0000}"/>
    <cellStyle name="Normal 3 3 4 13 4 3" xfId="48840" xr:uid="{00000000-0005-0000-0000-00005E6A0000}"/>
    <cellStyle name="Normal 3 3 4 13 5" xfId="25497" xr:uid="{00000000-0005-0000-0000-00005F6A0000}"/>
    <cellStyle name="Normal 3 3 4 13 6" xfId="41094" xr:uid="{00000000-0005-0000-0000-0000606A0000}"/>
    <cellStyle name="Normal 3 3 4 14" xfId="9667" xr:uid="{00000000-0005-0000-0000-0000616A0000}"/>
    <cellStyle name="Normal 3 3 4 14 2" xfId="9668" xr:uid="{00000000-0005-0000-0000-0000626A0000}"/>
    <cellStyle name="Normal 3 3 4 14 2 2" xfId="17578" xr:uid="{00000000-0005-0000-0000-0000636A0000}"/>
    <cellStyle name="Normal 3 3 4 14 2 2 2" xfId="33247" xr:uid="{00000000-0005-0000-0000-0000646A0000}"/>
    <cellStyle name="Normal 3 3 4 14 2 2 3" xfId="48844" xr:uid="{00000000-0005-0000-0000-0000656A0000}"/>
    <cellStyle name="Normal 3 3 4 14 2 3" xfId="25501" xr:uid="{00000000-0005-0000-0000-0000666A0000}"/>
    <cellStyle name="Normal 3 3 4 14 2 4" xfId="41098" xr:uid="{00000000-0005-0000-0000-0000676A0000}"/>
    <cellStyle name="Normal 3 3 4 14 3" xfId="9669" xr:uid="{00000000-0005-0000-0000-0000686A0000}"/>
    <cellStyle name="Normal 3 3 4 14 3 2" xfId="17579" xr:uid="{00000000-0005-0000-0000-0000696A0000}"/>
    <cellStyle name="Normal 3 3 4 14 3 2 2" xfId="33248" xr:uid="{00000000-0005-0000-0000-00006A6A0000}"/>
    <cellStyle name="Normal 3 3 4 14 3 2 3" xfId="48845" xr:uid="{00000000-0005-0000-0000-00006B6A0000}"/>
    <cellStyle name="Normal 3 3 4 14 3 3" xfId="25502" xr:uid="{00000000-0005-0000-0000-00006C6A0000}"/>
    <cellStyle name="Normal 3 3 4 14 3 4" xfId="41099" xr:uid="{00000000-0005-0000-0000-00006D6A0000}"/>
    <cellStyle name="Normal 3 3 4 14 4" xfId="17577" xr:uid="{00000000-0005-0000-0000-00006E6A0000}"/>
    <cellStyle name="Normal 3 3 4 14 4 2" xfId="33246" xr:uid="{00000000-0005-0000-0000-00006F6A0000}"/>
    <cellStyle name="Normal 3 3 4 14 4 3" xfId="48843" xr:uid="{00000000-0005-0000-0000-0000706A0000}"/>
    <cellStyle name="Normal 3 3 4 14 5" xfId="25500" xr:uid="{00000000-0005-0000-0000-0000716A0000}"/>
    <cellStyle name="Normal 3 3 4 14 6" xfId="41097" xr:uid="{00000000-0005-0000-0000-0000726A0000}"/>
    <cellStyle name="Normal 3 3 4 15" xfId="9670" xr:uid="{00000000-0005-0000-0000-0000736A0000}"/>
    <cellStyle name="Normal 3 3 4 15 2" xfId="9671" xr:uid="{00000000-0005-0000-0000-0000746A0000}"/>
    <cellStyle name="Normal 3 3 4 15 2 2" xfId="17581" xr:uid="{00000000-0005-0000-0000-0000756A0000}"/>
    <cellStyle name="Normal 3 3 4 15 2 2 2" xfId="33250" xr:uid="{00000000-0005-0000-0000-0000766A0000}"/>
    <cellStyle name="Normal 3 3 4 15 2 2 3" xfId="48847" xr:uid="{00000000-0005-0000-0000-0000776A0000}"/>
    <cellStyle name="Normal 3 3 4 15 2 3" xfId="25504" xr:uid="{00000000-0005-0000-0000-0000786A0000}"/>
    <cellStyle name="Normal 3 3 4 15 2 4" xfId="41101" xr:uid="{00000000-0005-0000-0000-0000796A0000}"/>
    <cellStyle name="Normal 3 3 4 15 3" xfId="9672" xr:uid="{00000000-0005-0000-0000-00007A6A0000}"/>
    <cellStyle name="Normal 3 3 4 15 3 2" xfId="17582" xr:uid="{00000000-0005-0000-0000-00007B6A0000}"/>
    <cellStyle name="Normal 3 3 4 15 3 2 2" xfId="33251" xr:uid="{00000000-0005-0000-0000-00007C6A0000}"/>
    <cellStyle name="Normal 3 3 4 15 3 2 3" xfId="48848" xr:uid="{00000000-0005-0000-0000-00007D6A0000}"/>
    <cellStyle name="Normal 3 3 4 15 3 3" xfId="25505" xr:uid="{00000000-0005-0000-0000-00007E6A0000}"/>
    <cellStyle name="Normal 3 3 4 15 3 4" xfId="41102" xr:uid="{00000000-0005-0000-0000-00007F6A0000}"/>
    <cellStyle name="Normal 3 3 4 15 4" xfId="17580" xr:uid="{00000000-0005-0000-0000-0000806A0000}"/>
    <cellStyle name="Normal 3 3 4 15 4 2" xfId="33249" xr:uid="{00000000-0005-0000-0000-0000816A0000}"/>
    <cellStyle name="Normal 3 3 4 15 4 3" xfId="48846" xr:uid="{00000000-0005-0000-0000-0000826A0000}"/>
    <cellStyle name="Normal 3 3 4 15 5" xfId="25503" xr:uid="{00000000-0005-0000-0000-0000836A0000}"/>
    <cellStyle name="Normal 3 3 4 15 6" xfId="41100" xr:uid="{00000000-0005-0000-0000-0000846A0000}"/>
    <cellStyle name="Normal 3 3 4 16" xfId="9673" xr:uid="{00000000-0005-0000-0000-0000856A0000}"/>
    <cellStyle name="Normal 3 3 4 16 2" xfId="9674" xr:uid="{00000000-0005-0000-0000-0000866A0000}"/>
    <cellStyle name="Normal 3 3 4 16 2 2" xfId="17584" xr:uid="{00000000-0005-0000-0000-0000876A0000}"/>
    <cellStyle name="Normal 3 3 4 16 2 2 2" xfId="33253" xr:uid="{00000000-0005-0000-0000-0000886A0000}"/>
    <cellStyle name="Normal 3 3 4 16 2 2 3" xfId="48850" xr:uid="{00000000-0005-0000-0000-0000896A0000}"/>
    <cellStyle name="Normal 3 3 4 16 2 3" xfId="25507" xr:uid="{00000000-0005-0000-0000-00008A6A0000}"/>
    <cellStyle name="Normal 3 3 4 16 2 4" xfId="41104" xr:uid="{00000000-0005-0000-0000-00008B6A0000}"/>
    <cellStyle name="Normal 3 3 4 16 3" xfId="9675" xr:uid="{00000000-0005-0000-0000-00008C6A0000}"/>
    <cellStyle name="Normal 3 3 4 16 3 2" xfId="17585" xr:uid="{00000000-0005-0000-0000-00008D6A0000}"/>
    <cellStyle name="Normal 3 3 4 16 3 2 2" xfId="33254" xr:uid="{00000000-0005-0000-0000-00008E6A0000}"/>
    <cellStyle name="Normal 3 3 4 16 3 2 3" xfId="48851" xr:uid="{00000000-0005-0000-0000-00008F6A0000}"/>
    <cellStyle name="Normal 3 3 4 16 3 3" xfId="25508" xr:uid="{00000000-0005-0000-0000-0000906A0000}"/>
    <cellStyle name="Normal 3 3 4 16 3 4" xfId="41105" xr:uid="{00000000-0005-0000-0000-0000916A0000}"/>
    <cellStyle name="Normal 3 3 4 16 4" xfId="17583" xr:uid="{00000000-0005-0000-0000-0000926A0000}"/>
    <cellStyle name="Normal 3 3 4 16 4 2" xfId="33252" xr:uid="{00000000-0005-0000-0000-0000936A0000}"/>
    <cellStyle name="Normal 3 3 4 16 4 3" xfId="48849" xr:uid="{00000000-0005-0000-0000-0000946A0000}"/>
    <cellStyle name="Normal 3 3 4 16 5" xfId="25506" xr:uid="{00000000-0005-0000-0000-0000956A0000}"/>
    <cellStyle name="Normal 3 3 4 16 6" xfId="41103" xr:uid="{00000000-0005-0000-0000-0000966A0000}"/>
    <cellStyle name="Normal 3 3 4 17" xfId="9676" xr:uid="{00000000-0005-0000-0000-0000976A0000}"/>
    <cellStyle name="Normal 3 3 4 17 2" xfId="17586" xr:uid="{00000000-0005-0000-0000-0000986A0000}"/>
    <cellStyle name="Normal 3 3 4 17 2 2" xfId="33255" xr:uid="{00000000-0005-0000-0000-0000996A0000}"/>
    <cellStyle name="Normal 3 3 4 17 2 3" xfId="48852" xr:uid="{00000000-0005-0000-0000-00009A6A0000}"/>
    <cellStyle name="Normal 3 3 4 17 3" xfId="25509" xr:uid="{00000000-0005-0000-0000-00009B6A0000}"/>
    <cellStyle name="Normal 3 3 4 17 4" xfId="41106" xr:uid="{00000000-0005-0000-0000-00009C6A0000}"/>
    <cellStyle name="Normal 3 3 4 18" xfId="9677" xr:uid="{00000000-0005-0000-0000-00009D6A0000}"/>
    <cellStyle name="Normal 3 3 4 18 2" xfId="17587" xr:uid="{00000000-0005-0000-0000-00009E6A0000}"/>
    <cellStyle name="Normal 3 3 4 18 2 2" xfId="33256" xr:uid="{00000000-0005-0000-0000-00009F6A0000}"/>
    <cellStyle name="Normal 3 3 4 18 2 3" xfId="48853" xr:uid="{00000000-0005-0000-0000-0000A06A0000}"/>
    <cellStyle name="Normal 3 3 4 18 3" xfId="25510" xr:uid="{00000000-0005-0000-0000-0000A16A0000}"/>
    <cellStyle name="Normal 3 3 4 18 4" xfId="41107" xr:uid="{00000000-0005-0000-0000-0000A26A0000}"/>
    <cellStyle name="Normal 3 3 4 19" xfId="17564" xr:uid="{00000000-0005-0000-0000-0000A36A0000}"/>
    <cellStyle name="Normal 3 3 4 19 2" xfId="33233" xr:uid="{00000000-0005-0000-0000-0000A46A0000}"/>
    <cellStyle name="Normal 3 3 4 19 3" xfId="48830" xr:uid="{00000000-0005-0000-0000-0000A56A0000}"/>
    <cellStyle name="Normal 3 3 4 2" xfId="9678" xr:uid="{00000000-0005-0000-0000-0000A66A0000}"/>
    <cellStyle name="Normal 3 3 4 2 2" xfId="9679" xr:uid="{00000000-0005-0000-0000-0000A76A0000}"/>
    <cellStyle name="Normal 3 3 4 2 2 2" xfId="9680" xr:uid="{00000000-0005-0000-0000-0000A86A0000}"/>
    <cellStyle name="Normal 3 3 4 2 2 2 2" xfId="9681" xr:uid="{00000000-0005-0000-0000-0000A96A0000}"/>
    <cellStyle name="Normal 3 3 4 2 2 2 2 2" xfId="17591" xr:uid="{00000000-0005-0000-0000-0000AA6A0000}"/>
    <cellStyle name="Normal 3 3 4 2 2 2 2 2 2" xfId="33260" xr:uid="{00000000-0005-0000-0000-0000AB6A0000}"/>
    <cellStyle name="Normal 3 3 4 2 2 2 2 2 3" xfId="48857" xr:uid="{00000000-0005-0000-0000-0000AC6A0000}"/>
    <cellStyle name="Normal 3 3 4 2 2 2 2 3" xfId="25514" xr:uid="{00000000-0005-0000-0000-0000AD6A0000}"/>
    <cellStyle name="Normal 3 3 4 2 2 2 2 4" xfId="41111" xr:uid="{00000000-0005-0000-0000-0000AE6A0000}"/>
    <cellStyle name="Normal 3 3 4 2 2 2 3" xfId="9682" xr:uid="{00000000-0005-0000-0000-0000AF6A0000}"/>
    <cellStyle name="Normal 3 3 4 2 2 2 3 2" xfId="17592" xr:uid="{00000000-0005-0000-0000-0000B06A0000}"/>
    <cellStyle name="Normal 3 3 4 2 2 2 3 2 2" xfId="33261" xr:uid="{00000000-0005-0000-0000-0000B16A0000}"/>
    <cellStyle name="Normal 3 3 4 2 2 2 3 2 3" xfId="48858" xr:uid="{00000000-0005-0000-0000-0000B26A0000}"/>
    <cellStyle name="Normal 3 3 4 2 2 2 3 3" xfId="25515" xr:uid="{00000000-0005-0000-0000-0000B36A0000}"/>
    <cellStyle name="Normal 3 3 4 2 2 2 3 4" xfId="41112" xr:uid="{00000000-0005-0000-0000-0000B46A0000}"/>
    <cellStyle name="Normal 3 3 4 2 2 2 4" xfId="17590" xr:uid="{00000000-0005-0000-0000-0000B56A0000}"/>
    <cellStyle name="Normal 3 3 4 2 2 2 4 2" xfId="33259" xr:uid="{00000000-0005-0000-0000-0000B66A0000}"/>
    <cellStyle name="Normal 3 3 4 2 2 2 4 3" xfId="48856" xr:uid="{00000000-0005-0000-0000-0000B76A0000}"/>
    <cellStyle name="Normal 3 3 4 2 2 2 5" xfId="25513" xr:uid="{00000000-0005-0000-0000-0000B86A0000}"/>
    <cellStyle name="Normal 3 3 4 2 2 2 6" xfId="41110" xr:uid="{00000000-0005-0000-0000-0000B96A0000}"/>
    <cellStyle name="Normal 3 3 4 2 2 3" xfId="9683" xr:uid="{00000000-0005-0000-0000-0000BA6A0000}"/>
    <cellStyle name="Normal 3 3 4 2 2 3 2" xfId="17593" xr:uid="{00000000-0005-0000-0000-0000BB6A0000}"/>
    <cellStyle name="Normal 3 3 4 2 2 3 2 2" xfId="33262" xr:uid="{00000000-0005-0000-0000-0000BC6A0000}"/>
    <cellStyle name="Normal 3 3 4 2 2 3 2 3" xfId="48859" xr:uid="{00000000-0005-0000-0000-0000BD6A0000}"/>
    <cellStyle name="Normal 3 3 4 2 2 3 3" xfId="25516" xr:uid="{00000000-0005-0000-0000-0000BE6A0000}"/>
    <cellStyle name="Normal 3 3 4 2 2 3 4" xfId="41113" xr:uid="{00000000-0005-0000-0000-0000BF6A0000}"/>
    <cellStyle name="Normal 3 3 4 2 2 4" xfId="9684" xr:uid="{00000000-0005-0000-0000-0000C06A0000}"/>
    <cellStyle name="Normal 3 3 4 2 2 4 2" xfId="17594" xr:uid="{00000000-0005-0000-0000-0000C16A0000}"/>
    <cellStyle name="Normal 3 3 4 2 2 4 2 2" xfId="33263" xr:uid="{00000000-0005-0000-0000-0000C26A0000}"/>
    <cellStyle name="Normal 3 3 4 2 2 4 2 3" xfId="48860" xr:uid="{00000000-0005-0000-0000-0000C36A0000}"/>
    <cellStyle name="Normal 3 3 4 2 2 4 3" xfId="25517" xr:uid="{00000000-0005-0000-0000-0000C46A0000}"/>
    <cellStyle name="Normal 3 3 4 2 2 4 4" xfId="41114" xr:uid="{00000000-0005-0000-0000-0000C56A0000}"/>
    <cellStyle name="Normal 3 3 4 2 2 5" xfId="17589" xr:uid="{00000000-0005-0000-0000-0000C66A0000}"/>
    <cellStyle name="Normal 3 3 4 2 2 5 2" xfId="33258" xr:uid="{00000000-0005-0000-0000-0000C76A0000}"/>
    <cellStyle name="Normal 3 3 4 2 2 5 3" xfId="48855" xr:uid="{00000000-0005-0000-0000-0000C86A0000}"/>
    <cellStyle name="Normal 3 3 4 2 2 6" xfId="25512" xr:uid="{00000000-0005-0000-0000-0000C96A0000}"/>
    <cellStyle name="Normal 3 3 4 2 2 7" xfId="41109" xr:uid="{00000000-0005-0000-0000-0000CA6A0000}"/>
    <cellStyle name="Normal 3 3 4 2 3" xfId="9685" xr:uid="{00000000-0005-0000-0000-0000CB6A0000}"/>
    <cellStyle name="Normal 3 3 4 2 3 2" xfId="9686" xr:uid="{00000000-0005-0000-0000-0000CC6A0000}"/>
    <cellStyle name="Normal 3 3 4 2 3 2 2" xfId="17596" xr:uid="{00000000-0005-0000-0000-0000CD6A0000}"/>
    <cellStyle name="Normal 3 3 4 2 3 2 2 2" xfId="33265" xr:uid="{00000000-0005-0000-0000-0000CE6A0000}"/>
    <cellStyle name="Normal 3 3 4 2 3 2 2 3" xfId="48862" xr:uid="{00000000-0005-0000-0000-0000CF6A0000}"/>
    <cellStyle name="Normal 3 3 4 2 3 2 3" xfId="25519" xr:uid="{00000000-0005-0000-0000-0000D06A0000}"/>
    <cellStyle name="Normal 3 3 4 2 3 2 4" xfId="41116" xr:uid="{00000000-0005-0000-0000-0000D16A0000}"/>
    <cellStyle name="Normal 3 3 4 2 3 3" xfId="9687" xr:uid="{00000000-0005-0000-0000-0000D26A0000}"/>
    <cellStyle name="Normal 3 3 4 2 3 3 2" xfId="17597" xr:uid="{00000000-0005-0000-0000-0000D36A0000}"/>
    <cellStyle name="Normal 3 3 4 2 3 3 2 2" xfId="33266" xr:uid="{00000000-0005-0000-0000-0000D46A0000}"/>
    <cellStyle name="Normal 3 3 4 2 3 3 2 3" xfId="48863" xr:uid="{00000000-0005-0000-0000-0000D56A0000}"/>
    <cellStyle name="Normal 3 3 4 2 3 3 3" xfId="25520" xr:uid="{00000000-0005-0000-0000-0000D66A0000}"/>
    <cellStyle name="Normal 3 3 4 2 3 3 4" xfId="41117" xr:uid="{00000000-0005-0000-0000-0000D76A0000}"/>
    <cellStyle name="Normal 3 3 4 2 3 4" xfId="17595" xr:uid="{00000000-0005-0000-0000-0000D86A0000}"/>
    <cellStyle name="Normal 3 3 4 2 3 4 2" xfId="33264" xr:uid="{00000000-0005-0000-0000-0000D96A0000}"/>
    <cellStyle name="Normal 3 3 4 2 3 4 3" xfId="48861" xr:uid="{00000000-0005-0000-0000-0000DA6A0000}"/>
    <cellStyle name="Normal 3 3 4 2 3 5" xfId="25518" xr:uid="{00000000-0005-0000-0000-0000DB6A0000}"/>
    <cellStyle name="Normal 3 3 4 2 3 6" xfId="41115" xr:uid="{00000000-0005-0000-0000-0000DC6A0000}"/>
    <cellStyle name="Normal 3 3 4 2 4" xfId="9688" xr:uid="{00000000-0005-0000-0000-0000DD6A0000}"/>
    <cellStyle name="Normal 3 3 4 2 4 2" xfId="17598" xr:uid="{00000000-0005-0000-0000-0000DE6A0000}"/>
    <cellStyle name="Normal 3 3 4 2 4 2 2" xfId="33267" xr:uid="{00000000-0005-0000-0000-0000DF6A0000}"/>
    <cellStyle name="Normal 3 3 4 2 4 2 3" xfId="48864" xr:uid="{00000000-0005-0000-0000-0000E06A0000}"/>
    <cellStyle name="Normal 3 3 4 2 4 3" xfId="25521" xr:uid="{00000000-0005-0000-0000-0000E16A0000}"/>
    <cellStyle name="Normal 3 3 4 2 4 4" xfId="41118" xr:uid="{00000000-0005-0000-0000-0000E26A0000}"/>
    <cellStyle name="Normal 3 3 4 2 5" xfId="9689" xr:uid="{00000000-0005-0000-0000-0000E36A0000}"/>
    <cellStyle name="Normal 3 3 4 2 5 2" xfId="17599" xr:uid="{00000000-0005-0000-0000-0000E46A0000}"/>
    <cellStyle name="Normal 3 3 4 2 5 2 2" xfId="33268" xr:uid="{00000000-0005-0000-0000-0000E56A0000}"/>
    <cellStyle name="Normal 3 3 4 2 5 2 3" xfId="48865" xr:uid="{00000000-0005-0000-0000-0000E66A0000}"/>
    <cellStyle name="Normal 3 3 4 2 5 3" xfId="25522" xr:uid="{00000000-0005-0000-0000-0000E76A0000}"/>
    <cellStyle name="Normal 3 3 4 2 5 4" xfId="41119" xr:uid="{00000000-0005-0000-0000-0000E86A0000}"/>
    <cellStyle name="Normal 3 3 4 2 6" xfId="17588" xr:uid="{00000000-0005-0000-0000-0000E96A0000}"/>
    <cellStyle name="Normal 3 3 4 2 6 2" xfId="33257" xr:uid="{00000000-0005-0000-0000-0000EA6A0000}"/>
    <cellStyle name="Normal 3 3 4 2 6 3" xfId="48854" xr:uid="{00000000-0005-0000-0000-0000EB6A0000}"/>
    <cellStyle name="Normal 3 3 4 2 7" xfId="25511" xr:uid="{00000000-0005-0000-0000-0000EC6A0000}"/>
    <cellStyle name="Normal 3 3 4 2 8" xfId="41108" xr:uid="{00000000-0005-0000-0000-0000ED6A0000}"/>
    <cellStyle name="Normal 3 3 4 20" xfId="25487" xr:uid="{00000000-0005-0000-0000-0000EE6A0000}"/>
    <cellStyle name="Normal 3 3 4 21" xfId="41084" xr:uid="{00000000-0005-0000-0000-0000EF6A0000}"/>
    <cellStyle name="Normal 3 3 4 3" xfId="9690" xr:uid="{00000000-0005-0000-0000-0000F06A0000}"/>
    <cellStyle name="Normal 3 3 4 3 2" xfId="9691" xr:uid="{00000000-0005-0000-0000-0000F16A0000}"/>
    <cellStyle name="Normal 3 3 4 3 2 2" xfId="9692" xr:uid="{00000000-0005-0000-0000-0000F26A0000}"/>
    <cellStyle name="Normal 3 3 4 3 2 2 2" xfId="9693" xr:uid="{00000000-0005-0000-0000-0000F36A0000}"/>
    <cellStyle name="Normal 3 3 4 3 2 2 2 2" xfId="17603" xr:uid="{00000000-0005-0000-0000-0000F46A0000}"/>
    <cellStyle name="Normal 3 3 4 3 2 2 2 2 2" xfId="33272" xr:uid="{00000000-0005-0000-0000-0000F56A0000}"/>
    <cellStyle name="Normal 3 3 4 3 2 2 2 2 3" xfId="48869" xr:uid="{00000000-0005-0000-0000-0000F66A0000}"/>
    <cellStyle name="Normal 3 3 4 3 2 2 2 3" xfId="25526" xr:uid="{00000000-0005-0000-0000-0000F76A0000}"/>
    <cellStyle name="Normal 3 3 4 3 2 2 2 4" xfId="41123" xr:uid="{00000000-0005-0000-0000-0000F86A0000}"/>
    <cellStyle name="Normal 3 3 4 3 2 2 3" xfId="9694" xr:uid="{00000000-0005-0000-0000-0000F96A0000}"/>
    <cellStyle name="Normal 3 3 4 3 2 2 3 2" xfId="17604" xr:uid="{00000000-0005-0000-0000-0000FA6A0000}"/>
    <cellStyle name="Normal 3 3 4 3 2 2 3 2 2" xfId="33273" xr:uid="{00000000-0005-0000-0000-0000FB6A0000}"/>
    <cellStyle name="Normal 3 3 4 3 2 2 3 2 3" xfId="48870" xr:uid="{00000000-0005-0000-0000-0000FC6A0000}"/>
    <cellStyle name="Normal 3 3 4 3 2 2 3 3" xfId="25527" xr:uid="{00000000-0005-0000-0000-0000FD6A0000}"/>
    <cellStyle name="Normal 3 3 4 3 2 2 3 4" xfId="41124" xr:uid="{00000000-0005-0000-0000-0000FE6A0000}"/>
    <cellStyle name="Normal 3 3 4 3 2 2 4" xfId="17602" xr:uid="{00000000-0005-0000-0000-0000FF6A0000}"/>
    <cellStyle name="Normal 3 3 4 3 2 2 4 2" xfId="33271" xr:uid="{00000000-0005-0000-0000-0000006B0000}"/>
    <cellStyle name="Normal 3 3 4 3 2 2 4 3" xfId="48868" xr:uid="{00000000-0005-0000-0000-0000016B0000}"/>
    <cellStyle name="Normal 3 3 4 3 2 2 5" xfId="25525" xr:uid="{00000000-0005-0000-0000-0000026B0000}"/>
    <cellStyle name="Normal 3 3 4 3 2 2 6" xfId="41122" xr:uid="{00000000-0005-0000-0000-0000036B0000}"/>
    <cellStyle name="Normal 3 3 4 3 2 3" xfId="9695" xr:uid="{00000000-0005-0000-0000-0000046B0000}"/>
    <cellStyle name="Normal 3 3 4 3 2 3 2" xfId="17605" xr:uid="{00000000-0005-0000-0000-0000056B0000}"/>
    <cellStyle name="Normal 3 3 4 3 2 3 2 2" xfId="33274" xr:uid="{00000000-0005-0000-0000-0000066B0000}"/>
    <cellStyle name="Normal 3 3 4 3 2 3 2 3" xfId="48871" xr:uid="{00000000-0005-0000-0000-0000076B0000}"/>
    <cellStyle name="Normal 3 3 4 3 2 3 3" xfId="25528" xr:uid="{00000000-0005-0000-0000-0000086B0000}"/>
    <cellStyle name="Normal 3 3 4 3 2 3 4" xfId="41125" xr:uid="{00000000-0005-0000-0000-0000096B0000}"/>
    <cellStyle name="Normal 3 3 4 3 2 4" xfId="9696" xr:uid="{00000000-0005-0000-0000-00000A6B0000}"/>
    <cellStyle name="Normal 3 3 4 3 2 4 2" xfId="17606" xr:uid="{00000000-0005-0000-0000-00000B6B0000}"/>
    <cellStyle name="Normal 3 3 4 3 2 4 2 2" xfId="33275" xr:uid="{00000000-0005-0000-0000-00000C6B0000}"/>
    <cellStyle name="Normal 3 3 4 3 2 4 2 3" xfId="48872" xr:uid="{00000000-0005-0000-0000-00000D6B0000}"/>
    <cellStyle name="Normal 3 3 4 3 2 4 3" xfId="25529" xr:uid="{00000000-0005-0000-0000-00000E6B0000}"/>
    <cellStyle name="Normal 3 3 4 3 2 4 4" xfId="41126" xr:uid="{00000000-0005-0000-0000-00000F6B0000}"/>
    <cellStyle name="Normal 3 3 4 3 2 5" xfId="17601" xr:uid="{00000000-0005-0000-0000-0000106B0000}"/>
    <cellStyle name="Normal 3 3 4 3 2 5 2" xfId="33270" xr:uid="{00000000-0005-0000-0000-0000116B0000}"/>
    <cellStyle name="Normal 3 3 4 3 2 5 3" xfId="48867" xr:uid="{00000000-0005-0000-0000-0000126B0000}"/>
    <cellStyle name="Normal 3 3 4 3 2 6" xfId="25524" xr:uid="{00000000-0005-0000-0000-0000136B0000}"/>
    <cellStyle name="Normal 3 3 4 3 2 7" xfId="41121" xr:uid="{00000000-0005-0000-0000-0000146B0000}"/>
    <cellStyle name="Normal 3 3 4 3 3" xfId="9697" xr:uid="{00000000-0005-0000-0000-0000156B0000}"/>
    <cellStyle name="Normal 3 3 4 3 3 2" xfId="9698" xr:uid="{00000000-0005-0000-0000-0000166B0000}"/>
    <cellStyle name="Normal 3 3 4 3 3 2 2" xfId="17608" xr:uid="{00000000-0005-0000-0000-0000176B0000}"/>
    <cellStyle name="Normal 3 3 4 3 3 2 2 2" xfId="33277" xr:uid="{00000000-0005-0000-0000-0000186B0000}"/>
    <cellStyle name="Normal 3 3 4 3 3 2 2 3" xfId="48874" xr:uid="{00000000-0005-0000-0000-0000196B0000}"/>
    <cellStyle name="Normal 3 3 4 3 3 2 3" xfId="25531" xr:uid="{00000000-0005-0000-0000-00001A6B0000}"/>
    <cellStyle name="Normal 3 3 4 3 3 2 4" xfId="41128" xr:uid="{00000000-0005-0000-0000-00001B6B0000}"/>
    <cellStyle name="Normal 3 3 4 3 3 3" xfId="9699" xr:uid="{00000000-0005-0000-0000-00001C6B0000}"/>
    <cellStyle name="Normal 3 3 4 3 3 3 2" xfId="17609" xr:uid="{00000000-0005-0000-0000-00001D6B0000}"/>
    <cellStyle name="Normal 3 3 4 3 3 3 2 2" xfId="33278" xr:uid="{00000000-0005-0000-0000-00001E6B0000}"/>
    <cellStyle name="Normal 3 3 4 3 3 3 2 3" xfId="48875" xr:uid="{00000000-0005-0000-0000-00001F6B0000}"/>
    <cellStyle name="Normal 3 3 4 3 3 3 3" xfId="25532" xr:uid="{00000000-0005-0000-0000-0000206B0000}"/>
    <cellStyle name="Normal 3 3 4 3 3 3 4" xfId="41129" xr:uid="{00000000-0005-0000-0000-0000216B0000}"/>
    <cellStyle name="Normal 3 3 4 3 3 4" xfId="17607" xr:uid="{00000000-0005-0000-0000-0000226B0000}"/>
    <cellStyle name="Normal 3 3 4 3 3 4 2" xfId="33276" xr:uid="{00000000-0005-0000-0000-0000236B0000}"/>
    <cellStyle name="Normal 3 3 4 3 3 4 3" xfId="48873" xr:uid="{00000000-0005-0000-0000-0000246B0000}"/>
    <cellStyle name="Normal 3 3 4 3 3 5" xfId="25530" xr:uid="{00000000-0005-0000-0000-0000256B0000}"/>
    <cellStyle name="Normal 3 3 4 3 3 6" xfId="41127" xr:uid="{00000000-0005-0000-0000-0000266B0000}"/>
    <cellStyle name="Normal 3 3 4 3 4" xfId="9700" xr:uid="{00000000-0005-0000-0000-0000276B0000}"/>
    <cellStyle name="Normal 3 3 4 3 4 2" xfId="17610" xr:uid="{00000000-0005-0000-0000-0000286B0000}"/>
    <cellStyle name="Normal 3 3 4 3 4 2 2" xfId="33279" xr:uid="{00000000-0005-0000-0000-0000296B0000}"/>
    <cellStyle name="Normal 3 3 4 3 4 2 3" xfId="48876" xr:uid="{00000000-0005-0000-0000-00002A6B0000}"/>
    <cellStyle name="Normal 3 3 4 3 4 3" xfId="25533" xr:uid="{00000000-0005-0000-0000-00002B6B0000}"/>
    <cellStyle name="Normal 3 3 4 3 4 4" xfId="41130" xr:uid="{00000000-0005-0000-0000-00002C6B0000}"/>
    <cellStyle name="Normal 3 3 4 3 5" xfId="9701" xr:uid="{00000000-0005-0000-0000-00002D6B0000}"/>
    <cellStyle name="Normal 3 3 4 3 5 2" xfId="17611" xr:uid="{00000000-0005-0000-0000-00002E6B0000}"/>
    <cellStyle name="Normal 3 3 4 3 5 2 2" xfId="33280" xr:uid="{00000000-0005-0000-0000-00002F6B0000}"/>
    <cellStyle name="Normal 3 3 4 3 5 2 3" xfId="48877" xr:uid="{00000000-0005-0000-0000-0000306B0000}"/>
    <cellStyle name="Normal 3 3 4 3 5 3" xfId="25534" xr:uid="{00000000-0005-0000-0000-0000316B0000}"/>
    <cellStyle name="Normal 3 3 4 3 5 4" xfId="41131" xr:uid="{00000000-0005-0000-0000-0000326B0000}"/>
    <cellStyle name="Normal 3 3 4 3 6" xfId="17600" xr:uid="{00000000-0005-0000-0000-0000336B0000}"/>
    <cellStyle name="Normal 3 3 4 3 6 2" xfId="33269" xr:uid="{00000000-0005-0000-0000-0000346B0000}"/>
    <cellStyle name="Normal 3 3 4 3 6 3" xfId="48866" xr:uid="{00000000-0005-0000-0000-0000356B0000}"/>
    <cellStyle name="Normal 3 3 4 3 7" xfId="25523" xr:uid="{00000000-0005-0000-0000-0000366B0000}"/>
    <cellStyle name="Normal 3 3 4 3 8" xfId="41120" xr:uid="{00000000-0005-0000-0000-0000376B0000}"/>
    <cellStyle name="Normal 3 3 4 4" xfId="9702" xr:uid="{00000000-0005-0000-0000-0000386B0000}"/>
    <cellStyle name="Normal 3 3 4 4 2" xfId="9703" xr:uid="{00000000-0005-0000-0000-0000396B0000}"/>
    <cellStyle name="Normal 3 3 4 4 2 2" xfId="9704" xr:uid="{00000000-0005-0000-0000-00003A6B0000}"/>
    <cellStyle name="Normal 3 3 4 4 2 2 2" xfId="17614" xr:uid="{00000000-0005-0000-0000-00003B6B0000}"/>
    <cellStyle name="Normal 3 3 4 4 2 2 2 2" xfId="33283" xr:uid="{00000000-0005-0000-0000-00003C6B0000}"/>
    <cellStyle name="Normal 3 3 4 4 2 2 2 3" xfId="48880" xr:uid="{00000000-0005-0000-0000-00003D6B0000}"/>
    <cellStyle name="Normal 3 3 4 4 2 2 3" xfId="25537" xr:uid="{00000000-0005-0000-0000-00003E6B0000}"/>
    <cellStyle name="Normal 3 3 4 4 2 2 4" xfId="41134" xr:uid="{00000000-0005-0000-0000-00003F6B0000}"/>
    <cellStyle name="Normal 3 3 4 4 2 3" xfId="9705" xr:uid="{00000000-0005-0000-0000-0000406B0000}"/>
    <cellStyle name="Normal 3 3 4 4 2 3 2" xfId="17615" xr:uid="{00000000-0005-0000-0000-0000416B0000}"/>
    <cellStyle name="Normal 3 3 4 4 2 3 2 2" xfId="33284" xr:uid="{00000000-0005-0000-0000-0000426B0000}"/>
    <cellStyle name="Normal 3 3 4 4 2 3 2 3" xfId="48881" xr:uid="{00000000-0005-0000-0000-0000436B0000}"/>
    <cellStyle name="Normal 3 3 4 4 2 3 3" xfId="25538" xr:uid="{00000000-0005-0000-0000-0000446B0000}"/>
    <cellStyle name="Normal 3 3 4 4 2 3 4" xfId="41135" xr:uid="{00000000-0005-0000-0000-0000456B0000}"/>
    <cellStyle name="Normal 3 3 4 4 2 4" xfId="17613" xr:uid="{00000000-0005-0000-0000-0000466B0000}"/>
    <cellStyle name="Normal 3 3 4 4 2 4 2" xfId="33282" xr:uid="{00000000-0005-0000-0000-0000476B0000}"/>
    <cellStyle name="Normal 3 3 4 4 2 4 3" xfId="48879" xr:uid="{00000000-0005-0000-0000-0000486B0000}"/>
    <cellStyle name="Normal 3 3 4 4 2 5" xfId="25536" xr:uid="{00000000-0005-0000-0000-0000496B0000}"/>
    <cellStyle name="Normal 3 3 4 4 2 6" xfId="41133" xr:uid="{00000000-0005-0000-0000-00004A6B0000}"/>
    <cellStyle name="Normal 3 3 4 4 3" xfId="9706" xr:uid="{00000000-0005-0000-0000-00004B6B0000}"/>
    <cellStyle name="Normal 3 3 4 4 3 2" xfId="17616" xr:uid="{00000000-0005-0000-0000-00004C6B0000}"/>
    <cellStyle name="Normal 3 3 4 4 3 2 2" xfId="33285" xr:uid="{00000000-0005-0000-0000-00004D6B0000}"/>
    <cellStyle name="Normal 3 3 4 4 3 2 3" xfId="48882" xr:uid="{00000000-0005-0000-0000-00004E6B0000}"/>
    <cellStyle name="Normal 3 3 4 4 3 3" xfId="25539" xr:uid="{00000000-0005-0000-0000-00004F6B0000}"/>
    <cellStyle name="Normal 3 3 4 4 3 4" xfId="41136" xr:uid="{00000000-0005-0000-0000-0000506B0000}"/>
    <cellStyle name="Normal 3 3 4 4 4" xfId="9707" xr:uid="{00000000-0005-0000-0000-0000516B0000}"/>
    <cellStyle name="Normal 3 3 4 4 4 2" xfId="17617" xr:uid="{00000000-0005-0000-0000-0000526B0000}"/>
    <cellStyle name="Normal 3 3 4 4 4 2 2" xfId="33286" xr:uid="{00000000-0005-0000-0000-0000536B0000}"/>
    <cellStyle name="Normal 3 3 4 4 4 2 3" xfId="48883" xr:uid="{00000000-0005-0000-0000-0000546B0000}"/>
    <cellStyle name="Normal 3 3 4 4 4 3" xfId="25540" xr:uid="{00000000-0005-0000-0000-0000556B0000}"/>
    <cellStyle name="Normal 3 3 4 4 4 4" xfId="41137" xr:uid="{00000000-0005-0000-0000-0000566B0000}"/>
    <cellStyle name="Normal 3 3 4 4 5" xfId="17612" xr:uid="{00000000-0005-0000-0000-0000576B0000}"/>
    <cellStyle name="Normal 3 3 4 4 5 2" xfId="33281" xr:uid="{00000000-0005-0000-0000-0000586B0000}"/>
    <cellStyle name="Normal 3 3 4 4 5 3" xfId="48878" xr:uid="{00000000-0005-0000-0000-0000596B0000}"/>
    <cellStyle name="Normal 3 3 4 4 6" xfId="25535" xr:uid="{00000000-0005-0000-0000-00005A6B0000}"/>
    <cellStyle name="Normal 3 3 4 4 7" xfId="41132" xr:uid="{00000000-0005-0000-0000-00005B6B0000}"/>
    <cellStyle name="Normal 3 3 4 5" xfId="9708" xr:uid="{00000000-0005-0000-0000-00005C6B0000}"/>
    <cellStyle name="Normal 3 3 4 5 2" xfId="9709" xr:uid="{00000000-0005-0000-0000-00005D6B0000}"/>
    <cellStyle name="Normal 3 3 4 5 2 2" xfId="17619" xr:uid="{00000000-0005-0000-0000-00005E6B0000}"/>
    <cellStyle name="Normal 3 3 4 5 2 2 2" xfId="33288" xr:uid="{00000000-0005-0000-0000-00005F6B0000}"/>
    <cellStyle name="Normal 3 3 4 5 2 2 3" xfId="48885" xr:uid="{00000000-0005-0000-0000-0000606B0000}"/>
    <cellStyle name="Normal 3 3 4 5 2 3" xfId="25542" xr:uid="{00000000-0005-0000-0000-0000616B0000}"/>
    <cellStyle name="Normal 3 3 4 5 2 4" xfId="41139" xr:uid="{00000000-0005-0000-0000-0000626B0000}"/>
    <cellStyle name="Normal 3 3 4 5 3" xfId="9710" xr:uid="{00000000-0005-0000-0000-0000636B0000}"/>
    <cellStyle name="Normal 3 3 4 5 3 2" xfId="17620" xr:uid="{00000000-0005-0000-0000-0000646B0000}"/>
    <cellStyle name="Normal 3 3 4 5 3 2 2" xfId="33289" xr:uid="{00000000-0005-0000-0000-0000656B0000}"/>
    <cellStyle name="Normal 3 3 4 5 3 2 3" xfId="48886" xr:uid="{00000000-0005-0000-0000-0000666B0000}"/>
    <cellStyle name="Normal 3 3 4 5 3 3" xfId="25543" xr:uid="{00000000-0005-0000-0000-0000676B0000}"/>
    <cellStyle name="Normal 3 3 4 5 3 4" xfId="41140" xr:uid="{00000000-0005-0000-0000-0000686B0000}"/>
    <cellStyle name="Normal 3 3 4 5 4" xfId="17618" xr:uid="{00000000-0005-0000-0000-0000696B0000}"/>
    <cellStyle name="Normal 3 3 4 5 4 2" xfId="33287" xr:uid="{00000000-0005-0000-0000-00006A6B0000}"/>
    <cellStyle name="Normal 3 3 4 5 4 3" xfId="48884" xr:uid="{00000000-0005-0000-0000-00006B6B0000}"/>
    <cellStyle name="Normal 3 3 4 5 5" xfId="25541" xr:uid="{00000000-0005-0000-0000-00006C6B0000}"/>
    <cellStyle name="Normal 3 3 4 5 6" xfId="41138" xr:uid="{00000000-0005-0000-0000-00006D6B0000}"/>
    <cellStyle name="Normal 3 3 4 6" xfId="9711" xr:uid="{00000000-0005-0000-0000-00006E6B0000}"/>
    <cellStyle name="Normal 3 3 4 6 2" xfId="9712" xr:uid="{00000000-0005-0000-0000-00006F6B0000}"/>
    <cellStyle name="Normal 3 3 4 6 2 2" xfId="17622" xr:uid="{00000000-0005-0000-0000-0000706B0000}"/>
    <cellStyle name="Normal 3 3 4 6 2 2 2" xfId="33291" xr:uid="{00000000-0005-0000-0000-0000716B0000}"/>
    <cellStyle name="Normal 3 3 4 6 2 2 3" xfId="48888" xr:uid="{00000000-0005-0000-0000-0000726B0000}"/>
    <cellStyle name="Normal 3 3 4 6 2 3" xfId="25545" xr:uid="{00000000-0005-0000-0000-0000736B0000}"/>
    <cellStyle name="Normal 3 3 4 6 2 4" xfId="41142" xr:uid="{00000000-0005-0000-0000-0000746B0000}"/>
    <cellStyle name="Normal 3 3 4 6 3" xfId="9713" xr:uid="{00000000-0005-0000-0000-0000756B0000}"/>
    <cellStyle name="Normal 3 3 4 6 3 2" xfId="17623" xr:uid="{00000000-0005-0000-0000-0000766B0000}"/>
    <cellStyle name="Normal 3 3 4 6 3 2 2" xfId="33292" xr:uid="{00000000-0005-0000-0000-0000776B0000}"/>
    <cellStyle name="Normal 3 3 4 6 3 2 3" xfId="48889" xr:uid="{00000000-0005-0000-0000-0000786B0000}"/>
    <cellStyle name="Normal 3 3 4 6 3 3" xfId="25546" xr:uid="{00000000-0005-0000-0000-0000796B0000}"/>
    <cellStyle name="Normal 3 3 4 6 3 4" xfId="41143" xr:uid="{00000000-0005-0000-0000-00007A6B0000}"/>
    <cellStyle name="Normal 3 3 4 6 4" xfId="17621" xr:uid="{00000000-0005-0000-0000-00007B6B0000}"/>
    <cellStyle name="Normal 3 3 4 6 4 2" xfId="33290" xr:uid="{00000000-0005-0000-0000-00007C6B0000}"/>
    <cellStyle name="Normal 3 3 4 6 4 3" xfId="48887" xr:uid="{00000000-0005-0000-0000-00007D6B0000}"/>
    <cellStyle name="Normal 3 3 4 6 5" xfId="25544" xr:uid="{00000000-0005-0000-0000-00007E6B0000}"/>
    <cellStyle name="Normal 3 3 4 6 6" xfId="41141" xr:uid="{00000000-0005-0000-0000-00007F6B0000}"/>
    <cellStyle name="Normal 3 3 4 7" xfId="9714" xr:uid="{00000000-0005-0000-0000-0000806B0000}"/>
    <cellStyle name="Normal 3 3 4 7 2" xfId="9715" xr:uid="{00000000-0005-0000-0000-0000816B0000}"/>
    <cellStyle name="Normal 3 3 4 7 2 2" xfId="17625" xr:uid="{00000000-0005-0000-0000-0000826B0000}"/>
    <cellStyle name="Normal 3 3 4 7 2 2 2" xfId="33294" xr:uid="{00000000-0005-0000-0000-0000836B0000}"/>
    <cellStyle name="Normal 3 3 4 7 2 2 3" xfId="48891" xr:uid="{00000000-0005-0000-0000-0000846B0000}"/>
    <cellStyle name="Normal 3 3 4 7 2 3" xfId="25548" xr:uid="{00000000-0005-0000-0000-0000856B0000}"/>
    <cellStyle name="Normal 3 3 4 7 2 4" xfId="41145" xr:uid="{00000000-0005-0000-0000-0000866B0000}"/>
    <cellStyle name="Normal 3 3 4 7 3" xfId="9716" xr:uid="{00000000-0005-0000-0000-0000876B0000}"/>
    <cellStyle name="Normal 3 3 4 7 3 2" xfId="17626" xr:uid="{00000000-0005-0000-0000-0000886B0000}"/>
    <cellStyle name="Normal 3 3 4 7 3 2 2" xfId="33295" xr:uid="{00000000-0005-0000-0000-0000896B0000}"/>
    <cellStyle name="Normal 3 3 4 7 3 2 3" xfId="48892" xr:uid="{00000000-0005-0000-0000-00008A6B0000}"/>
    <cellStyle name="Normal 3 3 4 7 3 3" xfId="25549" xr:uid="{00000000-0005-0000-0000-00008B6B0000}"/>
    <cellStyle name="Normal 3 3 4 7 3 4" xfId="41146" xr:uid="{00000000-0005-0000-0000-00008C6B0000}"/>
    <cellStyle name="Normal 3 3 4 7 4" xfId="17624" xr:uid="{00000000-0005-0000-0000-00008D6B0000}"/>
    <cellStyle name="Normal 3 3 4 7 4 2" xfId="33293" xr:uid="{00000000-0005-0000-0000-00008E6B0000}"/>
    <cellStyle name="Normal 3 3 4 7 4 3" xfId="48890" xr:uid="{00000000-0005-0000-0000-00008F6B0000}"/>
    <cellStyle name="Normal 3 3 4 7 5" xfId="25547" xr:uid="{00000000-0005-0000-0000-0000906B0000}"/>
    <cellStyle name="Normal 3 3 4 7 6" xfId="41144" xr:uid="{00000000-0005-0000-0000-0000916B0000}"/>
    <cellStyle name="Normal 3 3 4 8" xfId="9717" xr:uid="{00000000-0005-0000-0000-0000926B0000}"/>
    <cellStyle name="Normal 3 3 4 8 2" xfId="9718" xr:uid="{00000000-0005-0000-0000-0000936B0000}"/>
    <cellStyle name="Normal 3 3 4 8 2 2" xfId="17628" xr:uid="{00000000-0005-0000-0000-0000946B0000}"/>
    <cellStyle name="Normal 3 3 4 8 2 2 2" xfId="33297" xr:uid="{00000000-0005-0000-0000-0000956B0000}"/>
    <cellStyle name="Normal 3 3 4 8 2 2 3" xfId="48894" xr:uid="{00000000-0005-0000-0000-0000966B0000}"/>
    <cellStyle name="Normal 3 3 4 8 2 3" xfId="25551" xr:uid="{00000000-0005-0000-0000-0000976B0000}"/>
    <cellStyle name="Normal 3 3 4 8 2 4" xfId="41148" xr:uid="{00000000-0005-0000-0000-0000986B0000}"/>
    <cellStyle name="Normal 3 3 4 8 3" xfId="9719" xr:uid="{00000000-0005-0000-0000-0000996B0000}"/>
    <cellStyle name="Normal 3 3 4 8 3 2" xfId="17629" xr:uid="{00000000-0005-0000-0000-00009A6B0000}"/>
    <cellStyle name="Normal 3 3 4 8 3 2 2" xfId="33298" xr:uid="{00000000-0005-0000-0000-00009B6B0000}"/>
    <cellStyle name="Normal 3 3 4 8 3 2 3" xfId="48895" xr:uid="{00000000-0005-0000-0000-00009C6B0000}"/>
    <cellStyle name="Normal 3 3 4 8 3 3" xfId="25552" xr:uid="{00000000-0005-0000-0000-00009D6B0000}"/>
    <cellStyle name="Normal 3 3 4 8 3 4" xfId="41149" xr:uid="{00000000-0005-0000-0000-00009E6B0000}"/>
    <cellStyle name="Normal 3 3 4 8 4" xfId="17627" xr:uid="{00000000-0005-0000-0000-00009F6B0000}"/>
    <cellStyle name="Normal 3 3 4 8 4 2" xfId="33296" xr:uid="{00000000-0005-0000-0000-0000A06B0000}"/>
    <cellStyle name="Normal 3 3 4 8 4 3" xfId="48893" xr:uid="{00000000-0005-0000-0000-0000A16B0000}"/>
    <cellStyle name="Normal 3 3 4 8 5" xfId="25550" xr:uid="{00000000-0005-0000-0000-0000A26B0000}"/>
    <cellStyle name="Normal 3 3 4 8 6" xfId="41147" xr:uid="{00000000-0005-0000-0000-0000A36B0000}"/>
    <cellStyle name="Normal 3 3 4 9" xfId="9720" xr:uid="{00000000-0005-0000-0000-0000A46B0000}"/>
    <cellStyle name="Normal 3 3 4 9 2" xfId="9721" xr:uid="{00000000-0005-0000-0000-0000A56B0000}"/>
    <cellStyle name="Normal 3 3 4 9 2 2" xfId="17631" xr:uid="{00000000-0005-0000-0000-0000A66B0000}"/>
    <cellStyle name="Normal 3 3 4 9 2 2 2" xfId="33300" xr:uid="{00000000-0005-0000-0000-0000A76B0000}"/>
    <cellStyle name="Normal 3 3 4 9 2 2 3" xfId="48897" xr:uid="{00000000-0005-0000-0000-0000A86B0000}"/>
    <cellStyle name="Normal 3 3 4 9 2 3" xfId="25554" xr:uid="{00000000-0005-0000-0000-0000A96B0000}"/>
    <cellStyle name="Normal 3 3 4 9 2 4" xfId="41151" xr:uid="{00000000-0005-0000-0000-0000AA6B0000}"/>
    <cellStyle name="Normal 3 3 4 9 3" xfId="9722" xr:uid="{00000000-0005-0000-0000-0000AB6B0000}"/>
    <cellStyle name="Normal 3 3 4 9 3 2" xfId="17632" xr:uid="{00000000-0005-0000-0000-0000AC6B0000}"/>
    <cellStyle name="Normal 3 3 4 9 3 2 2" xfId="33301" xr:uid="{00000000-0005-0000-0000-0000AD6B0000}"/>
    <cellStyle name="Normal 3 3 4 9 3 2 3" xfId="48898" xr:uid="{00000000-0005-0000-0000-0000AE6B0000}"/>
    <cellStyle name="Normal 3 3 4 9 3 3" xfId="25555" xr:uid="{00000000-0005-0000-0000-0000AF6B0000}"/>
    <cellStyle name="Normal 3 3 4 9 3 4" xfId="41152" xr:uid="{00000000-0005-0000-0000-0000B06B0000}"/>
    <cellStyle name="Normal 3 3 4 9 4" xfId="17630" xr:uid="{00000000-0005-0000-0000-0000B16B0000}"/>
    <cellStyle name="Normal 3 3 4 9 4 2" xfId="33299" xr:uid="{00000000-0005-0000-0000-0000B26B0000}"/>
    <cellStyle name="Normal 3 3 4 9 4 3" xfId="48896" xr:uid="{00000000-0005-0000-0000-0000B36B0000}"/>
    <cellStyle name="Normal 3 3 4 9 5" xfId="25553" xr:uid="{00000000-0005-0000-0000-0000B46B0000}"/>
    <cellStyle name="Normal 3 3 4 9 6" xfId="41150" xr:uid="{00000000-0005-0000-0000-0000B56B0000}"/>
    <cellStyle name="Normal 3 3 5" xfId="9723" xr:uid="{00000000-0005-0000-0000-0000B66B0000}"/>
    <cellStyle name="Normal 3 3 5 2" xfId="9724" xr:uid="{00000000-0005-0000-0000-0000B76B0000}"/>
    <cellStyle name="Normal 3 3 5 2 2" xfId="9725" xr:uid="{00000000-0005-0000-0000-0000B86B0000}"/>
    <cellStyle name="Normal 3 3 5 2 2 2" xfId="9726" xr:uid="{00000000-0005-0000-0000-0000B96B0000}"/>
    <cellStyle name="Normal 3 3 5 2 2 2 2" xfId="17636" xr:uid="{00000000-0005-0000-0000-0000BA6B0000}"/>
    <cellStyle name="Normal 3 3 5 2 2 2 2 2" xfId="33305" xr:uid="{00000000-0005-0000-0000-0000BB6B0000}"/>
    <cellStyle name="Normal 3 3 5 2 2 2 2 3" xfId="48902" xr:uid="{00000000-0005-0000-0000-0000BC6B0000}"/>
    <cellStyle name="Normal 3 3 5 2 2 2 3" xfId="25559" xr:uid="{00000000-0005-0000-0000-0000BD6B0000}"/>
    <cellStyle name="Normal 3 3 5 2 2 2 4" xfId="41156" xr:uid="{00000000-0005-0000-0000-0000BE6B0000}"/>
    <cellStyle name="Normal 3 3 5 2 2 3" xfId="9727" xr:uid="{00000000-0005-0000-0000-0000BF6B0000}"/>
    <cellStyle name="Normal 3 3 5 2 2 3 2" xfId="17637" xr:uid="{00000000-0005-0000-0000-0000C06B0000}"/>
    <cellStyle name="Normal 3 3 5 2 2 3 2 2" xfId="33306" xr:uid="{00000000-0005-0000-0000-0000C16B0000}"/>
    <cellStyle name="Normal 3 3 5 2 2 3 2 3" xfId="48903" xr:uid="{00000000-0005-0000-0000-0000C26B0000}"/>
    <cellStyle name="Normal 3 3 5 2 2 3 3" xfId="25560" xr:uid="{00000000-0005-0000-0000-0000C36B0000}"/>
    <cellStyle name="Normal 3 3 5 2 2 3 4" xfId="41157" xr:uid="{00000000-0005-0000-0000-0000C46B0000}"/>
    <cellStyle name="Normal 3 3 5 2 2 4" xfId="17635" xr:uid="{00000000-0005-0000-0000-0000C56B0000}"/>
    <cellStyle name="Normal 3 3 5 2 2 4 2" xfId="33304" xr:uid="{00000000-0005-0000-0000-0000C66B0000}"/>
    <cellStyle name="Normal 3 3 5 2 2 4 3" xfId="48901" xr:uid="{00000000-0005-0000-0000-0000C76B0000}"/>
    <cellStyle name="Normal 3 3 5 2 2 5" xfId="25558" xr:uid="{00000000-0005-0000-0000-0000C86B0000}"/>
    <cellStyle name="Normal 3 3 5 2 2 6" xfId="41155" xr:uid="{00000000-0005-0000-0000-0000C96B0000}"/>
    <cellStyle name="Normal 3 3 5 2 3" xfId="9728" xr:uid="{00000000-0005-0000-0000-0000CA6B0000}"/>
    <cellStyle name="Normal 3 3 5 2 3 2" xfId="17638" xr:uid="{00000000-0005-0000-0000-0000CB6B0000}"/>
    <cellStyle name="Normal 3 3 5 2 3 2 2" xfId="33307" xr:uid="{00000000-0005-0000-0000-0000CC6B0000}"/>
    <cellStyle name="Normal 3 3 5 2 3 2 3" xfId="48904" xr:uid="{00000000-0005-0000-0000-0000CD6B0000}"/>
    <cellStyle name="Normal 3 3 5 2 3 3" xfId="25561" xr:uid="{00000000-0005-0000-0000-0000CE6B0000}"/>
    <cellStyle name="Normal 3 3 5 2 3 4" xfId="41158" xr:uid="{00000000-0005-0000-0000-0000CF6B0000}"/>
    <cellStyle name="Normal 3 3 5 2 4" xfId="9729" xr:uid="{00000000-0005-0000-0000-0000D06B0000}"/>
    <cellStyle name="Normal 3 3 5 2 4 2" xfId="17639" xr:uid="{00000000-0005-0000-0000-0000D16B0000}"/>
    <cellStyle name="Normal 3 3 5 2 4 2 2" xfId="33308" xr:uid="{00000000-0005-0000-0000-0000D26B0000}"/>
    <cellStyle name="Normal 3 3 5 2 4 2 3" xfId="48905" xr:uid="{00000000-0005-0000-0000-0000D36B0000}"/>
    <cellStyle name="Normal 3 3 5 2 4 3" xfId="25562" xr:uid="{00000000-0005-0000-0000-0000D46B0000}"/>
    <cellStyle name="Normal 3 3 5 2 4 4" xfId="41159" xr:uid="{00000000-0005-0000-0000-0000D56B0000}"/>
    <cellStyle name="Normal 3 3 5 2 5" xfId="17634" xr:uid="{00000000-0005-0000-0000-0000D66B0000}"/>
    <cellStyle name="Normal 3 3 5 2 5 2" xfId="33303" xr:uid="{00000000-0005-0000-0000-0000D76B0000}"/>
    <cellStyle name="Normal 3 3 5 2 5 3" xfId="48900" xr:uid="{00000000-0005-0000-0000-0000D86B0000}"/>
    <cellStyle name="Normal 3 3 5 2 6" xfId="25557" xr:uid="{00000000-0005-0000-0000-0000D96B0000}"/>
    <cellStyle name="Normal 3 3 5 2 7" xfId="41154" xr:uid="{00000000-0005-0000-0000-0000DA6B0000}"/>
    <cellStyle name="Normal 3 3 5 3" xfId="9730" xr:uid="{00000000-0005-0000-0000-0000DB6B0000}"/>
    <cellStyle name="Normal 3 3 5 3 2" xfId="9731" xr:uid="{00000000-0005-0000-0000-0000DC6B0000}"/>
    <cellStyle name="Normal 3 3 5 3 2 2" xfId="17641" xr:uid="{00000000-0005-0000-0000-0000DD6B0000}"/>
    <cellStyle name="Normal 3 3 5 3 2 2 2" xfId="33310" xr:uid="{00000000-0005-0000-0000-0000DE6B0000}"/>
    <cellStyle name="Normal 3 3 5 3 2 2 3" xfId="48907" xr:uid="{00000000-0005-0000-0000-0000DF6B0000}"/>
    <cellStyle name="Normal 3 3 5 3 2 3" xfId="25564" xr:uid="{00000000-0005-0000-0000-0000E06B0000}"/>
    <cellStyle name="Normal 3 3 5 3 2 4" xfId="41161" xr:uid="{00000000-0005-0000-0000-0000E16B0000}"/>
    <cellStyle name="Normal 3 3 5 3 3" xfId="9732" xr:uid="{00000000-0005-0000-0000-0000E26B0000}"/>
    <cellStyle name="Normal 3 3 5 3 3 2" xfId="17642" xr:uid="{00000000-0005-0000-0000-0000E36B0000}"/>
    <cellStyle name="Normal 3 3 5 3 3 2 2" xfId="33311" xr:uid="{00000000-0005-0000-0000-0000E46B0000}"/>
    <cellStyle name="Normal 3 3 5 3 3 2 3" xfId="48908" xr:uid="{00000000-0005-0000-0000-0000E56B0000}"/>
    <cellStyle name="Normal 3 3 5 3 3 3" xfId="25565" xr:uid="{00000000-0005-0000-0000-0000E66B0000}"/>
    <cellStyle name="Normal 3 3 5 3 3 4" xfId="41162" xr:uid="{00000000-0005-0000-0000-0000E76B0000}"/>
    <cellStyle name="Normal 3 3 5 3 4" xfId="17640" xr:uid="{00000000-0005-0000-0000-0000E86B0000}"/>
    <cellStyle name="Normal 3 3 5 3 4 2" xfId="33309" xr:uid="{00000000-0005-0000-0000-0000E96B0000}"/>
    <cellStyle name="Normal 3 3 5 3 4 3" xfId="48906" xr:uid="{00000000-0005-0000-0000-0000EA6B0000}"/>
    <cellStyle name="Normal 3 3 5 3 5" xfId="25563" xr:uid="{00000000-0005-0000-0000-0000EB6B0000}"/>
    <cellStyle name="Normal 3 3 5 3 6" xfId="41160" xr:uid="{00000000-0005-0000-0000-0000EC6B0000}"/>
    <cellStyle name="Normal 3 3 5 4" xfId="9733" xr:uid="{00000000-0005-0000-0000-0000ED6B0000}"/>
    <cellStyle name="Normal 3 3 5 4 2" xfId="17643" xr:uid="{00000000-0005-0000-0000-0000EE6B0000}"/>
    <cellStyle name="Normal 3 3 5 4 2 2" xfId="33312" xr:uid="{00000000-0005-0000-0000-0000EF6B0000}"/>
    <cellStyle name="Normal 3 3 5 4 2 3" xfId="48909" xr:uid="{00000000-0005-0000-0000-0000F06B0000}"/>
    <cellStyle name="Normal 3 3 5 4 3" xfId="25566" xr:uid="{00000000-0005-0000-0000-0000F16B0000}"/>
    <cellStyle name="Normal 3 3 5 4 4" xfId="41163" xr:uid="{00000000-0005-0000-0000-0000F26B0000}"/>
    <cellStyle name="Normal 3 3 5 5" xfId="9734" xr:uid="{00000000-0005-0000-0000-0000F36B0000}"/>
    <cellStyle name="Normal 3 3 5 5 2" xfId="17644" xr:uid="{00000000-0005-0000-0000-0000F46B0000}"/>
    <cellStyle name="Normal 3 3 5 5 2 2" xfId="33313" xr:uid="{00000000-0005-0000-0000-0000F56B0000}"/>
    <cellStyle name="Normal 3 3 5 5 2 3" xfId="48910" xr:uid="{00000000-0005-0000-0000-0000F66B0000}"/>
    <cellStyle name="Normal 3 3 5 5 3" xfId="25567" xr:uid="{00000000-0005-0000-0000-0000F76B0000}"/>
    <cellStyle name="Normal 3 3 5 5 4" xfId="41164" xr:uid="{00000000-0005-0000-0000-0000F86B0000}"/>
    <cellStyle name="Normal 3 3 5 6" xfId="17633" xr:uid="{00000000-0005-0000-0000-0000F96B0000}"/>
    <cellStyle name="Normal 3 3 5 6 2" xfId="33302" xr:uid="{00000000-0005-0000-0000-0000FA6B0000}"/>
    <cellStyle name="Normal 3 3 5 6 3" xfId="48899" xr:uid="{00000000-0005-0000-0000-0000FB6B0000}"/>
    <cellStyle name="Normal 3 3 5 7" xfId="25556" xr:uid="{00000000-0005-0000-0000-0000FC6B0000}"/>
    <cellStyle name="Normal 3 3 5 8" xfId="41153" xr:uid="{00000000-0005-0000-0000-0000FD6B0000}"/>
    <cellStyle name="Normal 3 3 6" xfId="9735" xr:uid="{00000000-0005-0000-0000-0000FE6B0000}"/>
    <cellStyle name="Normal 3 3 6 2" xfId="9736" xr:uid="{00000000-0005-0000-0000-0000FF6B0000}"/>
    <cellStyle name="Normal 3 3 6 2 2" xfId="9737" xr:uid="{00000000-0005-0000-0000-0000006C0000}"/>
    <cellStyle name="Normal 3 3 6 2 2 2" xfId="9738" xr:uid="{00000000-0005-0000-0000-0000016C0000}"/>
    <cellStyle name="Normal 3 3 6 2 2 2 2" xfId="17648" xr:uid="{00000000-0005-0000-0000-0000026C0000}"/>
    <cellStyle name="Normal 3 3 6 2 2 2 2 2" xfId="33317" xr:uid="{00000000-0005-0000-0000-0000036C0000}"/>
    <cellStyle name="Normal 3 3 6 2 2 2 2 3" xfId="48914" xr:uid="{00000000-0005-0000-0000-0000046C0000}"/>
    <cellStyle name="Normal 3 3 6 2 2 2 3" xfId="25571" xr:uid="{00000000-0005-0000-0000-0000056C0000}"/>
    <cellStyle name="Normal 3 3 6 2 2 2 4" xfId="41168" xr:uid="{00000000-0005-0000-0000-0000066C0000}"/>
    <cellStyle name="Normal 3 3 6 2 2 3" xfId="9739" xr:uid="{00000000-0005-0000-0000-0000076C0000}"/>
    <cellStyle name="Normal 3 3 6 2 2 3 2" xfId="17649" xr:uid="{00000000-0005-0000-0000-0000086C0000}"/>
    <cellStyle name="Normal 3 3 6 2 2 3 2 2" xfId="33318" xr:uid="{00000000-0005-0000-0000-0000096C0000}"/>
    <cellStyle name="Normal 3 3 6 2 2 3 2 3" xfId="48915" xr:uid="{00000000-0005-0000-0000-00000A6C0000}"/>
    <cellStyle name="Normal 3 3 6 2 2 3 3" xfId="25572" xr:uid="{00000000-0005-0000-0000-00000B6C0000}"/>
    <cellStyle name="Normal 3 3 6 2 2 3 4" xfId="41169" xr:uid="{00000000-0005-0000-0000-00000C6C0000}"/>
    <cellStyle name="Normal 3 3 6 2 2 4" xfId="17647" xr:uid="{00000000-0005-0000-0000-00000D6C0000}"/>
    <cellStyle name="Normal 3 3 6 2 2 4 2" xfId="33316" xr:uid="{00000000-0005-0000-0000-00000E6C0000}"/>
    <cellStyle name="Normal 3 3 6 2 2 4 3" xfId="48913" xr:uid="{00000000-0005-0000-0000-00000F6C0000}"/>
    <cellStyle name="Normal 3 3 6 2 2 5" xfId="25570" xr:uid="{00000000-0005-0000-0000-0000106C0000}"/>
    <cellStyle name="Normal 3 3 6 2 2 6" xfId="41167" xr:uid="{00000000-0005-0000-0000-0000116C0000}"/>
    <cellStyle name="Normal 3 3 6 2 3" xfId="9740" xr:uid="{00000000-0005-0000-0000-0000126C0000}"/>
    <cellStyle name="Normal 3 3 6 2 3 2" xfId="17650" xr:uid="{00000000-0005-0000-0000-0000136C0000}"/>
    <cellStyle name="Normal 3 3 6 2 3 2 2" xfId="33319" xr:uid="{00000000-0005-0000-0000-0000146C0000}"/>
    <cellStyle name="Normal 3 3 6 2 3 2 3" xfId="48916" xr:uid="{00000000-0005-0000-0000-0000156C0000}"/>
    <cellStyle name="Normal 3 3 6 2 3 3" xfId="25573" xr:uid="{00000000-0005-0000-0000-0000166C0000}"/>
    <cellStyle name="Normal 3 3 6 2 3 4" xfId="41170" xr:uid="{00000000-0005-0000-0000-0000176C0000}"/>
    <cellStyle name="Normal 3 3 6 2 4" xfId="9741" xr:uid="{00000000-0005-0000-0000-0000186C0000}"/>
    <cellStyle name="Normal 3 3 6 2 4 2" xfId="17651" xr:uid="{00000000-0005-0000-0000-0000196C0000}"/>
    <cellStyle name="Normal 3 3 6 2 4 2 2" xfId="33320" xr:uid="{00000000-0005-0000-0000-00001A6C0000}"/>
    <cellStyle name="Normal 3 3 6 2 4 2 3" xfId="48917" xr:uid="{00000000-0005-0000-0000-00001B6C0000}"/>
    <cellStyle name="Normal 3 3 6 2 4 3" xfId="25574" xr:uid="{00000000-0005-0000-0000-00001C6C0000}"/>
    <cellStyle name="Normal 3 3 6 2 4 4" xfId="41171" xr:uid="{00000000-0005-0000-0000-00001D6C0000}"/>
    <cellStyle name="Normal 3 3 6 2 5" xfId="17646" xr:uid="{00000000-0005-0000-0000-00001E6C0000}"/>
    <cellStyle name="Normal 3 3 6 2 5 2" xfId="33315" xr:uid="{00000000-0005-0000-0000-00001F6C0000}"/>
    <cellStyle name="Normal 3 3 6 2 5 3" xfId="48912" xr:uid="{00000000-0005-0000-0000-0000206C0000}"/>
    <cellStyle name="Normal 3 3 6 2 6" xfId="25569" xr:uid="{00000000-0005-0000-0000-0000216C0000}"/>
    <cellStyle name="Normal 3 3 6 2 7" xfId="41166" xr:uid="{00000000-0005-0000-0000-0000226C0000}"/>
    <cellStyle name="Normal 3 3 6 3" xfId="9742" xr:uid="{00000000-0005-0000-0000-0000236C0000}"/>
    <cellStyle name="Normal 3 3 6 3 2" xfId="9743" xr:uid="{00000000-0005-0000-0000-0000246C0000}"/>
    <cellStyle name="Normal 3 3 6 3 2 2" xfId="17653" xr:uid="{00000000-0005-0000-0000-0000256C0000}"/>
    <cellStyle name="Normal 3 3 6 3 2 2 2" xfId="33322" xr:uid="{00000000-0005-0000-0000-0000266C0000}"/>
    <cellStyle name="Normal 3 3 6 3 2 2 3" xfId="48919" xr:uid="{00000000-0005-0000-0000-0000276C0000}"/>
    <cellStyle name="Normal 3 3 6 3 2 3" xfId="25576" xr:uid="{00000000-0005-0000-0000-0000286C0000}"/>
    <cellStyle name="Normal 3 3 6 3 2 4" xfId="41173" xr:uid="{00000000-0005-0000-0000-0000296C0000}"/>
    <cellStyle name="Normal 3 3 6 3 3" xfId="9744" xr:uid="{00000000-0005-0000-0000-00002A6C0000}"/>
    <cellStyle name="Normal 3 3 6 3 3 2" xfId="17654" xr:uid="{00000000-0005-0000-0000-00002B6C0000}"/>
    <cellStyle name="Normal 3 3 6 3 3 2 2" xfId="33323" xr:uid="{00000000-0005-0000-0000-00002C6C0000}"/>
    <cellStyle name="Normal 3 3 6 3 3 2 3" xfId="48920" xr:uid="{00000000-0005-0000-0000-00002D6C0000}"/>
    <cellStyle name="Normal 3 3 6 3 3 3" xfId="25577" xr:uid="{00000000-0005-0000-0000-00002E6C0000}"/>
    <cellStyle name="Normal 3 3 6 3 3 4" xfId="41174" xr:uid="{00000000-0005-0000-0000-00002F6C0000}"/>
    <cellStyle name="Normal 3 3 6 3 4" xfId="17652" xr:uid="{00000000-0005-0000-0000-0000306C0000}"/>
    <cellStyle name="Normal 3 3 6 3 4 2" xfId="33321" xr:uid="{00000000-0005-0000-0000-0000316C0000}"/>
    <cellStyle name="Normal 3 3 6 3 4 3" xfId="48918" xr:uid="{00000000-0005-0000-0000-0000326C0000}"/>
    <cellStyle name="Normal 3 3 6 3 5" xfId="25575" xr:uid="{00000000-0005-0000-0000-0000336C0000}"/>
    <cellStyle name="Normal 3 3 6 3 6" xfId="41172" xr:uid="{00000000-0005-0000-0000-0000346C0000}"/>
    <cellStyle name="Normal 3 3 6 4" xfId="9745" xr:uid="{00000000-0005-0000-0000-0000356C0000}"/>
    <cellStyle name="Normal 3 3 6 4 2" xfId="17655" xr:uid="{00000000-0005-0000-0000-0000366C0000}"/>
    <cellStyle name="Normal 3 3 6 4 2 2" xfId="33324" xr:uid="{00000000-0005-0000-0000-0000376C0000}"/>
    <cellStyle name="Normal 3 3 6 4 2 3" xfId="48921" xr:uid="{00000000-0005-0000-0000-0000386C0000}"/>
    <cellStyle name="Normal 3 3 6 4 3" xfId="25578" xr:uid="{00000000-0005-0000-0000-0000396C0000}"/>
    <cellStyle name="Normal 3 3 6 4 4" xfId="41175" xr:uid="{00000000-0005-0000-0000-00003A6C0000}"/>
    <cellStyle name="Normal 3 3 6 5" xfId="9746" xr:uid="{00000000-0005-0000-0000-00003B6C0000}"/>
    <cellStyle name="Normal 3 3 6 5 2" xfId="17656" xr:uid="{00000000-0005-0000-0000-00003C6C0000}"/>
    <cellStyle name="Normal 3 3 6 5 2 2" xfId="33325" xr:uid="{00000000-0005-0000-0000-00003D6C0000}"/>
    <cellStyle name="Normal 3 3 6 5 2 3" xfId="48922" xr:uid="{00000000-0005-0000-0000-00003E6C0000}"/>
    <cellStyle name="Normal 3 3 6 5 3" xfId="25579" xr:uid="{00000000-0005-0000-0000-00003F6C0000}"/>
    <cellStyle name="Normal 3 3 6 5 4" xfId="41176" xr:uid="{00000000-0005-0000-0000-0000406C0000}"/>
    <cellStyle name="Normal 3 3 6 6" xfId="17645" xr:uid="{00000000-0005-0000-0000-0000416C0000}"/>
    <cellStyle name="Normal 3 3 6 6 2" xfId="33314" xr:uid="{00000000-0005-0000-0000-0000426C0000}"/>
    <cellStyle name="Normal 3 3 6 6 3" xfId="48911" xr:uid="{00000000-0005-0000-0000-0000436C0000}"/>
    <cellStyle name="Normal 3 3 6 7" xfId="25568" xr:uid="{00000000-0005-0000-0000-0000446C0000}"/>
    <cellStyle name="Normal 3 3 6 8" xfId="41165" xr:uid="{00000000-0005-0000-0000-0000456C0000}"/>
    <cellStyle name="Normal 3 3 7" xfId="9747" xr:uid="{00000000-0005-0000-0000-0000466C0000}"/>
    <cellStyle name="Normal 3 3 7 2" xfId="9748" xr:uid="{00000000-0005-0000-0000-0000476C0000}"/>
    <cellStyle name="Normal 3 3 7 2 2" xfId="9749" xr:uid="{00000000-0005-0000-0000-0000486C0000}"/>
    <cellStyle name="Normal 3 3 7 2 2 2" xfId="17659" xr:uid="{00000000-0005-0000-0000-0000496C0000}"/>
    <cellStyle name="Normal 3 3 7 2 2 2 2" xfId="33328" xr:uid="{00000000-0005-0000-0000-00004A6C0000}"/>
    <cellStyle name="Normal 3 3 7 2 2 2 3" xfId="48925" xr:uid="{00000000-0005-0000-0000-00004B6C0000}"/>
    <cellStyle name="Normal 3 3 7 2 2 3" xfId="25582" xr:uid="{00000000-0005-0000-0000-00004C6C0000}"/>
    <cellStyle name="Normal 3 3 7 2 2 4" xfId="41179" xr:uid="{00000000-0005-0000-0000-00004D6C0000}"/>
    <cellStyle name="Normal 3 3 7 2 3" xfId="9750" xr:uid="{00000000-0005-0000-0000-00004E6C0000}"/>
    <cellStyle name="Normal 3 3 7 2 3 2" xfId="17660" xr:uid="{00000000-0005-0000-0000-00004F6C0000}"/>
    <cellStyle name="Normal 3 3 7 2 3 2 2" xfId="33329" xr:uid="{00000000-0005-0000-0000-0000506C0000}"/>
    <cellStyle name="Normal 3 3 7 2 3 2 3" xfId="48926" xr:uid="{00000000-0005-0000-0000-0000516C0000}"/>
    <cellStyle name="Normal 3 3 7 2 3 3" xfId="25583" xr:uid="{00000000-0005-0000-0000-0000526C0000}"/>
    <cellStyle name="Normal 3 3 7 2 3 4" xfId="41180" xr:uid="{00000000-0005-0000-0000-0000536C0000}"/>
    <cellStyle name="Normal 3 3 7 2 4" xfId="17658" xr:uid="{00000000-0005-0000-0000-0000546C0000}"/>
    <cellStyle name="Normal 3 3 7 2 4 2" xfId="33327" xr:uid="{00000000-0005-0000-0000-0000556C0000}"/>
    <cellStyle name="Normal 3 3 7 2 4 3" xfId="48924" xr:uid="{00000000-0005-0000-0000-0000566C0000}"/>
    <cellStyle name="Normal 3 3 7 2 5" xfId="25581" xr:uid="{00000000-0005-0000-0000-0000576C0000}"/>
    <cellStyle name="Normal 3 3 7 2 6" xfId="41178" xr:uid="{00000000-0005-0000-0000-0000586C0000}"/>
    <cellStyle name="Normal 3 3 7 3" xfId="9751" xr:uid="{00000000-0005-0000-0000-0000596C0000}"/>
    <cellStyle name="Normal 3 3 7 3 2" xfId="17661" xr:uid="{00000000-0005-0000-0000-00005A6C0000}"/>
    <cellStyle name="Normal 3 3 7 3 2 2" xfId="33330" xr:uid="{00000000-0005-0000-0000-00005B6C0000}"/>
    <cellStyle name="Normal 3 3 7 3 2 3" xfId="48927" xr:uid="{00000000-0005-0000-0000-00005C6C0000}"/>
    <cellStyle name="Normal 3 3 7 3 3" xfId="25584" xr:uid="{00000000-0005-0000-0000-00005D6C0000}"/>
    <cellStyle name="Normal 3 3 7 3 4" xfId="41181" xr:uid="{00000000-0005-0000-0000-00005E6C0000}"/>
    <cellStyle name="Normal 3 3 7 4" xfId="9752" xr:uid="{00000000-0005-0000-0000-00005F6C0000}"/>
    <cellStyle name="Normal 3 3 7 4 2" xfId="17662" xr:uid="{00000000-0005-0000-0000-0000606C0000}"/>
    <cellStyle name="Normal 3 3 7 4 2 2" xfId="33331" xr:uid="{00000000-0005-0000-0000-0000616C0000}"/>
    <cellStyle name="Normal 3 3 7 4 2 3" xfId="48928" xr:uid="{00000000-0005-0000-0000-0000626C0000}"/>
    <cellStyle name="Normal 3 3 7 4 3" xfId="25585" xr:uid="{00000000-0005-0000-0000-0000636C0000}"/>
    <cellStyle name="Normal 3 3 7 4 4" xfId="41182" xr:uid="{00000000-0005-0000-0000-0000646C0000}"/>
    <cellStyle name="Normal 3 3 7 5" xfId="17657" xr:uid="{00000000-0005-0000-0000-0000656C0000}"/>
    <cellStyle name="Normal 3 3 7 5 2" xfId="33326" xr:uid="{00000000-0005-0000-0000-0000666C0000}"/>
    <cellStyle name="Normal 3 3 7 5 3" xfId="48923" xr:uid="{00000000-0005-0000-0000-0000676C0000}"/>
    <cellStyle name="Normal 3 3 7 6" xfId="25580" xr:uid="{00000000-0005-0000-0000-0000686C0000}"/>
    <cellStyle name="Normal 3 3 7 7" xfId="41177" xr:uid="{00000000-0005-0000-0000-0000696C0000}"/>
    <cellStyle name="Normal 3 3 8" xfId="9753" xr:uid="{00000000-0005-0000-0000-00006A6C0000}"/>
    <cellStyle name="Normal 3 3 8 2" xfId="9754" xr:uid="{00000000-0005-0000-0000-00006B6C0000}"/>
    <cellStyle name="Normal 3 3 8 2 2" xfId="17664" xr:uid="{00000000-0005-0000-0000-00006C6C0000}"/>
    <cellStyle name="Normal 3 3 8 2 2 2" xfId="33333" xr:uid="{00000000-0005-0000-0000-00006D6C0000}"/>
    <cellStyle name="Normal 3 3 8 2 2 3" xfId="48930" xr:uid="{00000000-0005-0000-0000-00006E6C0000}"/>
    <cellStyle name="Normal 3 3 8 2 3" xfId="25587" xr:uid="{00000000-0005-0000-0000-00006F6C0000}"/>
    <cellStyle name="Normal 3 3 8 2 4" xfId="41184" xr:uid="{00000000-0005-0000-0000-0000706C0000}"/>
    <cellStyle name="Normal 3 3 8 3" xfId="9755" xr:uid="{00000000-0005-0000-0000-0000716C0000}"/>
    <cellStyle name="Normal 3 3 8 3 2" xfId="17665" xr:uid="{00000000-0005-0000-0000-0000726C0000}"/>
    <cellStyle name="Normal 3 3 8 3 2 2" xfId="33334" xr:uid="{00000000-0005-0000-0000-0000736C0000}"/>
    <cellStyle name="Normal 3 3 8 3 2 3" xfId="48931" xr:uid="{00000000-0005-0000-0000-0000746C0000}"/>
    <cellStyle name="Normal 3 3 8 3 3" xfId="25588" xr:uid="{00000000-0005-0000-0000-0000756C0000}"/>
    <cellStyle name="Normal 3 3 8 3 4" xfId="41185" xr:uid="{00000000-0005-0000-0000-0000766C0000}"/>
    <cellStyle name="Normal 3 3 8 4" xfId="17663" xr:uid="{00000000-0005-0000-0000-0000776C0000}"/>
    <cellStyle name="Normal 3 3 8 4 2" xfId="33332" xr:uid="{00000000-0005-0000-0000-0000786C0000}"/>
    <cellStyle name="Normal 3 3 8 4 3" xfId="48929" xr:uid="{00000000-0005-0000-0000-0000796C0000}"/>
    <cellStyle name="Normal 3 3 8 5" xfId="25586" xr:uid="{00000000-0005-0000-0000-00007A6C0000}"/>
    <cellStyle name="Normal 3 3 8 6" xfId="41183" xr:uid="{00000000-0005-0000-0000-00007B6C0000}"/>
    <cellStyle name="Normal 3 3 9" xfId="9756" xr:uid="{00000000-0005-0000-0000-00007C6C0000}"/>
    <cellStyle name="Normal 3 3 9 2" xfId="9757" xr:uid="{00000000-0005-0000-0000-00007D6C0000}"/>
    <cellStyle name="Normal 3 3 9 2 2" xfId="17667" xr:uid="{00000000-0005-0000-0000-00007E6C0000}"/>
    <cellStyle name="Normal 3 3 9 2 2 2" xfId="33336" xr:uid="{00000000-0005-0000-0000-00007F6C0000}"/>
    <cellStyle name="Normal 3 3 9 2 2 3" xfId="48933" xr:uid="{00000000-0005-0000-0000-0000806C0000}"/>
    <cellStyle name="Normal 3 3 9 2 3" xfId="25590" xr:uid="{00000000-0005-0000-0000-0000816C0000}"/>
    <cellStyle name="Normal 3 3 9 2 4" xfId="41187" xr:uid="{00000000-0005-0000-0000-0000826C0000}"/>
    <cellStyle name="Normal 3 3 9 3" xfId="9758" xr:uid="{00000000-0005-0000-0000-0000836C0000}"/>
    <cellStyle name="Normal 3 3 9 3 2" xfId="17668" xr:uid="{00000000-0005-0000-0000-0000846C0000}"/>
    <cellStyle name="Normal 3 3 9 3 2 2" xfId="33337" xr:uid="{00000000-0005-0000-0000-0000856C0000}"/>
    <cellStyle name="Normal 3 3 9 3 2 3" xfId="48934" xr:uid="{00000000-0005-0000-0000-0000866C0000}"/>
    <cellStyle name="Normal 3 3 9 3 3" xfId="25591" xr:uid="{00000000-0005-0000-0000-0000876C0000}"/>
    <cellStyle name="Normal 3 3 9 3 4" xfId="41188" xr:uid="{00000000-0005-0000-0000-0000886C0000}"/>
    <cellStyle name="Normal 3 3 9 4" xfId="17666" xr:uid="{00000000-0005-0000-0000-0000896C0000}"/>
    <cellStyle name="Normal 3 3 9 4 2" xfId="33335" xr:uid="{00000000-0005-0000-0000-00008A6C0000}"/>
    <cellStyle name="Normal 3 3 9 4 3" xfId="48932" xr:uid="{00000000-0005-0000-0000-00008B6C0000}"/>
    <cellStyle name="Normal 3 3 9 5" xfId="25589" xr:uid="{00000000-0005-0000-0000-00008C6C0000}"/>
    <cellStyle name="Normal 3 3 9 6" xfId="41186" xr:uid="{00000000-0005-0000-0000-00008D6C0000}"/>
    <cellStyle name="Normal 3 4" xfId="9759" xr:uid="{00000000-0005-0000-0000-00008E6C0000}"/>
    <cellStyle name="Normal 3 4 10" xfId="9760" xr:uid="{00000000-0005-0000-0000-00008F6C0000}"/>
    <cellStyle name="Normal 3 4 10 2" xfId="9761" xr:uid="{00000000-0005-0000-0000-0000906C0000}"/>
    <cellStyle name="Normal 3 4 10 2 2" xfId="17671" xr:uid="{00000000-0005-0000-0000-0000916C0000}"/>
    <cellStyle name="Normal 3 4 10 2 2 2" xfId="33340" xr:uid="{00000000-0005-0000-0000-0000926C0000}"/>
    <cellStyle name="Normal 3 4 10 2 2 3" xfId="48937" xr:uid="{00000000-0005-0000-0000-0000936C0000}"/>
    <cellStyle name="Normal 3 4 10 2 3" xfId="25594" xr:uid="{00000000-0005-0000-0000-0000946C0000}"/>
    <cellStyle name="Normal 3 4 10 2 4" xfId="41191" xr:uid="{00000000-0005-0000-0000-0000956C0000}"/>
    <cellStyle name="Normal 3 4 10 3" xfId="9762" xr:uid="{00000000-0005-0000-0000-0000966C0000}"/>
    <cellStyle name="Normal 3 4 10 3 2" xfId="17672" xr:uid="{00000000-0005-0000-0000-0000976C0000}"/>
    <cellStyle name="Normal 3 4 10 3 2 2" xfId="33341" xr:uid="{00000000-0005-0000-0000-0000986C0000}"/>
    <cellStyle name="Normal 3 4 10 3 2 3" xfId="48938" xr:uid="{00000000-0005-0000-0000-0000996C0000}"/>
    <cellStyle name="Normal 3 4 10 3 3" xfId="25595" xr:uid="{00000000-0005-0000-0000-00009A6C0000}"/>
    <cellStyle name="Normal 3 4 10 3 4" xfId="41192" xr:uid="{00000000-0005-0000-0000-00009B6C0000}"/>
    <cellStyle name="Normal 3 4 10 4" xfId="17670" xr:uid="{00000000-0005-0000-0000-00009C6C0000}"/>
    <cellStyle name="Normal 3 4 10 4 2" xfId="33339" xr:uid="{00000000-0005-0000-0000-00009D6C0000}"/>
    <cellStyle name="Normal 3 4 10 4 3" xfId="48936" xr:uid="{00000000-0005-0000-0000-00009E6C0000}"/>
    <cellStyle name="Normal 3 4 10 5" xfId="25593" xr:uid="{00000000-0005-0000-0000-00009F6C0000}"/>
    <cellStyle name="Normal 3 4 10 6" xfId="41190" xr:uid="{00000000-0005-0000-0000-0000A06C0000}"/>
    <cellStyle name="Normal 3 4 11" xfId="9763" xr:uid="{00000000-0005-0000-0000-0000A16C0000}"/>
    <cellStyle name="Normal 3 4 11 2" xfId="9764" xr:uid="{00000000-0005-0000-0000-0000A26C0000}"/>
    <cellStyle name="Normal 3 4 11 2 2" xfId="17674" xr:uid="{00000000-0005-0000-0000-0000A36C0000}"/>
    <cellStyle name="Normal 3 4 11 2 2 2" xfId="33343" xr:uid="{00000000-0005-0000-0000-0000A46C0000}"/>
    <cellStyle name="Normal 3 4 11 2 2 3" xfId="48940" xr:uid="{00000000-0005-0000-0000-0000A56C0000}"/>
    <cellStyle name="Normal 3 4 11 2 3" xfId="25597" xr:uid="{00000000-0005-0000-0000-0000A66C0000}"/>
    <cellStyle name="Normal 3 4 11 2 4" xfId="41194" xr:uid="{00000000-0005-0000-0000-0000A76C0000}"/>
    <cellStyle name="Normal 3 4 11 3" xfId="9765" xr:uid="{00000000-0005-0000-0000-0000A86C0000}"/>
    <cellStyle name="Normal 3 4 11 3 2" xfId="17675" xr:uid="{00000000-0005-0000-0000-0000A96C0000}"/>
    <cellStyle name="Normal 3 4 11 3 2 2" xfId="33344" xr:uid="{00000000-0005-0000-0000-0000AA6C0000}"/>
    <cellStyle name="Normal 3 4 11 3 2 3" xfId="48941" xr:uid="{00000000-0005-0000-0000-0000AB6C0000}"/>
    <cellStyle name="Normal 3 4 11 3 3" xfId="25598" xr:uid="{00000000-0005-0000-0000-0000AC6C0000}"/>
    <cellStyle name="Normal 3 4 11 3 4" xfId="41195" xr:uid="{00000000-0005-0000-0000-0000AD6C0000}"/>
    <cellStyle name="Normal 3 4 11 4" xfId="17673" xr:uid="{00000000-0005-0000-0000-0000AE6C0000}"/>
    <cellStyle name="Normal 3 4 11 4 2" xfId="33342" xr:uid="{00000000-0005-0000-0000-0000AF6C0000}"/>
    <cellStyle name="Normal 3 4 11 4 3" xfId="48939" xr:uid="{00000000-0005-0000-0000-0000B06C0000}"/>
    <cellStyle name="Normal 3 4 11 5" xfId="25596" xr:uid="{00000000-0005-0000-0000-0000B16C0000}"/>
    <cellStyle name="Normal 3 4 11 6" xfId="41193" xr:uid="{00000000-0005-0000-0000-0000B26C0000}"/>
    <cellStyle name="Normal 3 4 12" xfId="9766" xr:uid="{00000000-0005-0000-0000-0000B36C0000}"/>
    <cellStyle name="Normal 3 4 12 2" xfId="9767" xr:uid="{00000000-0005-0000-0000-0000B46C0000}"/>
    <cellStyle name="Normal 3 4 12 2 2" xfId="17677" xr:uid="{00000000-0005-0000-0000-0000B56C0000}"/>
    <cellStyle name="Normal 3 4 12 2 2 2" xfId="33346" xr:uid="{00000000-0005-0000-0000-0000B66C0000}"/>
    <cellStyle name="Normal 3 4 12 2 2 3" xfId="48943" xr:uid="{00000000-0005-0000-0000-0000B76C0000}"/>
    <cellStyle name="Normal 3 4 12 2 3" xfId="25600" xr:uid="{00000000-0005-0000-0000-0000B86C0000}"/>
    <cellStyle name="Normal 3 4 12 2 4" xfId="41197" xr:uid="{00000000-0005-0000-0000-0000B96C0000}"/>
    <cellStyle name="Normal 3 4 12 3" xfId="9768" xr:uid="{00000000-0005-0000-0000-0000BA6C0000}"/>
    <cellStyle name="Normal 3 4 12 3 2" xfId="17678" xr:uid="{00000000-0005-0000-0000-0000BB6C0000}"/>
    <cellStyle name="Normal 3 4 12 3 2 2" xfId="33347" xr:uid="{00000000-0005-0000-0000-0000BC6C0000}"/>
    <cellStyle name="Normal 3 4 12 3 2 3" xfId="48944" xr:uid="{00000000-0005-0000-0000-0000BD6C0000}"/>
    <cellStyle name="Normal 3 4 12 3 3" xfId="25601" xr:uid="{00000000-0005-0000-0000-0000BE6C0000}"/>
    <cellStyle name="Normal 3 4 12 3 4" xfId="41198" xr:uid="{00000000-0005-0000-0000-0000BF6C0000}"/>
    <cellStyle name="Normal 3 4 12 4" xfId="17676" xr:uid="{00000000-0005-0000-0000-0000C06C0000}"/>
    <cellStyle name="Normal 3 4 12 4 2" xfId="33345" xr:uid="{00000000-0005-0000-0000-0000C16C0000}"/>
    <cellStyle name="Normal 3 4 12 4 3" xfId="48942" xr:uid="{00000000-0005-0000-0000-0000C26C0000}"/>
    <cellStyle name="Normal 3 4 12 5" xfId="25599" xr:uid="{00000000-0005-0000-0000-0000C36C0000}"/>
    <cellStyle name="Normal 3 4 12 6" xfId="41196" xr:uid="{00000000-0005-0000-0000-0000C46C0000}"/>
    <cellStyle name="Normal 3 4 13" xfId="9769" xr:uid="{00000000-0005-0000-0000-0000C56C0000}"/>
    <cellStyle name="Normal 3 4 13 2" xfId="9770" xr:uid="{00000000-0005-0000-0000-0000C66C0000}"/>
    <cellStyle name="Normal 3 4 13 2 2" xfId="17680" xr:uid="{00000000-0005-0000-0000-0000C76C0000}"/>
    <cellStyle name="Normal 3 4 13 2 2 2" xfId="33349" xr:uid="{00000000-0005-0000-0000-0000C86C0000}"/>
    <cellStyle name="Normal 3 4 13 2 2 3" xfId="48946" xr:uid="{00000000-0005-0000-0000-0000C96C0000}"/>
    <cellStyle name="Normal 3 4 13 2 3" xfId="25603" xr:uid="{00000000-0005-0000-0000-0000CA6C0000}"/>
    <cellStyle name="Normal 3 4 13 2 4" xfId="41200" xr:uid="{00000000-0005-0000-0000-0000CB6C0000}"/>
    <cellStyle name="Normal 3 4 13 3" xfId="9771" xr:uid="{00000000-0005-0000-0000-0000CC6C0000}"/>
    <cellStyle name="Normal 3 4 13 3 2" xfId="17681" xr:uid="{00000000-0005-0000-0000-0000CD6C0000}"/>
    <cellStyle name="Normal 3 4 13 3 2 2" xfId="33350" xr:uid="{00000000-0005-0000-0000-0000CE6C0000}"/>
    <cellStyle name="Normal 3 4 13 3 2 3" xfId="48947" xr:uid="{00000000-0005-0000-0000-0000CF6C0000}"/>
    <cellStyle name="Normal 3 4 13 3 3" xfId="25604" xr:uid="{00000000-0005-0000-0000-0000D06C0000}"/>
    <cellStyle name="Normal 3 4 13 3 4" xfId="41201" xr:uid="{00000000-0005-0000-0000-0000D16C0000}"/>
    <cellStyle name="Normal 3 4 13 4" xfId="17679" xr:uid="{00000000-0005-0000-0000-0000D26C0000}"/>
    <cellStyle name="Normal 3 4 13 4 2" xfId="33348" xr:uid="{00000000-0005-0000-0000-0000D36C0000}"/>
    <cellStyle name="Normal 3 4 13 4 3" xfId="48945" xr:uid="{00000000-0005-0000-0000-0000D46C0000}"/>
    <cellStyle name="Normal 3 4 13 5" xfId="25602" xr:uid="{00000000-0005-0000-0000-0000D56C0000}"/>
    <cellStyle name="Normal 3 4 13 6" xfId="41199" xr:uid="{00000000-0005-0000-0000-0000D66C0000}"/>
    <cellStyle name="Normal 3 4 14" xfId="9772" xr:uid="{00000000-0005-0000-0000-0000D76C0000}"/>
    <cellStyle name="Normal 3 4 14 2" xfId="9773" xr:uid="{00000000-0005-0000-0000-0000D86C0000}"/>
    <cellStyle name="Normal 3 4 14 2 2" xfId="17683" xr:uid="{00000000-0005-0000-0000-0000D96C0000}"/>
    <cellStyle name="Normal 3 4 14 2 2 2" xfId="33352" xr:uid="{00000000-0005-0000-0000-0000DA6C0000}"/>
    <cellStyle name="Normal 3 4 14 2 2 3" xfId="48949" xr:uid="{00000000-0005-0000-0000-0000DB6C0000}"/>
    <cellStyle name="Normal 3 4 14 2 3" xfId="25606" xr:uid="{00000000-0005-0000-0000-0000DC6C0000}"/>
    <cellStyle name="Normal 3 4 14 2 4" xfId="41203" xr:uid="{00000000-0005-0000-0000-0000DD6C0000}"/>
    <cellStyle name="Normal 3 4 14 3" xfId="9774" xr:uid="{00000000-0005-0000-0000-0000DE6C0000}"/>
    <cellStyle name="Normal 3 4 14 3 2" xfId="17684" xr:uid="{00000000-0005-0000-0000-0000DF6C0000}"/>
    <cellStyle name="Normal 3 4 14 3 2 2" xfId="33353" xr:uid="{00000000-0005-0000-0000-0000E06C0000}"/>
    <cellStyle name="Normal 3 4 14 3 2 3" xfId="48950" xr:uid="{00000000-0005-0000-0000-0000E16C0000}"/>
    <cellStyle name="Normal 3 4 14 3 3" xfId="25607" xr:uid="{00000000-0005-0000-0000-0000E26C0000}"/>
    <cellStyle name="Normal 3 4 14 3 4" xfId="41204" xr:uid="{00000000-0005-0000-0000-0000E36C0000}"/>
    <cellStyle name="Normal 3 4 14 4" xfId="17682" xr:uid="{00000000-0005-0000-0000-0000E46C0000}"/>
    <cellStyle name="Normal 3 4 14 4 2" xfId="33351" xr:uid="{00000000-0005-0000-0000-0000E56C0000}"/>
    <cellStyle name="Normal 3 4 14 4 3" xfId="48948" xr:uid="{00000000-0005-0000-0000-0000E66C0000}"/>
    <cellStyle name="Normal 3 4 14 5" xfId="25605" xr:uid="{00000000-0005-0000-0000-0000E76C0000}"/>
    <cellStyle name="Normal 3 4 14 6" xfId="41202" xr:uid="{00000000-0005-0000-0000-0000E86C0000}"/>
    <cellStyle name="Normal 3 4 15" xfId="9775" xr:uid="{00000000-0005-0000-0000-0000E96C0000}"/>
    <cellStyle name="Normal 3 4 15 2" xfId="9776" xr:uid="{00000000-0005-0000-0000-0000EA6C0000}"/>
    <cellStyle name="Normal 3 4 15 2 2" xfId="17686" xr:uid="{00000000-0005-0000-0000-0000EB6C0000}"/>
    <cellStyle name="Normal 3 4 15 2 2 2" xfId="33355" xr:uid="{00000000-0005-0000-0000-0000EC6C0000}"/>
    <cellStyle name="Normal 3 4 15 2 2 3" xfId="48952" xr:uid="{00000000-0005-0000-0000-0000ED6C0000}"/>
    <cellStyle name="Normal 3 4 15 2 3" xfId="25609" xr:uid="{00000000-0005-0000-0000-0000EE6C0000}"/>
    <cellStyle name="Normal 3 4 15 2 4" xfId="41206" xr:uid="{00000000-0005-0000-0000-0000EF6C0000}"/>
    <cellStyle name="Normal 3 4 15 3" xfId="9777" xr:uid="{00000000-0005-0000-0000-0000F06C0000}"/>
    <cellStyle name="Normal 3 4 15 3 2" xfId="17687" xr:uid="{00000000-0005-0000-0000-0000F16C0000}"/>
    <cellStyle name="Normal 3 4 15 3 2 2" xfId="33356" xr:uid="{00000000-0005-0000-0000-0000F26C0000}"/>
    <cellStyle name="Normal 3 4 15 3 2 3" xfId="48953" xr:uid="{00000000-0005-0000-0000-0000F36C0000}"/>
    <cellStyle name="Normal 3 4 15 3 3" xfId="25610" xr:uid="{00000000-0005-0000-0000-0000F46C0000}"/>
    <cellStyle name="Normal 3 4 15 3 4" xfId="41207" xr:uid="{00000000-0005-0000-0000-0000F56C0000}"/>
    <cellStyle name="Normal 3 4 15 4" xfId="17685" xr:uid="{00000000-0005-0000-0000-0000F66C0000}"/>
    <cellStyle name="Normal 3 4 15 4 2" xfId="33354" xr:uid="{00000000-0005-0000-0000-0000F76C0000}"/>
    <cellStyle name="Normal 3 4 15 4 3" xfId="48951" xr:uid="{00000000-0005-0000-0000-0000F86C0000}"/>
    <cellStyle name="Normal 3 4 15 5" xfId="25608" xr:uid="{00000000-0005-0000-0000-0000F96C0000}"/>
    <cellStyle name="Normal 3 4 15 6" xfId="41205" xr:uid="{00000000-0005-0000-0000-0000FA6C0000}"/>
    <cellStyle name="Normal 3 4 16" xfId="9778" xr:uid="{00000000-0005-0000-0000-0000FB6C0000}"/>
    <cellStyle name="Normal 3 4 16 2" xfId="9779" xr:uid="{00000000-0005-0000-0000-0000FC6C0000}"/>
    <cellStyle name="Normal 3 4 16 2 2" xfId="17689" xr:uid="{00000000-0005-0000-0000-0000FD6C0000}"/>
    <cellStyle name="Normal 3 4 16 2 2 2" xfId="33358" xr:uid="{00000000-0005-0000-0000-0000FE6C0000}"/>
    <cellStyle name="Normal 3 4 16 2 2 3" xfId="48955" xr:uid="{00000000-0005-0000-0000-0000FF6C0000}"/>
    <cellStyle name="Normal 3 4 16 2 3" xfId="25612" xr:uid="{00000000-0005-0000-0000-0000006D0000}"/>
    <cellStyle name="Normal 3 4 16 2 4" xfId="41209" xr:uid="{00000000-0005-0000-0000-0000016D0000}"/>
    <cellStyle name="Normal 3 4 16 3" xfId="9780" xr:uid="{00000000-0005-0000-0000-0000026D0000}"/>
    <cellStyle name="Normal 3 4 16 3 2" xfId="17690" xr:uid="{00000000-0005-0000-0000-0000036D0000}"/>
    <cellStyle name="Normal 3 4 16 3 2 2" xfId="33359" xr:uid="{00000000-0005-0000-0000-0000046D0000}"/>
    <cellStyle name="Normal 3 4 16 3 2 3" xfId="48956" xr:uid="{00000000-0005-0000-0000-0000056D0000}"/>
    <cellStyle name="Normal 3 4 16 3 3" xfId="25613" xr:uid="{00000000-0005-0000-0000-0000066D0000}"/>
    <cellStyle name="Normal 3 4 16 3 4" xfId="41210" xr:uid="{00000000-0005-0000-0000-0000076D0000}"/>
    <cellStyle name="Normal 3 4 16 4" xfId="17688" xr:uid="{00000000-0005-0000-0000-0000086D0000}"/>
    <cellStyle name="Normal 3 4 16 4 2" xfId="33357" xr:uid="{00000000-0005-0000-0000-0000096D0000}"/>
    <cellStyle name="Normal 3 4 16 4 3" xfId="48954" xr:uid="{00000000-0005-0000-0000-00000A6D0000}"/>
    <cellStyle name="Normal 3 4 16 5" xfId="25611" xr:uid="{00000000-0005-0000-0000-00000B6D0000}"/>
    <cellStyle name="Normal 3 4 16 6" xfId="41208" xr:uid="{00000000-0005-0000-0000-00000C6D0000}"/>
    <cellStyle name="Normal 3 4 17" xfId="9781" xr:uid="{00000000-0005-0000-0000-00000D6D0000}"/>
    <cellStyle name="Normal 3 4 17 2" xfId="9782" xr:uid="{00000000-0005-0000-0000-00000E6D0000}"/>
    <cellStyle name="Normal 3 4 17 2 2" xfId="17692" xr:uid="{00000000-0005-0000-0000-00000F6D0000}"/>
    <cellStyle name="Normal 3 4 17 2 2 2" xfId="33361" xr:uid="{00000000-0005-0000-0000-0000106D0000}"/>
    <cellStyle name="Normal 3 4 17 2 2 3" xfId="48958" xr:uid="{00000000-0005-0000-0000-0000116D0000}"/>
    <cellStyle name="Normal 3 4 17 2 3" xfId="25615" xr:uid="{00000000-0005-0000-0000-0000126D0000}"/>
    <cellStyle name="Normal 3 4 17 2 4" xfId="41212" xr:uid="{00000000-0005-0000-0000-0000136D0000}"/>
    <cellStyle name="Normal 3 4 17 3" xfId="9783" xr:uid="{00000000-0005-0000-0000-0000146D0000}"/>
    <cellStyle name="Normal 3 4 17 3 2" xfId="17693" xr:uid="{00000000-0005-0000-0000-0000156D0000}"/>
    <cellStyle name="Normal 3 4 17 3 2 2" xfId="33362" xr:uid="{00000000-0005-0000-0000-0000166D0000}"/>
    <cellStyle name="Normal 3 4 17 3 2 3" xfId="48959" xr:uid="{00000000-0005-0000-0000-0000176D0000}"/>
    <cellStyle name="Normal 3 4 17 3 3" xfId="25616" xr:uid="{00000000-0005-0000-0000-0000186D0000}"/>
    <cellStyle name="Normal 3 4 17 3 4" xfId="41213" xr:uid="{00000000-0005-0000-0000-0000196D0000}"/>
    <cellStyle name="Normal 3 4 17 4" xfId="17691" xr:uid="{00000000-0005-0000-0000-00001A6D0000}"/>
    <cellStyle name="Normal 3 4 17 4 2" xfId="33360" xr:uid="{00000000-0005-0000-0000-00001B6D0000}"/>
    <cellStyle name="Normal 3 4 17 4 3" xfId="48957" xr:uid="{00000000-0005-0000-0000-00001C6D0000}"/>
    <cellStyle name="Normal 3 4 17 5" xfId="25614" xr:uid="{00000000-0005-0000-0000-00001D6D0000}"/>
    <cellStyle name="Normal 3 4 17 6" xfId="41211" xr:uid="{00000000-0005-0000-0000-00001E6D0000}"/>
    <cellStyle name="Normal 3 4 18" xfId="9784" xr:uid="{00000000-0005-0000-0000-00001F6D0000}"/>
    <cellStyle name="Normal 3 4 18 2" xfId="9785" xr:uid="{00000000-0005-0000-0000-0000206D0000}"/>
    <cellStyle name="Normal 3 4 18 2 2" xfId="17695" xr:uid="{00000000-0005-0000-0000-0000216D0000}"/>
    <cellStyle name="Normal 3 4 18 2 2 2" xfId="33364" xr:uid="{00000000-0005-0000-0000-0000226D0000}"/>
    <cellStyle name="Normal 3 4 18 2 2 3" xfId="48961" xr:uid="{00000000-0005-0000-0000-0000236D0000}"/>
    <cellStyle name="Normal 3 4 18 2 3" xfId="25618" xr:uid="{00000000-0005-0000-0000-0000246D0000}"/>
    <cellStyle name="Normal 3 4 18 2 4" xfId="41215" xr:uid="{00000000-0005-0000-0000-0000256D0000}"/>
    <cellStyle name="Normal 3 4 18 3" xfId="9786" xr:uid="{00000000-0005-0000-0000-0000266D0000}"/>
    <cellStyle name="Normal 3 4 18 3 2" xfId="17696" xr:uid="{00000000-0005-0000-0000-0000276D0000}"/>
    <cellStyle name="Normal 3 4 18 3 2 2" xfId="33365" xr:uid="{00000000-0005-0000-0000-0000286D0000}"/>
    <cellStyle name="Normal 3 4 18 3 2 3" xfId="48962" xr:uid="{00000000-0005-0000-0000-0000296D0000}"/>
    <cellStyle name="Normal 3 4 18 3 3" xfId="25619" xr:uid="{00000000-0005-0000-0000-00002A6D0000}"/>
    <cellStyle name="Normal 3 4 18 3 4" xfId="41216" xr:uid="{00000000-0005-0000-0000-00002B6D0000}"/>
    <cellStyle name="Normal 3 4 18 4" xfId="17694" xr:uid="{00000000-0005-0000-0000-00002C6D0000}"/>
    <cellStyle name="Normal 3 4 18 4 2" xfId="33363" xr:uid="{00000000-0005-0000-0000-00002D6D0000}"/>
    <cellStyle name="Normal 3 4 18 4 3" xfId="48960" xr:uid="{00000000-0005-0000-0000-00002E6D0000}"/>
    <cellStyle name="Normal 3 4 18 5" xfId="25617" xr:uid="{00000000-0005-0000-0000-00002F6D0000}"/>
    <cellStyle name="Normal 3 4 18 6" xfId="41214" xr:uid="{00000000-0005-0000-0000-0000306D0000}"/>
    <cellStyle name="Normal 3 4 19" xfId="9787" xr:uid="{00000000-0005-0000-0000-0000316D0000}"/>
    <cellStyle name="Normal 3 4 19 2" xfId="17697" xr:uid="{00000000-0005-0000-0000-0000326D0000}"/>
    <cellStyle name="Normal 3 4 19 2 2" xfId="33366" xr:uid="{00000000-0005-0000-0000-0000336D0000}"/>
    <cellStyle name="Normal 3 4 19 2 3" xfId="48963" xr:uid="{00000000-0005-0000-0000-0000346D0000}"/>
    <cellStyle name="Normal 3 4 19 3" xfId="25620" xr:uid="{00000000-0005-0000-0000-0000356D0000}"/>
    <cellStyle name="Normal 3 4 19 4" xfId="41217" xr:uid="{00000000-0005-0000-0000-0000366D0000}"/>
    <cellStyle name="Normal 3 4 2" xfId="9788" xr:uid="{00000000-0005-0000-0000-0000376D0000}"/>
    <cellStyle name="Normal 3 4 2 10" xfId="9789" xr:uid="{00000000-0005-0000-0000-0000386D0000}"/>
    <cellStyle name="Normal 3 4 2 10 2" xfId="9790" xr:uid="{00000000-0005-0000-0000-0000396D0000}"/>
    <cellStyle name="Normal 3 4 2 10 2 2" xfId="17700" xr:uid="{00000000-0005-0000-0000-00003A6D0000}"/>
    <cellStyle name="Normal 3 4 2 10 2 2 2" xfId="33369" xr:uid="{00000000-0005-0000-0000-00003B6D0000}"/>
    <cellStyle name="Normal 3 4 2 10 2 2 3" xfId="48966" xr:uid="{00000000-0005-0000-0000-00003C6D0000}"/>
    <cellStyle name="Normal 3 4 2 10 2 3" xfId="25623" xr:uid="{00000000-0005-0000-0000-00003D6D0000}"/>
    <cellStyle name="Normal 3 4 2 10 2 4" xfId="41220" xr:uid="{00000000-0005-0000-0000-00003E6D0000}"/>
    <cellStyle name="Normal 3 4 2 10 3" xfId="9791" xr:uid="{00000000-0005-0000-0000-00003F6D0000}"/>
    <cellStyle name="Normal 3 4 2 10 3 2" xfId="17701" xr:uid="{00000000-0005-0000-0000-0000406D0000}"/>
    <cellStyle name="Normal 3 4 2 10 3 2 2" xfId="33370" xr:uid="{00000000-0005-0000-0000-0000416D0000}"/>
    <cellStyle name="Normal 3 4 2 10 3 2 3" xfId="48967" xr:uid="{00000000-0005-0000-0000-0000426D0000}"/>
    <cellStyle name="Normal 3 4 2 10 3 3" xfId="25624" xr:uid="{00000000-0005-0000-0000-0000436D0000}"/>
    <cellStyle name="Normal 3 4 2 10 3 4" xfId="41221" xr:uid="{00000000-0005-0000-0000-0000446D0000}"/>
    <cellStyle name="Normal 3 4 2 10 4" xfId="17699" xr:uid="{00000000-0005-0000-0000-0000456D0000}"/>
    <cellStyle name="Normal 3 4 2 10 4 2" xfId="33368" xr:uid="{00000000-0005-0000-0000-0000466D0000}"/>
    <cellStyle name="Normal 3 4 2 10 4 3" xfId="48965" xr:uid="{00000000-0005-0000-0000-0000476D0000}"/>
    <cellStyle name="Normal 3 4 2 10 5" xfId="25622" xr:uid="{00000000-0005-0000-0000-0000486D0000}"/>
    <cellStyle name="Normal 3 4 2 10 6" xfId="41219" xr:uid="{00000000-0005-0000-0000-0000496D0000}"/>
    <cellStyle name="Normal 3 4 2 11" xfId="9792" xr:uid="{00000000-0005-0000-0000-00004A6D0000}"/>
    <cellStyle name="Normal 3 4 2 11 2" xfId="9793" xr:uid="{00000000-0005-0000-0000-00004B6D0000}"/>
    <cellStyle name="Normal 3 4 2 11 2 2" xfId="17703" xr:uid="{00000000-0005-0000-0000-00004C6D0000}"/>
    <cellStyle name="Normal 3 4 2 11 2 2 2" xfId="33372" xr:uid="{00000000-0005-0000-0000-00004D6D0000}"/>
    <cellStyle name="Normal 3 4 2 11 2 2 3" xfId="48969" xr:uid="{00000000-0005-0000-0000-00004E6D0000}"/>
    <cellStyle name="Normal 3 4 2 11 2 3" xfId="25626" xr:uid="{00000000-0005-0000-0000-00004F6D0000}"/>
    <cellStyle name="Normal 3 4 2 11 2 4" xfId="41223" xr:uid="{00000000-0005-0000-0000-0000506D0000}"/>
    <cellStyle name="Normal 3 4 2 11 3" xfId="9794" xr:uid="{00000000-0005-0000-0000-0000516D0000}"/>
    <cellStyle name="Normal 3 4 2 11 3 2" xfId="17704" xr:uid="{00000000-0005-0000-0000-0000526D0000}"/>
    <cellStyle name="Normal 3 4 2 11 3 2 2" xfId="33373" xr:uid="{00000000-0005-0000-0000-0000536D0000}"/>
    <cellStyle name="Normal 3 4 2 11 3 2 3" xfId="48970" xr:uid="{00000000-0005-0000-0000-0000546D0000}"/>
    <cellStyle name="Normal 3 4 2 11 3 3" xfId="25627" xr:uid="{00000000-0005-0000-0000-0000556D0000}"/>
    <cellStyle name="Normal 3 4 2 11 3 4" xfId="41224" xr:uid="{00000000-0005-0000-0000-0000566D0000}"/>
    <cellStyle name="Normal 3 4 2 11 4" xfId="17702" xr:uid="{00000000-0005-0000-0000-0000576D0000}"/>
    <cellStyle name="Normal 3 4 2 11 4 2" xfId="33371" xr:uid="{00000000-0005-0000-0000-0000586D0000}"/>
    <cellStyle name="Normal 3 4 2 11 4 3" xfId="48968" xr:uid="{00000000-0005-0000-0000-0000596D0000}"/>
    <cellStyle name="Normal 3 4 2 11 5" xfId="25625" xr:uid="{00000000-0005-0000-0000-00005A6D0000}"/>
    <cellStyle name="Normal 3 4 2 11 6" xfId="41222" xr:uid="{00000000-0005-0000-0000-00005B6D0000}"/>
    <cellStyle name="Normal 3 4 2 12" xfId="9795" xr:uid="{00000000-0005-0000-0000-00005C6D0000}"/>
    <cellStyle name="Normal 3 4 2 12 2" xfId="9796" xr:uid="{00000000-0005-0000-0000-00005D6D0000}"/>
    <cellStyle name="Normal 3 4 2 12 2 2" xfId="17706" xr:uid="{00000000-0005-0000-0000-00005E6D0000}"/>
    <cellStyle name="Normal 3 4 2 12 2 2 2" xfId="33375" xr:uid="{00000000-0005-0000-0000-00005F6D0000}"/>
    <cellStyle name="Normal 3 4 2 12 2 2 3" xfId="48972" xr:uid="{00000000-0005-0000-0000-0000606D0000}"/>
    <cellStyle name="Normal 3 4 2 12 2 3" xfId="25629" xr:uid="{00000000-0005-0000-0000-0000616D0000}"/>
    <cellStyle name="Normal 3 4 2 12 2 4" xfId="41226" xr:uid="{00000000-0005-0000-0000-0000626D0000}"/>
    <cellStyle name="Normal 3 4 2 12 3" xfId="9797" xr:uid="{00000000-0005-0000-0000-0000636D0000}"/>
    <cellStyle name="Normal 3 4 2 12 3 2" xfId="17707" xr:uid="{00000000-0005-0000-0000-0000646D0000}"/>
    <cellStyle name="Normal 3 4 2 12 3 2 2" xfId="33376" xr:uid="{00000000-0005-0000-0000-0000656D0000}"/>
    <cellStyle name="Normal 3 4 2 12 3 2 3" xfId="48973" xr:uid="{00000000-0005-0000-0000-0000666D0000}"/>
    <cellStyle name="Normal 3 4 2 12 3 3" xfId="25630" xr:uid="{00000000-0005-0000-0000-0000676D0000}"/>
    <cellStyle name="Normal 3 4 2 12 3 4" xfId="41227" xr:uid="{00000000-0005-0000-0000-0000686D0000}"/>
    <cellStyle name="Normal 3 4 2 12 4" xfId="17705" xr:uid="{00000000-0005-0000-0000-0000696D0000}"/>
    <cellStyle name="Normal 3 4 2 12 4 2" xfId="33374" xr:uid="{00000000-0005-0000-0000-00006A6D0000}"/>
    <cellStyle name="Normal 3 4 2 12 4 3" xfId="48971" xr:uid="{00000000-0005-0000-0000-00006B6D0000}"/>
    <cellStyle name="Normal 3 4 2 12 5" xfId="25628" xr:uid="{00000000-0005-0000-0000-00006C6D0000}"/>
    <cellStyle name="Normal 3 4 2 12 6" xfId="41225" xr:uid="{00000000-0005-0000-0000-00006D6D0000}"/>
    <cellStyle name="Normal 3 4 2 13" xfId="9798" xr:uid="{00000000-0005-0000-0000-00006E6D0000}"/>
    <cellStyle name="Normal 3 4 2 13 2" xfId="9799" xr:uid="{00000000-0005-0000-0000-00006F6D0000}"/>
    <cellStyle name="Normal 3 4 2 13 2 2" xfId="17709" xr:uid="{00000000-0005-0000-0000-0000706D0000}"/>
    <cellStyle name="Normal 3 4 2 13 2 2 2" xfId="33378" xr:uid="{00000000-0005-0000-0000-0000716D0000}"/>
    <cellStyle name="Normal 3 4 2 13 2 2 3" xfId="48975" xr:uid="{00000000-0005-0000-0000-0000726D0000}"/>
    <cellStyle name="Normal 3 4 2 13 2 3" xfId="25632" xr:uid="{00000000-0005-0000-0000-0000736D0000}"/>
    <cellStyle name="Normal 3 4 2 13 2 4" xfId="41229" xr:uid="{00000000-0005-0000-0000-0000746D0000}"/>
    <cellStyle name="Normal 3 4 2 13 3" xfId="9800" xr:uid="{00000000-0005-0000-0000-0000756D0000}"/>
    <cellStyle name="Normal 3 4 2 13 3 2" xfId="17710" xr:uid="{00000000-0005-0000-0000-0000766D0000}"/>
    <cellStyle name="Normal 3 4 2 13 3 2 2" xfId="33379" xr:uid="{00000000-0005-0000-0000-0000776D0000}"/>
    <cellStyle name="Normal 3 4 2 13 3 2 3" xfId="48976" xr:uid="{00000000-0005-0000-0000-0000786D0000}"/>
    <cellStyle name="Normal 3 4 2 13 3 3" xfId="25633" xr:uid="{00000000-0005-0000-0000-0000796D0000}"/>
    <cellStyle name="Normal 3 4 2 13 3 4" xfId="41230" xr:uid="{00000000-0005-0000-0000-00007A6D0000}"/>
    <cellStyle name="Normal 3 4 2 13 4" xfId="17708" xr:uid="{00000000-0005-0000-0000-00007B6D0000}"/>
    <cellStyle name="Normal 3 4 2 13 4 2" xfId="33377" xr:uid="{00000000-0005-0000-0000-00007C6D0000}"/>
    <cellStyle name="Normal 3 4 2 13 4 3" xfId="48974" xr:uid="{00000000-0005-0000-0000-00007D6D0000}"/>
    <cellStyle name="Normal 3 4 2 13 5" xfId="25631" xr:uid="{00000000-0005-0000-0000-00007E6D0000}"/>
    <cellStyle name="Normal 3 4 2 13 6" xfId="41228" xr:uid="{00000000-0005-0000-0000-00007F6D0000}"/>
    <cellStyle name="Normal 3 4 2 14" xfId="9801" xr:uid="{00000000-0005-0000-0000-0000806D0000}"/>
    <cellStyle name="Normal 3 4 2 14 2" xfId="9802" xr:uid="{00000000-0005-0000-0000-0000816D0000}"/>
    <cellStyle name="Normal 3 4 2 14 2 2" xfId="17712" xr:uid="{00000000-0005-0000-0000-0000826D0000}"/>
    <cellStyle name="Normal 3 4 2 14 2 2 2" xfId="33381" xr:uid="{00000000-0005-0000-0000-0000836D0000}"/>
    <cellStyle name="Normal 3 4 2 14 2 2 3" xfId="48978" xr:uid="{00000000-0005-0000-0000-0000846D0000}"/>
    <cellStyle name="Normal 3 4 2 14 2 3" xfId="25635" xr:uid="{00000000-0005-0000-0000-0000856D0000}"/>
    <cellStyle name="Normal 3 4 2 14 2 4" xfId="41232" xr:uid="{00000000-0005-0000-0000-0000866D0000}"/>
    <cellStyle name="Normal 3 4 2 14 3" xfId="9803" xr:uid="{00000000-0005-0000-0000-0000876D0000}"/>
    <cellStyle name="Normal 3 4 2 14 3 2" xfId="17713" xr:uid="{00000000-0005-0000-0000-0000886D0000}"/>
    <cellStyle name="Normal 3 4 2 14 3 2 2" xfId="33382" xr:uid="{00000000-0005-0000-0000-0000896D0000}"/>
    <cellStyle name="Normal 3 4 2 14 3 2 3" xfId="48979" xr:uid="{00000000-0005-0000-0000-00008A6D0000}"/>
    <cellStyle name="Normal 3 4 2 14 3 3" xfId="25636" xr:uid="{00000000-0005-0000-0000-00008B6D0000}"/>
    <cellStyle name="Normal 3 4 2 14 3 4" xfId="41233" xr:uid="{00000000-0005-0000-0000-00008C6D0000}"/>
    <cellStyle name="Normal 3 4 2 14 4" xfId="17711" xr:uid="{00000000-0005-0000-0000-00008D6D0000}"/>
    <cellStyle name="Normal 3 4 2 14 4 2" xfId="33380" xr:uid="{00000000-0005-0000-0000-00008E6D0000}"/>
    <cellStyle name="Normal 3 4 2 14 4 3" xfId="48977" xr:uid="{00000000-0005-0000-0000-00008F6D0000}"/>
    <cellStyle name="Normal 3 4 2 14 5" xfId="25634" xr:uid="{00000000-0005-0000-0000-0000906D0000}"/>
    <cellStyle name="Normal 3 4 2 14 6" xfId="41231" xr:uid="{00000000-0005-0000-0000-0000916D0000}"/>
    <cellStyle name="Normal 3 4 2 15" xfId="9804" xr:uid="{00000000-0005-0000-0000-0000926D0000}"/>
    <cellStyle name="Normal 3 4 2 15 2" xfId="9805" xr:uid="{00000000-0005-0000-0000-0000936D0000}"/>
    <cellStyle name="Normal 3 4 2 15 2 2" xfId="17715" xr:uid="{00000000-0005-0000-0000-0000946D0000}"/>
    <cellStyle name="Normal 3 4 2 15 2 2 2" xfId="33384" xr:uid="{00000000-0005-0000-0000-0000956D0000}"/>
    <cellStyle name="Normal 3 4 2 15 2 2 3" xfId="48981" xr:uid="{00000000-0005-0000-0000-0000966D0000}"/>
    <cellStyle name="Normal 3 4 2 15 2 3" xfId="25638" xr:uid="{00000000-0005-0000-0000-0000976D0000}"/>
    <cellStyle name="Normal 3 4 2 15 2 4" xfId="41235" xr:uid="{00000000-0005-0000-0000-0000986D0000}"/>
    <cellStyle name="Normal 3 4 2 15 3" xfId="9806" xr:uid="{00000000-0005-0000-0000-0000996D0000}"/>
    <cellStyle name="Normal 3 4 2 15 3 2" xfId="17716" xr:uid="{00000000-0005-0000-0000-00009A6D0000}"/>
    <cellStyle name="Normal 3 4 2 15 3 2 2" xfId="33385" xr:uid="{00000000-0005-0000-0000-00009B6D0000}"/>
    <cellStyle name="Normal 3 4 2 15 3 2 3" xfId="48982" xr:uid="{00000000-0005-0000-0000-00009C6D0000}"/>
    <cellStyle name="Normal 3 4 2 15 3 3" xfId="25639" xr:uid="{00000000-0005-0000-0000-00009D6D0000}"/>
    <cellStyle name="Normal 3 4 2 15 3 4" xfId="41236" xr:uid="{00000000-0005-0000-0000-00009E6D0000}"/>
    <cellStyle name="Normal 3 4 2 15 4" xfId="17714" xr:uid="{00000000-0005-0000-0000-00009F6D0000}"/>
    <cellStyle name="Normal 3 4 2 15 4 2" xfId="33383" xr:uid="{00000000-0005-0000-0000-0000A06D0000}"/>
    <cellStyle name="Normal 3 4 2 15 4 3" xfId="48980" xr:uid="{00000000-0005-0000-0000-0000A16D0000}"/>
    <cellStyle name="Normal 3 4 2 15 5" xfId="25637" xr:uid="{00000000-0005-0000-0000-0000A26D0000}"/>
    <cellStyle name="Normal 3 4 2 15 6" xfId="41234" xr:uid="{00000000-0005-0000-0000-0000A36D0000}"/>
    <cellStyle name="Normal 3 4 2 16" xfId="9807" xr:uid="{00000000-0005-0000-0000-0000A46D0000}"/>
    <cellStyle name="Normal 3 4 2 16 2" xfId="9808" xr:uid="{00000000-0005-0000-0000-0000A56D0000}"/>
    <cellStyle name="Normal 3 4 2 16 2 2" xfId="17718" xr:uid="{00000000-0005-0000-0000-0000A66D0000}"/>
    <cellStyle name="Normal 3 4 2 16 2 2 2" xfId="33387" xr:uid="{00000000-0005-0000-0000-0000A76D0000}"/>
    <cellStyle name="Normal 3 4 2 16 2 2 3" xfId="48984" xr:uid="{00000000-0005-0000-0000-0000A86D0000}"/>
    <cellStyle name="Normal 3 4 2 16 2 3" xfId="25641" xr:uid="{00000000-0005-0000-0000-0000A96D0000}"/>
    <cellStyle name="Normal 3 4 2 16 2 4" xfId="41238" xr:uid="{00000000-0005-0000-0000-0000AA6D0000}"/>
    <cellStyle name="Normal 3 4 2 16 3" xfId="9809" xr:uid="{00000000-0005-0000-0000-0000AB6D0000}"/>
    <cellStyle name="Normal 3 4 2 16 3 2" xfId="17719" xr:uid="{00000000-0005-0000-0000-0000AC6D0000}"/>
    <cellStyle name="Normal 3 4 2 16 3 2 2" xfId="33388" xr:uid="{00000000-0005-0000-0000-0000AD6D0000}"/>
    <cellStyle name="Normal 3 4 2 16 3 2 3" xfId="48985" xr:uid="{00000000-0005-0000-0000-0000AE6D0000}"/>
    <cellStyle name="Normal 3 4 2 16 3 3" xfId="25642" xr:uid="{00000000-0005-0000-0000-0000AF6D0000}"/>
    <cellStyle name="Normal 3 4 2 16 3 4" xfId="41239" xr:uid="{00000000-0005-0000-0000-0000B06D0000}"/>
    <cellStyle name="Normal 3 4 2 16 4" xfId="17717" xr:uid="{00000000-0005-0000-0000-0000B16D0000}"/>
    <cellStyle name="Normal 3 4 2 16 4 2" xfId="33386" xr:uid="{00000000-0005-0000-0000-0000B26D0000}"/>
    <cellStyle name="Normal 3 4 2 16 4 3" xfId="48983" xr:uid="{00000000-0005-0000-0000-0000B36D0000}"/>
    <cellStyle name="Normal 3 4 2 16 5" xfId="25640" xr:uid="{00000000-0005-0000-0000-0000B46D0000}"/>
    <cellStyle name="Normal 3 4 2 16 6" xfId="41237" xr:uid="{00000000-0005-0000-0000-0000B56D0000}"/>
    <cellStyle name="Normal 3 4 2 17" xfId="9810" xr:uid="{00000000-0005-0000-0000-0000B66D0000}"/>
    <cellStyle name="Normal 3 4 2 17 2" xfId="17720" xr:uid="{00000000-0005-0000-0000-0000B76D0000}"/>
    <cellStyle name="Normal 3 4 2 17 2 2" xfId="33389" xr:uid="{00000000-0005-0000-0000-0000B86D0000}"/>
    <cellStyle name="Normal 3 4 2 17 2 3" xfId="48986" xr:uid="{00000000-0005-0000-0000-0000B96D0000}"/>
    <cellStyle name="Normal 3 4 2 17 3" xfId="25643" xr:uid="{00000000-0005-0000-0000-0000BA6D0000}"/>
    <cellStyle name="Normal 3 4 2 17 4" xfId="41240" xr:uid="{00000000-0005-0000-0000-0000BB6D0000}"/>
    <cellStyle name="Normal 3 4 2 18" xfId="9811" xr:uid="{00000000-0005-0000-0000-0000BC6D0000}"/>
    <cellStyle name="Normal 3 4 2 18 2" xfId="17721" xr:uid="{00000000-0005-0000-0000-0000BD6D0000}"/>
    <cellStyle name="Normal 3 4 2 18 2 2" xfId="33390" xr:uid="{00000000-0005-0000-0000-0000BE6D0000}"/>
    <cellStyle name="Normal 3 4 2 18 2 3" xfId="48987" xr:uid="{00000000-0005-0000-0000-0000BF6D0000}"/>
    <cellStyle name="Normal 3 4 2 18 3" xfId="25644" xr:uid="{00000000-0005-0000-0000-0000C06D0000}"/>
    <cellStyle name="Normal 3 4 2 18 4" xfId="41241" xr:uid="{00000000-0005-0000-0000-0000C16D0000}"/>
    <cellStyle name="Normal 3 4 2 19" xfId="17698" xr:uid="{00000000-0005-0000-0000-0000C26D0000}"/>
    <cellStyle name="Normal 3 4 2 19 2" xfId="33367" xr:uid="{00000000-0005-0000-0000-0000C36D0000}"/>
    <cellStyle name="Normal 3 4 2 19 3" xfId="48964" xr:uid="{00000000-0005-0000-0000-0000C46D0000}"/>
    <cellStyle name="Normal 3 4 2 2" xfId="9812" xr:uid="{00000000-0005-0000-0000-0000C56D0000}"/>
    <cellStyle name="Normal 3 4 2 2 2" xfId="9813" xr:uid="{00000000-0005-0000-0000-0000C66D0000}"/>
    <cellStyle name="Normal 3 4 2 2 2 2" xfId="9814" xr:uid="{00000000-0005-0000-0000-0000C76D0000}"/>
    <cellStyle name="Normal 3 4 2 2 2 2 2" xfId="9815" xr:uid="{00000000-0005-0000-0000-0000C86D0000}"/>
    <cellStyle name="Normal 3 4 2 2 2 2 2 2" xfId="17725" xr:uid="{00000000-0005-0000-0000-0000C96D0000}"/>
    <cellStyle name="Normal 3 4 2 2 2 2 2 2 2" xfId="33394" xr:uid="{00000000-0005-0000-0000-0000CA6D0000}"/>
    <cellStyle name="Normal 3 4 2 2 2 2 2 2 3" xfId="48991" xr:uid="{00000000-0005-0000-0000-0000CB6D0000}"/>
    <cellStyle name="Normal 3 4 2 2 2 2 2 3" xfId="25648" xr:uid="{00000000-0005-0000-0000-0000CC6D0000}"/>
    <cellStyle name="Normal 3 4 2 2 2 2 2 4" xfId="41245" xr:uid="{00000000-0005-0000-0000-0000CD6D0000}"/>
    <cellStyle name="Normal 3 4 2 2 2 2 3" xfId="9816" xr:uid="{00000000-0005-0000-0000-0000CE6D0000}"/>
    <cellStyle name="Normal 3 4 2 2 2 2 3 2" xfId="17726" xr:uid="{00000000-0005-0000-0000-0000CF6D0000}"/>
    <cellStyle name="Normal 3 4 2 2 2 2 3 2 2" xfId="33395" xr:uid="{00000000-0005-0000-0000-0000D06D0000}"/>
    <cellStyle name="Normal 3 4 2 2 2 2 3 2 3" xfId="48992" xr:uid="{00000000-0005-0000-0000-0000D16D0000}"/>
    <cellStyle name="Normal 3 4 2 2 2 2 3 3" xfId="25649" xr:uid="{00000000-0005-0000-0000-0000D26D0000}"/>
    <cellStyle name="Normal 3 4 2 2 2 2 3 4" xfId="41246" xr:uid="{00000000-0005-0000-0000-0000D36D0000}"/>
    <cellStyle name="Normal 3 4 2 2 2 2 4" xfId="17724" xr:uid="{00000000-0005-0000-0000-0000D46D0000}"/>
    <cellStyle name="Normal 3 4 2 2 2 2 4 2" xfId="33393" xr:uid="{00000000-0005-0000-0000-0000D56D0000}"/>
    <cellStyle name="Normal 3 4 2 2 2 2 4 3" xfId="48990" xr:uid="{00000000-0005-0000-0000-0000D66D0000}"/>
    <cellStyle name="Normal 3 4 2 2 2 2 5" xfId="25647" xr:uid="{00000000-0005-0000-0000-0000D76D0000}"/>
    <cellStyle name="Normal 3 4 2 2 2 2 6" xfId="41244" xr:uid="{00000000-0005-0000-0000-0000D86D0000}"/>
    <cellStyle name="Normal 3 4 2 2 2 3" xfId="9817" xr:uid="{00000000-0005-0000-0000-0000D96D0000}"/>
    <cellStyle name="Normal 3 4 2 2 2 3 2" xfId="17727" xr:uid="{00000000-0005-0000-0000-0000DA6D0000}"/>
    <cellStyle name="Normal 3 4 2 2 2 3 2 2" xfId="33396" xr:uid="{00000000-0005-0000-0000-0000DB6D0000}"/>
    <cellStyle name="Normal 3 4 2 2 2 3 2 3" xfId="48993" xr:uid="{00000000-0005-0000-0000-0000DC6D0000}"/>
    <cellStyle name="Normal 3 4 2 2 2 3 3" xfId="25650" xr:uid="{00000000-0005-0000-0000-0000DD6D0000}"/>
    <cellStyle name="Normal 3 4 2 2 2 3 4" xfId="41247" xr:uid="{00000000-0005-0000-0000-0000DE6D0000}"/>
    <cellStyle name="Normal 3 4 2 2 2 4" xfId="9818" xr:uid="{00000000-0005-0000-0000-0000DF6D0000}"/>
    <cellStyle name="Normal 3 4 2 2 2 4 2" xfId="17728" xr:uid="{00000000-0005-0000-0000-0000E06D0000}"/>
    <cellStyle name="Normal 3 4 2 2 2 4 2 2" xfId="33397" xr:uid="{00000000-0005-0000-0000-0000E16D0000}"/>
    <cellStyle name="Normal 3 4 2 2 2 4 2 3" xfId="48994" xr:uid="{00000000-0005-0000-0000-0000E26D0000}"/>
    <cellStyle name="Normal 3 4 2 2 2 4 3" xfId="25651" xr:uid="{00000000-0005-0000-0000-0000E36D0000}"/>
    <cellStyle name="Normal 3 4 2 2 2 4 4" xfId="41248" xr:uid="{00000000-0005-0000-0000-0000E46D0000}"/>
    <cellStyle name="Normal 3 4 2 2 2 5" xfId="17723" xr:uid="{00000000-0005-0000-0000-0000E56D0000}"/>
    <cellStyle name="Normal 3 4 2 2 2 5 2" xfId="33392" xr:uid="{00000000-0005-0000-0000-0000E66D0000}"/>
    <cellStyle name="Normal 3 4 2 2 2 5 3" xfId="48989" xr:uid="{00000000-0005-0000-0000-0000E76D0000}"/>
    <cellStyle name="Normal 3 4 2 2 2 6" xfId="25646" xr:uid="{00000000-0005-0000-0000-0000E86D0000}"/>
    <cellStyle name="Normal 3 4 2 2 2 7" xfId="41243" xr:uid="{00000000-0005-0000-0000-0000E96D0000}"/>
    <cellStyle name="Normal 3 4 2 2 3" xfId="9819" xr:uid="{00000000-0005-0000-0000-0000EA6D0000}"/>
    <cellStyle name="Normal 3 4 2 2 3 2" xfId="9820" xr:uid="{00000000-0005-0000-0000-0000EB6D0000}"/>
    <cellStyle name="Normal 3 4 2 2 3 2 2" xfId="17730" xr:uid="{00000000-0005-0000-0000-0000EC6D0000}"/>
    <cellStyle name="Normal 3 4 2 2 3 2 2 2" xfId="33399" xr:uid="{00000000-0005-0000-0000-0000ED6D0000}"/>
    <cellStyle name="Normal 3 4 2 2 3 2 2 3" xfId="48996" xr:uid="{00000000-0005-0000-0000-0000EE6D0000}"/>
    <cellStyle name="Normal 3 4 2 2 3 2 3" xfId="25653" xr:uid="{00000000-0005-0000-0000-0000EF6D0000}"/>
    <cellStyle name="Normal 3 4 2 2 3 2 4" xfId="41250" xr:uid="{00000000-0005-0000-0000-0000F06D0000}"/>
    <cellStyle name="Normal 3 4 2 2 3 3" xfId="9821" xr:uid="{00000000-0005-0000-0000-0000F16D0000}"/>
    <cellStyle name="Normal 3 4 2 2 3 3 2" xfId="17731" xr:uid="{00000000-0005-0000-0000-0000F26D0000}"/>
    <cellStyle name="Normal 3 4 2 2 3 3 2 2" xfId="33400" xr:uid="{00000000-0005-0000-0000-0000F36D0000}"/>
    <cellStyle name="Normal 3 4 2 2 3 3 2 3" xfId="48997" xr:uid="{00000000-0005-0000-0000-0000F46D0000}"/>
    <cellStyle name="Normal 3 4 2 2 3 3 3" xfId="25654" xr:uid="{00000000-0005-0000-0000-0000F56D0000}"/>
    <cellStyle name="Normal 3 4 2 2 3 3 4" xfId="41251" xr:uid="{00000000-0005-0000-0000-0000F66D0000}"/>
    <cellStyle name="Normal 3 4 2 2 3 4" xfId="17729" xr:uid="{00000000-0005-0000-0000-0000F76D0000}"/>
    <cellStyle name="Normal 3 4 2 2 3 4 2" xfId="33398" xr:uid="{00000000-0005-0000-0000-0000F86D0000}"/>
    <cellStyle name="Normal 3 4 2 2 3 4 3" xfId="48995" xr:uid="{00000000-0005-0000-0000-0000F96D0000}"/>
    <cellStyle name="Normal 3 4 2 2 3 5" xfId="25652" xr:uid="{00000000-0005-0000-0000-0000FA6D0000}"/>
    <cellStyle name="Normal 3 4 2 2 3 6" xfId="41249" xr:uid="{00000000-0005-0000-0000-0000FB6D0000}"/>
    <cellStyle name="Normal 3 4 2 2 4" xfId="9822" xr:uid="{00000000-0005-0000-0000-0000FC6D0000}"/>
    <cellStyle name="Normal 3 4 2 2 4 2" xfId="17732" xr:uid="{00000000-0005-0000-0000-0000FD6D0000}"/>
    <cellStyle name="Normal 3 4 2 2 4 2 2" xfId="33401" xr:uid="{00000000-0005-0000-0000-0000FE6D0000}"/>
    <cellStyle name="Normal 3 4 2 2 4 2 3" xfId="48998" xr:uid="{00000000-0005-0000-0000-0000FF6D0000}"/>
    <cellStyle name="Normal 3 4 2 2 4 3" xfId="25655" xr:uid="{00000000-0005-0000-0000-0000006E0000}"/>
    <cellStyle name="Normal 3 4 2 2 4 4" xfId="41252" xr:uid="{00000000-0005-0000-0000-0000016E0000}"/>
    <cellStyle name="Normal 3 4 2 2 5" xfId="9823" xr:uid="{00000000-0005-0000-0000-0000026E0000}"/>
    <cellStyle name="Normal 3 4 2 2 5 2" xfId="17733" xr:uid="{00000000-0005-0000-0000-0000036E0000}"/>
    <cellStyle name="Normal 3 4 2 2 5 2 2" xfId="33402" xr:uid="{00000000-0005-0000-0000-0000046E0000}"/>
    <cellStyle name="Normal 3 4 2 2 5 2 3" xfId="48999" xr:uid="{00000000-0005-0000-0000-0000056E0000}"/>
    <cellStyle name="Normal 3 4 2 2 5 3" xfId="25656" xr:uid="{00000000-0005-0000-0000-0000066E0000}"/>
    <cellStyle name="Normal 3 4 2 2 5 4" xfId="41253" xr:uid="{00000000-0005-0000-0000-0000076E0000}"/>
    <cellStyle name="Normal 3 4 2 2 6" xfId="17722" xr:uid="{00000000-0005-0000-0000-0000086E0000}"/>
    <cellStyle name="Normal 3 4 2 2 6 2" xfId="33391" xr:uid="{00000000-0005-0000-0000-0000096E0000}"/>
    <cellStyle name="Normal 3 4 2 2 6 3" xfId="48988" xr:uid="{00000000-0005-0000-0000-00000A6E0000}"/>
    <cellStyle name="Normal 3 4 2 2 7" xfId="25645" xr:uid="{00000000-0005-0000-0000-00000B6E0000}"/>
    <cellStyle name="Normal 3 4 2 2 8" xfId="41242" xr:uid="{00000000-0005-0000-0000-00000C6E0000}"/>
    <cellStyle name="Normal 3 4 2 20" xfId="25621" xr:uid="{00000000-0005-0000-0000-00000D6E0000}"/>
    <cellStyle name="Normal 3 4 2 21" xfId="41218" xr:uid="{00000000-0005-0000-0000-00000E6E0000}"/>
    <cellStyle name="Normal 3 4 2 3" xfId="9824" xr:uid="{00000000-0005-0000-0000-00000F6E0000}"/>
    <cellStyle name="Normal 3 4 2 3 2" xfId="9825" xr:uid="{00000000-0005-0000-0000-0000106E0000}"/>
    <cellStyle name="Normal 3 4 2 3 2 2" xfId="9826" xr:uid="{00000000-0005-0000-0000-0000116E0000}"/>
    <cellStyle name="Normal 3 4 2 3 2 2 2" xfId="9827" xr:uid="{00000000-0005-0000-0000-0000126E0000}"/>
    <cellStyle name="Normal 3 4 2 3 2 2 2 2" xfId="17737" xr:uid="{00000000-0005-0000-0000-0000136E0000}"/>
    <cellStyle name="Normal 3 4 2 3 2 2 2 2 2" xfId="33406" xr:uid="{00000000-0005-0000-0000-0000146E0000}"/>
    <cellStyle name="Normal 3 4 2 3 2 2 2 2 3" xfId="49003" xr:uid="{00000000-0005-0000-0000-0000156E0000}"/>
    <cellStyle name="Normal 3 4 2 3 2 2 2 3" xfId="25660" xr:uid="{00000000-0005-0000-0000-0000166E0000}"/>
    <cellStyle name="Normal 3 4 2 3 2 2 2 4" xfId="41257" xr:uid="{00000000-0005-0000-0000-0000176E0000}"/>
    <cellStyle name="Normal 3 4 2 3 2 2 3" xfId="9828" xr:uid="{00000000-0005-0000-0000-0000186E0000}"/>
    <cellStyle name="Normal 3 4 2 3 2 2 3 2" xfId="17738" xr:uid="{00000000-0005-0000-0000-0000196E0000}"/>
    <cellStyle name="Normal 3 4 2 3 2 2 3 2 2" xfId="33407" xr:uid="{00000000-0005-0000-0000-00001A6E0000}"/>
    <cellStyle name="Normal 3 4 2 3 2 2 3 2 3" xfId="49004" xr:uid="{00000000-0005-0000-0000-00001B6E0000}"/>
    <cellStyle name="Normal 3 4 2 3 2 2 3 3" xfId="25661" xr:uid="{00000000-0005-0000-0000-00001C6E0000}"/>
    <cellStyle name="Normal 3 4 2 3 2 2 3 4" xfId="41258" xr:uid="{00000000-0005-0000-0000-00001D6E0000}"/>
    <cellStyle name="Normal 3 4 2 3 2 2 4" xfId="17736" xr:uid="{00000000-0005-0000-0000-00001E6E0000}"/>
    <cellStyle name="Normal 3 4 2 3 2 2 4 2" xfId="33405" xr:uid="{00000000-0005-0000-0000-00001F6E0000}"/>
    <cellStyle name="Normal 3 4 2 3 2 2 4 3" xfId="49002" xr:uid="{00000000-0005-0000-0000-0000206E0000}"/>
    <cellStyle name="Normal 3 4 2 3 2 2 5" xfId="25659" xr:uid="{00000000-0005-0000-0000-0000216E0000}"/>
    <cellStyle name="Normal 3 4 2 3 2 2 6" xfId="41256" xr:uid="{00000000-0005-0000-0000-0000226E0000}"/>
    <cellStyle name="Normal 3 4 2 3 2 3" xfId="9829" xr:uid="{00000000-0005-0000-0000-0000236E0000}"/>
    <cellStyle name="Normal 3 4 2 3 2 3 2" xfId="17739" xr:uid="{00000000-0005-0000-0000-0000246E0000}"/>
    <cellStyle name="Normal 3 4 2 3 2 3 2 2" xfId="33408" xr:uid="{00000000-0005-0000-0000-0000256E0000}"/>
    <cellStyle name="Normal 3 4 2 3 2 3 2 3" xfId="49005" xr:uid="{00000000-0005-0000-0000-0000266E0000}"/>
    <cellStyle name="Normal 3 4 2 3 2 3 3" xfId="25662" xr:uid="{00000000-0005-0000-0000-0000276E0000}"/>
    <cellStyle name="Normal 3 4 2 3 2 3 4" xfId="41259" xr:uid="{00000000-0005-0000-0000-0000286E0000}"/>
    <cellStyle name="Normal 3 4 2 3 2 4" xfId="9830" xr:uid="{00000000-0005-0000-0000-0000296E0000}"/>
    <cellStyle name="Normal 3 4 2 3 2 4 2" xfId="17740" xr:uid="{00000000-0005-0000-0000-00002A6E0000}"/>
    <cellStyle name="Normal 3 4 2 3 2 4 2 2" xfId="33409" xr:uid="{00000000-0005-0000-0000-00002B6E0000}"/>
    <cellStyle name="Normal 3 4 2 3 2 4 2 3" xfId="49006" xr:uid="{00000000-0005-0000-0000-00002C6E0000}"/>
    <cellStyle name="Normal 3 4 2 3 2 4 3" xfId="25663" xr:uid="{00000000-0005-0000-0000-00002D6E0000}"/>
    <cellStyle name="Normal 3 4 2 3 2 4 4" xfId="41260" xr:uid="{00000000-0005-0000-0000-00002E6E0000}"/>
    <cellStyle name="Normal 3 4 2 3 2 5" xfId="17735" xr:uid="{00000000-0005-0000-0000-00002F6E0000}"/>
    <cellStyle name="Normal 3 4 2 3 2 5 2" xfId="33404" xr:uid="{00000000-0005-0000-0000-0000306E0000}"/>
    <cellStyle name="Normal 3 4 2 3 2 5 3" xfId="49001" xr:uid="{00000000-0005-0000-0000-0000316E0000}"/>
    <cellStyle name="Normal 3 4 2 3 2 6" xfId="25658" xr:uid="{00000000-0005-0000-0000-0000326E0000}"/>
    <cellStyle name="Normal 3 4 2 3 2 7" xfId="41255" xr:uid="{00000000-0005-0000-0000-0000336E0000}"/>
    <cellStyle name="Normal 3 4 2 3 3" xfId="9831" xr:uid="{00000000-0005-0000-0000-0000346E0000}"/>
    <cellStyle name="Normal 3 4 2 3 3 2" xfId="9832" xr:uid="{00000000-0005-0000-0000-0000356E0000}"/>
    <cellStyle name="Normal 3 4 2 3 3 2 2" xfId="17742" xr:uid="{00000000-0005-0000-0000-0000366E0000}"/>
    <cellStyle name="Normal 3 4 2 3 3 2 2 2" xfId="33411" xr:uid="{00000000-0005-0000-0000-0000376E0000}"/>
    <cellStyle name="Normal 3 4 2 3 3 2 2 3" xfId="49008" xr:uid="{00000000-0005-0000-0000-0000386E0000}"/>
    <cellStyle name="Normal 3 4 2 3 3 2 3" xfId="25665" xr:uid="{00000000-0005-0000-0000-0000396E0000}"/>
    <cellStyle name="Normal 3 4 2 3 3 2 4" xfId="41262" xr:uid="{00000000-0005-0000-0000-00003A6E0000}"/>
    <cellStyle name="Normal 3 4 2 3 3 3" xfId="9833" xr:uid="{00000000-0005-0000-0000-00003B6E0000}"/>
    <cellStyle name="Normal 3 4 2 3 3 3 2" xfId="17743" xr:uid="{00000000-0005-0000-0000-00003C6E0000}"/>
    <cellStyle name="Normal 3 4 2 3 3 3 2 2" xfId="33412" xr:uid="{00000000-0005-0000-0000-00003D6E0000}"/>
    <cellStyle name="Normal 3 4 2 3 3 3 2 3" xfId="49009" xr:uid="{00000000-0005-0000-0000-00003E6E0000}"/>
    <cellStyle name="Normal 3 4 2 3 3 3 3" xfId="25666" xr:uid="{00000000-0005-0000-0000-00003F6E0000}"/>
    <cellStyle name="Normal 3 4 2 3 3 3 4" xfId="41263" xr:uid="{00000000-0005-0000-0000-0000406E0000}"/>
    <cellStyle name="Normal 3 4 2 3 3 4" xfId="17741" xr:uid="{00000000-0005-0000-0000-0000416E0000}"/>
    <cellStyle name="Normal 3 4 2 3 3 4 2" xfId="33410" xr:uid="{00000000-0005-0000-0000-0000426E0000}"/>
    <cellStyle name="Normal 3 4 2 3 3 4 3" xfId="49007" xr:uid="{00000000-0005-0000-0000-0000436E0000}"/>
    <cellStyle name="Normal 3 4 2 3 3 5" xfId="25664" xr:uid="{00000000-0005-0000-0000-0000446E0000}"/>
    <cellStyle name="Normal 3 4 2 3 3 6" xfId="41261" xr:uid="{00000000-0005-0000-0000-0000456E0000}"/>
    <cellStyle name="Normal 3 4 2 3 4" xfId="9834" xr:uid="{00000000-0005-0000-0000-0000466E0000}"/>
    <cellStyle name="Normal 3 4 2 3 4 2" xfId="17744" xr:uid="{00000000-0005-0000-0000-0000476E0000}"/>
    <cellStyle name="Normal 3 4 2 3 4 2 2" xfId="33413" xr:uid="{00000000-0005-0000-0000-0000486E0000}"/>
    <cellStyle name="Normal 3 4 2 3 4 2 3" xfId="49010" xr:uid="{00000000-0005-0000-0000-0000496E0000}"/>
    <cellStyle name="Normal 3 4 2 3 4 3" xfId="25667" xr:uid="{00000000-0005-0000-0000-00004A6E0000}"/>
    <cellStyle name="Normal 3 4 2 3 4 4" xfId="41264" xr:uid="{00000000-0005-0000-0000-00004B6E0000}"/>
    <cellStyle name="Normal 3 4 2 3 5" xfId="9835" xr:uid="{00000000-0005-0000-0000-00004C6E0000}"/>
    <cellStyle name="Normal 3 4 2 3 5 2" xfId="17745" xr:uid="{00000000-0005-0000-0000-00004D6E0000}"/>
    <cellStyle name="Normal 3 4 2 3 5 2 2" xfId="33414" xr:uid="{00000000-0005-0000-0000-00004E6E0000}"/>
    <cellStyle name="Normal 3 4 2 3 5 2 3" xfId="49011" xr:uid="{00000000-0005-0000-0000-00004F6E0000}"/>
    <cellStyle name="Normal 3 4 2 3 5 3" xfId="25668" xr:uid="{00000000-0005-0000-0000-0000506E0000}"/>
    <cellStyle name="Normal 3 4 2 3 5 4" xfId="41265" xr:uid="{00000000-0005-0000-0000-0000516E0000}"/>
    <cellStyle name="Normal 3 4 2 3 6" xfId="17734" xr:uid="{00000000-0005-0000-0000-0000526E0000}"/>
    <cellStyle name="Normal 3 4 2 3 6 2" xfId="33403" xr:uid="{00000000-0005-0000-0000-0000536E0000}"/>
    <cellStyle name="Normal 3 4 2 3 6 3" xfId="49000" xr:uid="{00000000-0005-0000-0000-0000546E0000}"/>
    <cellStyle name="Normal 3 4 2 3 7" xfId="25657" xr:uid="{00000000-0005-0000-0000-0000556E0000}"/>
    <cellStyle name="Normal 3 4 2 3 8" xfId="41254" xr:uid="{00000000-0005-0000-0000-0000566E0000}"/>
    <cellStyle name="Normal 3 4 2 4" xfId="9836" xr:uid="{00000000-0005-0000-0000-0000576E0000}"/>
    <cellStyle name="Normal 3 4 2 4 2" xfId="9837" xr:uid="{00000000-0005-0000-0000-0000586E0000}"/>
    <cellStyle name="Normal 3 4 2 4 2 2" xfId="9838" xr:uid="{00000000-0005-0000-0000-0000596E0000}"/>
    <cellStyle name="Normal 3 4 2 4 2 2 2" xfId="17748" xr:uid="{00000000-0005-0000-0000-00005A6E0000}"/>
    <cellStyle name="Normal 3 4 2 4 2 2 2 2" xfId="33417" xr:uid="{00000000-0005-0000-0000-00005B6E0000}"/>
    <cellStyle name="Normal 3 4 2 4 2 2 2 3" xfId="49014" xr:uid="{00000000-0005-0000-0000-00005C6E0000}"/>
    <cellStyle name="Normal 3 4 2 4 2 2 3" xfId="25671" xr:uid="{00000000-0005-0000-0000-00005D6E0000}"/>
    <cellStyle name="Normal 3 4 2 4 2 2 4" xfId="41268" xr:uid="{00000000-0005-0000-0000-00005E6E0000}"/>
    <cellStyle name="Normal 3 4 2 4 2 3" xfId="9839" xr:uid="{00000000-0005-0000-0000-00005F6E0000}"/>
    <cellStyle name="Normal 3 4 2 4 2 3 2" xfId="17749" xr:uid="{00000000-0005-0000-0000-0000606E0000}"/>
    <cellStyle name="Normal 3 4 2 4 2 3 2 2" xfId="33418" xr:uid="{00000000-0005-0000-0000-0000616E0000}"/>
    <cellStyle name="Normal 3 4 2 4 2 3 2 3" xfId="49015" xr:uid="{00000000-0005-0000-0000-0000626E0000}"/>
    <cellStyle name="Normal 3 4 2 4 2 3 3" xfId="25672" xr:uid="{00000000-0005-0000-0000-0000636E0000}"/>
    <cellStyle name="Normal 3 4 2 4 2 3 4" xfId="41269" xr:uid="{00000000-0005-0000-0000-0000646E0000}"/>
    <cellStyle name="Normal 3 4 2 4 2 4" xfId="17747" xr:uid="{00000000-0005-0000-0000-0000656E0000}"/>
    <cellStyle name="Normal 3 4 2 4 2 4 2" xfId="33416" xr:uid="{00000000-0005-0000-0000-0000666E0000}"/>
    <cellStyle name="Normal 3 4 2 4 2 4 3" xfId="49013" xr:uid="{00000000-0005-0000-0000-0000676E0000}"/>
    <cellStyle name="Normal 3 4 2 4 2 5" xfId="25670" xr:uid="{00000000-0005-0000-0000-0000686E0000}"/>
    <cellStyle name="Normal 3 4 2 4 2 6" xfId="41267" xr:uid="{00000000-0005-0000-0000-0000696E0000}"/>
    <cellStyle name="Normal 3 4 2 4 3" xfId="9840" xr:uid="{00000000-0005-0000-0000-00006A6E0000}"/>
    <cellStyle name="Normal 3 4 2 4 3 2" xfId="17750" xr:uid="{00000000-0005-0000-0000-00006B6E0000}"/>
    <cellStyle name="Normal 3 4 2 4 3 2 2" xfId="33419" xr:uid="{00000000-0005-0000-0000-00006C6E0000}"/>
    <cellStyle name="Normal 3 4 2 4 3 2 3" xfId="49016" xr:uid="{00000000-0005-0000-0000-00006D6E0000}"/>
    <cellStyle name="Normal 3 4 2 4 3 3" xfId="25673" xr:uid="{00000000-0005-0000-0000-00006E6E0000}"/>
    <cellStyle name="Normal 3 4 2 4 3 4" xfId="41270" xr:uid="{00000000-0005-0000-0000-00006F6E0000}"/>
    <cellStyle name="Normal 3 4 2 4 4" xfId="9841" xr:uid="{00000000-0005-0000-0000-0000706E0000}"/>
    <cellStyle name="Normal 3 4 2 4 4 2" xfId="17751" xr:uid="{00000000-0005-0000-0000-0000716E0000}"/>
    <cellStyle name="Normal 3 4 2 4 4 2 2" xfId="33420" xr:uid="{00000000-0005-0000-0000-0000726E0000}"/>
    <cellStyle name="Normal 3 4 2 4 4 2 3" xfId="49017" xr:uid="{00000000-0005-0000-0000-0000736E0000}"/>
    <cellStyle name="Normal 3 4 2 4 4 3" xfId="25674" xr:uid="{00000000-0005-0000-0000-0000746E0000}"/>
    <cellStyle name="Normal 3 4 2 4 4 4" xfId="41271" xr:uid="{00000000-0005-0000-0000-0000756E0000}"/>
    <cellStyle name="Normal 3 4 2 4 5" xfId="17746" xr:uid="{00000000-0005-0000-0000-0000766E0000}"/>
    <cellStyle name="Normal 3 4 2 4 5 2" xfId="33415" xr:uid="{00000000-0005-0000-0000-0000776E0000}"/>
    <cellStyle name="Normal 3 4 2 4 5 3" xfId="49012" xr:uid="{00000000-0005-0000-0000-0000786E0000}"/>
    <cellStyle name="Normal 3 4 2 4 6" xfId="25669" xr:uid="{00000000-0005-0000-0000-0000796E0000}"/>
    <cellStyle name="Normal 3 4 2 4 7" xfId="41266" xr:uid="{00000000-0005-0000-0000-00007A6E0000}"/>
    <cellStyle name="Normal 3 4 2 5" xfId="9842" xr:uid="{00000000-0005-0000-0000-00007B6E0000}"/>
    <cellStyle name="Normal 3 4 2 5 2" xfId="9843" xr:uid="{00000000-0005-0000-0000-00007C6E0000}"/>
    <cellStyle name="Normal 3 4 2 5 2 2" xfId="17753" xr:uid="{00000000-0005-0000-0000-00007D6E0000}"/>
    <cellStyle name="Normal 3 4 2 5 2 2 2" xfId="33422" xr:uid="{00000000-0005-0000-0000-00007E6E0000}"/>
    <cellStyle name="Normal 3 4 2 5 2 2 3" xfId="49019" xr:uid="{00000000-0005-0000-0000-00007F6E0000}"/>
    <cellStyle name="Normal 3 4 2 5 2 3" xfId="25676" xr:uid="{00000000-0005-0000-0000-0000806E0000}"/>
    <cellStyle name="Normal 3 4 2 5 2 4" xfId="41273" xr:uid="{00000000-0005-0000-0000-0000816E0000}"/>
    <cellStyle name="Normal 3 4 2 5 3" xfId="9844" xr:uid="{00000000-0005-0000-0000-0000826E0000}"/>
    <cellStyle name="Normal 3 4 2 5 3 2" xfId="17754" xr:uid="{00000000-0005-0000-0000-0000836E0000}"/>
    <cellStyle name="Normal 3 4 2 5 3 2 2" xfId="33423" xr:uid="{00000000-0005-0000-0000-0000846E0000}"/>
    <cellStyle name="Normal 3 4 2 5 3 2 3" xfId="49020" xr:uid="{00000000-0005-0000-0000-0000856E0000}"/>
    <cellStyle name="Normal 3 4 2 5 3 3" xfId="25677" xr:uid="{00000000-0005-0000-0000-0000866E0000}"/>
    <cellStyle name="Normal 3 4 2 5 3 4" xfId="41274" xr:uid="{00000000-0005-0000-0000-0000876E0000}"/>
    <cellStyle name="Normal 3 4 2 5 4" xfId="17752" xr:uid="{00000000-0005-0000-0000-0000886E0000}"/>
    <cellStyle name="Normal 3 4 2 5 4 2" xfId="33421" xr:uid="{00000000-0005-0000-0000-0000896E0000}"/>
    <cellStyle name="Normal 3 4 2 5 4 3" xfId="49018" xr:uid="{00000000-0005-0000-0000-00008A6E0000}"/>
    <cellStyle name="Normal 3 4 2 5 5" xfId="25675" xr:uid="{00000000-0005-0000-0000-00008B6E0000}"/>
    <cellStyle name="Normal 3 4 2 5 6" xfId="41272" xr:uid="{00000000-0005-0000-0000-00008C6E0000}"/>
    <cellStyle name="Normal 3 4 2 6" xfId="9845" xr:uid="{00000000-0005-0000-0000-00008D6E0000}"/>
    <cellStyle name="Normal 3 4 2 6 2" xfId="9846" xr:uid="{00000000-0005-0000-0000-00008E6E0000}"/>
    <cellStyle name="Normal 3 4 2 6 2 2" xfId="17756" xr:uid="{00000000-0005-0000-0000-00008F6E0000}"/>
    <cellStyle name="Normal 3 4 2 6 2 2 2" xfId="33425" xr:uid="{00000000-0005-0000-0000-0000906E0000}"/>
    <cellStyle name="Normal 3 4 2 6 2 2 3" xfId="49022" xr:uid="{00000000-0005-0000-0000-0000916E0000}"/>
    <cellStyle name="Normal 3 4 2 6 2 3" xfId="25679" xr:uid="{00000000-0005-0000-0000-0000926E0000}"/>
    <cellStyle name="Normal 3 4 2 6 2 4" xfId="41276" xr:uid="{00000000-0005-0000-0000-0000936E0000}"/>
    <cellStyle name="Normal 3 4 2 6 3" xfId="9847" xr:uid="{00000000-0005-0000-0000-0000946E0000}"/>
    <cellStyle name="Normal 3 4 2 6 3 2" xfId="17757" xr:uid="{00000000-0005-0000-0000-0000956E0000}"/>
    <cellStyle name="Normal 3 4 2 6 3 2 2" xfId="33426" xr:uid="{00000000-0005-0000-0000-0000966E0000}"/>
    <cellStyle name="Normal 3 4 2 6 3 2 3" xfId="49023" xr:uid="{00000000-0005-0000-0000-0000976E0000}"/>
    <cellStyle name="Normal 3 4 2 6 3 3" xfId="25680" xr:uid="{00000000-0005-0000-0000-0000986E0000}"/>
    <cellStyle name="Normal 3 4 2 6 3 4" xfId="41277" xr:uid="{00000000-0005-0000-0000-0000996E0000}"/>
    <cellStyle name="Normal 3 4 2 6 4" xfId="17755" xr:uid="{00000000-0005-0000-0000-00009A6E0000}"/>
    <cellStyle name="Normal 3 4 2 6 4 2" xfId="33424" xr:uid="{00000000-0005-0000-0000-00009B6E0000}"/>
    <cellStyle name="Normal 3 4 2 6 4 3" xfId="49021" xr:uid="{00000000-0005-0000-0000-00009C6E0000}"/>
    <cellStyle name="Normal 3 4 2 6 5" xfId="25678" xr:uid="{00000000-0005-0000-0000-00009D6E0000}"/>
    <cellStyle name="Normal 3 4 2 6 6" xfId="41275" xr:uid="{00000000-0005-0000-0000-00009E6E0000}"/>
    <cellStyle name="Normal 3 4 2 7" xfId="9848" xr:uid="{00000000-0005-0000-0000-00009F6E0000}"/>
    <cellStyle name="Normal 3 4 2 7 2" xfId="9849" xr:uid="{00000000-0005-0000-0000-0000A06E0000}"/>
    <cellStyle name="Normal 3 4 2 7 2 2" xfId="17759" xr:uid="{00000000-0005-0000-0000-0000A16E0000}"/>
    <cellStyle name="Normal 3 4 2 7 2 2 2" xfId="33428" xr:uid="{00000000-0005-0000-0000-0000A26E0000}"/>
    <cellStyle name="Normal 3 4 2 7 2 2 3" xfId="49025" xr:uid="{00000000-0005-0000-0000-0000A36E0000}"/>
    <cellStyle name="Normal 3 4 2 7 2 3" xfId="25682" xr:uid="{00000000-0005-0000-0000-0000A46E0000}"/>
    <cellStyle name="Normal 3 4 2 7 2 4" xfId="41279" xr:uid="{00000000-0005-0000-0000-0000A56E0000}"/>
    <cellStyle name="Normal 3 4 2 7 3" xfId="9850" xr:uid="{00000000-0005-0000-0000-0000A66E0000}"/>
    <cellStyle name="Normal 3 4 2 7 3 2" xfId="17760" xr:uid="{00000000-0005-0000-0000-0000A76E0000}"/>
    <cellStyle name="Normal 3 4 2 7 3 2 2" xfId="33429" xr:uid="{00000000-0005-0000-0000-0000A86E0000}"/>
    <cellStyle name="Normal 3 4 2 7 3 2 3" xfId="49026" xr:uid="{00000000-0005-0000-0000-0000A96E0000}"/>
    <cellStyle name="Normal 3 4 2 7 3 3" xfId="25683" xr:uid="{00000000-0005-0000-0000-0000AA6E0000}"/>
    <cellStyle name="Normal 3 4 2 7 3 4" xfId="41280" xr:uid="{00000000-0005-0000-0000-0000AB6E0000}"/>
    <cellStyle name="Normal 3 4 2 7 4" xfId="17758" xr:uid="{00000000-0005-0000-0000-0000AC6E0000}"/>
    <cellStyle name="Normal 3 4 2 7 4 2" xfId="33427" xr:uid="{00000000-0005-0000-0000-0000AD6E0000}"/>
    <cellStyle name="Normal 3 4 2 7 4 3" xfId="49024" xr:uid="{00000000-0005-0000-0000-0000AE6E0000}"/>
    <cellStyle name="Normal 3 4 2 7 5" xfId="25681" xr:uid="{00000000-0005-0000-0000-0000AF6E0000}"/>
    <cellStyle name="Normal 3 4 2 7 6" xfId="41278" xr:uid="{00000000-0005-0000-0000-0000B06E0000}"/>
    <cellStyle name="Normal 3 4 2 8" xfId="9851" xr:uid="{00000000-0005-0000-0000-0000B16E0000}"/>
    <cellStyle name="Normal 3 4 2 8 2" xfId="9852" xr:uid="{00000000-0005-0000-0000-0000B26E0000}"/>
    <cellStyle name="Normal 3 4 2 8 2 2" xfId="17762" xr:uid="{00000000-0005-0000-0000-0000B36E0000}"/>
    <cellStyle name="Normal 3 4 2 8 2 2 2" xfId="33431" xr:uid="{00000000-0005-0000-0000-0000B46E0000}"/>
    <cellStyle name="Normal 3 4 2 8 2 2 3" xfId="49028" xr:uid="{00000000-0005-0000-0000-0000B56E0000}"/>
    <cellStyle name="Normal 3 4 2 8 2 3" xfId="25685" xr:uid="{00000000-0005-0000-0000-0000B66E0000}"/>
    <cellStyle name="Normal 3 4 2 8 2 4" xfId="41282" xr:uid="{00000000-0005-0000-0000-0000B76E0000}"/>
    <cellStyle name="Normal 3 4 2 8 3" xfId="9853" xr:uid="{00000000-0005-0000-0000-0000B86E0000}"/>
    <cellStyle name="Normal 3 4 2 8 3 2" xfId="17763" xr:uid="{00000000-0005-0000-0000-0000B96E0000}"/>
    <cellStyle name="Normal 3 4 2 8 3 2 2" xfId="33432" xr:uid="{00000000-0005-0000-0000-0000BA6E0000}"/>
    <cellStyle name="Normal 3 4 2 8 3 2 3" xfId="49029" xr:uid="{00000000-0005-0000-0000-0000BB6E0000}"/>
    <cellStyle name="Normal 3 4 2 8 3 3" xfId="25686" xr:uid="{00000000-0005-0000-0000-0000BC6E0000}"/>
    <cellStyle name="Normal 3 4 2 8 3 4" xfId="41283" xr:uid="{00000000-0005-0000-0000-0000BD6E0000}"/>
    <cellStyle name="Normal 3 4 2 8 4" xfId="17761" xr:uid="{00000000-0005-0000-0000-0000BE6E0000}"/>
    <cellStyle name="Normal 3 4 2 8 4 2" xfId="33430" xr:uid="{00000000-0005-0000-0000-0000BF6E0000}"/>
    <cellStyle name="Normal 3 4 2 8 4 3" xfId="49027" xr:uid="{00000000-0005-0000-0000-0000C06E0000}"/>
    <cellStyle name="Normal 3 4 2 8 5" xfId="25684" xr:uid="{00000000-0005-0000-0000-0000C16E0000}"/>
    <cellStyle name="Normal 3 4 2 8 6" xfId="41281" xr:uid="{00000000-0005-0000-0000-0000C26E0000}"/>
    <cellStyle name="Normal 3 4 2 9" xfId="9854" xr:uid="{00000000-0005-0000-0000-0000C36E0000}"/>
    <cellStyle name="Normal 3 4 2 9 2" xfId="9855" xr:uid="{00000000-0005-0000-0000-0000C46E0000}"/>
    <cellStyle name="Normal 3 4 2 9 2 2" xfId="17765" xr:uid="{00000000-0005-0000-0000-0000C56E0000}"/>
    <cellStyle name="Normal 3 4 2 9 2 2 2" xfId="33434" xr:uid="{00000000-0005-0000-0000-0000C66E0000}"/>
    <cellStyle name="Normal 3 4 2 9 2 2 3" xfId="49031" xr:uid="{00000000-0005-0000-0000-0000C76E0000}"/>
    <cellStyle name="Normal 3 4 2 9 2 3" xfId="25688" xr:uid="{00000000-0005-0000-0000-0000C86E0000}"/>
    <cellStyle name="Normal 3 4 2 9 2 4" xfId="41285" xr:uid="{00000000-0005-0000-0000-0000C96E0000}"/>
    <cellStyle name="Normal 3 4 2 9 3" xfId="9856" xr:uid="{00000000-0005-0000-0000-0000CA6E0000}"/>
    <cellStyle name="Normal 3 4 2 9 3 2" xfId="17766" xr:uid="{00000000-0005-0000-0000-0000CB6E0000}"/>
    <cellStyle name="Normal 3 4 2 9 3 2 2" xfId="33435" xr:uid="{00000000-0005-0000-0000-0000CC6E0000}"/>
    <cellStyle name="Normal 3 4 2 9 3 2 3" xfId="49032" xr:uid="{00000000-0005-0000-0000-0000CD6E0000}"/>
    <cellStyle name="Normal 3 4 2 9 3 3" xfId="25689" xr:uid="{00000000-0005-0000-0000-0000CE6E0000}"/>
    <cellStyle name="Normal 3 4 2 9 3 4" xfId="41286" xr:uid="{00000000-0005-0000-0000-0000CF6E0000}"/>
    <cellStyle name="Normal 3 4 2 9 4" xfId="17764" xr:uid="{00000000-0005-0000-0000-0000D06E0000}"/>
    <cellStyle name="Normal 3 4 2 9 4 2" xfId="33433" xr:uid="{00000000-0005-0000-0000-0000D16E0000}"/>
    <cellStyle name="Normal 3 4 2 9 4 3" xfId="49030" xr:uid="{00000000-0005-0000-0000-0000D26E0000}"/>
    <cellStyle name="Normal 3 4 2 9 5" xfId="25687" xr:uid="{00000000-0005-0000-0000-0000D36E0000}"/>
    <cellStyle name="Normal 3 4 2 9 6" xfId="41284" xr:uid="{00000000-0005-0000-0000-0000D46E0000}"/>
    <cellStyle name="Normal 3 4 20" xfId="9857" xr:uid="{00000000-0005-0000-0000-0000D56E0000}"/>
    <cellStyle name="Normal 3 4 20 2" xfId="17767" xr:uid="{00000000-0005-0000-0000-0000D66E0000}"/>
    <cellStyle name="Normal 3 4 20 2 2" xfId="33436" xr:uid="{00000000-0005-0000-0000-0000D76E0000}"/>
    <cellStyle name="Normal 3 4 20 2 3" xfId="49033" xr:uid="{00000000-0005-0000-0000-0000D86E0000}"/>
    <cellStyle name="Normal 3 4 20 3" xfId="25690" xr:uid="{00000000-0005-0000-0000-0000D96E0000}"/>
    <cellStyle name="Normal 3 4 20 4" xfId="41287" xr:uid="{00000000-0005-0000-0000-0000DA6E0000}"/>
    <cellStyle name="Normal 3 4 21" xfId="17669" xr:uid="{00000000-0005-0000-0000-0000DB6E0000}"/>
    <cellStyle name="Normal 3 4 21 2" xfId="33338" xr:uid="{00000000-0005-0000-0000-0000DC6E0000}"/>
    <cellStyle name="Normal 3 4 21 3" xfId="48935" xr:uid="{00000000-0005-0000-0000-0000DD6E0000}"/>
    <cellStyle name="Normal 3 4 22" xfId="25592" xr:uid="{00000000-0005-0000-0000-0000DE6E0000}"/>
    <cellStyle name="Normal 3 4 23" xfId="41189" xr:uid="{00000000-0005-0000-0000-0000DF6E0000}"/>
    <cellStyle name="Normal 3 4 3" xfId="9858" xr:uid="{00000000-0005-0000-0000-0000E06E0000}"/>
    <cellStyle name="Normal 3 4 3 10" xfId="9859" xr:uid="{00000000-0005-0000-0000-0000E16E0000}"/>
    <cellStyle name="Normal 3 4 3 10 2" xfId="9860" xr:uid="{00000000-0005-0000-0000-0000E26E0000}"/>
    <cellStyle name="Normal 3 4 3 10 2 2" xfId="17770" xr:uid="{00000000-0005-0000-0000-0000E36E0000}"/>
    <cellStyle name="Normal 3 4 3 10 2 2 2" xfId="33439" xr:uid="{00000000-0005-0000-0000-0000E46E0000}"/>
    <cellStyle name="Normal 3 4 3 10 2 2 3" xfId="49036" xr:uid="{00000000-0005-0000-0000-0000E56E0000}"/>
    <cellStyle name="Normal 3 4 3 10 2 3" xfId="25693" xr:uid="{00000000-0005-0000-0000-0000E66E0000}"/>
    <cellStyle name="Normal 3 4 3 10 2 4" xfId="41290" xr:uid="{00000000-0005-0000-0000-0000E76E0000}"/>
    <cellStyle name="Normal 3 4 3 10 3" xfId="9861" xr:uid="{00000000-0005-0000-0000-0000E86E0000}"/>
    <cellStyle name="Normal 3 4 3 10 3 2" xfId="17771" xr:uid="{00000000-0005-0000-0000-0000E96E0000}"/>
    <cellStyle name="Normal 3 4 3 10 3 2 2" xfId="33440" xr:uid="{00000000-0005-0000-0000-0000EA6E0000}"/>
    <cellStyle name="Normal 3 4 3 10 3 2 3" xfId="49037" xr:uid="{00000000-0005-0000-0000-0000EB6E0000}"/>
    <cellStyle name="Normal 3 4 3 10 3 3" xfId="25694" xr:uid="{00000000-0005-0000-0000-0000EC6E0000}"/>
    <cellStyle name="Normal 3 4 3 10 3 4" xfId="41291" xr:uid="{00000000-0005-0000-0000-0000ED6E0000}"/>
    <cellStyle name="Normal 3 4 3 10 4" xfId="17769" xr:uid="{00000000-0005-0000-0000-0000EE6E0000}"/>
    <cellStyle name="Normal 3 4 3 10 4 2" xfId="33438" xr:uid="{00000000-0005-0000-0000-0000EF6E0000}"/>
    <cellStyle name="Normal 3 4 3 10 4 3" xfId="49035" xr:uid="{00000000-0005-0000-0000-0000F06E0000}"/>
    <cellStyle name="Normal 3 4 3 10 5" xfId="25692" xr:uid="{00000000-0005-0000-0000-0000F16E0000}"/>
    <cellStyle name="Normal 3 4 3 10 6" xfId="41289" xr:uid="{00000000-0005-0000-0000-0000F26E0000}"/>
    <cellStyle name="Normal 3 4 3 11" xfId="9862" xr:uid="{00000000-0005-0000-0000-0000F36E0000}"/>
    <cellStyle name="Normal 3 4 3 11 2" xfId="9863" xr:uid="{00000000-0005-0000-0000-0000F46E0000}"/>
    <cellStyle name="Normal 3 4 3 11 2 2" xfId="17773" xr:uid="{00000000-0005-0000-0000-0000F56E0000}"/>
    <cellStyle name="Normal 3 4 3 11 2 2 2" xfId="33442" xr:uid="{00000000-0005-0000-0000-0000F66E0000}"/>
    <cellStyle name="Normal 3 4 3 11 2 2 3" xfId="49039" xr:uid="{00000000-0005-0000-0000-0000F76E0000}"/>
    <cellStyle name="Normal 3 4 3 11 2 3" xfId="25696" xr:uid="{00000000-0005-0000-0000-0000F86E0000}"/>
    <cellStyle name="Normal 3 4 3 11 2 4" xfId="41293" xr:uid="{00000000-0005-0000-0000-0000F96E0000}"/>
    <cellStyle name="Normal 3 4 3 11 3" xfId="9864" xr:uid="{00000000-0005-0000-0000-0000FA6E0000}"/>
    <cellStyle name="Normal 3 4 3 11 3 2" xfId="17774" xr:uid="{00000000-0005-0000-0000-0000FB6E0000}"/>
    <cellStyle name="Normal 3 4 3 11 3 2 2" xfId="33443" xr:uid="{00000000-0005-0000-0000-0000FC6E0000}"/>
    <cellStyle name="Normal 3 4 3 11 3 2 3" xfId="49040" xr:uid="{00000000-0005-0000-0000-0000FD6E0000}"/>
    <cellStyle name="Normal 3 4 3 11 3 3" xfId="25697" xr:uid="{00000000-0005-0000-0000-0000FE6E0000}"/>
    <cellStyle name="Normal 3 4 3 11 3 4" xfId="41294" xr:uid="{00000000-0005-0000-0000-0000FF6E0000}"/>
    <cellStyle name="Normal 3 4 3 11 4" xfId="17772" xr:uid="{00000000-0005-0000-0000-0000006F0000}"/>
    <cellStyle name="Normal 3 4 3 11 4 2" xfId="33441" xr:uid="{00000000-0005-0000-0000-0000016F0000}"/>
    <cellStyle name="Normal 3 4 3 11 4 3" xfId="49038" xr:uid="{00000000-0005-0000-0000-0000026F0000}"/>
    <cellStyle name="Normal 3 4 3 11 5" xfId="25695" xr:uid="{00000000-0005-0000-0000-0000036F0000}"/>
    <cellStyle name="Normal 3 4 3 11 6" xfId="41292" xr:uid="{00000000-0005-0000-0000-0000046F0000}"/>
    <cellStyle name="Normal 3 4 3 12" xfId="9865" xr:uid="{00000000-0005-0000-0000-0000056F0000}"/>
    <cellStyle name="Normal 3 4 3 12 2" xfId="9866" xr:uid="{00000000-0005-0000-0000-0000066F0000}"/>
    <cellStyle name="Normal 3 4 3 12 2 2" xfId="17776" xr:uid="{00000000-0005-0000-0000-0000076F0000}"/>
    <cellStyle name="Normal 3 4 3 12 2 2 2" xfId="33445" xr:uid="{00000000-0005-0000-0000-0000086F0000}"/>
    <cellStyle name="Normal 3 4 3 12 2 2 3" xfId="49042" xr:uid="{00000000-0005-0000-0000-0000096F0000}"/>
    <cellStyle name="Normal 3 4 3 12 2 3" xfId="25699" xr:uid="{00000000-0005-0000-0000-00000A6F0000}"/>
    <cellStyle name="Normal 3 4 3 12 2 4" xfId="41296" xr:uid="{00000000-0005-0000-0000-00000B6F0000}"/>
    <cellStyle name="Normal 3 4 3 12 3" xfId="9867" xr:uid="{00000000-0005-0000-0000-00000C6F0000}"/>
    <cellStyle name="Normal 3 4 3 12 3 2" xfId="17777" xr:uid="{00000000-0005-0000-0000-00000D6F0000}"/>
    <cellStyle name="Normal 3 4 3 12 3 2 2" xfId="33446" xr:uid="{00000000-0005-0000-0000-00000E6F0000}"/>
    <cellStyle name="Normal 3 4 3 12 3 2 3" xfId="49043" xr:uid="{00000000-0005-0000-0000-00000F6F0000}"/>
    <cellStyle name="Normal 3 4 3 12 3 3" xfId="25700" xr:uid="{00000000-0005-0000-0000-0000106F0000}"/>
    <cellStyle name="Normal 3 4 3 12 3 4" xfId="41297" xr:uid="{00000000-0005-0000-0000-0000116F0000}"/>
    <cellStyle name="Normal 3 4 3 12 4" xfId="17775" xr:uid="{00000000-0005-0000-0000-0000126F0000}"/>
    <cellStyle name="Normal 3 4 3 12 4 2" xfId="33444" xr:uid="{00000000-0005-0000-0000-0000136F0000}"/>
    <cellStyle name="Normal 3 4 3 12 4 3" xfId="49041" xr:uid="{00000000-0005-0000-0000-0000146F0000}"/>
    <cellStyle name="Normal 3 4 3 12 5" xfId="25698" xr:uid="{00000000-0005-0000-0000-0000156F0000}"/>
    <cellStyle name="Normal 3 4 3 12 6" xfId="41295" xr:uid="{00000000-0005-0000-0000-0000166F0000}"/>
    <cellStyle name="Normal 3 4 3 13" xfId="9868" xr:uid="{00000000-0005-0000-0000-0000176F0000}"/>
    <cellStyle name="Normal 3 4 3 13 2" xfId="9869" xr:uid="{00000000-0005-0000-0000-0000186F0000}"/>
    <cellStyle name="Normal 3 4 3 13 2 2" xfId="17779" xr:uid="{00000000-0005-0000-0000-0000196F0000}"/>
    <cellStyle name="Normal 3 4 3 13 2 2 2" xfId="33448" xr:uid="{00000000-0005-0000-0000-00001A6F0000}"/>
    <cellStyle name="Normal 3 4 3 13 2 2 3" xfId="49045" xr:uid="{00000000-0005-0000-0000-00001B6F0000}"/>
    <cellStyle name="Normal 3 4 3 13 2 3" xfId="25702" xr:uid="{00000000-0005-0000-0000-00001C6F0000}"/>
    <cellStyle name="Normal 3 4 3 13 2 4" xfId="41299" xr:uid="{00000000-0005-0000-0000-00001D6F0000}"/>
    <cellStyle name="Normal 3 4 3 13 3" xfId="9870" xr:uid="{00000000-0005-0000-0000-00001E6F0000}"/>
    <cellStyle name="Normal 3 4 3 13 3 2" xfId="17780" xr:uid="{00000000-0005-0000-0000-00001F6F0000}"/>
    <cellStyle name="Normal 3 4 3 13 3 2 2" xfId="33449" xr:uid="{00000000-0005-0000-0000-0000206F0000}"/>
    <cellStyle name="Normal 3 4 3 13 3 2 3" xfId="49046" xr:uid="{00000000-0005-0000-0000-0000216F0000}"/>
    <cellStyle name="Normal 3 4 3 13 3 3" xfId="25703" xr:uid="{00000000-0005-0000-0000-0000226F0000}"/>
    <cellStyle name="Normal 3 4 3 13 3 4" xfId="41300" xr:uid="{00000000-0005-0000-0000-0000236F0000}"/>
    <cellStyle name="Normal 3 4 3 13 4" xfId="17778" xr:uid="{00000000-0005-0000-0000-0000246F0000}"/>
    <cellStyle name="Normal 3 4 3 13 4 2" xfId="33447" xr:uid="{00000000-0005-0000-0000-0000256F0000}"/>
    <cellStyle name="Normal 3 4 3 13 4 3" xfId="49044" xr:uid="{00000000-0005-0000-0000-0000266F0000}"/>
    <cellStyle name="Normal 3 4 3 13 5" xfId="25701" xr:uid="{00000000-0005-0000-0000-0000276F0000}"/>
    <cellStyle name="Normal 3 4 3 13 6" xfId="41298" xr:uid="{00000000-0005-0000-0000-0000286F0000}"/>
    <cellStyle name="Normal 3 4 3 14" xfId="9871" xr:uid="{00000000-0005-0000-0000-0000296F0000}"/>
    <cellStyle name="Normal 3 4 3 14 2" xfId="9872" xr:uid="{00000000-0005-0000-0000-00002A6F0000}"/>
    <cellStyle name="Normal 3 4 3 14 2 2" xfId="17782" xr:uid="{00000000-0005-0000-0000-00002B6F0000}"/>
    <cellStyle name="Normal 3 4 3 14 2 2 2" xfId="33451" xr:uid="{00000000-0005-0000-0000-00002C6F0000}"/>
    <cellStyle name="Normal 3 4 3 14 2 2 3" xfId="49048" xr:uid="{00000000-0005-0000-0000-00002D6F0000}"/>
    <cellStyle name="Normal 3 4 3 14 2 3" xfId="25705" xr:uid="{00000000-0005-0000-0000-00002E6F0000}"/>
    <cellStyle name="Normal 3 4 3 14 2 4" xfId="41302" xr:uid="{00000000-0005-0000-0000-00002F6F0000}"/>
    <cellStyle name="Normal 3 4 3 14 3" xfId="9873" xr:uid="{00000000-0005-0000-0000-0000306F0000}"/>
    <cellStyle name="Normal 3 4 3 14 3 2" xfId="17783" xr:uid="{00000000-0005-0000-0000-0000316F0000}"/>
    <cellStyle name="Normal 3 4 3 14 3 2 2" xfId="33452" xr:uid="{00000000-0005-0000-0000-0000326F0000}"/>
    <cellStyle name="Normal 3 4 3 14 3 2 3" xfId="49049" xr:uid="{00000000-0005-0000-0000-0000336F0000}"/>
    <cellStyle name="Normal 3 4 3 14 3 3" xfId="25706" xr:uid="{00000000-0005-0000-0000-0000346F0000}"/>
    <cellStyle name="Normal 3 4 3 14 3 4" xfId="41303" xr:uid="{00000000-0005-0000-0000-0000356F0000}"/>
    <cellStyle name="Normal 3 4 3 14 4" xfId="17781" xr:uid="{00000000-0005-0000-0000-0000366F0000}"/>
    <cellStyle name="Normal 3 4 3 14 4 2" xfId="33450" xr:uid="{00000000-0005-0000-0000-0000376F0000}"/>
    <cellStyle name="Normal 3 4 3 14 4 3" xfId="49047" xr:uid="{00000000-0005-0000-0000-0000386F0000}"/>
    <cellStyle name="Normal 3 4 3 14 5" xfId="25704" xr:uid="{00000000-0005-0000-0000-0000396F0000}"/>
    <cellStyle name="Normal 3 4 3 14 6" xfId="41301" xr:uid="{00000000-0005-0000-0000-00003A6F0000}"/>
    <cellStyle name="Normal 3 4 3 15" xfId="9874" xr:uid="{00000000-0005-0000-0000-00003B6F0000}"/>
    <cellStyle name="Normal 3 4 3 15 2" xfId="9875" xr:uid="{00000000-0005-0000-0000-00003C6F0000}"/>
    <cellStyle name="Normal 3 4 3 15 2 2" xfId="17785" xr:uid="{00000000-0005-0000-0000-00003D6F0000}"/>
    <cellStyle name="Normal 3 4 3 15 2 2 2" xfId="33454" xr:uid="{00000000-0005-0000-0000-00003E6F0000}"/>
    <cellStyle name="Normal 3 4 3 15 2 2 3" xfId="49051" xr:uid="{00000000-0005-0000-0000-00003F6F0000}"/>
    <cellStyle name="Normal 3 4 3 15 2 3" xfId="25708" xr:uid="{00000000-0005-0000-0000-0000406F0000}"/>
    <cellStyle name="Normal 3 4 3 15 2 4" xfId="41305" xr:uid="{00000000-0005-0000-0000-0000416F0000}"/>
    <cellStyle name="Normal 3 4 3 15 3" xfId="9876" xr:uid="{00000000-0005-0000-0000-0000426F0000}"/>
    <cellStyle name="Normal 3 4 3 15 3 2" xfId="17786" xr:uid="{00000000-0005-0000-0000-0000436F0000}"/>
    <cellStyle name="Normal 3 4 3 15 3 2 2" xfId="33455" xr:uid="{00000000-0005-0000-0000-0000446F0000}"/>
    <cellStyle name="Normal 3 4 3 15 3 2 3" xfId="49052" xr:uid="{00000000-0005-0000-0000-0000456F0000}"/>
    <cellStyle name="Normal 3 4 3 15 3 3" xfId="25709" xr:uid="{00000000-0005-0000-0000-0000466F0000}"/>
    <cellStyle name="Normal 3 4 3 15 3 4" xfId="41306" xr:uid="{00000000-0005-0000-0000-0000476F0000}"/>
    <cellStyle name="Normal 3 4 3 15 4" xfId="17784" xr:uid="{00000000-0005-0000-0000-0000486F0000}"/>
    <cellStyle name="Normal 3 4 3 15 4 2" xfId="33453" xr:uid="{00000000-0005-0000-0000-0000496F0000}"/>
    <cellStyle name="Normal 3 4 3 15 4 3" xfId="49050" xr:uid="{00000000-0005-0000-0000-00004A6F0000}"/>
    <cellStyle name="Normal 3 4 3 15 5" xfId="25707" xr:uid="{00000000-0005-0000-0000-00004B6F0000}"/>
    <cellStyle name="Normal 3 4 3 15 6" xfId="41304" xr:uid="{00000000-0005-0000-0000-00004C6F0000}"/>
    <cellStyle name="Normal 3 4 3 16" xfId="9877" xr:uid="{00000000-0005-0000-0000-00004D6F0000}"/>
    <cellStyle name="Normal 3 4 3 16 2" xfId="9878" xr:uid="{00000000-0005-0000-0000-00004E6F0000}"/>
    <cellStyle name="Normal 3 4 3 16 2 2" xfId="17788" xr:uid="{00000000-0005-0000-0000-00004F6F0000}"/>
    <cellStyle name="Normal 3 4 3 16 2 2 2" xfId="33457" xr:uid="{00000000-0005-0000-0000-0000506F0000}"/>
    <cellStyle name="Normal 3 4 3 16 2 2 3" xfId="49054" xr:uid="{00000000-0005-0000-0000-0000516F0000}"/>
    <cellStyle name="Normal 3 4 3 16 2 3" xfId="25711" xr:uid="{00000000-0005-0000-0000-0000526F0000}"/>
    <cellStyle name="Normal 3 4 3 16 2 4" xfId="41308" xr:uid="{00000000-0005-0000-0000-0000536F0000}"/>
    <cellStyle name="Normal 3 4 3 16 3" xfId="9879" xr:uid="{00000000-0005-0000-0000-0000546F0000}"/>
    <cellStyle name="Normal 3 4 3 16 3 2" xfId="17789" xr:uid="{00000000-0005-0000-0000-0000556F0000}"/>
    <cellStyle name="Normal 3 4 3 16 3 2 2" xfId="33458" xr:uid="{00000000-0005-0000-0000-0000566F0000}"/>
    <cellStyle name="Normal 3 4 3 16 3 2 3" xfId="49055" xr:uid="{00000000-0005-0000-0000-0000576F0000}"/>
    <cellStyle name="Normal 3 4 3 16 3 3" xfId="25712" xr:uid="{00000000-0005-0000-0000-0000586F0000}"/>
    <cellStyle name="Normal 3 4 3 16 3 4" xfId="41309" xr:uid="{00000000-0005-0000-0000-0000596F0000}"/>
    <cellStyle name="Normal 3 4 3 16 4" xfId="17787" xr:uid="{00000000-0005-0000-0000-00005A6F0000}"/>
    <cellStyle name="Normal 3 4 3 16 4 2" xfId="33456" xr:uid="{00000000-0005-0000-0000-00005B6F0000}"/>
    <cellStyle name="Normal 3 4 3 16 4 3" xfId="49053" xr:uid="{00000000-0005-0000-0000-00005C6F0000}"/>
    <cellStyle name="Normal 3 4 3 16 5" xfId="25710" xr:uid="{00000000-0005-0000-0000-00005D6F0000}"/>
    <cellStyle name="Normal 3 4 3 16 6" xfId="41307" xr:uid="{00000000-0005-0000-0000-00005E6F0000}"/>
    <cellStyle name="Normal 3 4 3 17" xfId="9880" xr:uid="{00000000-0005-0000-0000-00005F6F0000}"/>
    <cellStyle name="Normal 3 4 3 17 2" xfId="17790" xr:uid="{00000000-0005-0000-0000-0000606F0000}"/>
    <cellStyle name="Normal 3 4 3 17 2 2" xfId="33459" xr:uid="{00000000-0005-0000-0000-0000616F0000}"/>
    <cellStyle name="Normal 3 4 3 17 2 3" xfId="49056" xr:uid="{00000000-0005-0000-0000-0000626F0000}"/>
    <cellStyle name="Normal 3 4 3 17 3" xfId="25713" xr:uid="{00000000-0005-0000-0000-0000636F0000}"/>
    <cellStyle name="Normal 3 4 3 17 4" xfId="41310" xr:uid="{00000000-0005-0000-0000-0000646F0000}"/>
    <cellStyle name="Normal 3 4 3 18" xfId="9881" xr:uid="{00000000-0005-0000-0000-0000656F0000}"/>
    <cellStyle name="Normal 3 4 3 18 2" xfId="17791" xr:uid="{00000000-0005-0000-0000-0000666F0000}"/>
    <cellStyle name="Normal 3 4 3 18 2 2" xfId="33460" xr:uid="{00000000-0005-0000-0000-0000676F0000}"/>
    <cellStyle name="Normal 3 4 3 18 2 3" xfId="49057" xr:uid="{00000000-0005-0000-0000-0000686F0000}"/>
    <cellStyle name="Normal 3 4 3 18 3" xfId="25714" xr:uid="{00000000-0005-0000-0000-0000696F0000}"/>
    <cellStyle name="Normal 3 4 3 18 4" xfId="41311" xr:uid="{00000000-0005-0000-0000-00006A6F0000}"/>
    <cellStyle name="Normal 3 4 3 19" xfId="17768" xr:uid="{00000000-0005-0000-0000-00006B6F0000}"/>
    <cellStyle name="Normal 3 4 3 19 2" xfId="33437" xr:uid="{00000000-0005-0000-0000-00006C6F0000}"/>
    <cellStyle name="Normal 3 4 3 19 3" xfId="49034" xr:uid="{00000000-0005-0000-0000-00006D6F0000}"/>
    <cellStyle name="Normal 3 4 3 2" xfId="9882" xr:uid="{00000000-0005-0000-0000-00006E6F0000}"/>
    <cellStyle name="Normal 3 4 3 2 2" xfId="9883" xr:uid="{00000000-0005-0000-0000-00006F6F0000}"/>
    <cellStyle name="Normal 3 4 3 2 2 2" xfId="9884" xr:uid="{00000000-0005-0000-0000-0000706F0000}"/>
    <cellStyle name="Normal 3 4 3 2 2 2 2" xfId="9885" xr:uid="{00000000-0005-0000-0000-0000716F0000}"/>
    <cellStyle name="Normal 3 4 3 2 2 2 2 2" xfId="17795" xr:uid="{00000000-0005-0000-0000-0000726F0000}"/>
    <cellStyle name="Normal 3 4 3 2 2 2 2 2 2" xfId="33464" xr:uid="{00000000-0005-0000-0000-0000736F0000}"/>
    <cellStyle name="Normal 3 4 3 2 2 2 2 2 3" xfId="49061" xr:uid="{00000000-0005-0000-0000-0000746F0000}"/>
    <cellStyle name="Normal 3 4 3 2 2 2 2 3" xfId="25718" xr:uid="{00000000-0005-0000-0000-0000756F0000}"/>
    <cellStyle name="Normal 3 4 3 2 2 2 2 4" xfId="41315" xr:uid="{00000000-0005-0000-0000-0000766F0000}"/>
    <cellStyle name="Normal 3 4 3 2 2 2 3" xfId="9886" xr:uid="{00000000-0005-0000-0000-0000776F0000}"/>
    <cellStyle name="Normal 3 4 3 2 2 2 3 2" xfId="17796" xr:uid="{00000000-0005-0000-0000-0000786F0000}"/>
    <cellStyle name="Normal 3 4 3 2 2 2 3 2 2" xfId="33465" xr:uid="{00000000-0005-0000-0000-0000796F0000}"/>
    <cellStyle name="Normal 3 4 3 2 2 2 3 2 3" xfId="49062" xr:uid="{00000000-0005-0000-0000-00007A6F0000}"/>
    <cellStyle name="Normal 3 4 3 2 2 2 3 3" xfId="25719" xr:uid="{00000000-0005-0000-0000-00007B6F0000}"/>
    <cellStyle name="Normal 3 4 3 2 2 2 3 4" xfId="41316" xr:uid="{00000000-0005-0000-0000-00007C6F0000}"/>
    <cellStyle name="Normal 3 4 3 2 2 2 4" xfId="17794" xr:uid="{00000000-0005-0000-0000-00007D6F0000}"/>
    <cellStyle name="Normal 3 4 3 2 2 2 4 2" xfId="33463" xr:uid="{00000000-0005-0000-0000-00007E6F0000}"/>
    <cellStyle name="Normal 3 4 3 2 2 2 4 3" xfId="49060" xr:uid="{00000000-0005-0000-0000-00007F6F0000}"/>
    <cellStyle name="Normal 3 4 3 2 2 2 5" xfId="25717" xr:uid="{00000000-0005-0000-0000-0000806F0000}"/>
    <cellStyle name="Normal 3 4 3 2 2 2 6" xfId="41314" xr:uid="{00000000-0005-0000-0000-0000816F0000}"/>
    <cellStyle name="Normal 3 4 3 2 2 3" xfId="9887" xr:uid="{00000000-0005-0000-0000-0000826F0000}"/>
    <cellStyle name="Normal 3 4 3 2 2 3 2" xfId="17797" xr:uid="{00000000-0005-0000-0000-0000836F0000}"/>
    <cellStyle name="Normal 3 4 3 2 2 3 2 2" xfId="33466" xr:uid="{00000000-0005-0000-0000-0000846F0000}"/>
    <cellStyle name="Normal 3 4 3 2 2 3 2 3" xfId="49063" xr:uid="{00000000-0005-0000-0000-0000856F0000}"/>
    <cellStyle name="Normal 3 4 3 2 2 3 3" xfId="25720" xr:uid="{00000000-0005-0000-0000-0000866F0000}"/>
    <cellStyle name="Normal 3 4 3 2 2 3 4" xfId="41317" xr:uid="{00000000-0005-0000-0000-0000876F0000}"/>
    <cellStyle name="Normal 3 4 3 2 2 4" xfId="9888" xr:uid="{00000000-0005-0000-0000-0000886F0000}"/>
    <cellStyle name="Normal 3 4 3 2 2 4 2" xfId="17798" xr:uid="{00000000-0005-0000-0000-0000896F0000}"/>
    <cellStyle name="Normal 3 4 3 2 2 4 2 2" xfId="33467" xr:uid="{00000000-0005-0000-0000-00008A6F0000}"/>
    <cellStyle name="Normal 3 4 3 2 2 4 2 3" xfId="49064" xr:uid="{00000000-0005-0000-0000-00008B6F0000}"/>
    <cellStyle name="Normal 3 4 3 2 2 4 3" xfId="25721" xr:uid="{00000000-0005-0000-0000-00008C6F0000}"/>
    <cellStyle name="Normal 3 4 3 2 2 4 4" xfId="41318" xr:uid="{00000000-0005-0000-0000-00008D6F0000}"/>
    <cellStyle name="Normal 3 4 3 2 2 5" xfId="17793" xr:uid="{00000000-0005-0000-0000-00008E6F0000}"/>
    <cellStyle name="Normal 3 4 3 2 2 5 2" xfId="33462" xr:uid="{00000000-0005-0000-0000-00008F6F0000}"/>
    <cellStyle name="Normal 3 4 3 2 2 5 3" xfId="49059" xr:uid="{00000000-0005-0000-0000-0000906F0000}"/>
    <cellStyle name="Normal 3 4 3 2 2 6" xfId="25716" xr:uid="{00000000-0005-0000-0000-0000916F0000}"/>
    <cellStyle name="Normal 3 4 3 2 2 7" xfId="41313" xr:uid="{00000000-0005-0000-0000-0000926F0000}"/>
    <cellStyle name="Normal 3 4 3 2 3" xfId="9889" xr:uid="{00000000-0005-0000-0000-0000936F0000}"/>
    <cellStyle name="Normal 3 4 3 2 3 2" xfId="9890" xr:uid="{00000000-0005-0000-0000-0000946F0000}"/>
    <cellStyle name="Normal 3 4 3 2 3 2 2" xfId="17800" xr:uid="{00000000-0005-0000-0000-0000956F0000}"/>
    <cellStyle name="Normal 3 4 3 2 3 2 2 2" xfId="33469" xr:uid="{00000000-0005-0000-0000-0000966F0000}"/>
    <cellStyle name="Normal 3 4 3 2 3 2 2 3" xfId="49066" xr:uid="{00000000-0005-0000-0000-0000976F0000}"/>
    <cellStyle name="Normal 3 4 3 2 3 2 3" xfId="25723" xr:uid="{00000000-0005-0000-0000-0000986F0000}"/>
    <cellStyle name="Normal 3 4 3 2 3 2 4" xfId="41320" xr:uid="{00000000-0005-0000-0000-0000996F0000}"/>
    <cellStyle name="Normal 3 4 3 2 3 3" xfId="9891" xr:uid="{00000000-0005-0000-0000-00009A6F0000}"/>
    <cellStyle name="Normal 3 4 3 2 3 3 2" xfId="17801" xr:uid="{00000000-0005-0000-0000-00009B6F0000}"/>
    <cellStyle name="Normal 3 4 3 2 3 3 2 2" xfId="33470" xr:uid="{00000000-0005-0000-0000-00009C6F0000}"/>
    <cellStyle name="Normal 3 4 3 2 3 3 2 3" xfId="49067" xr:uid="{00000000-0005-0000-0000-00009D6F0000}"/>
    <cellStyle name="Normal 3 4 3 2 3 3 3" xfId="25724" xr:uid="{00000000-0005-0000-0000-00009E6F0000}"/>
    <cellStyle name="Normal 3 4 3 2 3 3 4" xfId="41321" xr:uid="{00000000-0005-0000-0000-00009F6F0000}"/>
    <cellStyle name="Normal 3 4 3 2 3 4" xfId="17799" xr:uid="{00000000-0005-0000-0000-0000A06F0000}"/>
    <cellStyle name="Normal 3 4 3 2 3 4 2" xfId="33468" xr:uid="{00000000-0005-0000-0000-0000A16F0000}"/>
    <cellStyle name="Normal 3 4 3 2 3 4 3" xfId="49065" xr:uid="{00000000-0005-0000-0000-0000A26F0000}"/>
    <cellStyle name="Normal 3 4 3 2 3 5" xfId="25722" xr:uid="{00000000-0005-0000-0000-0000A36F0000}"/>
    <cellStyle name="Normal 3 4 3 2 3 6" xfId="41319" xr:uid="{00000000-0005-0000-0000-0000A46F0000}"/>
    <cellStyle name="Normal 3 4 3 2 4" xfId="9892" xr:uid="{00000000-0005-0000-0000-0000A56F0000}"/>
    <cellStyle name="Normal 3 4 3 2 4 2" xfId="17802" xr:uid="{00000000-0005-0000-0000-0000A66F0000}"/>
    <cellStyle name="Normal 3 4 3 2 4 2 2" xfId="33471" xr:uid="{00000000-0005-0000-0000-0000A76F0000}"/>
    <cellStyle name="Normal 3 4 3 2 4 2 3" xfId="49068" xr:uid="{00000000-0005-0000-0000-0000A86F0000}"/>
    <cellStyle name="Normal 3 4 3 2 4 3" xfId="25725" xr:uid="{00000000-0005-0000-0000-0000A96F0000}"/>
    <cellStyle name="Normal 3 4 3 2 4 4" xfId="41322" xr:uid="{00000000-0005-0000-0000-0000AA6F0000}"/>
    <cellStyle name="Normal 3 4 3 2 5" xfId="9893" xr:uid="{00000000-0005-0000-0000-0000AB6F0000}"/>
    <cellStyle name="Normal 3 4 3 2 5 2" xfId="17803" xr:uid="{00000000-0005-0000-0000-0000AC6F0000}"/>
    <cellStyle name="Normal 3 4 3 2 5 2 2" xfId="33472" xr:uid="{00000000-0005-0000-0000-0000AD6F0000}"/>
    <cellStyle name="Normal 3 4 3 2 5 2 3" xfId="49069" xr:uid="{00000000-0005-0000-0000-0000AE6F0000}"/>
    <cellStyle name="Normal 3 4 3 2 5 3" xfId="25726" xr:uid="{00000000-0005-0000-0000-0000AF6F0000}"/>
    <cellStyle name="Normal 3 4 3 2 5 4" xfId="41323" xr:uid="{00000000-0005-0000-0000-0000B06F0000}"/>
    <cellStyle name="Normal 3 4 3 2 6" xfId="17792" xr:uid="{00000000-0005-0000-0000-0000B16F0000}"/>
    <cellStyle name="Normal 3 4 3 2 6 2" xfId="33461" xr:uid="{00000000-0005-0000-0000-0000B26F0000}"/>
    <cellStyle name="Normal 3 4 3 2 6 3" xfId="49058" xr:uid="{00000000-0005-0000-0000-0000B36F0000}"/>
    <cellStyle name="Normal 3 4 3 2 7" xfId="25715" xr:uid="{00000000-0005-0000-0000-0000B46F0000}"/>
    <cellStyle name="Normal 3 4 3 2 8" xfId="41312" xr:uid="{00000000-0005-0000-0000-0000B56F0000}"/>
    <cellStyle name="Normal 3 4 3 20" xfId="25691" xr:uid="{00000000-0005-0000-0000-0000B66F0000}"/>
    <cellStyle name="Normal 3 4 3 21" xfId="41288" xr:uid="{00000000-0005-0000-0000-0000B76F0000}"/>
    <cellStyle name="Normal 3 4 3 3" xfId="9894" xr:uid="{00000000-0005-0000-0000-0000B86F0000}"/>
    <cellStyle name="Normal 3 4 3 3 2" xfId="9895" xr:uid="{00000000-0005-0000-0000-0000B96F0000}"/>
    <cellStyle name="Normal 3 4 3 3 2 2" xfId="9896" xr:uid="{00000000-0005-0000-0000-0000BA6F0000}"/>
    <cellStyle name="Normal 3 4 3 3 2 2 2" xfId="9897" xr:uid="{00000000-0005-0000-0000-0000BB6F0000}"/>
    <cellStyle name="Normal 3 4 3 3 2 2 2 2" xfId="17807" xr:uid="{00000000-0005-0000-0000-0000BC6F0000}"/>
    <cellStyle name="Normal 3 4 3 3 2 2 2 2 2" xfId="33476" xr:uid="{00000000-0005-0000-0000-0000BD6F0000}"/>
    <cellStyle name="Normal 3 4 3 3 2 2 2 2 3" xfId="49073" xr:uid="{00000000-0005-0000-0000-0000BE6F0000}"/>
    <cellStyle name="Normal 3 4 3 3 2 2 2 3" xfId="25730" xr:uid="{00000000-0005-0000-0000-0000BF6F0000}"/>
    <cellStyle name="Normal 3 4 3 3 2 2 2 4" xfId="41327" xr:uid="{00000000-0005-0000-0000-0000C06F0000}"/>
    <cellStyle name="Normal 3 4 3 3 2 2 3" xfId="9898" xr:uid="{00000000-0005-0000-0000-0000C16F0000}"/>
    <cellStyle name="Normal 3 4 3 3 2 2 3 2" xfId="17808" xr:uid="{00000000-0005-0000-0000-0000C26F0000}"/>
    <cellStyle name="Normal 3 4 3 3 2 2 3 2 2" xfId="33477" xr:uid="{00000000-0005-0000-0000-0000C36F0000}"/>
    <cellStyle name="Normal 3 4 3 3 2 2 3 2 3" xfId="49074" xr:uid="{00000000-0005-0000-0000-0000C46F0000}"/>
    <cellStyle name="Normal 3 4 3 3 2 2 3 3" xfId="25731" xr:uid="{00000000-0005-0000-0000-0000C56F0000}"/>
    <cellStyle name="Normal 3 4 3 3 2 2 3 4" xfId="41328" xr:uid="{00000000-0005-0000-0000-0000C66F0000}"/>
    <cellStyle name="Normal 3 4 3 3 2 2 4" xfId="17806" xr:uid="{00000000-0005-0000-0000-0000C76F0000}"/>
    <cellStyle name="Normal 3 4 3 3 2 2 4 2" xfId="33475" xr:uid="{00000000-0005-0000-0000-0000C86F0000}"/>
    <cellStyle name="Normal 3 4 3 3 2 2 4 3" xfId="49072" xr:uid="{00000000-0005-0000-0000-0000C96F0000}"/>
    <cellStyle name="Normal 3 4 3 3 2 2 5" xfId="25729" xr:uid="{00000000-0005-0000-0000-0000CA6F0000}"/>
    <cellStyle name="Normal 3 4 3 3 2 2 6" xfId="41326" xr:uid="{00000000-0005-0000-0000-0000CB6F0000}"/>
    <cellStyle name="Normal 3 4 3 3 2 3" xfId="9899" xr:uid="{00000000-0005-0000-0000-0000CC6F0000}"/>
    <cellStyle name="Normal 3 4 3 3 2 3 2" xfId="17809" xr:uid="{00000000-0005-0000-0000-0000CD6F0000}"/>
    <cellStyle name="Normal 3 4 3 3 2 3 2 2" xfId="33478" xr:uid="{00000000-0005-0000-0000-0000CE6F0000}"/>
    <cellStyle name="Normal 3 4 3 3 2 3 2 3" xfId="49075" xr:uid="{00000000-0005-0000-0000-0000CF6F0000}"/>
    <cellStyle name="Normal 3 4 3 3 2 3 3" xfId="25732" xr:uid="{00000000-0005-0000-0000-0000D06F0000}"/>
    <cellStyle name="Normal 3 4 3 3 2 3 4" xfId="41329" xr:uid="{00000000-0005-0000-0000-0000D16F0000}"/>
    <cellStyle name="Normal 3 4 3 3 2 4" xfId="9900" xr:uid="{00000000-0005-0000-0000-0000D26F0000}"/>
    <cellStyle name="Normal 3 4 3 3 2 4 2" xfId="17810" xr:uid="{00000000-0005-0000-0000-0000D36F0000}"/>
    <cellStyle name="Normal 3 4 3 3 2 4 2 2" xfId="33479" xr:uid="{00000000-0005-0000-0000-0000D46F0000}"/>
    <cellStyle name="Normal 3 4 3 3 2 4 2 3" xfId="49076" xr:uid="{00000000-0005-0000-0000-0000D56F0000}"/>
    <cellStyle name="Normal 3 4 3 3 2 4 3" xfId="25733" xr:uid="{00000000-0005-0000-0000-0000D66F0000}"/>
    <cellStyle name="Normal 3 4 3 3 2 4 4" xfId="41330" xr:uid="{00000000-0005-0000-0000-0000D76F0000}"/>
    <cellStyle name="Normal 3 4 3 3 2 5" xfId="17805" xr:uid="{00000000-0005-0000-0000-0000D86F0000}"/>
    <cellStyle name="Normal 3 4 3 3 2 5 2" xfId="33474" xr:uid="{00000000-0005-0000-0000-0000D96F0000}"/>
    <cellStyle name="Normal 3 4 3 3 2 5 3" xfId="49071" xr:uid="{00000000-0005-0000-0000-0000DA6F0000}"/>
    <cellStyle name="Normal 3 4 3 3 2 6" xfId="25728" xr:uid="{00000000-0005-0000-0000-0000DB6F0000}"/>
    <cellStyle name="Normal 3 4 3 3 2 7" xfId="41325" xr:uid="{00000000-0005-0000-0000-0000DC6F0000}"/>
    <cellStyle name="Normal 3 4 3 3 3" xfId="9901" xr:uid="{00000000-0005-0000-0000-0000DD6F0000}"/>
    <cellStyle name="Normal 3 4 3 3 3 2" xfId="9902" xr:uid="{00000000-0005-0000-0000-0000DE6F0000}"/>
    <cellStyle name="Normal 3 4 3 3 3 2 2" xfId="17812" xr:uid="{00000000-0005-0000-0000-0000DF6F0000}"/>
    <cellStyle name="Normal 3 4 3 3 3 2 2 2" xfId="33481" xr:uid="{00000000-0005-0000-0000-0000E06F0000}"/>
    <cellStyle name="Normal 3 4 3 3 3 2 2 3" xfId="49078" xr:uid="{00000000-0005-0000-0000-0000E16F0000}"/>
    <cellStyle name="Normal 3 4 3 3 3 2 3" xfId="25735" xr:uid="{00000000-0005-0000-0000-0000E26F0000}"/>
    <cellStyle name="Normal 3 4 3 3 3 2 4" xfId="41332" xr:uid="{00000000-0005-0000-0000-0000E36F0000}"/>
    <cellStyle name="Normal 3 4 3 3 3 3" xfId="9903" xr:uid="{00000000-0005-0000-0000-0000E46F0000}"/>
    <cellStyle name="Normal 3 4 3 3 3 3 2" xfId="17813" xr:uid="{00000000-0005-0000-0000-0000E56F0000}"/>
    <cellStyle name="Normal 3 4 3 3 3 3 2 2" xfId="33482" xr:uid="{00000000-0005-0000-0000-0000E66F0000}"/>
    <cellStyle name="Normal 3 4 3 3 3 3 2 3" xfId="49079" xr:uid="{00000000-0005-0000-0000-0000E76F0000}"/>
    <cellStyle name="Normal 3 4 3 3 3 3 3" xfId="25736" xr:uid="{00000000-0005-0000-0000-0000E86F0000}"/>
    <cellStyle name="Normal 3 4 3 3 3 3 4" xfId="41333" xr:uid="{00000000-0005-0000-0000-0000E96F0000}"/>
    <cellStyle name="Normal 3 4 3 3 3 4" xfId="17811" xr:uid="{00000000-0005-0000-0000-0000EA6F0000}"/>
    <cellStyle name="Normal 3 4 3 3 3 4 2" xfId="33480" xr:uid="{00000000-0005-0000-0000-0000EB6F0000}"/>
    <cellStyle name="Normal 3 4 3 3 3 4 3" xfId="49077" xr:uid="{00000000-0005-0000-0000-0000EC6F0000}"/>
    <cellStyle name="Normal 3 4 3 3 3 5" xfId="25734" xr:uid="{00000000-0005-0000-0000-0000ED6F0000}"/>
    <cellStyle name="Normal 3 4 3 3 3 6" xfId="41331" xr:uid="{00000000-0005-0000-0000-0000EE6F0000}"/>
    <cellStyle name="Normal 3 4 3 3 4" xfId="9904" xr:uid="{00000000-0005-0000-0000-0000EF6F0000}"/>
    <cellStyle name="Normal 3 4 3 3 4 2" xfId="17814" xr:uid="{00000000-0005-0000-0000-0000F06F0000}"/>
    <cellStyle name="Normal 3 4 3 3 4 2 2" xfId="33483" xr:uid="{00000000-0005-0000-0000-0000F16F0000}"/>
    <cellStyle name="Normal 3 4 3 3 4 2 3" xfId="49080" xr:uid="{00000000-0005-0000-0000-0000F26F0000}"/>
    <cellStyle name="Normal 3 4 3 3 4 3" xfId="25737" xr:uid="{00000000-0005-0000-0000-0000F36F0000}"/>
    <cellStyle name="Normal 3 4 3 3 4 4" xfId="41334" xr:uid="{00000000-0005-0000-0000-0000F46F0000}"/>
    <cellStyle name="Normal 3 4 3 3 5" xfId="9905" xr:uid="{00000000-0005-0000-0000-0000F56F0000}"/>
    <cellStyle name="Normal 3 4 3 3 5 2" xfId="17815" xr:uid="{00000000-0005-0000-0000-0000F66F0000}"/>
    <cellStyle name="Normal 3 4 3 3 5 2 2" xfId="33484" xr:uid="{00000000-0005-0000-0000-0000F76F0000}"/>
    <cellStyle name="Normal 3 4 3 3 5 2 3" xfId="49081" xr:uid="{00000000-0005-0000-0000-0000F86F0000}"/>
    <cellStyle name="Normal 3 4 3 3 5 3" xfId="25738" xr:uid="{00000000-0005-0000-0000-0000F96F0000}"/>
    <cellStyle name="Normal 3 4 3 3 5 4" xfId="41335" xr:uid="{00000000-0005-0000-0000-0000FA6F0000}"/>
    <cellStyle name="Normal 3 4 3 3 6" xfId="17804" xr:uid="{00000000-0005-0000-0000-0000FB6F0000}"/>
    <cellStyle name="Normal 3 4 3 3 6 2" xfId="33473" xr:uid="{00000000-0005-0000-0000-0000FC6F0000}"/>
    <cellStyle name="Normal 3 4 3 3 6 3" xfId="49070" xr:uid="{00000000-0005-0000-0000-0000FD6F0000}"/>
    <cellStyle name="Normal 3 4 3 3 7" xfId="25727" xr:uid="{00000000-0005-0000-0000-0000FE6F0000}"/>
    <cellStyle name="Normal 3 4 3 3 8" xfId="41324" xr:uid="{00000000-0005-0000-0000-0000FF6F0000}"/>
    <cellStyle name="Normal 3 4 3 4" xfId="9906" xr:uid="{00000000-0005-0000-0000-000000700000}"/>
    <cellStyle name="Normal 3 4 3 4 2" xfId="9907" xr:uid="{00000000-0005-0000-0000-000001700000}"/>
    <cellStyle name="Normal 3 4 3 4 2 2" xfId="9908" xr:uid="{00000000-0005-0000-0000-000002700000}"/>
    <cellStyle name="Normal 3 4 3 4 2 2 2" xfId="17818" xr:uid="{00000000-0005-0000-0000-000003700000}"/>
    <cellStyle name="Normal 3 4 3 4 2 2 2 2" xfId="33487" xr:uid="{00000000-0005-0000-0000-000004700000}"/>
    <cellStyle name="Normal 3 4 3 4 2 2 2 3" xfId="49084" xr:uid="{00000000-0005-0000-0000-000005700000}"/>
    <cellStyle name="Normal 3 4 3 4 2 2 3" xfId="25741" xr:uid="{00000000-0005-0000-0000-000006700000}"/>
    <cellStyle name="Normal 3 4 3 4 2 2 4" xfId="41338" xr:uid="{00000000-0005-0000-0000-000007700000}"/>
    <cellStyle name="Normal 3 4 3 4 2 3" xfId="9909" xr:uid="{00000000-0005-0000-0000-000008700000}"/>
    <cellStyle name="Normal 3 4 3 4 2 3 2" xfId="17819" xr:uid="{00000000-0005-0000-0000-000009700000}"/>
    <cellStyle name="Normal 3 4 3 4 2 3 2 2" xfId="33488" xr:uid="{00000000-0005-0000-0000-00000A700000}"/>
    <cellStyle name="Normal 3 4 3 4 2 3 2 3" xfId="49085" xr:uid="{00000000-0005-0000-0000-00000B700000}"/>
    <cellStyle name="Normal 3 4 3 4 2 3 3" xfId="25742" xr:uid="{00000000-0005-0000-0000-00000C700000}"/>
    <cellStyle name="Normal 3 4 3 4 2 3 4" xfId="41339" xr:uid="{00000000-0005-0000-0000-00000D700000}"/>
    <cellStyle name="Normal 3 4 3 4 2 4" xfId="17817" xr:uid="{00000000-0005-0000-0000-00000E700000}"/>
    <cellStyle name="Normal 3 4 3 4 2 4 2" xfId="33486" xr:uid="{00000000-0005-0000-0000-00000F700000}"/>
    <cellStyle name="Normal 3 4 3 4 2 4 3" xfId="49083" xr:uid="{00000000-0005-0000-0000-000010700000}"/>
    <cellStyle name="Normal 3 4 3 4 2 5" xfId="25740" xr:uid="{00000000-0005-0000-0000-000011700000}"/>
    <cellStyle name="Normal 3 4 3 4 2 6" xfId="41337" xr:uid="{00000000-0005-0000-0000-000012700000}"/>
    <cellStyle name="Normal 3 4 3 4 3" xfId="9910" xr:uid="{00000000-0005-0000-0000-000013700000}"/>
    <cellStyle name="Normal 3 4 3 4 3 2" xfId="17820" xr:uid="{00000000-0005-0000-0000-000014700000}"/>
    <cellStyle name="Normal 3 4 3 4 3 2 2" xfId="33489" xr:uid="{00000000-0005-0000-0000-000015700000}"/>
    <cellStyle name="Normal 3 4 3 4 3 2 3" xfId="49086" xr:uid="{00000000-0005-0000-0000-000016700000}"/>
    <cellStyle name="Normal 3 4 3 4 3 3" xfId="25743" xr:uid="{00000000-0005-0000-0000-000017700000}"/>
    <cellStyle name="Normal 3 4 3 4 3 4" xfId="41340" xr:uid="{00000000-0005-0000-0000-000018700000}"/>
    <cellStyle name="Normal 3 4 3 4 4" xfId="9911" xr:uid="{00000000-0005-0000-0000-000019700000}"/>
    <cellStyle name="Normal 3 4 3 4 4 2" xfId="17821" xr:uid="{00000000-0005-0000-0000-00001A700000}"/>
    <cellStyle name="Normal 3 4 3 4 4 2 2" xfId="33490" xr:uid="{00000000-0005-0000-0000-00001B700000}"/>
    <cellStyle name="Normal 3 4 3 4 4 2 3" xfId="49087" xr:uid="{00000000-0005-0000-0000-00001C700000}"/>
    <cellStyle name="Normal 3 4 3 4 4 3" xfId="25744" xr:uid="{00000000-0005-0000-0000-00001D700000}"/>
    <cellStyle name="Normal 3 4 3 4 4 4" xfId="41341" xr:uid="{00000000-0005-0000-0000-00001E700000}"/>
    <cellStyle name="Normal 3 4 3 4 5" xfId="17816" xr:uid="{00000000-0005-0000-0000-00001F700000}"/>
    <cellStyle name="Normal 3 4 3 4 5 2" xfId="33485" xr:uid="{00000000-0005-0000-0000-000020700000}"/>
    <cellStyle name="Normal 3 4 3 4 5 3" xfId="49082" xr:uid="{00000000-0005-0000-0000-000021700000}"/>
    <cellStyle name="Normal 3 4 3 4 6" xfId="25739" xr:uid="{00000000-0005-0000-0000-000022700000}"/>
    <cellStyle name="Normal 3 4 3 4 7" xfId="41336" xr:uid="{00000000-0005-0000-0000-000023700000}"/>
    <cellStyle name="Normal 3 4 3 5" xfId="9912" xr:uid="{00000000-0005-0000-0000-000024700000}"/>
    <cellStyle name="Normal 3 4 3 5 2" xfId="9913" xr:uid="{00000000-0005-0000-0000-000025700000}"/>
    <cellStyle name="Normal 3 4 3 5 2 2" xfId="17823" xr:uid="{00000000-0005-0000-0000-000026700000}"/>
    <cellStyle name="Normal 3 4 3 5 2 2 2" xfId="33492" xr:uid="{00000000-0005-0000-0000-000027700000}"/>
    <cellStyle name="Normal 3 4 3 5 2 2 3" xfId="49089" xr:uid="{00000000-0005-0000-0000-000028700000}"/>
    <cellStyle name="Normal 3 4 3 5 2 3" xfId="25746" xr:uid="{00000000-0005-0000-0000-000029700000}"/>
    <cellStyle name="Normal 3 4 3 5 2 4" xfId="41343" xr:uid="{00000000-0005-0000-0000-00002A700000}"/>
    <cellStyle name="Normal 3 4 3 5 3" xfId="9914" xr:uid="{00000000-0005-0000-0000-00002B700000}"/>
    <cellStyle name="Normal 3 4 3 5 3 2" xfId="17824" xr:uid="{00000000-0005-0000-0000-00002C700000}"/>
    <cellStyle name="Normal 3 4 3 5 3 2 2" xfId="33493" xr:uid="{00000000-0005-0000-0000-00002D700000}"/>
    <cellStyle name="Normal 3 4 3 5 3 2 3" xfId="49090" xr:uid="{00000000-0005-0000-0000-00002E700000}"/>
    <cellStyle name="Normal 3 4 3 5 3 3" xfId="25747" xr:uid="{00000000-0005-0000-0000-00002F700000}"/>
    <cellStyle name="Normal 3 4 3 5 3 4" xfId="41344" xr:uid="{00000000-0005-0000-0000-000030700000}"/>
    <cellStyle name="Normal 3 4 3 5 4" xfId="17822" xr:uid="{00000000-0005-0000-0000-000031700000}"/>
    <cellStyle name="Normal 3 4 3 5 4 2" xfId="33491" xr:uid="{00000000-0005-0000-0000-000032700000}"/>
    <cellStyle name="Normal 3 4 3 5 4 3" xfId="49088" xr:uid="{00000000-0005-0000-0000-000033700000}"/>
    <cellStyle name="Normal 3 4 3 5 5" xfId="25745" xr:uid="{00000000-0005-0000-0000-000034700000}"/>
    <cellStyle name="Normal 3 4 3 5 6" xfId="41342" xr:uid="{00000000-0005-0000-0000-000035700000}"/>
    <cellStyle name="Normal 3 4 3 6" xfId="9915" xr:uid="{00000000-0005-0000-0000-000036700000}"/>
    <cellStyle name="Normal 3 4 3 6 2" xfId="9916" xr:uid="{00000000-0005-0000-0000-000037700000}"/>
    <cellStyle name="Normal 3 4 3 6 2 2" xfId="17826" xr:uid="{00000000-0005-0000-0000-000038700000}"/>
    <cellStyle name="Normal 3 4 3 6 2 2 2" xfId="33495" xr:uid="{00000000-0005-0000-0000-000039700000}"/>
    <cellStyle name="Normal 3 4 3 6 2 2 3" xfId="49092" xr:uid="{00000000-0005-0000-0000-00003A700000}"/>
    <cellStyle name="Normal 3 4 3 6 2 3" xfId="25749" xr:uid="{00000000-0005-0000-0000-00003B700000}"/>
    <cellStyle name="Normal 3 4 3 6 2 4" xfId="41346" xr:uid="{00000000-0005-0000-0000-00003C700000}"/>
    <cellStyle name="Normal 3 4 3 6 3" xfId="9917" xr:uid="{00000000-0005-0000-0000-00003D700000}"/>
    <cellStyle name="Normal 3 4 3 6 3 2" xfId="17827" xr:uid="{00000000-0005-0000-0000-00003E700000}"/>
    <cellStyle name="Normal 3 4 3 6 3 2 2" xfId="33496" xr:uid="{00000000-0005-0000-0000-00003F700000}"/>
    <cellStyle name="Normal 3 4 3 6 3 2 3" xfId="49093" xr:uid="{00000000-0005-0000-0000-000040700000}"/>
    <cellStyle name="Normal 3 4 3 6 3 3" xfId="25750" xr:uid="{00000000-0005-0000-0000-000041700000}"/>
    <cellStyle name="Normal 3 4 3 6 3 4" xfId="41347" xr:uid="{00000000-0005-0000-0000-000042700000}"/>
    <cellStyle name="Normal 3 4 3 6 4" xfId="17825" xr:uid="{00000000-0005-0000-0000-000043700000}"/>
    <cellStyle name="Normal 3 4 3 6 4 2" xfId="33494" xr:uid="{00000000-0005-0000-0000-000044700000}"/>
    <cellStyle name="Normal 3 4 3 6 4 3" xfId="49091" xr:uid="{00000000-0005-0000-0000-000045700000}"/>
    <cellStyle name="Normal 3 4 3 6 5" xfId="25748" xr:uid="{00000000-0005-0000-0000-000046700000}"/>
    <cellStyle name="Normal 3 4 3 6 6" xfId="41345" xr:uid="{00000000-0005-0000-0000-000047700000}"/>
    <cellStyle name="Normal 3 4 3 7" xfId="9918" xr:uid="{00000000-0005-0000-0000-000048700000}"/>
    <cellStyle name="Normal 3 4 3 7 2" xfId="9919" xr:uid="{00000000-0005-0000-0000-000049700000}"/>
    <cellStyle name="Normal 3 4 3 7 2 2" xfId="17829" xr:uid="{00000000-0005-0000-0000-00004A700000}"/>
    <cellStyle name="Normal 3 4 3 7 2 2 2" xfId="33498" xr:uid="{00000000-0005-0000-0000-00004B700000}"/>
    <cellStyle name="Normal 3 4 3 7 2 2 3" xfId="49095" xr:uid="{00000000-0005-0000-0000-00004C700000}"/>
    <cellStyle name="Normal 3 4 3 7 2 3" xfId="25752" xr:uid="{00000000-0005-0000-0000-00004D700000}"/>
    <cellStyle name="Normal 3 4 3 7 2 4" xfId="41349" xr:uid="{00000000-0005-0000-0000-00004E700000}"/>
    <cellStyle name="Normal 3 4 3 7 3" xfId="9920" xr:uid="{00000000-0005-0000-0000-00004F700000}"/>
    <cellStyle name="Normal 3 4 3 7 3 2" xfId="17830" xr:uid="{00000000-0005-0000-0000-000050700000}"/>
    <cellStyle name="Normal 3 4 3 7 3 2 2" xfId="33499" xr:uid="{00000000-0005-0000-0000-000051700000}"/>
    <cellStyle name="Normal 3 4 3 7 3 2 3" xfId="49096" xr:uid="{00000000-0005-0000-0000-000052700000}"/>
    <cellStyle name="Normal 3 4 3 7 3 3" xfId="25753" xr:uid="{00000000-0005-0000-0000-000053700000}"/>
    <cellStyle name="Normal 3 4 3 7 3 4" xfId="41350" xr:uid="{00000000-0005-0000-0000-000054700000}"/>
    <cellStyle name="Normal 3 4 3 7 4" xfId="17828" xr:uid="{00000000-0005-0000-0000-000055700000}"/>
    <cellStyle name="Normal 3 4 3 7 4 2" xfId="33497" xr:uid="{00000000-0005-0000-0000-000056700000}"/>
    <cellStyle name="Normal 3 4 3 7 4 3" xfId="49094" xr:uid="{00000000-0005-0000-0000-000057700000}"/>
    <cellStyle name="Normal 3 4 3 7 5" xfId="25751" xr:uid="{00000000-0005-0000-0000-000058700000}"/>
    <cellStyle name="Normal 3 4 3 7 6" xfId="41348" xr:uid="{00000000-0005-0000-0000-000059700000}"/>
    <cellStyle name="Normal 3 4 3 8" xfId="9921" xr:uid="{00000000-0005-0000-0000-00005A700000}"/>
    <cellStyle name="Normal 3 4 3 8 2" xfId="9922" xr:uid="{00000000-0005-0000-0000-00005B700000}"/>
    <cellStyle name="Normal 3 4 3 8 2 2" xfId="17832" xr:uid="{00000000-0005-0000-0000-00005C700000}"/>
    <cellStyle name="Normal 3 4 3 8 2 2 2" xfId="33501" xr:uid="{00000000-0005-0000-0000-00005D700000}"/>
    <cellStyle name="Normal 3 4 3 8 2 2 3" xfId="49098" xr:uid="{00000000-0005-0000-0000-00005E700000}"/>
    <cellStyle name="Normal 3 4 3 8 2 3" xfId="25755" xr:uid="{00000000-0005-0000-0000-00005F700000}"/>
    <cellStyle name="Normal 3 4 3 8 2 4" xfId="41352" xr:uid="{00000000-0005-0000-0000-000060700000}"/>
    <cellStyle name="Normal 3 4 3 8 3" xfId="9923" xr:uid="{00000000-0005-0000-0000-000061700000}"/>
    <cellStyle name="Normal 3 4 3 8 3 2" xfId="17833" xr:uid="{00000000-0005-0000-0000-000062700000}"/>
    <cellStyle name="Normal 3 4 3 8 3 2 2" xfId="33502" xr:uid="{00000000-0005-0000-0000-000063700000}"/>
    <cellStyle name="Normal 3 4 3 8 3 2 3" xfId="49099" xr:uid="{00000000-0005-0000-0000-000064700000}"/>
    <cellStyle name="Normal 3 4 3 8 3 3" xfId="25756" xr:uid="{00000000-0005-0000-0000-000065700000}"/>
    <cellStyle name="Normal 3 4 3 8 3 4" xfId="41353" xr:uid="{00000000-0005-0000-0000-000066700000}"/>
    <cellStyle name="Normal 3 4 3 8 4" xfId="17831" xr:uid="{00000000-0005-0000-0000-000067700000}"/>
    <cellStyle name="Normal 3 4 3 8 4 2" xfId="33500" xr:uid="{00000000-0005-0000-0000-000068700000}"/>
    <cellStyle name="Normal 3 4 3 8 4 3" xfId="49097" xr:uid="{00000000-0005-0000-0000-000069700000}"/>
    <cellStyle name="Normal 3 4 3 8 5" xfId="25754" xr:uid="{00000000-0005-0000-0000-00006A700000}"/>
    <cellStyle name="Normal 3 4 3 8 6" xfId="41351" xr:uid="{00000000-0005-0000-0000-00006B700000}"/>
    <cellStyle name="Normal 3 4 3 9" xfId="9924" xr:uid="{00000000-0005-0000-0000-00006C700000}"/>
    <cellStyle name="Normal 3 4 3 9 2" xfId="9925" xr:uid="{00000000-0005-0000-0000-00006D700000}"/>
    <cellStyle name="Normal 3 4 3 9 2 2" xfId="17835" xr:uid="{00000000-0005-0000-0000-00006E700000}"/>
    <cellStyle name="Normal 3 4 3 9 2 2 2" xfId="33504" xr:uid="{00000000-0005-0000-0000-00006F700000}"/>
    <cellStyle name="Normal 3 4 3 9 2 2 3" xfId="49101" xr:uid="{00000000-0005-0000-0000-000070700000}"/>
    <cellStyle name="Normal 3 4 3 9 2 3" xfId="25758" xr:uid="{00000000-0005-0000-0000-000071700000}"/>
    <cellStyle name="Normal 3 4 3 9 2 4" xfId="41355" xr:uid="{00000000-0005-0000-0000-000072700000}"/>
    <cellStyle name="Normal 3 4 3 9 3" xfId="9926" xr:uid="{00000000-0005-0000-0000-000073700000}"/>
    <cellStyle name="Normal 3 4 3 9 3 2" xfId="17836" xr:uid="{00000000-0005-0000-0000-000074700000}"/>
    <cellStyle name="Normal 3 4 3 9 3 2 2" xfId="33505" xr:uid="{00000000-0005-0000-0000-000075700000}"/>
    <cellStyle name="Normal 3 4 3 9 3 2 3" xfId="49102" xr:uid="{00000000-0005-0000-0000-000076700000}"/>
    <cellStyle name="Normal 3 4 3 9 3 3" xfId="25759" xr:uid="{00000000-0005-0000-0000-000077700000}"/>
    <cellStyle name="Normal 3 4 3 9 3 4" xfId="41356" xr:uid="{00000000-0005-0000-0000-000078700000}"/>
    <cellStyle name="Normal 3 4 3 9 4" xfId="17834" xr:uid="{00000000-0005-0000-0000-000079700000}"/>
    <cellStyle name="Normal 3 4 3 9 4 2" xfId="33503" xr:uid="{00000000-0005-0000-0000-00007A700000}"/>
    <cellStyle name="Normal 3 4 3 9 4 3" xfId="49100" xr:uid="{00000000-0005-0000-0000-00007B700000}"/>
    <cellStyle name="Normal 3 4 3 9 5" xfId="25757" xr:uid="{00000000-0005-0000-0000-00007C700000}"/>
    <cellStyle name="Normal 3 4 3 9 6" xfId="41354" xr:uid="{00000000-0005-0000-0000-00007D700000}"/>
    <cellStyle name="Normal 3 4 4" xfId="9927" xr:uid="{00000000-0005-0000-0000-00007E700000}"/>
    <cellStyle name="Normal 3 4 4 2" xfId="9928" xr:uid="{00000000-0005-0000-0000-00007F700000}"/>
    <cellStyle name="Normal 3 4 4 2 2" xfId="9929" xr:uid="{00000000-0005-0000-0000-000080700000}"/>
    <cellStyle name="Normal 3 4 4 2 2 2" xfId="9930" xr:uid="{00000000-0005-0000-0000-000081700000}"/>
    <cellStyle name="Normal 3 4 4 2 2 2 2" xfId="17840" xr:uid="{00000000-0005-0000-0000-000082700000}"/>
    <cellStyle name="Normal 3 4 4 2 2 2 2 2" xfId="33509" xr:uid="{00000000-0005-0000-0000-000083700000}"/>
    <cellStyle name="Normal 3 4 4 2 2 2 2 3" xfId="49106" xr:uid="{00000000-0005-0000-0000-000084700000}"/>
    <cellStyle name="Normal 3 4 4 2 2 2 3" xfId="25763" xr:uid="{00000000-0005-0000-0000-000085700000}"/>
    <cellStyle name="Normal 3 4 4 2 2 2 4" xfId="41360" xr:uid="{00000000-0005-0000-0000-000086700000}"/>
    <cellStyle name="Normal 3 4 4 2 2 3" xfId="9931" xr:uid="{00000000-0005-0000-0000-000087700000}"/>
    <cellStyle name="Normal 3 4 4 2 2 3 2" xfId="17841" xr:uid="{00000000-0005-0000-0000-000088700000}"/>
    <cellStyle name="Normal 3 4 4 2 2 3 2 2" xfId="33510" xr:uid="{00000000-0005-0000-0000-000089700000}"/>
    <cellStyle name="Normal 3 4 4 2 2 3 2 3" xfId="49107" xr:uid="{00000000-0005-0000-0000-00008A700000}"/>
    <cellStyle name="Normal 3 4 4 2 2 3 3" xfId="25764" xr:uid="{00000000-0005-0000-0000-00008B700000}"/>
    <cellStyle name="Normal 3 4 4 2 2 3 4" xfId="41361" xr:uid="{00000000-0005-0000-0000-00008C700000}"/>
    <cellStyle name="Normal 3 4 4 2 2 4" xfId="17839" xr:uid="{00000000-0005-0000-0000-00008D700000}"/>
    <cellStyle name="Normal 3 4 4 2 2 4 2" xfId="33508" xr:uid="{00000000-0005-0000-0000-00008E700000}"/>
    <cellStyle name="Normal 3 4 4 2 2 4 3" xfId="49105" xr:uid="{00000000-0005-0000-0000-00008F700000}"/>
    <cellStyle name="Normal 3 4 4 2 2 5" xfId="25762" xr:uid="{00000000-0005-0000-0000-000090700000}"/>
    <cellStyle name="Normal 3 4 4 2 2 6" xfId="41359" xr:uid="{00000000-0005-0000-0000-000091700000}"/>
    <cellStyle name="Normal 3 4 4 2 3" xfId="9932" xr:uid="{00000000-0005-0000-0000-000092700000}"/>
    <cellStyle name="Normal 3 4 4 2 3 2" xfId="17842" xr:uid="{00000000-0005-0000-0000-000093700000}"/>
    <cellStyle name="Normal 3 4 4 2 3 2 2" xfId="33511" xr:uid="{00000000-0005-0000-0000-000094700000}"/>
    <cellStyle name="Normal 3 4 4 2 3 2 3" xfId="49108" xr:uid="{00000000-0005-0000-0000-000095700000}"/>
    <cellStyle name="Normal 3 4 4 2 3 3" xfId="25765" xr:uid="{00000000-0005-0000-0000-000096700000}"/>
    <cellStyle name="Normal 3 4 4 2 3 4" xfId="41362" xr:uid="{00000000-0005-0000-0000-000097700000}"/>
    <cellStyle name="Normal 3 4 4 2 4" xfId="9933" xr:uid="{00000000-0005-0000-0000-000098700000}"/>
    <cellStyle name="Normal 3 4 4 2 4 2" xfId="17843" xr:uid="{00000000-0005-0000-0000-000099700000}"/>
    <cellStyle name="Normal 3 4 4 2 4 2 2" xfId="33512" xr:uid="{00000000-0005-0000-0000-00009A700000}"/>
    <cellStyle name="Normal 3 4 4 2 4 2 3" xfId="49109" xr:uid="{00000000-0005-0000-0000-00009B700000}"/>
    <cellStyle name="Normal 3 4 4 2 4 3" xfId="25766" xr:uid="{00000000-0005-0000-0000-00009C700000}"/>
    <cellStyle name="Normal 3 4 4 2 4 4" xfId="41363" xr:uid="{00000000-0005-0000-0000-00009D700000}"/>
    <cellStyle name="Normal 3 4 4 2 5" xfId="17838" xr:uid="{00000000-0005-0000-0000-00009E700000}"/>
    <cellStyle name="Normal 3 4 4 2 5 2" xfId="33507" xr:uid="{00000000-0005-0000-0000-00009F700000}"/>
    <cellStyle name="Normal 3 4 4 2 5 3" xfId="49104" xr:uid="{00000000-0005-0000-0000-0000A0700000}"/>
    <cellStyle name="Normal 3 4 4 2 6" xfId="25761" xr:uid="{00000000-0005-0000-0000-0000A1700000}"/>
    <cellStyle name="Normal 3 4 4 2 7" xfId="41358" xr:uid="{00000000-0005-0000-0000-0000A2700000}"/>
    <cellStyle name="Normal 3 4 4 3" xfId="9934" xr:uid="{00000000-0005-0000-0000-0000A3700000}"/>
    <cellStyle name="Normal 3 4 4 3 2" xfId="9935" xr:uid="{00000000-0005-0000-0000-0000A4700000}"/>
    <cellStyle name="Normal 3 4 4 3 2 2" xfId="17845" xr:uid="{00000000-0005-0000-0000-0000A5700000}"/>
    <cellStyle name="Normal 3 4 4 3 2 2 2" xfId="33514" xr:uid="{00000000-0005-0000-0000-0000A6700000}"/>
    <cellStyle name="Normal 3 4 4 3 2 2 3" xfId="49111" xr:uid="{00000000-0005-0000-0000-0000A7700000}"/>
    <cellStyle name="Normal 3 4 4 3 2 3" xfId="25768" xr:uid="{00000000-0005-0000-0000-0000A8700000}"/>
    <cellStyle name="Normal 3 4 4 3 2 4" xfId="41365" xr:uid="{00000000-0005-0000-0000-0000A9700000}"/>
    <cellStyle name="Normal 3 4 4 3 3" xfId="9936" xr:uid="{00000000-0005-0000-0000-0000AA700000}"/>
    <cellStyle name="Normal 3 4 4 3 3 2" xfId="17846" xr:uid="{00000000-0005-0000-0000-0000AB700000}"/>
    <cellStyle name="Normal 3 4 4 3 3 2 2" xfId="33515" xr:uid="{00000000-0005-0000-0000-0000AC700000}"/>
    <cellStyle name="Normal 3 4 4 3 3 2 3" xfId="49112" xr:uid="{00000000-0005-0000-0000-0000AD700000}"/>
    <cellStyle name="Normal 3 4 4 3 3 3" xfId="25769" xr:uid="{00000000-0005-0000-0000-0000AE700000}"/>
    <cellStyle name="Normal 3 4 4 3 3 4" xfId="41366" xr:uid="{00000000-0005-0000-0000-0000AF700000}"/>
    <cellStyle name="Normal 3 4 4 3 4" xfId="17844" xr:uid="{00000000-0005-0000-0000-0000B0700000}"/>
    <cellStyle name="Normal 3 4 4 3 4 2" xfId="33513" xr:uid="{00000000-0005-0000-0000-0000B1700000}"/>
    <cellStyle name="Normal 3 4 4 3 4 3" xfId="49110" xr:uid="{00000000-0005-0000-0000-0000B2700000}"/>
    <cellStyle name="Normal 3 4 4 3 5" xfId="25767" xr:uid="{00000000-0005-0000-0000-0000B3700000}"/>
    <cellStyle name="Normal 3 4 4 3 6" xfId="41364" xr:uid="{00000000-0005-0000-0000-0000B4700000}"/>
    <cellStyle name="Normal 3 4 4 4" xfId="9937" xr:uid="{00000000-0005-0000-0000-0000B5700000}"/>
    <cellStyle name="Normal 3 4 4 4 2" xfId="17847" xr:uid="{00000000-0005-0000-0000-0000B6700000}"/>
    <cellStyle name="Normal 3 4 4 4 2 2" xfId="33516" xr:uid="{00000000-0005-0000-0000-0000B7700000}"/>
    <cellStyle name="Normal 3 4 4 4 2 3" xfId="49113" xr:uid="{00000000-0005-0000-0000-0000B8700000}"/>
    <cellStyle name="Normal 3 4 4 4 3" xfId="25770" xr:uid="{00000000-0005-0000-0000-0000B9700000}"/>
    <cellStyle name="Normal 3 4 4 4 4" xfId="41367" xr:uid="{00000000-0005-0000-0000-0000BA700000}"/>
    <cellStyle name="Normal 3 4 4 5" xfId="9938" xr:uid="{00000000-0005-0000-0000-0000BB700000}"/>
    <cellStyle name="Normal 3 4 4 5 2" xfId="17848" xr:uid="{00000000-0005-0000-0000-0000BC700000}"/>
    <cellStyle name="Normal 3 4 4 5 2 2" xfId="33517" xr:uid="{00000000-0005-0000-0000-0000BD700000}"/>
    <cellStyle name="Normal 3 4 4 5 2 3" xfId="49114" xr:uid="{00000000-0005-0000-0000-0000BE700000}"/>
    <cellStyle name="Normal 3 4 4 5 3" xfId="25771" xr:uid="{00000000-0005-0000-0000-0000BF700000}"/>
    <cellStyle name="Normal 3 4 4 5 4" xfId="41368" xr:uid="{00000000-0005-0000-0000-0000C0700000}"/>
    <cellStyle name="Normal 3 4 4 6" xfId="17837" xr:uid="{00000000-0005-0000-0000-0000C1700000}"/>
    <cellStyle name="Normal 3 4 4 6 2" xfId="33506" xr:uid="{00000000-0005-0000-0000-0000C2700000}"/>
    <cellStyle name="Normal 3 4 4 6 3" xfId="49103" xr:uid="{00000000-0005-0000-0000-0000C3700000}"/>
    <cellStyle name="Normal 3 4 4 7" xfId="25760" xr:uid="{00000000-0005-0000-0000-0000C4700000}"/>
    <cellStyle name="Normal 3 4 4 8" xfId="41357" xr:uid="{00000000-0005-0000-0000-0000C5700000}"/>
    <cellStyle name="Normal 3 4 5" xfId="9939" xr:uid="{00000000-0005-0000-0000-0000C6700000}"/>
    <cellStyle name="Normal 3 4 5 2" xfId="9940" xr:uid="{00000000-0005-0000-0000-0000C7700000}"/>
    <cellStyle name="Normal 3 4 5 2 2" xfId="9941" xr:uid="{00000000-0005-0000-0000-0000C8700000}"/>
    <cellStyle name="Normal 3 4 5 2 2 2" xfId="9942" xr:uid="{00000000-0005-0000-0000-0000C9700000}"/>
    <cellStyle name="Normal 3 4 5 2 2 2 2" xfId="17852" xr:uid="{00000000-0005-0000-0000-0000CA700000}"/>
    <cellStyle name="Normal 3 4 5 2 2 2 2 2" xfId="33521" xr:uid="{00000000-0005-0000-0000-0000CB700000}"/>
    <cellStyle name="Normal 3 4 5 2 2 2 2 3" xfId="49118" xr:uid="{00000000-0005-0000-0000-0000CC700000}"/>
    <cellStyle name="Normal 3 4 5 2 2 2 3" xfId="25775" xr:uid="{00000000-0005-0000-0000-0000CD700000}"/>
    <cellStyle name="Normal 3 4 5 2 2 2 4" xfId="41372" xr:uid="{00000000-0005-0000-0000-0000CE700000}"/>
    <cellStyle name="Normal 3 4 5 2 2 3" xfId="9943" xr:uid="{00000000-0005-0000-0000-0000CF700000}"/>
    <cellStyle name="Normal 3 4 5 2 2 3 2" xfId="17853" xr:uid="{00000000-0005-0000-0000-0000D0700000}"/>
    <cellStyle name="Normal 3 4 5 2 2 3 2 2" xfId="33522" xr:uid="{00000000-0005-0000-0000-0000D1700000}"/>
    <cellStyle name="Normal 3 4 5 2 2 3 2 3" xfId="49119" xr:uid="{00000000-0005-0000-0000-0000D2700000}"/>
    <cellStyle name="Normal 3 4 5 2 2 3 3" xfId="25776" xr:uid="{00000000-0005-0000-0000-0000D3700000}"/>
    <cellStyle name="Normal 3 4 5 2 2 3 4" xfId="41373" xr:uid="{00000000-0005-0000-0000-0000D4700000}"/>
    <cellStyle name="Normal 3 4 5 2 2 4" xfId="17851" xr:uid="{00000000-0005-0000-0000-0000D5700000}"/>
    <cellStyle name="Normal 3 4 5 2 2 4 2" xfId="33520" xr:uid="{00000000-0005-0000-0000-0000D6700000}"/>
    <cellStyle name="Normal 3 4 5 2 2 4 3" xfId="49117" xr:uid="{00000000-0005-0000-0000-0000D7700000}"/>
    <cellStyle name="Normal 3 4 5 2 2 5" xfId="25774" xr:uid="{00000000-0005-0000-0000-0000D8700000}"/>
    <cellStyle name="Normal 3 4 5 2 2 6" xfId="41371" xr:uid="{00000000-0005-0000-0000-0000D9700000}"/>
    <cellStyle name="Normal 3 4 5 2 3" xfId="9944" xr:uid="{00000000-0005-0000-0000-0000DA700000}"/>
    <cellStyle name="Normal 3 4 5 2 3 2" xfId="17854" xr:uid="{00000000-0005-0000-0000-0000DB700000}"/>
    <cellStyle name="Normal 3 4 5 2 3 2 2" xfId="33523" xr:uid="{00000000-0005-0000-0000-0000DC700000}"/>
    <cellStyle name="Normal 3 4 5 2 3 2 3" xfId="49120" xr:uid="{00000000-0005-0000-0000-0000DD700000}"/>
    <cellStyle name="Normal 3 4 5 2 3 3" xfId="25777" xr:uid="{00000000-0005-0000-0000-0000DE700000}"/>
    <cellStyle name="Normal 3 4 5 2 3 4" xfId="41374" xr:uid="{00000000-0005-0000-0000-0000DF700000}"/>
    <cellStyle name="Normal 3 4 5 2 4" xfId="9945" xr:uid="{00000000-0005-0000-0000-0000E0700000}"/>
    <cellStyle name="Normal 3 4 5 2 4 2" xfId="17855" xr:uid="{00000000-0005-0000-0000-0000E1700000}"/>
    <cellStyle name="Normal 3 4 5 2 4 2 2" xfId="33524" xr:uid="{00000000-0005-0000-0000-0000E2700000}"/>
    <cellStyle name="Normal 3 4 5 2 4 2 3" xfId="49121" xr:uid="{00000000-0005-0000-0000-0000E3700000}"/>
    <cellStyle name="Normal 3 4 5 2 4 3" xfId="25778" xr:uid="{00000000-0005-0000-0000-0000E4700000}"/>
    <cellStyle name="Normal 3 4 5 2 4 4" xfId="41375" xr:uid="{00000000-0005-0000-0000-0000E5700000}"/>
    <cellStyle name="Normal 3 4 5 2 5" xfId="17850" xr:uid="{00000000-0005-0000-0000-0000E6700000}"/>
    <cellStyle name="Normal 3 4 5 2 5 2" xfId="33519" xr:uid="{00000000-0005-0000-0000-0000E7700000}"/>
    <cellStyle name="Normal 3 4 5 2 5 3" xfId="49116" xr:uid="{00000000-0005-0000-0000-0000E8700000}"/>
    <cellStyle name="Normal 3 4 5 2 6" xfId="25773" xr:uid="{00000000-0005-0000-0000-0000E9700000}"/>
    <cellStyle name="Normal 3 4 5 2 7" xfId="41370" xr:uid="{00000000-0005-0000-0000-0000EA700000}"/>
    <cellStyle name="Normal 3 4 5 3" xfId="9946" xr:uid="{00000000-0005-0000-0000-0000EB700000}"/>
    <cellStyle name="Normal 3 4 5 3 2" xfId="9947" xr:uid="{00000000-0005-0000-0000-0000EC700000}"/>
    <cellStyle name="Normal 3 4 5 3 2 2" xfId="17857" xr:uid="{00000000-0005-0000-0000-0000ED700000}"/>
    <cellStyle name="Normal 3 4 5 3 2 2 2" xfId="33526" xr:uid="{00000000-0005-0000-0000-0000EE700000}"/>
    <cellStyle name="Normal 3 4 5 3 2 2 3" xfId="49123" xr:uid="{00000000-0005-0000-0000-0000EF700000}"/>
    <cellStyle name="Normal 3 4 5 3 2 3" xfId="25780" xr:uid="{00000000-0005-0000-0000-0000F0700000}"/>
    <cellStyle name="Normal 3 4 5 3 2 4" xfId="41377" xr:uid="{00000000-0005-0000-0000-0000F1700000}"/>
    <cellStyle name="Normal 3 4 5 3 3" xfId="9948" xr:uid="{00000000-0005-0000-0000-0000F2700000}"/>
    <cellStyle name="Normal 3 4 5 3 3 2" xfId="17858" xr:uid="{00000000-0005-0000-0000-0000F3700000}"/>
    <cellStyle name="Normal 3 4 5 3 3 2 2" xfId="33527" xr:uid="{00000000-0005-0000-0000-0000F4700000}"/>
    <cellStyle name="Normal 3 4 5 3 3 2 3" xfId="49124" xr:uid="{00000000-0005-0000-0000-0000F5700000}"/>
    <cellStyle name="Normal 3 4 5 3 3 3" xfId="25781" xr:uid="{00000000-0005-0000-0000-0000F6700000}"/>
    <cellStyle name="Normal 3 4 5 3 3 4" xfId="41378" xr:uid="{00000000-0005-0000-0000-0000F7700000}"/>
    <cellStyle name="Normal 3 4 5 3 4" xfId="17856" xr:uid="{00000000-0005-0000-0000-0000F8700000}"/>
    <cellStyle name="Normal 3 4 5 3 4 2" xfId="33525" xr:uid="{00000000-0005-0000-0000-0000F9700000}"/>
    <cellStyle name="Normal 3 4 5 3 4 3" xfId="49122" xr:uid="{00000000-0005-0000-0000-0000FA700000}"/>
    <cellStyle name="Normal 3 4 5 3 5" xfId="25779" xr:uid="{00000000-0005-0000-0000-0000FB700000}"/>
    <cellStyle name="Normal 3 4 5 3 6" xfId="41376" xr:uid="{00000000-0005-0000-0000-0000FC700000}"/>
    <cellStyle name="Normal 3 4 5 4" xfId="9949" xr:uid="{00000000-0005-0000-0000-0000FD700000}"/>
    <cellStyle name="Normal 3 4 5 4 2" xfId="17859" xr:uid="{00000000-0005-0000-0000-0000FE700000}"/>
    <cellStyle name="Normal 3 4 5 4 2 2" xfId="33528" xr:uid="{00000000-0005-0000-0000-0000FF700000}"/>
    <cellStyle name="Normal 3 4 5 4 2 3" xfId="49125" xr:uid="{00000000-0005-0000-0000-000000710000}"/>
    <cellStyle name="Normal 3 4 5 4 3" xfId="25782" xr:uid="{00000000-0005-0000-0000-000001710000}"/>
    <cellStyle name="Normal 3 4 5 4 4" xfId="41379" xr:uid="{00000000-0005-0000-0000-000002710000}"/>
    <cellStyle name="Normal 3 4 5 5" xfId="9950" xr:uid="{00000000-0005-0000-0000-000003710000}"/>
    <cellStyle name="Normal 3 4 5 5 2" xfId="17860" xr:uid="{00000000-0005-0000-0000-000004710000}"/>
    <cellStyle name="Normal 3 4 5 5 2 2" xfId="33529" xr:uid="{00000000-0005-0000-0000-000005710000}"/>
    <cellStyle name="Normal 3 4 5 5 2 3" xfId="49126" xr:uid="{00000000-0005-0000-0000-000006710000}"/>
    <cellStyle name="Normal 3 4 5 5 3" xfId="25783" xr:uid="{00000000-0005-0000-0000-000007710000}"/>
    <cellStyle name="Normal 3 4 5 5 4" xfId="41380" xr:uid="{00000000-0005-0000-0000-000008710000}"/>
    <cellStyle name="Normal 3 4 5 6" xfId="17849" xr:uid="{00000000-0005-0000-0000-000009710000}"/>
    <cellStyle name="Normal 3 4 5 6 2" xfId="33518" xr:uid="{00000000-0005-0000-0000-00000A710000}"/>
    <cellStyle name="Normal 3 4 5 6 3" xfId="49115" xr:uid="{00000000-0005-0000-0000-00000B710000}"/>
    <cellStyle name="Normal 3 4 5 7" xfId="25772" xr:uid="{00000000-0005-0000-0000-00000C710000}"/>
    <cellStyle name="Normal 3 4 5 8" xfId="41369" xr:uid="{00000000-0005-0000-0000-00000D710000}"/>
    <cellStyle name="Normal 3 4 6" xfId="9951" xr:uid="{00000000-0005-0000-0000-00000E710000}"/>
    <cellStyle name="Normal 3 4 6 2" xfId="9952" xr:uid="{00000000-0005-0000-0000-00000F710000}"/>
    <cellStyle name="Normal 3 4 6 2 2" xfId="9953" xr:uid="{00000000-0005-0000-0000-000010710000}"/>
    <cellStyle name="Normal 3 4 6 2 2 2" xfId="17863" xr:uid="{00000000-0005-0000-0000-000011710000}"/>
    <cellStyle name="Normal 3 4 6 2 2 2 2" xfId="33532" xr:uid="{00000000-0005-0000-0000-000012710000}"/>
    <cellStyle name="Normal 3 4 6 2 2 2 3" xfId="49129" xr:uid="{00000000-0005-0000-0000-000013710000}"/>
    <cellStyle name="Normal 3 4 6 2 2 3" xfId="25786" xr:uid="{00000000-0005-0000-0000-000014710000}"/>
    <cellStyle name="Normal 3 4 6 2 2 4" xfId="41383" xr:uid="{00000000-0005-0000-0000-000015710000}"/>
    <cellStyle name="Normal 3 4 6 2 3" xfId="9954" xr:uid="{00000000-0005-0000-0000-000016710000}"/>
    <cellStyle name="Normal 3 4 6 2 3 2" xfId="17864" xr:uid="{00000000-0005-0000-0000-000017710000}"/>
    <cellStyle name="Normal 3 4 6 2 3 2 2" xfId="33533" xr:uid="{00000000-0005-0000-0000-000018710000}"/>
    <cellStyle name="Normal 3 4 6 2 3 2 3" xfId="49130" xr:uid="{00000000-0005-0000-0000-000019710000}"/>
    <cellStyle name="Normal 3 4 6 2 3 3" xfId="25787" xr:uid="{00000000-0005-0000-0000-00001A710000}"/>
    <cellStyle name="Normal 3 4 6 2 3 4" xfId="41384" xr:uid="{00000000-0005-0000-0000-00001B710000}"/>
    <cellStyle name="Normal 3 4 6 2 4" xfId="17862" xr:uid="{00000000-0005-0000-0000-00001C710000}"/>
    <cellStyle name="Normal 3 4 6 2 4 2" xfId="33531" xr:uid="{00000000-0005-0000-0000-00001D710000}"/>
    <cellStyle name="Normal 3 4 6 2 4 3" xfId="49128" xr:uid="{00000000-0005-0000-0000-00001E710000}"/>
    <cellStyle name="Normal 3 4 6 2 5" xfId="25785" xr:uid="{00000000-0005-0000-0000-00001F710000}"/>
    <cellStyle name="Normal 3 4 6 2 6" xfId="41382" xr:uid="{00000000-0005-0000-0000-000020710000}"/>
    <cellStyle name="Normal 3 4 6 3" xfId="9955" xr:uid="{00000000-0005-0000-0000-000021710000}"/>
    <cellStyle name="Normal 3 4 6 3 2" xfId="17865" xr:uid="{00000000-0005-0000-0000-000022710000}"/>
    <cellStyle name="Normal 3 4 6 3 2 2" xfId="33534" xr:uid="{00000000-0005-0000-0000-000023710000}"/>
    <cellStyle name="Normal 3 4 6 3 2 3" xfId="49131" xr:uid="{00000000-0005-0000-0000-000024710000}"/>
    <cellStyle name="Normal 3 4 6 3 3" xfId="25788" xr:uid="{00000000-0005-0000-0000-000025710000}"/>
    <cellStyle name="Normal 3 4 6 3 4" xfId="41385" xr:uid="{00000000-0005-0000-0000-000026710000}"/>
    <cellStyle name="Normal 3 4 6 4" xfId="9956" xr:uid="{00000000-0005-0000-0000-000027710000}"/>
    <cellStyle name="Normal 3 4 6 4 2" xfId="17866" xr:uid="{00000000-0005-0000-0000-000028710000}"/>
    <cellStyle name="Normal 3 4 6 4 2 2" xfId="33535" xr:uid="{00000000-0005-0000-0000-000029710000}"/>
    <cellStyle name="Normal 3 4 6 4 2 3" xfId="49132" xr:uid="{00000000-0005-0000-0000-00002A710000}"/>
    <cellStyle name="Normal 3 4 6 4 3" xfId="25789" xr:uid="{00000000-0005-0000-0000-00002B710000}"/>
    <cellStyle name="Normal 3 4 6 4 4" xfId="41386" xr:uid="{00000000-0005-0000-0000-00002C710000}"/>
    <cellStyle name="Normal 3 4 6 5" xfId="17861" xr:uid="{00000000-0005-0000-0000-00002D710000}"/>
    <cellStyle name="Normal 3 4 6 5 2" xfId="33530" xr:uid="{00000000-0005-0000-0000-00002E710000}"/>
    <cellStyle name="Normal 3 4 6 5 3" xfId="49127" xr:uid="{00000000-0005-0000-0000-00002F710000}"/>
    <cellStyle name="Normal 3 4 6 6" xfId="25784" xr:uid="{00000000-0005-0000-0000-000030710000}"/>
    <cellStyle name="Normal 3 4 6 7" xfId="41381" xr:uid="{00000000-0005-0000-0000-000031710000}"/>
    <cellStyle name="Normal 3 4 7" xfId="9957" xr:uid="{00000000-0005-0000-0000-000032710000}"/>
    <cellStyle name="Normal 3 4 7 2" xfId="9958" xr:uid="{00000000-0005-0000-0000-000033710000}"/>
    <cellStyle name="Normal 3 4 7 2 2" xfId="17868" xr:uid="{00000000-0005-0000-0000-000034710000}"/>
    <cellStyle name="Normal 3 4 7 2 2 2" xfId="33537" xr:uid="{00000000-0005-0000-0000-000035710000}"/>
    <cellStyle name="Normal 3 4 7 2 2 3" xfId="49134" xr:uid="{00000000-0005-0000-0000-000036710000}"/>
    <cellStyle name="Normal 3 4 7 2 3" xfId="25791" xr:uid="{00000000-0005-0000-0000-000037710000}"/>
    <cellStyle name="Normal 3 4 7 2 4" xfId="41388" xr:uid="{00000000-0005-0000-0000-000038710000}"/>
    <cellStyle name="Normal 3 4 7 3" xfId="9959" xr:uid="{00000000-0005-0000-0000-000039710000}"/>
    <cellStyle name="Normal 3 4 7 3 2" xfId="17869" xr:uid="{00000000-0005-0000-0000-00003A710000}"/>
    <cellStyle name="Normal 3 4 7 3 2 2" xfId="33538" xr:uid="{00000000-0005-0000-0000-00003B710000}"/>
    <cellStyle name="Normal 3 4 7 3 2 3" xfId="49135" xr:uid="{00000000-0005-0000-0000-00003C710000}"/>
    <cellStyle name="Normal 3 4 7 3 3" xfId="25792" xr:uid="{00000000-0005-0000-0000-00003D710000}"/>
    <cellStyle name="Normal 3 4 7 3 4" xfId="41389" xr:uid="{00000000-0005-0000-0000-00003E710000}"/>
    <cellStyle name="Normal 3 4 7 4" xfId="17867" xr:uid="{00000000-0005-0000-0000-00003F710000}"/>
    <cellStyle name="Normal 3 4 7 4 2" xfId="33536" xr:uid="{00000000-0005-0000-0000-000040710000}"/>
    <cellStyle name="Normal 3 4 7 4 3" xfId="49133" xr:uid="{00000000-0005-0000-0000-000041710000}"/>
    <cellStyle name="Normal 3 4 7 5" xfId="25790" xr:uid="{00000000-0005-0000-0000-000042710000}"/>
    <cellStyle name="Normal 3 4 7 6" xfId="41387" xr:uid="{00000000-0005-0000-0000-000043710000}"/>
    <cellStyle name="Normal 3 4 8" xfId="9960" xr:uid="{00000000-0005-0000-0000-000044710000}"/>
    <cellStyle name="Normal 3 4 8 2" xfId="9961" xr:uid="{00000000-0005-0000-0000-000045710000}"/>
    <cellStyle name="Normal 3 4 8 2 2" xfId="17871" xr:uid="{00000000-0005-0000-0000-000046710000}"/>
    <cellStyle name="Normal 3 4 8 2 2 2" xfId="33540" xr:uid="{00000000-0005-0000-0000-000047710000}"/>
    <cellStyle name="Normal 3 4 8 2 2 3" xfId="49137" xr:uid="{00000000-0005-0000-0000-000048710000}"/>
    <cellStyle name="Normal 3 4 8 2 3" xfId="25794" xr:uid="{00000000-0005-0000-0000-000049710000}"/>
    <cellStyle name="Normal 3 4 8 2 4" xfId="41391" xr:uid="{00000000-0005-0000-0000-00004A710000}"/>
    <cellStyle name="Normal 3 4 8 3" xfId="9962" xr:uid="{00000000-0005-0000-0000-00004B710000}"/>
    <cellStyle name="Normal 3 4 8 3 2" xfId="17872" xr:uid="{00000000-0005-0000-0000-00004C710000}"/>
    <cellStyle name="Normal 3 4 8 3 2 2" xfId="33541" xr:uid="{00000000-0005-0000-0000-00004D710000}"/>
    <cellStyle name="Normal 3 4 8 3 2 3" xfId="49138" xr:uid="{00000000-0005-0000-0000-00004E710000}"/>
    <cellStyle name="Normal 3 4 8 3 3" xfId="25795" xr:uid="{00000000-0005-0000-0000-00004F710000}"/>
    <cellStyle name="Normal 3 4 8 3 4" xfId="41392" xr:uid="{00000000-0005-0000-0000-000050710000}"/>
    <cellStyle name="Normal 3 4 8 4" xfId="17870" xr:uid="{00000000-0005-0000-0000-000051710000}"/>
    <cellStyle name="Normal 3 4 8 4 2" xfId="33539" xr:uid="{00000000-0005-0000-0000-000052710000}"/>
    <cellStyle name="Normal 3 4 8 4 3" xfId="49136" xr:uid="{00000000-0005-0000-0000-000053710000}"/>
    <cellStyle name="Normal 3 4 8 5" xfId="25793" xr:uid="{00000000-0005-0000-0000-000054710000}"/>
    <cellStyle name="Normal 3 4 8 6" xfId="41390" xr:uid="{00000000-0005-0000-0000-000055710000}"/>
    <cellStyle name="Normal 3 4 9" xfId="9963" xr:uid="{00000000-0005-0000-0000-000056710000}"/>
    <cellStyle name="Normal 3 4 9 2" xfId="9964" xr:uid="{00000000-0005-0000-0000-000057710000}"/>
    <cellStyle name="Normal 3 4 9 2 2" xfId="17874" xr:uid="{00000000-0005-0000-0000-000058710000}"/>
    <cellStyle name="Normal 3 4 9 2 2 2" xfId="33543" xr:uid="{00000000-0005-0000-0000-000059710000}"/>
    <cellStyle name="Normal 3 4 9 2 2 3" xfId="49140" xr:uid="{00000000-0005-0000-0000-00005A710000}"/>
    <cellStyle name="Normal 3 4 9 2 3" xfId="25797" xr:uid="{00000000-0005-0000-0000-00005B710000}"/>
    <cellStyle name="Normal 3 4 9 2 4" xfId="41394" xr:uid="{00000000-0005-0000-0000-00005C710000}"/>
    <cellStyle name="Normal 3 4 9 3" xfId="9965" xr:uid="{00000000-0005-0000-0000-00005D710000}"/>
    <cellStyle name="Normal 3 4 9 3 2" xfId="17875" xr:uid="{00000000-0005-0000-0000-00005E710000}"/>
    <cellStyle name="Normal 3 4 9 3 2 2" xfId="33544" xr:uid="{00000000-0005-0000-0000-00005F710000}"/>
    <cellStyle name="Normal 3 4 9 3 2 3" xfId="49141" xr:uid="{00000000-0005-0000-0000-000060710000}"/>
    <cellStyle name="Normal 3 4 9 3 3" xfId="25798" xr:uid="{00000000-0005-0000-0000-000061710000}"/>
    <cellStyle name="Normal 3 4 9 3 4" xfId="41395" xr:uid="{00000000-0005-0000-0000-000062710000}"/>
    <cellStyle name="Normal 3 4 9 4" xfId="17873" xr:uid="{00000000-0005-0000-0000-000063710000}"/>
    <cellStyle name="Normal 3 4 9 4 2" xfId="33542" xr:uid="{00000000-0005-0000-0000-000064710000}"/>
    <cellStyle name="Normal 3 4 9 4 3" xfId="49139" xr:uid="{00000000-0005-0000-0000-000065710000}"/>
    <cellStyle name="Normal 3 4 9 5" xfId="25796" xr:uid="{00000000-0005-0000-0000-000066710000}"/>
    <cellStyle name="Normal 3 4 9 6" xfId="41393" xr:uid="{00000000-0005-0000-0000-000067710000}"/>
    <cellStyle name="Normal 3 5" xfId="9966" xr:uid="{00000000-0005-0000-0000-000068710000}"/>
    <cellStyle name="Normal 3 5 10" xfId="9967" xr:uid="{00000000-0005-0000-0000-000069710000}"/>
    <cellStyle name="Normal 3 5 10 2" xfId="9968" xr:uid="{00000000-0005-0000-0000-00006A710000}"/>
    <cellStyle name="Normal 3 5 10 2 2" xfId="17878" xr:uid="{00000000-0005-0000-0000-00006B710000}"/>
    <cellStyle name="Normal 3 5 10 2 2 2" xfId="33547" xr:uid="{00000000-0005-0000-0000-00006C710000}"/>
    <cellStyle name="Normal 3 5 10 2 2 3" xfId="49144" xr:uid="{00000000-0005-0000-0000-00006D710000}"/>
    <cellStyle name="Normal 3 5 10 2 3" xfId="25801" xr:uid="{00000000-0005-0000-0000-00006E710000}"/>
    <cellStyle name="Normal 3 5 10 2 4" xfId="41398" xr:uid="{00000000-0005-0000-0000-00006F710000}"/>
    <cellStyle name="Normal 3 5 10 3" xfId="9969" xr:uid="{00000000-0005-0000-0000-000070710000}"/>
    <cellStyle name="Normal 3 5 10 3 2" xfId="17879" xr:uid="{00000000-0005-0000-0000-000071710000}"/>
    <cellStyle name="Normal 3 5 10 3 2 2" xfId="33548" xr:uid="{00000000-0005-0000-0000-000072710000}"/>
    <cellStyle name="Normal 3 5 10 3 2 3" xfId="49145" xr:uid="{00000000-0005-0000-0000-000073710000}"/>
    <cellStyle name="Normal 3 5 10 3 3" xfId="25802" xr:uid="{00000000-0005-0000-0000-000074710000}"/>
    <cellStyle name="Normal 3 5 10 3 4" xfId="41399" xr:uid="{00000000-0005-0000-0000-000075710000}"/>
    <cellStyle name="Normal 3 5 10 4" xfId="17877" xr:uid="{00000000-0005-0000-0000-000076710000}"/>
    <cellStyle name="Normal 3 5 10 4 2" xfId="33546" xr:uid="{00000000-0005-0000-0000-000077710000}"/>
    <cellStyle name="Normal 3 5 10 4 3" xfId="49143" xr:uid="{00000000-0005-0000-0000-000078710000}"/>
    <cellStyle name="Normal 3 5 10 5" xfId="25800" xr:uid="{00000000-0005-0000-0000-000079710000}"/>
    <cellStyle name="Normal 3 5 10 6" xfId="41397" xr:uid="{00000000-0005-0000-0000-00007A710000}"/>
    <cellStyle name="Normal 3 5 11" xfId="9970" xr:uid="{00000000-0005-0000-0000-00007B710000}"/>
    <cellStyle name="Normal 3 5 11 2" xfId="9971" xr:uid="{00000000-0005-0000-0000-00007C710000}"/>
    <cellStyle name="Normal 3 5 11 2 2" xfId="17881" xr:uid="{00000000-0005-0000-0000-00007D710000}"/>
    <cellStyle name="Normal 3 5 11 2 2 2" xfId="33550" xr:uid="{00000000-0005-0000-0000-00007E710000}"/>
    <cellStyle name="Normal 3 5 11 2 2 3" xfId="49147" xr:uid="{00000000-0005-0000-0000-00007F710000}"/>
    <cellStyle name="Normal 3 5 11 2 3" xfId="25804" xr:uid="{00000000-0005-0000-0000-000080710000}"/>
    <cellStyle name="Normal 3 5 11 2 4" xfId="41401" xr:uid="{00000000-0005-0000-0000-000081710000}"/>
    <cellStyle name="Normal 3 5 11 3" xfId="9972" xr:uid="{00000000-0005-0000-0000-000082710000}"/>
    <cellStyle name="Normal 3 5 11 3 2" xfId="17882" xr:uid="{00000000-0005-0000-0000-000083710000}"/>
    <cellStyle name="Normal 3 5 11 3 2 2" xfId="33551" xr:uid="{00000000-0005-0000-0000-000084710000}"/>
    <cellStyle name="Normal 3 5 11 3 2 3" xfId="49148" xr:uid="{00000000-0005-0000-0000-000085710000}"/>
    <cellStyle name="Normal 3 5 11 3 3" xfId="25805" xr:uid="{00000000-0005-0000-0000-000086710000}"/>
    <cellStyle name="Normal 3 5 11 3 4" xfId="41402" xr:uid="{00000000-0005-0000-0000-000087710000}"/>
    <cellStyle name="Normal 3 5 11 4" xfId="17880" xr:uid="{00000000-0005-0000-0000-000088710000}"/>
    <cellStyle name="Normal 3 5 11 4 2" xfId="33549" xr:uid="{00000000-0005-0000-0000-000089710000}"/>
    <cellStyle name="Normal 3 5 11 4 3" xfId="49146" xr:uid="{00000000-0005-0000-0000-00008A710000}"/>
    <cellStyle name="Normal 3 5 11 5" xfId="25803" xr:uid="{00000000-0005-0000-0000-00008B710000}"/>
    <cellStyle name="Normal 3 5 11 6" xfId="41400" xr:uid="{00000000-0005-0000-0000-00008C710000}"/>
    <cellStyle name="Normal 3 5 12" xfId="9973" xr:uid="{00000000-0005-0000-0000-00008D710000}"/>
    <cellStyle name="Normal 3 5 12 2" xfId="9974" xr:uid="{00000000-0005-0000-0000-00008E710000}"/>
    <cellStyle name="Normal 3 5 12 2 2" xfId="17884" xr:uid="{00000000-0005-0000-0000-00008F710000}"/>
    <cellStyle name="Normal 3 5 12 2 2 2" xfId="33553" xr:uid="{00000000-0005-0000-0000-000090710000}"/>
    <cellStyle name="Normal 3 5 12 2 2 3" xfId="49150" xr:uid="{00000000-0005-0000-0000-000091710000}"/>
    <cellStyle name="Normal 3 5 12 2 3" xfId="25807" xr:uid="{00000000-0005-0000-0000-000092710000}"/>
    <cellStyle name="Normal 3 5 12 2 4" xfId="41404" xr:uid="{00000000-0005-0000-0000-000093710000}"/>
    <cellStyle name="Normal 3 5 12 3" xfId="9975" xr:uid="{00000000-0005-0000-0000-000094710000}"/>
    <cellStyle name="Normal 3 5 12 3 2" xfId="17885" xr:uid="{00000000-0005-0000-0000-000095710000}"/>
    <cellStyle name="Normal 3 5 12 3 2 2" xfId="33554" xr:uid="{00000000-0005-0000-0000-000096710000}"/>
    <cellStyle name="Normal 3 5 12 3 2 3" xfId="49151" xr:uid="{00000000-0005-0000-0000-000097710000}"/>
    <cellStyle name="Normal 3 5 12 3 3" xfId="25808" xr:uid="{00000000-0005-0000-0000-000098710000}"/>
    <cellStyle name="Normal 3 5 12 3 4" xfId="41405" xr:uid="{00000000-0005-0000-0000-000099710000}"/>
    <cellStyle name="Normal 3 5 12 4" xfId="17883" xr:uid="{00000000-0005-0000-0000-00009A710000}"/>
    <cellStyle name="Normal 3 5 12 4 2" xfId="33552" xr:uid="{00000000-0005-0000-0000-00009B710000}"/>
    <cellStyle name="Normal 3 5 12 4 3" xfId="49149" xr:uid="{00000000-0005-0000-0000-00009C710000}"/>
    <cellStyle name="Normal 3 5 12 5" xfId="25806" xr:uid="{00000000-0005-0000-0000-00009D710000}"/>
    <cellStyle name="Normal 3 5 12 6" xfId="41403" xr:uid="{00000000-0005-0000-0000-00009E710000}"/>
    <cellStyle name="Normal 3 5 13" xfId="9976" xr:uid="{00000000-0005-0000-0000-00009F710000}"/>
    <cellStyle name="Normal 3 5 13 2" xfId="9977" xr:uid="{00000000-0005-0000-0000-0000A0710000}"/>
    <cellStyle name="Normal 3 5 13 2 2" xfId="17887" xr:uid="{00000000-0005-0000-0000-0000A1710000}"/>
    <cellStyle name="Normal 3 5 13 2 2 2" xfId="33556" xr:uid="{00000000-0005-0000-0000-0000A2710000}"/>
    <cellStyle name="Normal 3 5 13 2 2 3" xfId="49153" xr:uid="{00000000-0005-0000-0000-0000A3710000}"/>
    <cellStyle name="Normal 3 5 13 2 3" xfId="25810" xr:uid="{00000000-0005-0000-0000-0000A4710000}"/>
    <cellStyle name="Normal 3 5 13 2 4" xfId="41407" xr:uid="{00000000-0005-0000-0000-0000A5710000}"/>
    <cellStyle name="Normal 3 5 13 3" xfId="9978" xr:uid="{00000000-0005-0000-0000-0000A6710000}"/>
    <cellStyle name="Normal 3 5 13 3 2" xfId="17888" xr:uid="{00000000-0005-0000-0000-0000A7710000}"/>
    <cellStyle name="Normal 3 5 13 3 2 2" xfId="33557" xr:uid="{00000000-0005-0000-0000-0000A8710000}"/>
    <cellStyle name="Normal 3 5 13 3 2 3" xfId="49154" xr:uid="{00000000-0005-0000-0000-0000A9710000}"/>
    <cellStyle name="Normal 3 5 13 3 3" xfId="25811" xr:uid="{00000000-0005-0000-0000-0000AA710000}"/>
    <cellStyle name="Normal 3 5 13 3 4" xfId="41408" xr:uid="{00000000-0005-0000-0000-0000AB710000}"/>
    <cellStyle name="Normal 3 5 13 4" xfId="17886" xr:uid="{00000000-0005-0000-0000-0000AC710000}"/>
    <cellStyle name="Normal 3 5 13 4 2" xfId="33555" xr:uid="{00000000-0005-0000-0000-0000AD710000}"/>
    <cellStyle name="Normal 3 5 13 4 3" xfId="49152" xr:uid="{00000000-0005-0000-0000-0000AE710000}"/>
    <cellStyle name="Normal 3 5 13 5" xfId="25809" xr:uid="{00000000-0005-0000-0000-0000AF710000}"/>
    <cellStyle name="Normal 3 5 13 6" xfId="41406" xr:uid="{00000000-0005-0000-0000-0000B0710000}"/>
    <cellStyle name="Normal 3 5 14" xfId="9979" xr:uid="{00000000-0005-0000-0000-0000B1710000}"/>
    <cellStyle name="Normal 3 5 14 2" xfId="9980" xr:uid="{00000000-0005-0000-0000-0000B2710000}"/>
    <cellStyle name="Normal 3 5 14 2 2" xfId="17890" xr:uid="{00000000-0005-0000-0000-0000B3710000}"/>
    <cellStyle name="Normal 3 5 14 2 2 2" xfId="33559" xr:uid="{00000000-0005-0000-0000-0000B4710000}"/>
    <cellStyle name="Normal 3 5 14 2 2 3" xfId="49156" xr:uid="{00000000-0005-0000-0000-0000B5710000}"/>
    <cellStyle name="Normal 3 5 14 2 3" xfId="25813" xr:uid="{00000000-0005-0000-0000-0000B6710000}"/>
    <cellStyle name="Normal 3 5 14 2 4" xfId="41410" xr:uid="{00000000-0005-0000-0000-0000B7710000}"/>
    <cellStyle name="Normal 3 5 14 3" xfId="9981" xr:uid="{00000000-0005-0000-0000-0000B8710000}"/>
    <cellStyle name="Normal 3 5 14 3 2" xfId="17891" xr:uid="{00000000-0005-0000-0000-0000B9710000}"/>
    <cellStyle name="Normal 3 5 14 3 2 2" xfId="33560" xr:uid="{00000000-0005-0000-0000-0000BA710000}"/>
    <cellStyle name="Normal 3 5 14 3 2 3" xfId="49157" xr:uid="{00000000-0005-0000-0000-0000BB710000}"/>
    <cellStyle name="Normal 3 5 14 3 3" xfId="25814" xr:uid="{00000000-0005-0000-0000-0000BC710000}"/>
    <cellStyle name="Normal 3 5 14 3 4" xfId="41411" xr:uid="{00000000-0005-0000-0000-0000BD710000}"/>
    <cellStyle name="Normal 3 5 14 4" xfId="17889" xr:uid="{00000000-0005-0000-0000-0000BE710000}"/>
    <cellStyle name="Normal 3 5 14 4 2" xfId="33558" xr:uid="{00000000-0005-0000-0000-0000BF710000}"/>
    <cellStyle name="Normal 3 5 14 4 3" xfId="49155" xr:uid="{00000000-0005-0000-0000-0000C0710000}"/>
    <cellStyle name="Normal 3 5 14 5" xfId="25812" xr:uid="{00000000-0005-0000-0000-0000C1710000}"/>
    <cellStyle name="Normal 3 5 14 6" xfId="41409" xr:uid="{00000000-0005-0000-0000-0000C2710000}"/>
    <cellStyle name="Normal 3 5 15" xfId="9982" xr:uid="{00000000-0005-0000-0000-0000C3710000}"/>
    <cellStyle name="Normal 3 5 15 2" xfId="9983" xr:uid="{00000000-0005-0000-0000-0000C4710000}"/>
    <cellStyle name="Normal 3 5 15 2 2" xfId="17893" xr:uid="{00000000-0005-0000-0000-0000C5710000}"/>
    <cellStyle name="Normal 3 5 15 2 2 2" xfId="33562" xr:uid="{00000000-0005-0000-0000-0000C6710000}"/>
    <cellStyle name="Normal 3 5 15 2 2 3" xfId="49159" xr:uid="{00000000-0005-0000-0000-0000C7710000}"/>
    <cellStyle name="Normal 3 5 15 2 3" xfId="25816" xr:uid="{00000000-0005-0000-0000-0000C8710000}"/>
    <cellStyle name="Normal 3 5 15 2 4" xfId="41413" xr:uid="{00000000-0005-0000-0000-0000C9710000}"/>
    <cellStyle name="Normal 3 5 15 3" xfId="9984" xr:uid="{00000000-0005-0000-0000-0000CA710000}"/>
    <cellStyle name="Normal 3 5 15 3 2" xfId="17894" xr:uid="{00000000-0005-0000-0000-0000CB710000}"/>
    <cellStyle name="Normal 3 5 15 3 2 2" xfId="33563" xr:uid="{00000000-0005-0000-0000-0000CC710000}"/>
    <cellStyle name="Normal 3 5 15 3 2 3" xfId="49160" xr:uid="{00000000-0005-0000-0000-0000CD710000}"/>
    <cellStyle name="Normal 3 5 15 3 3" xfId="25817" xr:uid="{00000000-0005-0000-0000-0000CE710000}"/>
    <cellStyle name="Normal 3 5 15 3 4" xfId="41414" xr:uid="{00000000-0005-0000-0000-0000CF710000}"/>
    <cellStyle name="Normal 3 5 15 4" xfId="17892" xr:uid="{00000000-0005-0000-0000-0000D0710000}"/>
    <cellStyle name="Normal 3 5 15 4 2" xfId="33561" xr:uid="{00000000-0005-0000-0000-0000D1710000}"/>
    <cellStyle name="Normal 3 5 15 4 3" xfId="49158" xr:uid="{00000000-0005-0000-0000-0000D2710000}"/>
    <cellStyle name="Normal 3 5 15 5" xfId="25815" xr:uid="{00000000-0005-0000-0000-0000D3710000}"/>
    <cellStyle name="Normal 3 5 15 6" xfId="41412" xr:uid="{00000000-0005-0000-0000-0000D4710000}"/>
    <cellStyle name="Normal 3 5 16" xfId="9985" xr:uid="{00000000-0005-0000-0000-0000D5710000}"/>
    <cellStyle name="Normal 3 5 16 2" xfId="9986" xr:uid="{00000000-0005-0000-0000-0000D6710000}"/>
    <cellStyle name="Normal 3 5 16 2 2" xfId="17896" xr:uid="{00000000-0005-0000-0000-0000D7710000}"/>
    <cellStyle name="Normal 3 5 16 2 2 2" xfId="33565" xr:uid="{00000000-0005-0000-0000-0000D8710000}"/>
    <cellStyle name="Normal 3 5 16 2 2 3" xfId="49162" xr:uid="{00000000-0005-0000-0000-0000D9710000}"/>
    <cellStyle name="Normal 3 5 16 2 3" xfId="25819" xr:uid="{00000000-0005-0000-0000-0000DA710000}"/>
    <cellStyle name="Normal 3 5 16 2 4" xfId="41416" xr:uid="{00000000-0005-0000-0000-0000DB710000}"/>
    <cellStyle name="Normal 3 5 16 3" xfId="9987" xr:uid="{00000000-0005-0000-0000-0000DC710000}"/>
    <cellStyle name="Normal 3 5 16 3 2" xfId="17897" xr:uid="{00000000-0005-0000-0000-0000DD710000}"/>
    <cellStyle name="Normal 3 5 16 3 2 2" xfId="33566" xr:uid="{00000000-0005-0000-0000-0000DE710000}"/>
    <cellStyle name="Normal 3 5 16 3 2 3" xfId="49163" xr:uid="{00000000-0005-0000-0000-0000DF710000}"/>
    <cellStyle name="Normal 3 5 16 3 3" xfId="25820" xr:uid="{00000000-0005-0000-0000-0000E0710000}"/>
    <cellStyle name="Normal 3 5 16 3 4" xfId="41417" xr:uid="{00000000-0005-0000-0000-0000E1710000}"/>
    <cellStyle name="Normal 3 5 16 4" xfId="17895" xr:uid="{00000000-0005-0000-0000-0000E2710000}"/>
    <cellStyle name="Normal 3 5 16 4 2" xfId="33564" xr:uid="{00000000-0005-0000-0000-0000E3710000}"/>
    <cellStyle name="Normal 3 5 16 4 3" xfId="49161" xr:uid="{00000000-0005-0000-0000-0000E4710000}"/>
    <cellStyle name="Normal 3 5 16 5" xfId="25818" xr:uid="{00000000-0005-0000-0000-0000E5710000}"/>
    <cellStyle name="Normal 3 5 16 6" xfId="41415" xr:uid="{00000000-0005-0000-0000-0000E6710000}"/>
    <cellStyle name="Normal 3 5 17" xfId="9988" xr:uid="{00000000-0005-0000-0000-0000E7710000}"/>
    <cellStyle name="Normal 3 5 17 2" xfId="17898" xr:uid="{00000000-0005-0000-0000-0000E8710000}"/>
    <cellStyle name="Normal 3 5 17 2 2" xfId="33567" xr:uid="{00000000-0005-0000-0000-0000E9710000}"/>
    <cellStyle name="Normal 3 5 17 2 3" xfId="49164" xr:uid="{00000000-0005-0000-0000-0000EA710000}"/>
    <cellStyle name="Normal 3 5 17 3" xfId="25821" xr:uid="{00000000-0005-0000-0000-0000EB710000}"/>
    <cellStyle name="Normal 3 5 17 4" xfId="41418" xr:uid="{00000000-0005-0000-0000-0000EC710000}"/>
    <cellStyle name="Normal 3 5 18" xfId="9989" xr:uid="{00000000-0005-0000-0000-0000ED710000}"/>
    <cellStyle name="Normal 3 5 18 2" xfId="17899" xr:uid="{00000000-0005-0000-0000-0000EE710000}"/>
    <cellStyle name="Normal 3 5 18 2 2" xfId="33568" xr:uid="{00000000-0005-0000-0000-0000EF710000}"/>
    <cellStyle name="Normal 3 5 18 2 3" xfId="49165" xr:uid="{00000000-0005-0000-0000-0000F0710000}"/>
    <cellStyle name="Normal 3 5 18 3" xfId="25822" xr:uid="{00000000-0005-0000-0000-0000F1710000}"/>
    <cellStyle name="Normal 3 5 18 4" xfId="41419" xr:uid="{00000000-0005-0000-0000-0000F2710000}"/>
    <cellStyle name="Normal 3 5 19" xfId="17876" xr:uid="{00000000-0005-0000-0000-0000F3710000}"/>
    <cellStyle name="Normal 3 5 19 2" xfId="33545" xr:uid="{00000000-0005-0000-0000-0000F4710000}"/>
    <cellStyle name="Normal 3 5 19 3" xfId="49142" xr:uid="{00000000-0005-0000-0000-0000F5710000}"/>
    <cellStyle name="Normal 3 5 2" xfId="9990" xr:uid="{00000000-0005-0000-0000-0000F6710000}"/>
    <cellStyle name="Normal 3 5 2 2" xfId="9991" xr:uid="{00000000-0005-0000-0000-0000F7710000}"/>
    <cellStyle name="Normal 3 5 2 2 2" xfId="9992" xr:uid="{00000000-0005-0000-0000-0000F8710000}"/>
    <cellStyle name="Normal 3 5 2 2 2 2" xfId="9993" xr:uid="{00000000-0005-0000-0000-0000F9710000}"/>
    <cellStyle name="Normal 3 5 2 2 2 2 2" xfId="17903" xr:uid="{00000000-0005-0000-0000-0000FA710000}"/>
    <cellStyle name="Normal 3 5 2 2 2 2 2 2" xfId="33572" xr:uid="{00000000-0005-0000-0000-0000FB710000}"/>
    <cellStyle name="Normal 3 5 2 2 2 2 2 3" xfId="49169" xr:uid="{00000000-0005-0000-0000-0000FC710000}"/>
    <cellStyle name="Normal 3 5 2 2 2 2 3" xfId="25826" xr:uid="{00000000-0005-0000-0000-0000FD710000}"/>
    <cellStyle name="Normal 3 5 2 2 2 2 4" xfId="41423" xr:uid="{00000000-0005-0000-0000-0000FE710000}"/>
    <cellStyle name="Normal 3 5 2 2 2 3" xfId="9994" xr:uid="{00000000-0005-0000-0000-0000FF710000}"/>
    <cellStyle name="Normal 3 5 2 2 2 3 2" xfId="17904" xr:uid="{00000000-0005-0000-0000-000000720000}"/>
    <cellStyle name="Normal 3 5 2 2 2 3 2 2" xfId="33573" xr:uid="{00000000-0005-0000-0000-000001720000}"/>
    <cellStyle name="Normal 3 5 2 2 2 3 2 3" xfId="49170" xr:uid="{00000000-0005-0000-0000-000002720000}"/>
    <cellStyle name="Normal 3 5 2 2 2 3 3" xfId="25827" xr:uid="{00000000-0005-0000-0000-000003720000}"/>
    <cellStyle name="Normal 3 5 2 2 2 3 4" xfId="41424" xr:uid="{00000000-0005-0000-0000-000004720000}"/>
    <cellStyle name="Normal 3 5 2 2 2 4" xfId="17902" xr:uid="{00000000-0005-0000-0000-000005720000}"/>
    <cellStyle name="Normal 3 5 2 2 2 4 2" xfId="33571" xr:uid="{00000000-0005-0000-0000-000006720000}"/>
    <cellStyle name="Normal 3 5 2 2 2 4 3" xfId="49168" xr:uid="{00000000-0005-0000-0000-000007720000}"/>
    <cellStyle name="Normal 3 5 2 2 2 5" xfId="25825" xr:uid="{00000000-0005-0000-0000-000008720000}"/>
    <cellStyle name="Normal 3 5 2 2 2 6" xfId="41422" xr:uid="{00000000-0005-0000-0000-000009720000}"/>
    <cellStyle name="Normal 3 5 2 2 3" xfId="9995" xr:uid="{00000000-0005-0000-0000-00000A720000}"/>
    <cellStyle name="Normal 3 5 2 2 3 2" xfId="17905" xr:uid="{00000000-0005-0000-0000-00000B720000}"/>
    <cellStyle name="Normal 3 5 2 2 3 2 2" xfId="33574" xr:uid="{00000000-0005-0000-0000-00000C720000}"/>
    <cellStyle name="Normal 3 5 2 2 3 2 3" xfId="49171" xr:uid="{00000000-0005-0000-0000-00000D720000}"/>
    <cellStyle name="Normal 3 5 2 2 3 3" xfId="25828" xr:uid="{00000000-0005-0000-0000-00000E720000}"/>
    <cellStyle name="Normal 3 5 2 2 3 4" xfId="41425" xr:uid="{00000000-0005-0000-0000-00000F720000}"/>
    <cellStyle name="Normal 3 5 2 2 4" xfId="9996" xr:uid="{00000000-0005-0000-0000-000010720000}"/>
    <cellStyle name="Normal 3 5 2 2 4 2" xfId="17906" xr:uid="{00000000-0005-0000-0000-000011720000}"/>
    <cellStyle name="Normal 3 5 2 2 4 2 2" xfId="33575" xr:uid="{00000000-0005-0000-0000-000012720000}"/>
    <cellStyle name="Normal 3 5 2 2 4 2 3" xfId="49172" xr:uid="{00000000-0005-0000-0000-000013720000}"/>
    <cellStyle name="Normal 3 5 2 2 4 3" xfId="25829" xr:uid="{00000000-0005-0000-0000-000014720000}"/>
    <cellStyle name="Normal 3 5 2 2 4 4" xfId="41426" xr:uid="{00000000-0005-0000-0000-000015720000}"/>
    <cellStyle name="Normal 3 5 2 2 5" xfId="17901" xr:uid="{00000000-0005-0000-0000-000016720000}"/>
    <cellStyle name="Normal 3 5 2 2 5 2" xfId="33570" xr:uid="{00000000-0005-0000-0000-000017720000}"/>
    <cellStyle name="Normal 3 5 2 2 5 3" xfId="49167" xr:uid="{00000000-0005-0000-0000-000018720000}"/>
    <cellStyle name="Normal 3 5 2 2 6" xfId="25824" xr:uid="{00000000-0005-0000-0000-000019720000}"/>
    <cellStyle name="Normal 3 5 2 2 7" xfId="41421" xr:uid="{00000000-0005-0000-0000-00001A720000}"/>
    <cellStyle name="Normal 3 5 2 3" xfId="9997" xr:uid="{00000000-0005-0000-0000-00001B720000}"/>
    <cellStyle name="Normal 3 5 2 3 2" xfId="9998" xr:uid="{00000000-0005-0000-0000-00001C720000}"/>
    <cellStyle name="Normal 3 5 2 3 2 2" xfId="17908" xr:uid="{00000000-0005-0000-0000-00001D720000}"/>
    <cellStyle name="Normal 3 5 2 3 2 2 2" xfId="33577" xr:uid="{00000000-0005-0000-0000-00001E720000}"/>
    <cellStyle name="Normal 3 5 2 3 2 2 3" xfId="49174" xr:uid="{00000000-0005-0000-0000-00001F720000}"/>
    <cellStyle name="Normal 3 5 2 3 2 3" xfId="25831" xr:uid="{00000000-0005-0000-0000-000020720000}"/>
    <cellStyle name="Normal 3 5 2 3 2 4" xfId="41428" xr:uid="{00000000-0005-0000-0000-000021720000}"/>
    <cellStyle name="Normal 3 5 2 3 3" xfId="9999" xr:uid="{00000000-0005-0000-0000-000022720000}"/>
    <cellStyle name="Normal 3 5 2 3 3 2" xfId="17909" xr:uid="{00000000-0005-0000-0000-000023720000}"/>
    <cellStyle name="Normal 3 5 2 3 3 2 2" xfId="33578" xr:uid="{00000000-0005-0000-0000-000024720000}"/>
    <cellStyle name="Normal 3 5 2 3 3 2 3" xfId="49175" xr:uid="{00000000-0005-0000-0000-000025720000}"/>
    <cellStyle name="Normal 3 5 2 3 3 3" xfId="25832" xr:uid="{00000000-0005-0000-0000-000026720000}"/>
    <cellStyle name="Normal 3 5 2 3 3 4" xfId="41429" xr:uid="{00000000-0005-0000-0000-000027720000}"/>
    <cellStyle name="Normal 3 5 2 3 4" xfId="17907" xr:uid="{00000000-0005-0000-0000-000028720000}"/>
    <cellStyle name="Normal 3 5 2 3 4 2" xfId="33576" xr:uid="{00000000-0005-0000-0000-000029720000}"/>
    <cellStyle name="Normal 3 5 2 3 4 3" xfId="49173" xr:uid="{00000000-0005-0000-0000-00002A720000}"/>
    <cellStyle name="Normal 3 5 2 3 5" xfId="25830" xr:uid="{00000000-0005-0000-0000-00002B720000}"/>
    <cellStyle name="Normal 3 5 2 3 6" xfId="41427" xr:uid="{00000000-0005-0000-0000-00002C720000}"/>
    <cellStyle name="Normal 3 5 2 4" xfId="10000" xr:uid="{00000000-0005-0000-0000-00002D720000}"/>
    <cellStyle name="Normal 3 5 2 4 2" xfId="17910" xr:uid="{00000000-0005-0000-0000-00002E720000}"/>
    <cellStyle name="Normal 3 5 2 4 2 2" xfId="33579" xr:uid="{00000000-0005-0000-0000-00002F720000}"/>
    <cellStyle name="Normal 3 5 2 4 2 3" xfId="49176" xr:uid="{00000000-0005-0000-0000-000030720000}"/>
    <cellStyle name="Normal 3 5 2 4 3" xfId="25833" xr:uid="{00000000-0005-0000-0000-000031720000}"/>
    <cellStyle name="Normal 3 5 2 4 4" xfId="41430" xr:uid="{00000000-0005-0000-0000-000032720000}"/>
    <cellStyle name="Normal 3 5 2 5" xfId="10001" xr:uid="{00000000-0005-0000-0000-000033720000}"/>
    <cellStyle name="Normal 3 5 2 5 2" xfId="17911" xr:uid="{00000000-0005-0000-0000-000034720000}"/>
    <cellStyle name="Normal 3 5 2 5 2 2" xfId="33580" xr:uid="{00000000-0005-0000-0000-000035720000}"/>
    <cellStyle name="Normal 3 5 2 5 2 3" xfId="49177" xr:uid="{00000000-0005-0000-0000-000036720000}"/>
    <cellStyle name="Normal 3 5 2 5 3" xfId="25834" xr:uid="{00000000-0005-0000-0000-000037720000}"/>
    <cellStyle name="Normal 3 5 2 5 4" xfId="41431" xr:uid="{00000000-0005-0000-0000-000038720000}"/>
    <cellStyle name="Normal 3 5 2 6" xfId="17900" xr:uid="{00000000-0005-0000-0000-000039720000}"/>
    <cellStyle name="Normal 3 5 2 6 2" xfId="33569" xr:uid="{00000000-0005-0000-0000-00003A720000}"/>
    <cellStyle name="Normal 3 5 2 6 3" xfId="49166" xr:uid="{00000000-0005-0000-0000-00003B720000}"/>
    <cellStyle name="Normal 3 5 2 7" xfId="25823" xr:uid="{00000000-0005-0000-0000-00003C720000}"/>
    <cellStyle name="Normal 3 5 2 8" xfId="41420" xr:uid="{00000000-0005-0000-0000-00003D720000}"/>
    <cellStyle name="Normal 3 5 20" xfId="25799" xr:uid="{00000000-0005-0000-0000-00003E720000}"/>
    <cellStyle name="Normal 3 5 21" xfId="41396" xr:uid="{00000000-0005-0000-0000-00003F720000}"/>
    <cellStyle name="Normal 3 5 3" xfId="10002" xr:uid="{00000000-0005-0000-0000-000040720000}"/>
    <cellStyle name="Normal 3 5 3 2" xfId="10003" xr:uid="{00000000-0005-0000-0000-000041720000}"/>
    <cellStyle name="Normal 3 5 3 2 2" xfId="10004" xr:uid="{00000000-0005-0000-0000-000042720000}"/>
    <cellStyle name="Normal 3 5 3 2 2 2" xfId="10005" xr:uid="{00000000-0005-0000-0000-000043720000}"/>
    <cellStyle name="Normal 3 5 3 2 2 2 2" xfId="17915" xr:uid="{00000000-0005-0000-0000-000044720000}"/>
    <cellStyle name="Normal 3 5 3 2 2 2 2 2" xfId="33584" xr:uid="{00000000-0005-0000-0000-000045720000}"/>
    <cellStyle name="Normal 3 5 3 2 2 2 2 3" xfId="49181" xr:uid="{00000000-0005-0000-0000-000046720000}"/>
    <cellStyle name="Normal 3 5 3 2 2 2 3" xfId="25838" xr:uid="{00000000-0005-0000-0000-000047720000}"/>
    <cellStyle name="Normal 3 5 3 2 2 2 4" xfId="41435" xr:uid="{00000000-0005-0000-0000-000048720000}"/>
    <cellStyle name="Normal 3 5 3 2 2 3" xfId="10006" xr:uid="{00000000-0005-0000-0000-000049720000}"/>
    <cellStyle name="Normal 3 5 3 2 2 3 2" xfId="17916" xr:uid="{00000000-0005-0000-0000-00004A720000}"/>
    <cellStyle name="Normal 3 5 3 2 2 3 2 2" xfId="33585" xr:uid="{00000000-0005-0000-0000-00004B720000}"/>
    <cellStyle name="Normal 3 5 3 2 2 3 2 3" xfId="49182" xr:uid="{00000000-0005-0000-0000-00004C720000}"/>
    <cellStyle name="Normal 3 5 3 2 2 3 3" xfId="25839" xr:uid="{00000000-0005-0000-0000-00004D720000}"/>
    <cellStyle name="Normal 3 5 3 2 2 3 4" xfId="41436" xr:uid="{00000000-0005-0000-0000-00004E720000}"/>
    <cellStyle name="Normal 3 5 3 2 2 4" xfId="17914" xr:uid="{00000000-0005-0000-0000-00004F720000}"/>
    <cellStyle name="Normal 3 5 3 2 2 4 2" xfId="33583" xr:uid="{00000000-0005-0000-0000-000050720000}"/>
    <cellStyle name="Normal 3 5 3 2 2 4 3" xfId="49180" xr:uid="{00000000-0005-0000-0000-000051720000}"/>
    <cellStyle name="Normal 3 5 3 2 2 5" xfId="25837" xr:uid="{00000000-0005-0000-0000-000052720000}"/>
    <cellStyle name="Normal 3 5 3 2 2 6" xfId="41434" xr:uid="{00000000-0005-0000-0000-000053720000}"/>
    <cellStyle name="Normal 3 5 3 2 3" xfId="10007" xr:uid="{00000000-0005-0000-0000-000054720000}"/>
    <cellStyle name="Normal 3 5 3 2 3 2" xfId="17917" xr:uid="{00000000-0005-0000-0000-000055720000}"/>
    <cellStyle name="Normal 3 5 3 2 3 2 2" xfId="33586" xr:uid="{00000000-0005-0000-0000-000056720000}"/>
    <cellStyle name="Normal 3 5 3 2 3 2 3" xfId="49183" xr:uid="{00000000-0005-0000-0000-000057720000}"/>
    <cellStyle name="Normal 3 5 3 2 3 3" xfId="25840" xr:uid="{00000000-0005-0000-0000-000058720000}"/>
    <cellStyle name="Normal 3 5 3 2 3 4" xfId="41437" xr:uid="{00000000-0005-0000-0000-000059720000}"/>
    <cellStyle name="Normal 3 5 3 2 4" xfId="10008" xr:uid="{00000000-0005-0000-0000-00005A720000}"/>
    <cellStyle name="Normal 3 5 3 2 4 2" xfId="17918" xr:uid="{00000000-0005-0000-0000-00005B720000}"/>
    <cellStyle name="Normal 3 5 3 2 4 2 2" xfId="33587" xr:uid="{00000000-0005-0000-0000-00005C720000}"/>
    <cellStyle name="Normal 3 5 3 2 4 2 3" xfId="49184" xr:uid="{00000000-0005-0000-0000-00005D720000}"/>
    <cellStyle name="Normal 3 5 3 2 4 3" xfId="25841" xr:uid="{00000000-0005-0000-0000-00005E720000}"/>
    <cellStyle name="Normal 3 5 3 2 4 4" xfId="41438" xr:uid="{00000000-0005-0000-0000-00005F720000}"/>
    <cellStyle name="Normal 3 5 3 2 5" xfId="17913" xr:uid="{00000000-0005-0000-0000-000060720000}"/>
    <cellStyle name="Normal 3 5 3 2 5 2" xfId="33582" xr:uid="{00000000-0005-0000-0000-000061720000}"/>
    <cellStyle name="Normal 3 5 3 2 5 3" xfId="49179" xr:uid="{00000000-0005-0000-0000-000062720000}"/>
    <cellStyle name="Normal 3 5 3 2 6" xfId="25836" xr:uid="{00000000-0005-0000-0000-000063720000}"/>
    <cellStyle name="Normal 3 5 3 2 7" xfId="41433" xr:uid="{00000000-0005-0000-0000-000064720000}"/>
    <cellStyle name="Normal 3 5 3 3" xfId="10009" xr:uid="{00000000-0005-0000-0000-000065720000}"/>
    <cellStyle name="Normal 3 5 3 3 2" xfId="10010" xr:uid="{00000000-0005-0000-0000-000066720000}"/>
    <cellStyle name="Normal 3 5 3 3 2 2" xfId="17920" xr:uid="{00000000-0005-0000-0000-000067720000}"/>
    <cellStyle name="Normal 3 5 3 3 2 2 2" xfId="33589" xr:uid="{00000000-0005-0000-0000-000068720000}"/>
    <cellStyle name="Normal 3 5 3 3 2 2 3" xfId="49186" xr:uid="{00000000-0005-0000-0000-000069720000}"/>
    <cellStyle name="Normal 3 5 3 3 2 3" xfId="25843" xr:uid="{00000000-0005-0000-0000-00006A720000}"/>
    <cellStyle name="Normal 3 5 3 3 2 4" xfId="41440" xr:uid="{00000000-0005-0000-0000-00006B720000}"/>
    <cellStyle name="Normal 3 5 3 3 3" xfId="10011" xr:uid="{00000000-0005-0000-0000-00006C720000}"/>
    <cellStyle name="Normal 3 5 3 3 3 2" xfId="17921" xr:uid="{00000000-0005-0000-0000-00006D720000}"/>
    <cellStyle name="Normal 3 5 3 3 3 2 2" xfId="33590" xr:uid="{00000000-0005-0000-0000-00006E720000}"/>
    <cellStyle name="Normal 3 5 3 3 3 2 3" xfId="49187" xr:uid="{00000000-0005-0000-0000-00006F720000}"/>
    <cellStyle name="Normal 3 5 3 3 3 3" xfId="25844" xr:uid="{00000000-0005-0000-0000-000070720000}"/>
    <cellStyle name="Normal 3 5 3 3 3 4" xfId="41441" xr:uid="{00000000-0005-0000-0000-000071720000}"/>
    <cellStyle name="Normal 3 5 3 3 4" xfId="17919" xr:uid="{00000000-0005-0000-0000-000072720000}"/>
    <cellStyle name="Normal 3 5 3 3 4 2" xfId="33588" xr:uid="{00000000-0005-0000-0000-000073720000}"/>
    <cellStyle name="Normal 3 5 3 3 4 3" xfId="49185" xr:uid="{00000000-0005-0000-0000-000074720000}"/>
    <cellStyle name="Normal 3 5 3 3 5" xfId="25842" xr:uid="{00000000-0005-0000-0000-000075720000}"/>
    <cellStyle name="Normal 3 5 3 3 6" xfId="41439" xr:uid="{00000000-0005-0000-0000-000076720000}"/>
    <cellStyle name="Normal 3 5 3 4" xfId="10012" xr:uid="{00000000-0005-0000-0000-000077720000}"/>
    <cellStyle name="Normal 3 5 3 4 2" xfId="17922" xr:uid="{00000000-0005-0000-0000-000078720000}"/>
    <cellStyle name="Normal 3 5 3 4 2 2" xfId="33591" xr:uid="{00000000-0005-0000-0000-000079720000}"/>
    <cellStyle name="Normal 3 5 3 4 2 3" xfId="49188" xr:uid="{00000000-0005-0000-0000-00007A720000}"/>
    <cellStyle name="Normal 3 5 3 4 3" xfId="25845" xr:uid="{00000000-0005-0000-0000-00007B720000}"/>
    <cellStyle name="Normal 3 5 3 4 4" xfId="41442" xr:uid="{00000000-0005-0000-0000-00007C720000}"/>
    <cellStyle name="Normal 3 5 3 5" xfId="10013" xr:uid="{00000000-0005-0000-0000-00007D720000}"/>
    <cellStyle name="Normal 3 5 3 5 2" xfId="17923" xr:uid="{00000000-0005-0000-0000-00007E720000}"/>
    <cellStyle name="Normal 3 5 3 5 2 2" xfId="33592" xr:uid="{00000000-0005-0000-0000-00007F720000}"/>
    <cellStyle name="Normal 3 5 3 5 2 3" xfId="49189" xr:uid="{00000000-0005-0000-0000-000080720000}"/>
    <cellStyle name="Normal 3 5 3 5 3" xfId="25846" xr:uid="{00000000-0005-0000-0000-000081720000}"/>
    <cellStyle name="Normal 3 5 3 5 4" xfId="41443" xr:uid="{00000000-0005-0000-0000-000082720000}"/>
    <cellStyle name="Normal 3 5 3 6" xfId="17912" xr:uid="{00000000-0005-0000-0000-000083720000}"/>
    <cellStyle name="Normal 3 5 3 6 2" xfId="33581" xr:uid="{00000000-0005-0000-0000-000084720000}"/>
    <cellStyle name="Normal 3 5 3 6 3" xfId="49178" xr:uid="{00000000-0005-0000-0000-000085720000}"/>
    <cellStyle name="Normal 3 5 3 7" xfId="25835" xr:uid="{00000000-0005-0000-0000-000086720000}"/>
    <cellStyle name="Normal 3 5 3 8" xfId="41432" xr:uid="{00000000-0005-0000-0000-000087720000}"/>
    <cellStyle name="Normal 3 5 4" xfId="10014" xr:uid="{00000000-0005-0000-0000-000088720000}"/>
    <cellStyle name="Normal 3 5 4 2" xfId="10015" xr:uid="{00000000-0005-0000-0000-000089720000}"/>
    <cellStyle name="Normal 3 5 4 2 2" xfId="10016" xr:uid="{00000000-0005-0000-0000-00008A720000}"/>
    <cellStyle name="Normal 3 5 4 2 2 2" xfId="17926" xr:uid="{00000000-0005-0000-0000-00008B720000}"/>
    <cellStyle name="Normal 3 5 4 2 2 2 2" xfId="33595" xr:uid="{00000000-0005-0000-0000-00008C720000}"/>
    <cellStyle name="Normal 3 5 4 2 2 2 3" xfId="49192" xr:uid="{00000000-0005-0000-0000-00008D720000}"/>
    <cellStyle name="Normal 3 5 4 2 2 3" xfId="25849" xr:uid="{00000000-0005-0000-0000-00008E720000}"/>
    <cellStyle name="Normal 3 5 4 2 2 4" xfId="41446" xr:uid="{00000000-0005-0000-0000-00008F720000}"/>
    <cellStyle name="Normal 3 5 4 2 3" xfId="10017" xr:uid="{00000000-0005-0000-0000-000090720000}"/>
    <cellStyle name="Normal 3 5 4 2 3 2" xfId="17927" xr:uid="{00000000-0005-0000-0000-000091720000}"/>
    <cellStyle name="Normal 3 5 4 2 3 2 2" xfId="33596" xr:uid="{00000000-0005-0000-0000-000092720000}"/>
    <cellStyle name="Normal 3 5 4 2 3 2 3" xfId="49193" xr:uid="{00000000-0005-0000-0000-000093720000}"/>
    <cellStyle name="Normal 3 5 4 2 3 3" xfId="25850" xr:uid="{00000000-0005-0000-0000-000094720000}"/>
    <cellStyle name="Normal 3 5 4 2 3 4" xfId="41447" xr:uid="{00000000-0005-0000-0000-000095720000}"/>
    <cellStyle name="Normal 3 5 4 2 4" xfId="17925" xr:uid="{00000000-0005-0000-0000-000096720000}"/>
    <cellStyle name="Normal 3 5 4 2 4 2" xfId="33594" xr:uid="{00000000-0005-0000-0000-000097720000}"/>
    <cellStyle name="Normal 3 5 4 2 4 3" xfId="49191" xr:uid="{00000000-0005-0000-0000-000098720000}"/>
    <cellStyle name="Normal 3 5 4 2 5" xfId="25848" xr:uid="{00000000-0005-0000-0000-000099720000}"/>
    <cellStyle name="Normal 3 5 4 2 6" xfId="41445" xr:uid="{00000000-0005-0000-0000-00009A720000}"/>
    <cellStyle name="Normal 3 5 4 3" xfId="10018" xr:uid="{00000000-0005-0000-0000-00009B720000}"/>
    <cellStyle name="Normal 3 5 4 3 2" xfId="17928" xr:uid="{00000000-0005-0000-0000-00009C720000}"/>
    <cellStyle name="Normal 3 5 4 3 2 2" xfId="33597" xr:uid="{00000000-0005-0000-0000-00009D720000}"/>
    <cellStyle name="Normal 3 5 4 3 2 3" xfId="49194" xr:uid="{00000000-0005-0000-0000-00009E720000}"/>
    <cellStyle name="Normal 3 5 4 3 3" xfId="25851" xr:uid="{00000000-0005-0000-0000-00009F720000}"/>
    <cellStyle name="Normal 3 5 4 3 4" xfId="41448" xr:uid="{00000000-0005-0000-0000-0000A0720000}"/>
    <cellStyle name="Normal 3 5 4 4" xfId="10019" xr:uid="{00000000-0005-0000-0000-0000A1720000}"/>
    <cellStyle name="Normal 3 5 4 4 2" xfId="17929" xr:uid="{00000000-0005-0000-0000-0000A2720000}"/>
    <cellStyle name="Normal 3 5 4 4 2 2" xfId="33598" xr:uid="{00000000-0005-0000-0000-0000A3720000}"/>
    <cellStyle name="Normal 3 5 4 4 2 3" xfId="49195" xr:uid="{00000000-0005-0000-0000-0000A4720000}"/>
    <cellStyle name="Normal 3 5 4 4 3" xfId="25852" xr:uid="{00000000-0005-0000-0000-0000A5720000}"/>
    <cellStyle name="Normal 3 5 4 4 4" xfId="41449" xr:uid="{00000000-0005-0000-0000-0000A6720000}"/>
    <cellStyle name="Normal 3 5 4 5" xfId="17924" xr:uid="{00000000-0005-0000-0000-0000A7720000}"/>
    <cellStyle name="Normal 3 5 4 5 2" xfId="33593" xr:uid="{00000000-0005-0000-0000-0000A8720000}"/>
    <cellStyle name="Normal 3 5 4 5 3" xfId="49190" xr:uid="{00000000-0005-0000-0000-0000A9720000}"/>
    <cellStyle name="Normal 3 5 4 6" xfId="25847" xr:uid="{00000000-0005-0000-0000-0000AA720000}"/>
    <cellStyle name="Normal 3 5 4 7" xfId="41444" xr:uid="{00000000-0005-0000-0000-0000AB720000}"/>
    <cellStyle name="Normal 3 5 5" xfId="10020" xr:uid="{00000000-0005-0000-0000-0000AC720000}"/>
    <cellStyle name="Normal 3 5 5 2" xfId="10021" xr:uid="{00000000-0005-0000-0000-0000AD720000}"/>
    <cellStyle name="Normal 3 5 5 2 2" xfId="17931" xr:uid="{00000000-0005-0000-0000-0000AE720000}"/>
    <cellStyle name="Normal 3 5 5 2 2 2" xfId="33600" xr:uid="{00000000-0005-0000-0000-0000AF720000}"/>
    <cellStyle name="Normal 3 5 5 2 2 3" xfId="49197" xr:uid="{00000000-0005-0000-0000-0000B0720000}"/>
    <cellStyle name="Normal 3 5 5 2 3" xfId="25854" xr:uid="{00000000-0005-0000-0000-0000B1720000}"/>
    <cellStyle name="Normal 3 5 5 2 4" xfId="41451" xr:uid="{00000000-0005-0000-0000-0000B2720000}"/>
    <cellStyle name="Normal 3 5 5 3" xfId="10022" xr:uid="{00000000-0005-0000-0000-0000B3720000}"/>
    <cellStyle name="Normal 3 5 5 3 2" xfId="17932" xr:uid="{00000000-0005-0000-0000-0000B4720000}"/>
    <cellStyle name="Normal 3 5 5 3 2 2" xfId="33601" xr:uid="{00000000-0005-0000-0000-0000B5720000}"/>
    <cellStyle name="Normal 3 5 5 3 2 3" xfId="49198" xr:uid="{00000000-0005-0000-0000-0000B6720000}"/>
    <cellStyle name="Normal 3 5 5 3 3" xfId="25855" xr:uid="{00000000-0005-0000-0000-0000B7720000}"/>
    <cellStyle name="Normal 3 5 5 3 4" xfId="41452" xr:uid="{00000000-0005-0000-0000-0000B8720000}"/>
    <cellStyle name="Normal 3 5 5 4" xfId="17930" xr:uid="{00000000-0005-0000-0000-0000B9720000}"/>
    <cellStyle name="Normal 3 5 5 4 2" xfId="33599" xr:uid="{00000000-0005-0000-0000-0000BA720000}"/>
    <cellStyle name="Normal 3 5 5 4 3" xfId="49196" xr:uid="{00000000-0005-0000-0000-0000BB720000}"/>
    <cellStyle name="Normal 3 5 5 5" xfId="25853" xr:uid="{00000000-0005-0000-0000-0000BC720000}"/>
    <cellStyle name="Normal 3 5 5 6" xfId="41450" xr:uid="{00000000-0005-0000-0000-0000BD720000}"/>
    <cellStyle name="Normal 3 5 6" xfId="10023" xr:uid="{00000000-0005-0000-0000-0000BE720000}"/>
    <cellStyle name="Normal 3 5 6 2" xfId="10024" xr:uid="{00000000-0005-0000-0000-0000BF720000}"/>
    <cellStyle name="Normal 3 5 6 2 2" xfId="17934" xr:uid="{00000000-0005-0000-0000-0000C0720000}"/>
    <cellStyle name="Normal 3 5 6 2 2 2" xfId="33603" xr:uid="{00000000-0005-0000-0000-0000C1720000}"/>
    <cellStyle name="Normal 3 5 6 2 2 3" xfId="49200" xr:uid="{00000000-0005-0000-0000-0000C2720000}"/>
    <cellStyle name="Normal 3 5 6 2 3" xfId="25857" xr:uid="{00000000-0005-0000-0000-0000C3720000}"/>
    <cellStyle name="Normal 3 5 6 2 4" xfId="41454" xr:uid="{00000000-0005-0000-0000-0000C4720000}"/>
    <cellStyle name="Normal 3 5 6 3" xfId="10025" xr:uid="{00000000-0005-0000-0000-0000C5720000}"/>
    <cellStyle name="Normal 3 5 6 3 2" xfId="17935" xr:uid="{00000000-0005-0000-0000-0000C6720000}"/>
    <cellStyle name="Normal 3 5 6 3 2 2" xfId="33604" xr:uid="{00000000-0005-0000-0000-0000C7720000}"/>
    <cellStyle name="Normal 3 5 6 3 2 3" xfId="49201" xr:uid="{00000000-0005-0000-0000-0000C8720000}"/>
    <cellStyle name="Normal 3 5 6 3 3" xfId="25858" xr:uid="{00000000-0005-0000-0000-0000C9720000}"/>
    <cellStyle name="Normal 3 5 6 3 4" xfId="41455" xr:uid="{00000000-0005-0000-0000-0000CA720000}"/>
    <cellStyle name="Normal 3 5 6 4" xfId="17933" xr:uid="{00000000-0005-0000-0000-0000CB720000}"/>
    <cellStyle name="Normal 3 5 6 4 2" xfId="33602" xr:uid="{00000000-0005-0000-0000-0000CC720000}"/>
    <cellStyle name="Normal 3 5 6 4 3" xfId="49199" xr:uid="{00000000-0005-0000-0000-0000CD720000}"/>
    <cellStyle name="Normal 3 5 6 5" xfId="25856" xr:uid="{00000000-0005-0000-0000-0000CE720000}"/>
    <cellStyle name="Normal 3 5 6 6" xfId="41453" xr:uid="{00000000-0005-0000-0000-0000CF720000}"/>
    <cellStyle name="Normal 3 5 7" xfId="10026" xr:uid="{00000000-0005-0000-0000-0000D0720000}"/>
    <cellStyle name="Normal 3 5 7 2" xfId="10027" xr:uid="{00000000-0005-0000-0000-0000D1720000}"/>
    <cellStyle name="Normal 3 5 7 2 2" xfId="17937" xr:uid="{00000000-0005-0000-0000-0000D2720000}"/>
    <cellStyle name="Normal 3 5 7 2 2 2" xfId="33606" xr:uid="{00000000-0005-0000-0000-0000D3720000}"/>
    <cellStyle name="Normal 3 5 7 2 2 3" xfId="49203" xr:uid="{00000000-0005-0000-0000-0000D4720000}"/>
    <cellStyle name="Normal 3 5 7 2 3" xfId="25860" xr:uid="{00000000-0005-0000-0000-0000D5720000}"/>
    <cellStyle name="Normal 3 5 7 2 4" xfId="41457" xr:uid="{00000000-0005-0000-0000-0000D6720000}"/>
    <cellStyle name="Normal 3 5 7 3" xfId="10028" xr:uid="{00000000-0005-0000-0000-0000D7720000}"/>
    <cellStyle name="Normal 3 5 7 3 2" xfId="17938" xr:uid="{00000000-0005-0000-0000-0000D8720000}"/>
    <cellStyle name="Normal 3 5 7 3 2 2" xfId="33607" xr:uid="{00000000-0005-0000-0000-0000D9720000}"/>
    <cellStyle name="Normal 3 5 7 3 2 3" xfId="49204" xr:uid="{00000000-0005-0000-0000-0000DA720000}"/>
    <cellStyle name="Normal 3 5 7 3 3" xfId="25861" xr:uid="{00000000-0005-0000-0000-0000DB720000}"/>
    <cellStyle name="Normal 3 5 7 3 4" xfId="41458" xr:uid="{00000000-0005-0000-0000-0000DC720000}"/>
    <cellStyle name="Normal 3 5 7 4" xfId="17936" xr:uid="{00000000-0005-0000-0000-0000DD720000}"/>
    <cellStyle name="Normal 3 5 7 4 2" xfId="33605" xr:uid="{00000000-0005-0000-0000-0000DE720000}"/>
    <cellStyle name="Normal 3 5 7 4 3" xfId="49202" xr:uid="{00000000-0005-0000-0000-0000DF720000}"/>
    <cellStyle name="Normal 3 5 7 5" xfId="25859" xr:uid="{00000000-0005-0000-0000-0000E0720000}"/>
    <cellStyle name="Normal 3 5 7 6" xfId="41456" xr:uid="{00000000-0005-0000-0000-0000E1720000}"/>
    <cellStyle name="Normal 3 5 8" xfId="10029" xr:uid="{00000000-0005-0000-0000-0000E2720000}"/>
    <cellStyle name="Normal 3 5 8 2" xfId="10030" xr:uid="{00000000-0005-0000-0000-0000E3720000}"/>
    <cellStyle name="Normal 3 5 8 2 2" xfId="17940" xr:uid="{00000000-0005-0000-0000-0000E4720000}"/>
    <cellStyle name="Normal 3 5 8 2 2 2" xfId="33609" xr:uid="{00000000-0005-0000-0000-0000E5720000}"/>
    <cellStyle name="Normal 3 5 8 2 2 3" xfId="49206" xr:uid="{00000000-0005-0000-0000-0000E6720000}"/>
    <cellStyle name="Normal 3 5 8 2 3" xfId="25863" xr:uid="{00000000-0005-0000-0000-0000E7720000}"/>
    <cellStyle name="Normal 3 5 8 2 4" xfId="41460" xr:uid="{00000000-0005-0000-0000-0000E8720000}"/>
    <cellStyle name="Normal 3 5 8 3" xfId="10031" xr:uid="{00000000-0005-0000-0000-0000E9720000}"/>
    <cellStyle name="Normal 3 5 8 3 2" xfId="17941" xr:uid="{00000000-0005-0000-0000-0000EA720000}"/>
    <cellStyle name="Normal 3 5 8 3 2 2" xfId="33610" xr:uid="{00000000-0005-0000-0000-0000EB720000}"/>
    <cellStyle name="Normal 3 5 8 3 2 3" xfId="49207" xr:uid="{00000000-0005-0000-0000-0000EC720000}"/>
    <cellStyle name="Normal 3 5 8 3 3" xfId="25864" xr:uid="{00000000-0005-0000-0000-0000ED720000}"/>
    <cellStyle name="Normal 3 5 8 3 4" xfId="41461" xr:uid="{00000000-0005-0000-0000-0000EE720000}"/>
    <cellStyle name="Normal 3 5 8 4" xfId="17939" xr:uid="{00000000-0005-0000-0000-0000EF720000}"/>
    <cellStyle name="Normal 3 5 8 4 2" xfId="33608" xr:uid="{00000000-0005-0000-0000-0000F0720000}"/>
    <cellStyle name="Normal 3 5 8 4 3" xfId="49205" xr:uid="{00000000-0005-0000-0000-0000F1720000}"/>
    <cellStyle name="Normal 3 5 8 5" xfId="25862" xr:uid="{00000000-0005-0000-0000-0000F2720000}"/>
    <cellStyle name="Normal 3 5 8 6" xfId="41459" xr:uid="{00000000-0005-0000-0000-0000F3720000}"/>
    <cellStyle name="Normal 3 5 9" xfId="10032" xr:uid="{00000000-0005-0000-0000-0000F4720000}"/>
    <cellStyle name="Normal 3 5 9 2" xfId="10033" xr:uid="{00000000-0005-0000-0000-0000F5720000}"/>
    <cellStyle name="Normal 3 5 9 2 2" xfId="17943" xr:uid="{00000000-0005-0000-0000-0000F6720000}"/>
    <cellStyle name="Normal 3 5 9 2 2 2" xfId="33612" xr:uid="{00000000-0005-0000-0000-0000F7720000}"/>
    <cellStyle name="Normal 3 5 9 2 2 3" xfId="49209" xr:uid="{00000000-0005-0000-0000-0000F8720000}"/>
    <cellStyle name="Normal 3 5 9 2 3" xfId="25866" xr:uid="{00000000-0005-0000-0000-0000F9720000}"/>
    <cellStyle name="Normal 3 5 9 2 4" xfId="41463" xr:uid="{00000000-0005-0000-0000-0000FA720000}"/>
    <cellStyle name="Normal 3 5 9 3" xfId="10034" xr:uid="{00000000-0005-0000-0000-0000FB720000}"/>
    <cellStyle name="Normal 3 5 9 3 2" xfId="17944" xr:uid="{00000000-0005-0000-0000-0000FC720000}"/>
    <cellStyle name="Normal 3 5 9 3 2 2" xfId="33613" xr:uid="{00000000-0005-0000-0000-0000FD720000}"/>
    <cellStyle name="Normal 3 5 9 3 2 3" xfId="49210" xr:uid="{00000000-0005-0000-0000-0000FE720000}"/>
    <cellStyle name="Normal 3 5 9 3 3" xfId="25867" xr:uid="{00000000-0005-0000-0000-0000FF720000}"/>
    <cellStyle name="Normal 3 5 9 3 4" xfId="41464" xr:uid="{00000000-0005-0000-0000-000000730000}"/>
    <cellStyle name="Normal 3 5 9 4" xfId="17942" xr:uid="{00000000-0005-0000-0000-000001730000}"/>
    <cellStyle name="Normal 3 5 9 4 2" xfId="33611" xr:uid="{00000000-0005-0000-0000-000002730000}"/>
    <cellStyle name="Normal 3 5 9 4 3" xfId="49208" xr:uid="{00000000-0005-0000-0000-000003730000}"/>
    <cellStyle name="Normal 3 5 9 5" xfId="25865" xr:uid="{00000000-0005-0000-0000-000004730000}"/>
    <cellStyle name="Normal 3 5 9 6" xfId="41462" xr:uid="{00000000-0005-0000-0000-000005730000}"/>
    <cellStyle name="Normal 3 6" xfId="10035" xr:uid="{00000000-0005-0000-0000-000006730000}"/>
    <cellStyle name="Normal 3 6 10" xfId="10036" xr:uid="{00000000-0005-0000-0000-000007730000}"/>
    <cellStyle name="Normal 3 6 10 2" xfId="10037" xr:uid="{00000000-0005-0000-0000-000008730000}"/>
    <cellStyle name="Normal 3 6 10 2 2" xfId="17947" xr:uid="{00000000-0005-0000-0000-000009730000}"/>
    <cellStyle name="Normal 3 6 10 2 2 2" xfId="33616" xr:uid="{00000000-0005-0000-0000-00000A730000}"/>
    <cellStyle name="Normal 3 6 10 2 2 3" xfId="49213" xr:uid="{00000000-0005-0000-0000-00000B730000}"/>
    <cellStyle name="Normal 3 6 10 2 3" xfId="25870" xr:uid="{00000000-0005-0000-0000-00000C730000}"/>
    <cellStyle name="Normal 3 6 10 2 4" xfId="41467" xr:uid="{00000000-0005-0000-0000-00000D730000}"/>
    <cellStyle name="Normal 3 6 10 3" xfId="10038" xr:uid="{00000000-0005-0000-0000-00000E730000}"/>
    <cellStyle name="Normal 3 6 10 3 2" xfId="17948" xr:uid="{00000000-0005-0000-0000-00000F730000}"/>
    <cellStyle name="Normal 3 6 10 3 2 2" xfId="33617" xr:uid="{00000000-0005-0000-0000-000010730000}"/>
    <cellStyle name="Normal 3 6 10 3 2 3" xfId="49214" xr:uid="{00000000-0005-0000-0000-000011730000}"/>
    <cellStyle name="Normal 3 6 10 3 3" xfId="25871" xr:uid="{00000000-0005-0000-0000-000012730000}"/>
    <cellStyle name="Normal 3 6 10 3 4" xfId="41468" xr:uid="{00000000-0005-0000-0000-000013730000}"/>
    <cellStyle name="Normal 3 6 10 4" xfId="17946" xr:uid="{00000000-0005-0000-0000-000014730000}"/>
    <cellStyle name="Normal 3 6 10 4 2" xfId="33615" xr:uid="{00000000-0005-0000-0000-000015730000}"/>
    <cellStyle name="Normal 3 6 10 4 3" xfId="49212" xr:uid="{00000000-0005-0000-0000-000016730000}"/>
    <cellStyle name="Normal 3 6 10 5" xfId="25869" xr:uid="{00000000-0005-0000-0000-000017730000}"/>
    <cellStyle name="Normal 3 6 10 6" xfId="41466" xr:uid="{00000000-0005-0000-0000-000018730000}"/>
    <cellStyle name="Normal 3 6 11" xfId="10039" xr:uid="{00000000-0005-0000-0000-000019730000}"/>
    <cellStyle name="Normal 3 6 11 2" xfId="10040" xr:uid="{00000000-0005-0000-0000-00001A730000}"/>
    <cellStyle name="Normal 3 6 11 2 2" xfId="17950" xr:uid="{00000000-0005-0000-0000-00001B730000}"/>
    <cellStyle name="Normal 3 6 11 2 2 2" xfId="33619" xr:uid="{00000000-0005-0000-0000-00001C730000}"/>
    <cellStyle name="Normal 3 6 11 2 2 3" xfId="49216" xr:uid="{00000000-0005-0000-0000-00001D730000}"/>
    <cellStyle name="Normal 3 6 11 2 3" xfId="25873" xr:uid="{00000000-0005-0000-0000-00001E730000}"/>
    <cellStyle name="Normal 3 6 11 2 4" xfId="41470" xr:uid="{00000000-0005-0000-0000-00001F730000}"/>
    <cellStyle name="Normal 3 6 11 3" xfId="10041" xr:uid="{00000000-0005-0000-0000-000020730000}"/>
    <cellStyle name="Normal 3 6 11 3 2" xfId="17951" xr:uid="{00000000-0005-0000-0000-000021730000}"/>
    <cellStyle name="Normal 3 6 11 3 2 2" xfId="33620" xr:uid="{00000000-0005-0000-0000-000022730000}"/>
    <cellStyle name="Normal 3 6 11 3 2 3" xfId="49217" xr:uid="{00000000-0005-0000-0000-000023730000}"/>
    <cellStyle name="Normal 3 6 11 3 3" xfId="25874" xr:uid="{00000000-0005-0000-0000-000024730000}"/>
    <cellStyle name="Normal 3 6 11 3 4" xfId="41471" xr:uid="{00000000-0005-0000-0000-000025730000}"/>
    <cellStyle name="Normal 3 6 11 4" xfId="17949" xr:uid="{00000000-0005-0000-0000-000026730000}"/>
    <cellStyle name="Normal 3 6 11 4 2" xfId="33618" xr:uid="{00000000-0005-0000-0000-000027730000}"/>
    <cellStyle name="Normal 3 6 11 4 3" xfId="49215" xr:uid="{00000000-0005-0000-0000-000028730000}"/>
    <cellStyle name="Normal 3 6 11 5" xfId="25872" xr:uid="{00000000-0005-0000-0000-000029730000}"/>
    <cellStyle name="Normal 3 6 11 6" xfId="41469" xr:uid="{00000000-0005-0000-0000-00002A730000}"/>
    <cellStyle name="Normal 3 6 12" xfId="10042" xr:uid="{00000000-0005-0000-0000-00002B730000}"/>
    <cellStyle name="Normal 3 6 12 2" xfId="10043" xr:uid="{00000000-0005-0000-0000-00002C730000}"/>
    <cellStyle name="Normal 3 6 12 2 2" xfId="17953" xr:uid="{00000000-0005-0000-0000-00002D730000}"/>
    <cellStyle name="Normal 3 6 12 2 2 2" xfId="33622" xr:uid="{00000000-0005-0000-0000-00002E730000}"/>
    <cellStyle name="Normal 3 6 12 2 2 3" xfId="49219" xr:uid="{00000000-0005-0000-0000-00002F730000}"/>
    <cellStyle name="Normal 3 6 12 2 3" xfId="25876" xr:uid="{00000000-0005-0000-0000-000030730000}"/>
    <cellStyle name="Normal 3 6 12 2 4" xfId="41473" xr:uid="{00000000-0005-0000-0000-000031730000}"/>
    <cellStyle name="Normal 3 6 12 3" xfId="10044" xr:uid="{00000000-0005-0000-0000-000032730000}"/>
    <cellStyle name="Normal 3 6 12 3 2" xfId="17954" xr:uid="{00000000-0005-0000-0000-000033730000}"/>
    <cellStyle name="Normal 3 6 12 3 2 2" xfId="33623" xr:uid="{00000000-0005-0000-0000-000034730000}"/>
    <cellStyle name="Normal 3 6 12 3 2 3" xfId="49220" xr:uid="{00000000-0005-0000-0000-000035730000}"/>
    <cellStyle name="Normal 3 6 12 3 3" xfId="25877" xr:uid="{00000000-0005-0000-0000-000036730000}"/>
    <cellStyle name="Normal 3 6 12 3 4" xfId="41474" xr:uid="{00000000-0005-0000-0000-000037730000}"/>
    <cellStyle name="Normal 3 6 12 4" xfId="17952" xr:uid="{00000000-0005-0000-0000-000038730000}"/>
    <cellStyle name="Normal 3 6 12 4 2" xfId="33621" xr:uid="{00000000-0005-0000-0000-000039730000}"/>
    <cellStyle name="Normal 3 6 12 4 3" xfId="49218" xr:uid="{00000000-0005-0000-0000-00003A730000}"/>
    <cellStyle name="Normal 3 6 12 5" xfId="25875" xr:uid="{00000000-0005-0000-0000-00003B730000}"/>
    <cellStyle name="Normal 3 6 12 6" xfId="41472" xr:uid="{00000000-0005-0000-0000-00003C730000}"/>
    <cellStyle name="Normal 3 6 13" xfId="10045" xr:uid="{00000000-0005-0000-0000-00003D730000}"/>
    <cellStyle name="Normal 3 6 13 2" xfId="10046" xr:uid="{00000000-0005-0000-0000-00003E730000}"/>
    <cellStyle name="Normal 3 6 13 2 2" xfId="17956" xr:uid="{00000000-0005-0000-0000-00003F730000}"/>
    <cellStyle name="Normal 3 6 13 2 2 2" xfId="33625" xr:uid="{00000000-0005-0000-0000-000040730000}"/>
    <cellStyle name="Normal 3 6 13 2 2 3" xfId="49222" xr:uid="{00000000-0005-0000-0000-000041730000}"/>
    <cellStyle name="Normal 3 6 13 2 3" xfId="25879" xr:uid="{00000000-0005-0000-0000-000042730000}"/>
    <cellStyle name="Normal 3 6 13 2 4" xfId="41476" xr:uid="{00000000-0005-0000-0000-000043730000}"/>
    <cellStyle name="Normal 3 6 13 3" xfId="10047" xr:uid="{00000000-0005-0000-0000-000044730000}"/>
    <cellStyle name="Normal 3 6 13 3 2" xfId="17957" xr:uid="{00000000-0005-0000-0000-000045730000}"/>
    <cellStyle name="Normal 3 6 13 3 2 2" xfId="33626" xr:uid="{00000000-0005-0000-0000-000046730000}"/>
    <cellStyle name="Normal 3 6 13 3 2 3" xfId="49223" xr:uid="{00000000-0005-0000-0000-000047730000}"/>
    <cellStyle name="Normal 3 6 13 3 3" xfId="25880" xr:uid="{00000000-0005-0000-0000-000048730000}"/>
    <cellStyle name="Normal 3 6 13 3 4" xfId="41477" xr:uid="{00000000-0005-0000-0000-000049730000}"/>
    <cellStyle name="Normal 3 6 13 4" xfId="17955" xr:uid="{00000000-0005-0000-0000-00004A730000}"/>
    <cellStyle name="Normal 3 6 13 4 2" xfId="33624" xr:uid="{00000000-0005-0000-0000-00004B730000}"/>
    <cellStyle name="Normal 3 6 13 4 3" xfId="49221" xr:uid="{00000000-0005-0000-0000-00004C730000}"/>
    <cellStyle name="Normal 3 6 13 5" xfId="25878" xr:uid="{00000000-0005-0000-0000-00004D730000}"/>
    <cellStyle name="Normal 3 6 13 6" xfId="41475" xr:uid="{00000000-0005-0000-0000-00004E730000}"/>
    <cellStyle name="Normal 3 6 14" xfId="10048" xr:uid="{00000000-0005-0000-0000-00004F730000}"/>
    <cellStyle name="Normal 3 6 14 2" xfId="10049" xr:uid="{00000000-0005-0000-0000-000050730000}"/>
    <cellStyle name="Normal 3 6 14 2 2" xfId="17959" xr:uid="{00000000-0005-0000-0000-000051730000}"/>
    <cellStyle name="Normal 3 6 14 2 2 2" xfId="33628" xr:uid="{00000000-0005-0000-0000-000052730000}"/>
    <cellStyle name="Normal 3 6 14 2 2 3" xfId="49225" xr:uid="{00000000-0005-0000-0000-000053730000}"/>
    <cellStyle name="Normal 3 6 14 2 3" xfId="25882" xr:uid="{00000000-0005-0000-0000-000054730000}"/>
    <cellStyle name="Normal 3 6 14 2 4" xfId="41479" xr:uid="{00000000-0005-0000-0000-000055730000}"/>
    <cellStyle name="Normal 3 6 14 3" xfId="10050" xr:uid="{00000000-0005-0000-0000-000056730000}"/>
    <cellStyle name="Normal 3 6 14 3 2" xfId="17960" xr:uid="{00000000-0005-0000-0000-000057730000}"/>
    <cellStyle name="Normal 3 6 14 3 2 2" xfId="33629" xr:uid="{00000000-0005-0000-0000-000058730000}"/>
    <cellStyle name="Normal 3 6 14 3 2 3" xfId="49226" xr:uid="{00000000-0005-0000-0000-000059730000}"/>
    <cellStyle name="Normal 3 6 14 3 3" xfId="25883" xr:uid="{00000000-0005-0000-0000-00005A730000}"/>
    <cellStyle name="Normal 3 6 14 3 4" xfId="41480" xr:uid="{00000000-0005-0000-0000-00005B730000}"/>
    <cellStyle name="Normal 3 6 14 4" xfId="17958" xr:uid="{00000000-0005-0000-0000-00005C730000}"/>
    <cellStyle name="Normal 3 6 14 4 2" xfId="33627" xr:uid="{00000000-0005-0000-0000-00005D730000}"/>
    <cellStyle name="Normal 3 6 14 4 3" xfId="49224" xr:uid="{00000000-0005-0000-0000-00005E730000}"/>
    <cellStyle name="Normal 3 6 14 5" xfId="25881" xr:uid="{00000000-0005-0000-0000-00005F730000}"/>
    <cellStyle name="Normal 3 6 14 6" xfId="41478" xr:uid="{00000000-0005-0000-0000-000060730000}"/>
    <cellStyle name="Normal 3 6 15" xfId="10051" xr:uid="{00000000-0005-0000-0000-000061730000}"/>
    <cellStyle name="Normal 3 6 15 2" xfId="10052" xr:uid="{00000000-0005-0000-0000-000062730000}"/>
    <cellStyle name="Normal 3 6 15 2 2" xfId="17962" xr:uid="{00000000-0005-0000-0000-000063730000}"/>
    <cellStyle name="Normal 3 6 15 2 2 2" xfId="33631" xr:uid="{00000000-0005-0000-0000-000064730000}"/>
    <cellStyle name="Normal 3 6 15 2 2 3" xfId="49228" xr:uid="{00000000-0005-0000-0000-000065730000}"/>
    <cellStyle name="Normal 3 6 15 2 3" xfId="25885" xr:uid="{00000000-0005-0000-0000-000066730000}"/>
    <cellStyle name="Normal 3 6 15 2 4" xfId="41482" xr:uid="{00000000-0005-0000-0000-000067730000}"/>
    <cellStyle name="Normal 3 6 15 3" xfId="10053" xr:uid="{00000000-0005-0000-0000-000068730000}"/>
    <cellStyle name="Normal 3 6 15 3 2" xfId="17963" xr:uid="{00000000-0005-0000-0000-000069730000}"/>
    <cellStyle name="Normal 3 6 15 3 2 2" xfId="33632" xr:uid="{00000000-0005-0000-0000-00006A730000}"/>
    <cellStyle name="Normal 3 6 15 3 2 3" xfId="49229" xr:uid="{00000000-0005-0000-0000-00006B730000}"/>
    <cellStyle name="Normal 3 6 15 3 3" xfId="25886" xr:uid="{00000000-0005-0000-0000-00006C730000}"/>
    <cellStyle name="Normal 3 6 15 3 4" xfId="41483" xr:uid="{00000000-0005-0000-0000-00006D730000}"/>
    <cellStyle name="Normal 3 6 15 4" xfId="17961" xr:uid="{00000000-0005-0000-0000-00006E730000}"/>
    <cellStyle name="Normal 3 6 15 4 2" xfId="33630" xr:uid="{00000000-0005-0000-0000-00006F730000}"/>
    <cellStyle name="Normal 3 6 15 4 3" xfId="49227" xr:uid="{00000000-0005-0000-0000-000070730000}"/>
    <cellStyle name="Normal 3 6 15 5" xfId="25884" xr:uid="{00000000-0005-0000-0000-000071730000}"/>
    <cellStyle name="Normal 3 6 15 6" xfId="41481" xr:uid="{00000000-0005-0000-0000-000072730000}"/>
    <cellStyle name="Normal 3 6 16" xfId="10054" xr:uid="{00000000-0005-0000-0000-000073730000}"/>
    <cellStyle name="Normal 3 6 16 2" xfId="10055" xr:uid="{00000000-0005-0000-0000-000074730000}"/>
    <cellStyle name="Normal 3 6 16 2 2" xfId="17965" xr:uid="{00000000-0005-0000-0000-000075730000}"/>
    <cellStyle name="Normal 3 6 16 2 2 2" xfId="33634" xr:uid="{00000000-0005-0000-0000-000076730000}"/>
    <cellStyle name="Normal 3 6 16 2 2 3" xfId="49231" xr:uid="{00000000-0005-0000-0000-000077730000}"/>
    <cellStyle name="Normal 3 6 16 2 3" xfId="25888" xr:uid="{00000000-0005-0000-0000-000078730000}"/>
    <cellStyle name="Normal 3 6 16 2 4" xfId="41485" xr:uid="{00000000-0005-0000-0000-000079730000}"/>
    <cellStyle name="Normal 3 6 16 3" xfId="10056" xr:uid="{00000000-0005-0000-0000-00007A730000}"/>
    <cellStyle name="Normal 3 6 16 3 2" xfId="17966" xr:uid="{00000000-0005-0000-0000-00007B730000}"/>
    <cellStyle name="Normal 3 6 16 3 2 2" xfId="33635" xr:uid="{00000000-0005-0000-0000-00007C730000}"/>
    <cellStyle name="Normal 3 6 16 3 2 3" xfId="49232" xr:uid="{00000000-0005-0000-0000-00007D730000}"/>
    <cellStyle name="Normal 3 6 16 3 3" xfId="25889" xr:uid="{00000000-0005-0000-0000-00007E730000}"/>
    <cellStyle name="Normal 3 6 16 3 4" xfId="41486" xr:uid="{00000000-0005-0000-0000-00007F730000}"/>
    <cellStyle name="Normal 3 6 16 4" xfId="17964" xr:uid="{00000000-0005-0000-0000-000080730000}"/>
    <cellStyle name="Normal 3 6 16 4 2" xfId="33633" xr:uid="{00000000-0005-0000-0000-000081730000}"/>
    <cellStyle name="Normal 3 6 16 4 3" xfId="49230" xr:uid="{00000000-0005-0000-0000-000082730000}"/>
    <cellStyle name="Normal 3 6 16 5" xfId="25887" xr:uid="{00000000-0005-0000-0000-000083730000}"/>
    <cellStyle name="Normal 3 6 16 6" xfId="41484" xr:uid="{00000000-0005-0000-0000-000084730000}"/>
    <cellStyle name="Normal 3 6 17" xfId="10057" xr:uid="{00000000-0005-0000-0000-000085730000}"/>
    <cellStyle name="Normal 3 6 17 2" xfId="17967" xr:uid="{00000000-0005-0000-0000-000086730000}"/>
    <cellStyle name="Normal 3 6 17 2 2" xfId="33636" xr:uid="{00000000-0005-0000-0000-000087730000}"/>
    <cellStyle name="Normal 3 6 17 2 3" xfId="49233" xr:uid="{00000000-0005-0000-0000-000088730000}"/>
    <cellStyle name="Normal 3 6 17 3" xfId="25890" xr:uid="{00000000-0005-0000-0000-000089730000}"/>
    <cellStyle name="Normal 3 6 17 4" xfId="41487" xr:uid="{00000000-0005-0000-0000-00008A730000}"/>
    <cellStyle name="Normal 3 6 18" xfId="10058" xr:uid="{00000000-0005-0000-0000-00008B730000}"/>
    <cellStyle name="Normal 3 6 18 2" xfId="17968" xr:uid="{00000000-0005-0000-0000-00008C730000}"/>
    <cellStyle name="Normal 3 6 18 2 2" xfId="33637" xr:uid="{00000000-0005-0000-0000-00008D730000}"/>
    <cellStyle name="Normal 3 6 18 2 3" xfId="49234" xr:uid="{00000000-0005-0000-0000-00008E730000}"/>
    <cellStyle name="Normal 3 6 18 3" xfId="25891" xr:uid="{00000000-0005-0000-0000-00008F730000}"/>
    <cellStyle name="Normal 3 6 18 4" xfId="41488" xr:uid="{00000000-0005-0000-0000-000090730000}"/>
    <cellStyle name="Normal 3 6 19" xfId="17945" xr:uid="{00000000-0005-0000-0000-000091730000}"/>
    <cellStyle name="Normal 3 6 19 2" xfId="33614" xr:uid="{00000000-0005-0000-0000-000092730000}"/>
    <cellStyle name="Normal 3 6 19 3" xfId="49211" xr:uid="{00000000-0005-0000-0000-000093730000}"/>
    <cellStyle name="Normal 3 6 2" xfId="10059" xr:uid="{00000000-0005-0000-0000-000094730000}"/>
    <cellStyle name="Normal 3 6 2 2" xfId="10060" xr:uid="{00000000-0005-0000-0000-000095730000}"/>
    <cellStyle name="Normal 3 6 2 2 2" xfId="10061" xr:uid="{00000000-0005-0000-0000-000096730000}"/>
    <cellStyle name="Normal 3 6 2 2 2 2" xfId="10062" xr:uid="{00000000-0005-0000-0000-000097730000}"/>
    <cellStyle name="Normal 3 6 2 2 2 2 2" xfId="17972" xr:uid="{00000000-0005-0000-0000-000098730000}"/>
    <cellStyle name="Normal 3 6 2 2 2 2 2 2" xfId="33641" xr:uid="{00000000-0005-0000-0000-000099730000}"/>
    <cellStyle name="Normal 3 6 2 2 2 2 2 3" xfId="49238" xr:uid="{00000000-0005-0000-0000-00009A730000}"/>
    <cellStyle name="Normal 3 6 2 2 2 2 3" xfId="25895" xr:uid="{00000000-0005-0000-0000-00009B730000}"/>
    <cellStyle name="Normal 3 6 2 2 2 2 4" xfId="41492" xr:uid="{00000000-0005-0000-0000-00009C730000}"/>
    <cellStyle name="Normal 3 6 2 2 2 3" xfId="10063" xr:uid="{00000000-0005-0000-0000-00009D730000}"/>
    <cellStyle name="Normal 3 6 2 2 2 3 2" xfId="17973" xr:uid="{00000000-0005-0000-0000-00009E730000}"/>
    <cellStyle name="Normal 3 6 2 2 2 3 2 2" xfId="33642" xr:uid="{00000000-0005-0000-0000-00009F730000}"/>
    <cellStyle name="Normal 3 6 2 2 2 3 2 3" xfId="49239" xr:uid="{00000000-0005-0000-0000-0000A0730000}"/>
    <cellStyle name="Normal 3 6 2 2 2 3 3" xfId="25896" xr:uid="{00000000-0005-0000-0000-0000A1730000}"/>
    <cellStyle name="Normal 3 6 2 2 2 3 4" xfId="41493" xr:uid="{00000000-0005-0000-0000-0000A2730000}"/>
    <cellStyle name="Normal 3 6 2 2 2 4" xfId="17971" xr:uid="{00000000-0005-0000-0000-0000A3730000}"/>
    <cellStyle name="Normal 3 6 2 2 2 4 2" xfId="33640" xr:uid="{00000000-0005-0000-0000-0000A4730000}"/>
    <cellStyle name="Normal 3 6 2 2 2 4 3" xfId="49237" xr:uid="{00000000-0005-0000-0000-0000A5730000}"/>
    <cellStyle name="Normal 3 6 2 2 2 5" xfId="25894" xr:uid="{00000000-0005-0000-0000-0000A6730000}"/>
    <cellStyle name="Normal 3 6 2 2 2 6" xfId="41491" xr:uid="{00000000-0005-0000-0000-0000A7730000}"/>
    <cellStyle name="Normal 3 6 2 2 3" xfId="10064" xr:uid="{00000000-0005-0000-0000-0000A8730000}"/>
    <cellStyle name="Normal 3 6 2 2 3 2" xfId="17974" xr:uid="{00000000-0005-0000-0000-0000A9730000}"/>
    <cellStyle name="Normal 3 6 2 2 3 2 2" xfId="33643" xr:uid="{00000000-0005-0000-0000-0000AA730000}"/>
    <cellStyle name="Normal 3 6 2 2 3 2 3" xfId="49240" xr:uid="{00000000-0005-0000-0000-0000AB730000}"/>
    <cellStyle name="Normal 3 6 2 2 3 3" xfId="25897" xr:uid="{00000000-0005-0000-0000-0000AC730000}"/>
    <cellStyle name="Normal 3 6 2 2 3 4" xfId="41494" xr:uid="{00000000-0005-0000-0000-0000AD730000}"/>
    <cellStyle name="Normal 3 6 2 2 4" xfId="10065" xr:uid="{00000000-0005-0000-0000-0000AE730000}"/>
    <cellStyle name="Normal 3 6 2 2 4 2" xfId="17975" xr:uid="{00000000-0005-0000-0000-0000AF730000}"/>
    <cellStyle name="Normal 3 6 2 2 4 2 2" xfId="33644" xr:uid="{00000000-0005-0000-0000-0000B0730000}"/>
    <cellStyle name="Normal 3 6 2 2 4 2 3" xfId="49241" xr:uid="{00000000-0005-0000-0000-0000B1730000}"/>
    <cellStyle name="Normal 3 6 2 2 4 3" xfId="25898" xr:uid="{00000000-0005-0000-0000-0000B2730000}"/>
    <cellStyle name="Normal 3 6 2 2 4 4" xfId="41495" xr:uid="{00000000-0005-0000-0000-0000B3730000}"/>
    <cellStyle name="Normal 3 6 2 2 5" xfId="17970" xr:uid="{00000000-0005-0000-0000-0000B4730000}"/>
    <cellStyle name="Normal 3 6 2 2 5 2" xfId="33639" xr:uid="{00000000-0005-0000-0000-0000B5730000}"/>
    <cellStyle name="Normal 3 6 2 2 5 3" xfId="49236" xr:uid="{00000000-0005-0000-0000-0000B6730000}"/>
    <cellStyle name="Normal 3 6 2 2 6" xfId="25893" xr:uid="{00000000-0005-0000-0000-0000B7730000}"/>
    <cellStyle name="Normal 3 6 2 2 7" xfId="41490" xr:uid="{00000000-0005-0000-0000-0000B8730000}"/>
    <cellStyle name="Normal 3 6 2 3" xfId="10066" xr:uid="{00000000-0005-0000-0000-0000B9730000}"/>
    <cellStyle name="Normal 3 6 2 3 2" xfId="10067" xr:uid="{00000000-0005-0000-0000-0000BA730000}"/>
    <cellStyle name="Normal 3 6 2 3 2 2" xfId="17977" xr:uid="{00000000-0005-0000-0000-0000BB730000}"/>
    <cellStyle name="Normal 3 6 2 3 2 2 2" xfId="33646" xr:uid="{00000000-0005-0000-0000-0000BC730000}"/>
    <cellStyle name="Normal 3 6 2 3 2 2 3" xfId="49243" xr:uid="{00000000-0005-0000-0000-0000BD730000}"/>
    <cellStyle name="Normal 3 6 2 3 2 3" xfId="25900" xr:uid="{00000000-0005-0000-0000-0000BE730000}"/>
    <cellStyle name="Normal 3 6 2 3 2 4" xfId="41497" xr:uid="{00000000-0005-0000-0000-0000BF730000}"/>
    <cellStyle name="Normal 3 6 2 3 3" xfId="10068" xr:uid="{00000000-0005-0000-0000-0000C0730000}"/>
    <cellStyle name="Normal 3 6 2 3 3 2" xfId="17978" xr:uid="{00000000-0005-0000-0000-0000C1730000}"/>
    <cellStyle name="Normal 3 6 2 3 3 2 2" xfId="33647" xr:uid="{00000000-0005-0000-0000-0000C2730000}"/>
    <cellStyle name="Normal 3 6 2 3 3 2 3" xfId="49244" xr:uid="{00000000-0005-0000-0000-0000C3730000}"/>
    <cellStyle name="Normal 3 6 2 3 3 3" xfId="25901" xr:uid="{00000000-0005-0000-0000-0000C4730000}"/>
    <cellStyle name="Normal 3 6 2 3 3 4" xfId="41498" xr:uid="{00000000-0005-0000-0000-0000C5730000}"/>
    <cellStyle name="Normal 3 6 2 3 4" xfId="17976" xr:uid="{00000000-0005-0000-0000-0000C6730000}"/>
    <cellStyle name="Normal 3 6 2 3 4 2" xfId="33645" xr:uid="{00000000-0005-0000-0000-0000C7730000}"/>
    <cellStyle name="Normal 3 6 2 3 4 3" xfId="49242" xr:uid="{00000000-0005-0000-0000-0000C8730000}"/>
    <cellStyle name="Normal 3 6 2 3 5" xfId="25899" xr:uid="{00000000-0005-0000-0000-0000C9730000}"/>
    <cellStyle name="Normal 3 6 2 3 6" xfId="41496" xr:uid="{00000000-0005-0000-0000-0000CA730000}"/>
    <cellStyle name="Normal 3 6 2 4" xfId="10069" xr:uid="{00000000-0005-0000-0000-0000CB730000}"/>
    <cellStyle name="Normal 3 6 2 4 2" xfId="17979" xr:uid="{00000000-0005-0000-0000-0000CC730000}"/>
    <cellStyle name="Normal 3 6 2 4 2 2" xfId="33648" xr:uid="{00000000-0005-0000-0000-0000CD730000}"/>
    <cellStyle name="Normal 3 6 2 4 2 3" xfId="49245" xr:uid="{00000000-0005-0000-0000-0000CE730000}"/>
    <cellStyle name="Normal 3 6 2 4 3" xfId="25902" xr:uid="{00000000-0005-0000-0000-0000CF730000}"/>
    <cellStyle name="Normal 3 6 2 4 4" xfId="41499" xr:uid="{00000000-0005-0000-0000-0000D0730000}"/>
    <cellStyle name="Normal 3 6 2 5" xfId="10070" xr:uid="{00000000-0005-0000-0000-0000D1730000}"/>
    <cellStyle name="Normal 3 6 2 5 2" xfId="17980" xr:uid="{00000000-0005-0000-0000-0000D2730000}"/>
    <cellStyle name="Normal 3 6 2 5 2 2" xfId="33649" xr:uid="{00000000-0005-0000-0000-0000D3730000}"/>
    <cellStyle name="Normal 3 6 2 5 2 3" xfId="49246" xr:uid="{00000000-0005-0000-0000-0000D4730000}"/>
    <cellStyle name="Normal 3 6 2 5 3" xfId="25903" xr:uid="{00000000-0005-0000-0000-0000D5730000}"/>
    <cellStyle name="Normal 3 6 2 5 4" xfId="41500" xr:uid="{00000000-0005-0000-0000-0000D6730000}"/>
    <cellStyle name="Normal 3 6 2 6" xfId="17969" xr:uid="{00000000-0005-0000-0000-0000D7730000}"/>
    <cellStyle name="Normal 3 6 2 6 2" xfId="33638" xr:uid="{00000000-0005-0000-0000-0000D8730000}"/>
    <cellStyle name="Normal 3 6 2 6 3" xfId="49235" xr:uid="{00000000-0005-0000-0000-0000D9730000}"/>
    <cellStyle name="Normal 3 6 2 7" xfId="25892" xr:uid="{00000000-0005-0000-0000-0000DA730000}"/>
    <cellStyle name="Normal 3 6 2 8" xfId="41489" xr:uid="{00000000-0005-0000-0000-0000DB730000}"/>
    <cellStyle name="Normal 3 6 20" xfId="25868" xr:uid="{00000000-0005-0000-0000-0000DC730000}"/>
    <cellStyle name="Normal 3 6 21" xfId="41465" xr:uid="{00000000-0005-0000-0000-0000DD730000}"/>
    <cellStyle name="Normal 3 6 3" xfId="10071" xr:uid="{00000000-0005-0000-0000-0000DE730000}"/>
    <cellStyle name="Normal 3 6 3 2" xfId="10072" xr:uid="{00000000-0005-0000-0000-0000DF730000}"/>
    <cellStyle name="Normal 3 6 3 2 2" xfId="10073" xr:uid="{00000000-0005-0000-0000-0000E0730000}"/>
    <cellStyle name="Normal 3 6 3 2 2 2" xfId="10074" xr:uid="{00000000-0005-0000-0000-0000E1730000}"/>
    <cellStyle name="Normal 3 6 3 2 2 2 2" xfId="17984" xr:uid="{00000000-0005-0000-0000-0000E2730000}"/>
    <cellStyle name="Normal 3 6 3 2 2 2 2 2" xfId="33653" xr:uid="{00000000-0005-0000-0000-0000E3730000}"/>
    <cellStyle name="Normal 3 6 3 2 2 2 2 3" xfId="49250" xr:uid="{00000000-0005-0000-0000-0000E4730000}"/>
    <cellStyle name="Normal 3 6 3 2 2 2 3" xfId="25907" xr:uid="{00000000-0005-0000-0000-0000E5730000}"/>
    <cellStyle name="Normal 3 6 3 2 2 2 4" xfId="41504" xr:uid="{00000000-0005-0000-0000-0000E6730000}"/>
    <cellStyle name="Normal 3 6 3 2 2 3" xfId="10075" xr:uid="{00000000-0005-0000-0000-0000E7730000}"/>
    <cellStyle name="Normal 3 6 3 2 2 3 2" xfId="17985" xr:uid="{00000000-0005-0000-0000-0000E8730000}"/>
    <cellStyle name="Normal 3 6 3 2 2 3 2 2" xfId="33654" xr:uid="{00000000-0005-0000-0000-0000E9730000}"/>
    <cellStyle name="Normal 3 6 3 2 2 3 2 3" xfId="49251" xr:uid="{00000000-0005-0000-0000-0000EA730000}"/>
    <cellStyle name="Normal 3 6 3 2 2 3 3" xfId="25908" xr:uid="{00000000-0005-0000-0000-0000EB730000}"/>
    <cellStyle name="Normal 3 6 3 2 2 3 4" xfId="41505" xr:uid="{00000000-0005-0000-0000-0000EC730000}"/>
    <cellStyle name="Normal 3 6 3 2 2 4" xfId="17983" xr:uid="{00000000-0005-0000-0000-0000ED730000}"/>
    <cellStyle name="Normal 3 6 3 2 2 4 2" xfId="33652" xr:uid="{00000000-0005-0000-0000-0000EE730000}"/>
    <cellStyle name="Normal 3 6 3 2 2 4 3" xfId="49249" xr:uid="{00000000-0005-0000-0000-0000EF730000}"/>
    <cellStyle name="Normal 3 6 3 2 2 5" xfId="25906" xr:uid="{00000000-0005-0000-0000-0000F0730000}"/>
    <cellStyle name="Normal 3 6 3 2 2 6" xfId="41503" xr:uid="{00000000-0005-0000-0000-0000F1730000}"/>
    <cellStyle name="Normal 3 6 3 2 3" xfId="10076" xr:uid="{00000000-0005-0000-0000-0000F2730000}"/>
    <cellStyle name="Normal 3 6 3 2 3 2" xfId="17986" xr:uid="{00000000-0005-0000-0000-0000F3730000}"/>
    <cellStyle name="Normal 3 6 3 2 3 2 2" xfId="33655" xr:uid="{00000000-0005-0000-0000-0000F4730000}"/>
    <cellStyle name="Normal 3 6 3 2 3 2 3" xfId="49252" xr:uid="{00000000-0005-0000-0000-0000F5730000}"/>
    <cellStyle name="Normal 3 6 3 2 3 3" xfId="25909" xr:uid="{00000000-0005-0000-0000-0000F6730000}"/>
    <cellStyle name="Normal 3 6 3 2 3 4" xfId="41506" xr:uid="{00000000-0005-0000-0000-0000F7730000}"/>
    <cellStyle name="Normal 3 6 3 2 4" xfId="10077" xr:uid="{00000000-0005-0000-0000-0000F8730000}"/>
    <cellStyle name="Normal 3 6 3 2 4 2" xfId="17987" xr:uid="{00000000-0005-0000-0000-0000F9730000}"/>
    <cellStyle name="Normal 3 6 3 2 4 2 2" xfId="33656" xr:uid="{00000000-0005-0000-0000-0000FA730000}"/>
    <cellStyle name="Normal 3 6 3 2 4 2 3" xfId="49253" xr:uid="{00000000-0005-0000-0000-0000FB730000}"/>
    <cellStyle name="Normal 3 6 3 2 4 3" xfId="25910" xr:uid="{00000000-0005-0000-0000-0000FC730000}"/>
    <cellStyle name="Normal 3 6 3 2 4 4" xfId="41507" xr:uid="{00000000-0005-0000-0000-0000FD730000}"/>
    <cellStyle name="Normal 3 6 3 2 5" xfId="17982" xr:uid="{00000000-0005-0000-0000-0000FE730000}"/>
    <cellStyle name="Normal 3 6 3 2 5 2" xfId="33651" xr:uid="{00000000-0005-0000-0000-0000FF730000}"/>
    <cellStyle name="Normal 3 6 3 2 5 3" xfId="49248" xr:uid="{00000000-0005-0000-0000-000000740000}"/>
    <cellStyle name="Normal 3 6 3 2 6" xfId="25905" xr:uid="{00000000-0005-0000-0000-000001740000}"/>
    <cellStyle name="Normal 3 6 3 2 7" xfId="41502" xr:uid="{00000000-0005-0000-0000-000002740000}"/>
    <cellStyle name="Normal 3 6 3 3" xfId="10078" xr:uid="{00000000-0005-0000-0000-000003740000}"/>
    <cellStyle name="Normal 3 6 3 3 2" xfId="10079" xr:uid="{00000000-0005-0000-0000-000004740000}"/>
    <cellStyle name="Normal 3 6 3 3 2 2" xfId="17989" xr:uid="{00000000-0005-0000-0000-000005740000}"/>
    <cellStyle name="Normal 3 6 3 3 2 2 2" xfId="33658" xr:uid="{00000000-0005-0000-0000-000006740000}"/>
    <cellStyle name="Normal 3 6 3 3 2 2 3" xfId="49255" xr:uid="{00000000-0005-0000-0000-000007740000}"/>
    <cellStyle name="Normal 3 6 3 3 2 3" xfId="25912" xr:uid="{00000000-0005-0000-0000-000008740000}"/>
    <cellStyle name="Normal 3 6 3 3 2 4" xfId="41509" xr:uid="{00000000-0005-0000-0000-000009740000}"/>
    <cellStyle name="Normal 3 6 3 3 3" xfId="10080" xr:uid="{00000000-0005-0000-0000-00000A740000}"/>
    <cellStyle name="Normal 3 6 3 3 3 2" xfId="17990" xr:uid="{00000000-0005-0000-0000-00000B740000}"/>
    <cellStyle name="Normal 3 6 3 3 3 2 2" xfId="33659" xr:uid="{00000000-0005-0000-0000-00000C740000}"/>
    <cellStyle name="Normal 3 6 3 3 3 2 3" xfId="49256" xr:uid="{00000000-0005-0000-0000-00000D740000}"/>
    <cellStyle name="Normal 3 6 3 3 3 3" xfId="25913" xr:uid="{00000000-0005-0000-0000-00000E740000}"/>
    <cellStyle name="Normal 3 6 3 3 3 4" xfId="41510" xr:uid="{00000000-0005-0000-0000-00000F740000}"/>
    <cellStyle name="Normal 3 6 3 3 4" xfId="17988" xr:uid="{00000000-0005-0000-0000-000010740000}"/>
    <cellStyle name="Normal 3 6 3 3 4 2" xfId="33657" xr:uid="{00000000-0005-0000-0000-000011740000}"/>
    <cellStyle name="Normal 3 6 3 3 4 3" xfId="49254" xr:uid="{00000000-0005-0000-0000-000012740000}"/>
    <cellStyle name="Normal 3 6 3 3 5" xfId="25911" xr:uid="{00000000-0005-0000-0000-000013740000}"/>
    <cellStyle name="Normal 3 6 3 3 6" xfId="41508" xr:uid="{00000000-0005-0000-0000-000014740000}"/>
    <cellStyle name="Normal 3 6 3 4" xfId="10081" xr:uid="{00000000-0005-0000-0000-000015740000}"/>
    <cellStyle name="Normal 3 6 3 4 2" xfId="17991" xr:uid="{00000000-0005-0000-0000-000016740000}"/>
    <cellStyle name="Normal 3 6 3 4 2 2" xfId="33660" xr:uid="{00000000-0005-0000-0000-000017740000}"/>
    <cellStyle name="Normal 3 6 3 4 2 3" xfId="49257" xr:uid="{00000000-0005-0000-0000-000018740000}"/>
    <cellStyle name="Normal 3 6 3 4 3" xfId="25914" xr:uid="{00000000-0005-0000-0000-000019740000}"/>
    <cellStyle name="Normal 3 6 3 4 4" xfId="41511" xr:uid="{00000000-0005-0000-0000-00001A740000}"/>
    <cellStyle name="Normal 3 6 3 5" xfId="10082" xr:uid="{00000000-0005-0000-0000-00001B740000}"/>
    <cellStyle name="Normal 3 6 3 5 2" xfId="17992" xr:uid="{00000000-0005-0000-0000-00001C740000}"/>
    <cellStyle name="Normal 3 6 3 5 2 2" xfId="33661" xr:uid="{00000000-0005-0000-0000-00001D740000}"/>
    <cellStyle name="Normal 3 6 3 5 2 3" xfId="49258" xr:uid="{00000000-0005-0000-0000-00001E740000}"/>
    <cellStyle name="Normal 3 6 3 5 3" xfId="25915" xr:uid="{00000000-0005-0000-0000-00001F740000}"/>
    <cellStyle name="Normal 3 6 3 5 4" xfId="41512" xr:uid="{00000000-0005-0000-0000-000020740000}"/>
    <cellStyle name="Normal 3 6 3 6" xfId="17981" xr:uid="{00000000-0005-0000-0000-000021740000}"/>
    <cellStyle name="Normal 3 6 3 6 2" xfId="33650" xr:uid="{00000000-0005-0000-0000-000022740000}"/>
    <cellStyle name="Normal 3 6 3 6 3" xfId="49247" xr:uid="{00000000-0005-0000-0000-000023740000}"/>
    <cellStyle name="Normal 3 6 3 7" xfId="25904" xr:uid="{00000000-0005-0000-0000-000024740000}"/>
    <cellStyle name="Normal 3 6 3 8" xfId="41501" xr:uid="{00000000-0005-0000-0000-000025740000}"/>
    <cellStyle name="Normal 3 6 4" xfId="10083" xr:uid="{00000000-0005-0000-0000-000026740000}"/>
    <cellStyle name="Normal 3 6 4 2" xfId="10084" xr:uid="{00000000-0005-0000-0000-000027740000}"/>
    <cellStyle name="Normal 3 6 4 2 2" xfId="10085" xr:uid="{00000000-0005-0000-0000-000028740000}"/>
    <cellStyle name="Normal 3 6 4 2 2 2" xfId="17995" xr:uid="{00000000-0005-0000-0000-000029740000}"/>
    <cellStyle name="Normal 3 6 4 2 2 2 2" xfId="33664" xr:uid="{00000000-0005-0000-0000-00002A740000}"/>
    <cellStyle name="Normal 3 6 4 2 2 2 3" xfId="49261" xr:uid="{00000000-0005-0000-0000-00002B740000}"/>
    <cellStyle name="Normal 3 6 4 2 2 3" xfId="25918" xr:uid="{00000000-0005-0000-0000-00002C740000}"/>
    <cellStyle name="Normal 3 6 4 2 2 4" xfId="41515" xr:uid="{00000000-0005-0000-0000-00002D740000}"/>
    <cellStyle name="Normal 3 6 4 2 3" xfId="10086" xr:uid="{00000000-0005-0000-0000-00002E740000}"/>
    <cellStyle name="Normal 3 6 4 2 3 2" xfId="17996" xr:uid="{00000000-0005-0000-0000-00002F740000}"/>
    <cellStyle name="Normal 3 6 4 2 3 2 2" xfId="33665" xr:uid="{00000000-0005-0000-0000-000030740000}"/>
    <cellStyle name="Normal 3 6 4 2 3 2 3" xfId="49262" xr:uid="{00000000-0005-0000-0000-000031740000}"/>
    <cellStyle name="Normal 3 6 4 2 3 3" xfId="25919" xr:uid="{00000000-0005-0000-0000-000032740000}"/>
    <cellStyle name="Normal 3 6 4 2 3 4" xfId="41516" xr:uid="{00000000-0005-0000-0000-000033740000}"/>
    <cellStyle name="Normal 3 6 4 2 4" xfId="17994" xr:uid="{00000000-0005-0000-0000-000034740000}"/>
    <cellStyle name="Normal 3 6 4 2 4 2" xfId="33663" xr:uid="{00000000-0005-0000-0000-000035740000}"/>
    <cellStyle name="Normal 3 6 4 2 4 3" xfId="49260" xr:uid="{00000000-0005-0000-0000-000036740000}"/>
    <cellStyle name="Normal 3 6 4 2 5" xfId="25917" xr:uid="{00000000-0005-0000-0000-000037740000}"/>
    <cellStyle name="Normal 3 6 4 2 6" xfId="41514" xr:uid="{00000000-0005-0000-0000-000038740000}"/>
    <cellStyle name="Normal 3 6 4 3" xfId="10087" xr:uid="{00000000-0005-0000-0000-000039740000}"/>
    <cellStyle name="Normal 3 6 4 3 2" xfId="17997" xr:uid="{00000000-0005-0000-0000-00003A740000}"/>
    <cellStyle name="Normal 3 6 4 3 2 2" xfId="33666" xr:uid="{00000000-0005-0000-0000-00003B740000}"/>
    <cellStyle name="Normal 3 6 4 3 2 3" xfId="49263" xr:uid="{00000000-0005-0000-0000-00003C740000}"/>
    <cellStyle name="Normal 3 6 4 3 3" xfId="25920" xr:uid="{00000000-0005-0000-0000-00003D740000}"/>
    <cellStyle name="Normal 3 6 4 3 4" xfId="41517" xr:uid="{00000000-0005-0000-0000-00003E740000}"/>
    <cellStyle name="Normal 3 6 4 4" xfId="10088" xr:uid="{00000000-0005-0000-0000-00003F740000}"/>
    <cellStyle name="Normal 3 6 4 4 2" xfId="17998" xr:uid="{00000000-0005-0000-0000-000040740000}"/>
    <cellStyle name="Normal 3 6 4 4 2 2" xfId="33667" xr:uid="{00000000-0005-0000-0000-000041740000}"/>
    <cellStyle name="Normal 3 6 4 4 2 3" xfId="49264" xr:uid="{00000000-0005-0000-0000-000042740000}"/>
    <cellStyle name="Normal 3 6 4 4 3" xfId="25921" xr:uid="{00000000-0005-0000-0000-000043740000}"/>
    <cellStyle name="Normal 3 6 4 4 4" xfId="41518" xr:uid="{00000000-0005-0000-0000-000044740000}"/>
    <cellStyle name="Normal 3 6 4 5" xfId="17993" xr:uid="{00000000-0005-0000-0000-000045740000}"/>
    <cellStyle name="Normal 3 6 4 5 2" xfId="33662" xr:uid="{00000000-0005-0000-0000-000046740000}"/>
    <cellStyle name="Normal 3 6 4 5 3" xfId="49259" xr:uid="{00000000-0005-0000-0000-000047740000}"/>
    <cellStyle name="Normal 3 6 4 6" xfId="25916" xr:uid="{00000000-0005-0000-0000-000048740000}"/>
    <cellStyle name="Normal 3 6 4 7" xfId="41513" xr:uid="{00000000-0005-0000-0000-000049740000}"/>
    <cellStyle name="Normal 3 6 5" xfId="10089" xr:uid="{00000000-0005-0000-0000-00004A740000}"/>
    <cellStyle name="Normal 3 6 5 2" xfId="10090" xr:uid="{00000000-0005-0000-0000-00004B740000}"/>
    <cellStyle name="Normal 3 6 5 2 2" xfId="18000" xr:uid="{00000000-0005-0000-0000-00004C740000}"/>
    <cellStyle name="Normal 3 6 5 2 2 2" xfId="33669" xr:uid="{00000000-0005-0000-0000-00004D740000}"/>
    <cellStyle name="Normal 3 6 5 2 2 3" xfId="49266" xr:uid="{00000000-0005-0000-0000-00004E740000}"/>
    <cellStyle name="Normal 3 6 5 2 3" xfId="25923" xr:uid="{00000000-0005-0000-0000-00004F740000}"/>
    <cellStyle name="Normal 3 6 5 2 4" xfId="41520" xr:uid="{00000000-0005-0000-0000-000050740000}"/>
    <cellStyle name="Normal 3 6 5 3" xfId="10091" xr:uid="{00000000-0005-0000-0000-000051740000}"/>
    <cellStyle name="Normal 3 6 5 3 2" xfId="18001" xr:uid="{00000000-0005-0000-0000-000052740000}"/>
    <cellStyle name="Normal 3 6 5 3 2 2" xfId="33670" xr:uid="{00000000-0005-0000-0000-000053740000}"/>
    <cellStyle name="Normal 3 6 5 3 2 3" xfId="49267" xr:uid="{00000000-0005-0000-0000-000054740000}"/>
    <cellStyle name="Normal 3 6 5 3 3" xfId="25924" xr:uid="{00000000-0005-0000-0000-000055740000}"/>
    <cellStyle name="Normal 3 6 5 3 4" xfId="41521" xr:uid="{00000000-0005-0000-0000-000056740000}"/>
    <cellStyle name="Normal 3 6 5 4" xfId="17999" xr:uid="{00000000-0005-0000-0000-000057740000}"/>
    <cellStyle name="Normal 3 6 5 4 2" xfId="33668" xr:uid="{00000000-0005-0000-0000-000058740000}"/>
    <cellStyle name="Normal 3 6 5 4 3" xfId="49265" xr:uid="{00000000-0005-0000-0000-000059740000}"/>
    <cellStyle name="Normal 3 6 5 5" xfId="25922" xr:uid="{00000000-0005-0000-0000-00005A740000}"/>
    <cellStyle name="Normal 3 6 5 6" xfId="41519" xr:uid="{00000000-0005-0000-0000-00005B740000}"/>
    <cellStyle name="Normal 3 6 6" xfId="10092" xr:uid="{00000000-0005-0000-0000-00005C740000}"/>
    <cellStyle name="Normal 3 6 6 2" xfId="10093" xr:uid="{00000000-0005-0000-0000-00005D740000}"/>
    <cellStyle name="Normal 3 6 6 2 2" xfId="18003" xr:uid="{00000000-0005-0000-0000-00005E740000}"/>
    <cellStyle name="Normal 3 6 6 2 2 2" xfId="33672" xr:uid="{00000000-0005-0000-0000-00005F740000}"/>
    <cellStyle name="Normal 3 6 6 2 2 3" xfId="49269" xr:uid="{00000000-0005-0000-0000-000060740000}"/>
    <cellStyle name="Normal 3 6 6 2 3" xfId="25926" xr:uid="{00000000-0005-0000-0000-000061740000}"/>
    <cellStyle name="Normal 3 6 6 2 4" xfId="41523" xr:uid="{00000000-0005-0000-0000-000062740000}"/>
    <cellStyle name="Normal 3 6 6 3" xfId="10094" xr:uid="{00000000-0005-0000-0000-000063740000}"/>
    <cellStyle name="Normal 3 6 6 3 2" xfId="18004" xr:uid="{00000000-0005-0000-0000-000064740000}"/>
    <cellStyle name="Normal 3 6 6 3 2 2" xfId="33673" xr:uid="{00000000-0005-0000-0000-000065740000}"/>
    <cellStyle name="Normal 3 6 6 3 2 3" xfId="49270" xr:uid="{00000000-0005-0000-0000-000066740000}"/>
    <cellStyle name="Normal 3 6 6 3 3" xfId="25927" xr:uid="{00000000-0005-0000-0000-000067740000}"/>
    <cellStyle name="Normal 3 6 6 3 4" xfId="41524" xr:uid="{00000000-0005-0000-0000-000068740000}"/>
    <cellStyle name="Normal 3 6 6 4" xfId="18002" xr:uid="{00000000-0005-0000-0000-000069740000}"/>
    <cellStyle name="Normal 3 6 6 4 2" xfId="33671" xr:uid="{00000000-0005-0000-0000-00006A740000}"/>
    <cellStyle name="Normal 3 6 6 4 3" xfId="49268" xr:uid="{00000000-0005-0000-0000-00006B740000}"/>
    <cellStyle name="Normal 3 6 6 5" xfId="25925" xr:uid="{00000000-0005-0000-0000-00006C740000}"/>
    <cellStyle name="Normal 3 6 6 6" xfId="41522" xr:uid="{00000000-0005-0000-0000-00006D740000}"/>
    <cellStyle name="Normal 3 6 7" xfId="10095" xr:uid="{00000000-0005-0000-0000-00006E740000}"/>
    <cellStyle name="Normal 3 6 7 2" xfId="10096" xr:uid="{00000000-0005-0000-0000-00006F740000}"/>
    <cellStyle name="Normal 3 6 7 2 2" xfId="18006" xr:uid="{00000000-0005-0000-0000-000070740000}"/>
    <cellStyle name="Normal 3 6 7 2 2 2" xfId="33675" xr:uid="{00000000-0005-0000-0000-000071740000}"/>
    <cellStyle name="Normal 3 6 7 2 2 3" xfId="49272" xr:uid="{00000000-0005-0000-0000-000072740000}"/>
    <cellStyle name="Normal 3 6 7 2 3" xfId="25929" xr:uid="{00000000-0005-0000-0000-000073740000}"/>
    <cellStyle name="Normal 3 6 7 2 4" xfId="41526" xr:uid="{00000000-0005-0000-0000-000074740000}"/>
    <cellStyle name="Normal 3 6 7 3" xfId="10097" xr:uid="{00000000-0005-0000-0000-000075740000}"/>
    <cellStyle name="Normal 3 6 7 3 2" xfId="18007" xr:uid="{00000000-0005-0000-0000-000076740000}"/>
    <cellStyle name="Normal 3 6 7 3 2 2" xfId="33676" xr:uid="{00000000-0005-0000-0000-000077740000}"/>
    <cellStyle name="Normal 3 6 7 3 2 3" xfId="49273" xr:uid="{00000000-0005-0000-0000-000078740000}"/>
    <cellStyle name="Normal 3 6 7 3 3" xfId="25930" xr:uid="{00000000-0005-0000-0000-000079740000}"/>
    <cellStyle name="Normal 3 6 7 3 4" xfId="41527" xr:uid="{00000000-0005-0000-0000-00007A740000}"/>
    <cellStyle name="Normal 3 6 7 4" xfId="18005" xr:uid="{00000000-0005-0000-0000-00007B740000}"/>
    <cellStyle name="Normal 3 6 7 4 2" xfId="33674" xr:uid="{00000000-0005-0000-0000-00007C740000}"/>
    <cellStyle name="Normal 3 6 7 4 3" xfId="49271" xr:uid="{00000000-0005-0000-0000-00007D740000}"/>
    <cellStyle name="Normal 3 6 7 5" xfId="25928" xr:uid="{00000000-0005-0000-0000-00007E740000}"/>
    <cellStyle name="Normal 3 6 7 6" xfId="41525" xr:uid="{00000000-0005-0000-0000-00007F740000}"/>
    <cellStyle name="Normal 3 6 8" xfId="10098" xr:uid="{00000000-0005-0000-0000-000080740000}"/>
    <cellStyle name="Normal 3 6 8 2" xfId="10099" xr:uid="{00000000-0005-0000-0000-000081740000}"/>
    <cellStyle name="Normal 3 6 8 2 2" xfId="18009" xr:uid="{00000000-0005-0000-0000-000082740000}"/>
    <cellStyle name="Normal 3 6 8 2 2 2" xfId="33678" xr:uid="{00000000-0005-0000-0000-000083740000}"/>
    <cellStyle name="Normal 3 6 8 2 2 3" xfId="49275" xr:uid="{00000000-0005-0000-0000-000084740000}"/>
    <cellStyle name="Normal 3 6 8 2 3" xfId="25932" xr:uid="{00000000-0005-0000-0000-000085740000}"/>
    <cellStyle name="Normal 3 6 8 2 4" xfId="41529" xr:uid="{00000000-0005-0000-0000-000086740000}"/>
    <cellStyle name="Normal 3 6 8 3" xfId="10100" xr:uid="{00000000-0005-0000-0000-000087740000}"/>
    <cellStyle name="Normal 3 6 8 3 2" xfId="18010" xr:uid="{00000000-0005-0000-0000-000088740000}"/>
    <cellStyle name="Normal 3 6 8 3 2 2" xfId="33679" xr:uid="{00000000-0005-0000-0000-000089740000}"/>
    <cellStyle name="Normal 3 6 8 3 2 3" xfId="49276" xr:uid="{00000000-0005-0000-0000-00008A740000}"/>
    <cellStyle name="Normal 3 6 8 3 3" xfId="25933" xr:uid="{00000000-0005-0000-0000-00008B740000}"/>
    <cellStyle name="Normal 3 6 8 3 4" xfId="41530" xr:uid="{00000000-0005-0000-0000-00008C740000}"/>
    <cellStyle name="Normal 3 6 8 4" xfId="18008" xr:uid="{00000000-0005-0000-0000-00008D740000}"/>
    <cellStyle name="Normal 3 6 8 4 2" xfId="33677" xr:uid="{00000000-0005-0000-0000-00008E740000}"/>
    <cellStyle name="Normal 3 6 8 4 3" xfId="49274" xr:uid="{00000000-0005-0000-0000-00008F740000}"/>
    <cellStyle name="Normal 3 6 8 5" xfId="25931" xr:uid="{00000000-0005-0000-0000-000090740000}"/>
    <cellStyle name="Normal 3 6 8 6" xfId="41528" xr:uid="{00000000-0005-0000-0000-000091740000}"/>
    <cellStyle name="Normal 3 6 9" xfId="10101" xr:uid="{00000000-0005-0000-0000-000092740000}"/>
    <cellStyle name="Normal 3 6 9 2" xfId="10102" xr:uid="{00000000-0005-0000-0000-000093740000}"/>
    <cellStyle name="Normal 3 6 9 2 2" xfId="18012" xr:uid="{00000000-0005-0000-0000-000094740000}"/>
    <cellStyle name="Normal 3 6 9 2 2 2" xfId="33681" xr:uid="{00000000-0005-0000-0000-000095740000}"/>
    <cellStyle name="Normal 3 6 9 2 2 3" xfId="49278" xr:uid="{00000000-0005-0000-0000-000096740000}"/>
    <cellStyle name="Normal 3 6 9 2 3" xfId="25935" xr:uid="{00000000-0005-0000-0000-000097740000}"/>
    <cellStyle name="Normal 3 6 9 2 4" xfId="41532" xr:uid="{00000000-0005-0000-0000-000098740000}"/>
    <cellStyle name="Normal 3 6 9 3" xfId="10103" xr:uid="{00000000-0005-0000-0000-000099740000}"/>
    <cellStyle name="Normal 3 6 9 3 2" xfId="18013" xr:uid="{00000000-0005-0000-0000-00009A740000}"/>
    <cellStyle name="Normal 3 6 9 3 2 2" xfId="33682" xr:uid="{00000000-0005-0000-0000-00009B740000}"/>
    <cellStyle name="Normal 3 6 9 3 2 3" xfId="49279" xr:uid="{00000000-0005-0000-0000-00009C740000}"/>
    <cellStyle name="Normal 3 6 9 3 3" xfId="25936" xr:uid="{00000000-0005-0000-0000-00009D740000}"/>
    <cellStyle name="Normal 3 6 9 3 4" xfId="41533" xr:uid="{00000000-0005-0000-0000-00009E740000}"/>
    <cellStyle name="Normal 3 6 9 4" xfId="18011" xr:uid="{00000000-0005-0000-0000-00009F740000}"/>
    <cellStyle name="Normal 3 6 9 4 2" xfId="33680" xr:uid="{00000000-0005-0000-0000-0000A0740000}"/>
    <cellStyle name="Normal 3 6 9 4 3" xfId="49277" xr:uid="{00000000-0005-0000-0000-0000A1740000}"/>
    <cellStyle name="Normal 3 6 9 5" xfId="25934" xr:uid="{00000000-0005-0000-0000-0000A2740000}"/>
    <cellStyle name="Normal 3 6 9 6" xfId="41531" xr:uid="{00000000-0005-0000-0000-0000A3740000}"/>
    <cellStyle name="Normal 3 7" xfId="10104" xr:uid="{00000000-0005-0000-0000-0000A4740000}"/>
    <cellStyle name="Normal 3 7 10" xfId="10105" xr:uid="{00000000-0005-0000-0000-0000A5740000}"/>
    <cellStyle name="Normal 3 7 10 2" xfId="18015" xr:uid="{00000000-0005-0000-0000-0000A6740000}"/>
    <cellStyle name="Normal 3 7 10 2 2" xfId="33684" xr:uid="{00000000-0005-0000-0000-0000A7740000}"/>
    <cellStyle name="Normal 3 7 10 2 3" xfId="49281" xr:uid="{00000000-0005-0000-0000-0000A8740000}"/>
    <cellStyle name="Normal 3 7 10 3" xfId="25938" xr:uid="{00000000-0005-0000-0000-0000A9740000}"/>
    <cellStyle name="Normal 3 7 10 4" xfId="41535" xr:uid="{00000000-0005-0000-0000-0000AA740000}"/>
    <cellStyle name="Normal 3 7 11" xfId="10106" xr:uid="{00000000-0005-0000-0000-0000AB740000}"/>
    <cellStyle name="Normal 3 7 11 2" xfId="18016" xr:uid="{00000000-0005-0000-0000-0000AC740000}"/>
    <cellStyle name="Normal 3 7 11 2 2" xfId="33685" xr:uid="{00000000-0005-0000-0000-0000AD740000}"/>
    <cellStyle name="Normal 3 7 11 2 3" xfId="49282" xr:uid="{00000000-0005-0000-0000-0000AE740000}"/>
    <cellStyle name="Normal 3 7 11 3" xfId="25939" xr:uid="{00000000-0005-0000-0000-0000AF740000}"/>
    <cellStyle name="Normal 3 7 11 4" xfId="41536" xr:uid="{00000000-0005-0000-0000-0000B0740000}"/>
    <cellStyle name="Normal 3 7 12" xfId="10107" xr:uid="{00000000-0005-0000-0000-0000B1740000}"/>
    <cellStyle name="Normal 3 7 12 2" xfId="18017" xr:uid="{00000000-0005-0000-0000-0000B2740000}"/>
    <cellStyle name="Normal 3 7 12 2 2" xfId="33686" xr:uid="{00000000-0005-0000-0000-0000B3740000}"/>
    <cellStyle name="Normal 3 7 12 2 3" xfId="49283" xr:uid="{00000000-0005-0000-0000-0000B4740000}"/>
    <cellStyle name="Normal 3 7 12 3" xfId="25940" xr:uid="{00000000-0005-0000-0000-0000B5740000}"/>
    <cellStyle name="Normal 3 7 12 4" xfId="41537" xr:uid="{00000000-0005-0000-0000-0000B6740000}"/>
    <cellStyle name="Normal 3 7 13" xfId="10108" xr:uid="{00000000-0005-0000-0000-0000B7740000}"/>
    <cellStyle name="Normal 3 7 13 2" xfId="18018" xr:uid="{00000000-0005-0000-0000-0000B8740000}"/>
    <cellStyle name="Normal 3 7 13 2 2" xfId="33687" xr:uid="{00000000-0005-0000-0000-0000B9740000}"/>
    <cellStyle name="Normal 3 7 13 2 3" xfId="49284" xr:uid="{00000000-0005-0000-0000-0000BA740000}"/>
    <cellStyle name="Normal 3 7 13 3" xfId="25941" xr:uid="{00000000-0005-0000-0000-0000BB740000}"/>
    <cellStyle name="Normal 3 7 13 4" xfId="41538" xr:uid="{00000000-0005-0000-0000-0000BC740000}"/>
    <cellStyle name="Normal 3 7 14" xfId="10109" xr:uid="{00000000-0005-0000-0000-0000BD740000}"/>
    <cellStyle name="Normal 3 7 14 2" xfId="18019" xr:uid="{00000000-0005-0000-0000-0000BE740000}"/>
    <cellStyle name="Normal 3 7 14 2 2" xfId="33688" xr:uid="{00000000-0005-0000-0000-0000BF740000}"/>
    <cellStyle name="Normal 3 7 14 2 3" xfId="49285" xr:uid="{00000000-0005-0000-0000-0000C0740000}"/>
    <cellStyle name="Normal 3 7 14 3" xfId="25942" xr:uid="{00000000-0005-0000-0000-0000C1740000}"/>
    <cellStyle name="Normal 3 7 14 4" xfId="41539" xr:uid="{00000000-0005-0000-0000-0000C2740000}"/>
    <cellStyle name="Normal 3 7 15" xfId="10110" xr:uid="{00000000-0005-0000-0000-0000C3740000}"/>
    <cellStyle name="Normal 3 7 15 2" xfId="18020" xr:uid="{00000000-0005-0000-0000-0000C4740000}"/>
    <cellStyle name="Normal 3 7 15 2 2" xfId="33689" xr:uid="{00000000-0005-0000-0000-0000C5740000}"/>
    <cellStyle name="Normal 3 7 15 2 3" xfId="49286" xr:uid="{00000000-0005-0000-0000-0000C6740000}"/>
    <cellStyle name="Normal 3 7 15 3" xfId="25943" xr:uid="{00000000-0005-0000-0000-0000C7740000}"/>
    <cellStyle name="Normal 3 7 15 4" xfId="41540" xr:uid="{00000000-0005-0000-0000-0000C8740000}"/>
    <cellStyle name="Normal 3 7 16" xfId="10111" xr:uid="{00000000-0005-0000-0000-0000C9740000}"/>
    <cellStyle name="Normal 3 7 16 2" xfId="18021" xr:uid="{00000000-0005-0000-0000-0000CA740000}"/>
    <cellStyle name="Normal 3 7 16 2 2" xfId="33690" xr:uid="{00000000-0005-0000-0000-0000CB740000}"/>
    <cellStyle name="Normal 3 7 16 2 3" xfId="49287" xr:uid="{00000000-0005-0000-0000-0000CC740000}"/>
    <cellStyle name="Normal 3 7 16 3" xfId="25944" xr:uid="{00000000-0005-0000-0000-0000CD740000}"/>
    <cellStyle name="Normal 3 7 16 4" xfId="41541" xr:uid="{00000000-0005-0000-0000-0000CE740000}"/>
    <cellStyle name="Normal 3 7 17" xfId="10112" xr:uid="{00000000-0005-0000-0000-0000CF740000}"/>
    <cellStyle name="Normal 3 7 17 2" xfId="10113" xr:uid="{00000000-0005-0000-0000-0000D0740000}"/>
    <cellStyle name="Normal 3 7 17 2 2" xfId="18023" xr:uid="{00000000-0005-0000-0000-0000D1740000}"/>
    <cellStyle name="Normal 3 7 17 2 2 2" xfId="33692" xr:uid="{00000000-0005-0000-0000-0000D2740000}"/>
    <cellStyle name="Normal 3 7 17 2 2 3" xfId="49289" xr:uid="{00000000-0005-0000-0000-0000D3740000}"/>
    <cellStyle name="Normal 3 7 17 2 3" xfId="25946" xr:uid="{00000000-0005-0000-0000-0000D4740000}"/>
    <cellStyle name="Normal 3 7 17 2 4" xfId="41543" xr:uid="{00000000-0005-0000-0000-0000D5740000}"/>
    <cellStyle name="Normal 3 7 17 3" xfId="10114" xr:uid="{00000000-0005-0000-0000-0000D6740000}"/>
    <cellStyle name="Normal 3 7 17 3 2" xfId="18024" xr:uid="{00000000-0005-0000-0000-0000D7740000}"/>
    <cellStyle name="Normal 3 7 17 3 2 2" xfId="33693" xr:uid="{00000000-0005-0000-0000-0000D8740000}"/>
    <cellStyle name="Normal 3 7 17 3 2 3" xfId="49290" xr:uid="{00000000-0005-0000-0000-0000D9740000}"/>
    <cellStyle name="Normal 3 7 17 3 3" xfId="25947" xr:uid="{00000000-0005-0000-0000-0000DA740000}"/>
    <cellStyle name="Normal 3 7 17 3 4" xfId="41544" xr:uid="{00000000-0005-0000-0000-0000DB740000}"/>
    <cellStyle name="Normal 3 7 17 4" xfId="18022" xr:uid="{00000000-0005-0000-0000-0000DC740000}"/>
    <cellStyle name="Normal 3 7 17 4 2" xfId="33691" xr:uid="{00000000-0005-0000-0000-0000DD740000}"/>
    <cellStyle name="Normal 3 7 17 4 3" xfId="49288" xr:uid="{00000000-0005-0000-0000-0000DE740000}"/>
    <cellStyle name="Normal 3 7 17 5" xfId="25945" xr:uid="{00000000-0005-0000-0000-0000DF740000}"/>
    <cellStyle name="Normal 3 7 17 6" xfId="41542" xr:uid="{00000000-0005-0000-0000-0000E0740000}"/>
    <cellStyle name="Normal 3 7 18" xfId="10115" xr:uid="{00000000-0005-0000-0000-0000E1740000}"/>
    <cellStyle name="Normal 3 7 18 2" xfId="10116" xr:uid="{00000000-0005-0000-0000-0000E2740000}"/>
    <cellStyle name="Normal 3 7 18 2 2" xfId="18026" xr:uid="{00000000-0005-0000-0000-0000E3740000}"/>
    <cellStyle name="Normal 3 7 18 2 2 2" xfId="33695" xr:uid="{00000000-0005-0000-0000-0000E4740000}"/>
    <cellStyle name="Normal 3 7 18 2 2 3" xfId="49292" xr:uid="{00000000-0005-0000-0000-0000E5740000}"/>
    <cellStyle name="Normal 3 7 18 2 3" xfId="25949" xr:uid="{00000000-0005-0000-0000-0000E6740000}"/>
    <cellStyle name="Normal 3 7 18 2 4" xfId="41546" xr:uid="{00000000-0005-0000-0000-0000E7740000}"/>
    <cellStyle name="Normal 3 7 18 3" xfId="10117" xr:uid="{00000000-0005-0000-0000-0000E8740000}"/>
    <cellStyle name="Normal 3 7 18 3 2" xfId="18027" xr:uid="{00000000-0005-0000-0000-0000E9740000}"/>
    <cellStyle name="Normal 3 7 18 3 2 2" xfId="33696" xr:uid="{00000000-0005-0000-0000-0000EA740000}"/>
    <cellStyle name="Normal 3 7 18 3 2 3" xfId="49293" xr:uid="{00000000-0005-0000-0000-0000EB740000}"/>
    <cellStyle name="Normal 3 7 18 3 3" xfId="25950" xr:uid="{00000000-0005-0000-0000-0000EC740000}"/>
    <cellStyle name="Normal 3 7 18 3 4" xfId="41547" xr:uid="{00000000-0005-0000-0000-0000ED740000}"/>
    <cellStyle name="Normal 3 7 18 4" xfId="18025" xr:uid="{00000000-0005-0000-0000-0000EE740000}"/>
    <cellStyle name="Normal 3 7 18 4 2" xfId="33694" xr:uid="{00000000-0005-0000-0000-0000EF740000}"/>
    <cellStyle name="Normal 3 7 18 4 3" xfId="49291" xr:uid="{00000000-0005-0000-0000-0000F0740000}"/>
    <cellStyle name="Normal 3 7 18 5" xfId="25948" xr:uid="{00000000-0005-0000-0000-0000F1740000}"/>
    <cellStyle name="Normal 3 7 18 6" xfId="41545" xr:uid="{00000000-0005-0000-0000-0000F2740000}"/>
    <cellStyle name="Normal 3 7 19" xfId="10118" xr:uid="{00000000-0005-0000-0000-0000F3740000}"/>
    <cellStyle name="Normal 3 7 19 2" xfId="10119" xr:uid="{00000000-0005-0000-0000-0000F4740000}"/>
    <cellStyle name="Normal 3 7 19 2 2" xfId="18029" xr:uid="{00000000-0005-0000-0000-0000F5740000}"/>
    <cellStyle name="Normal 3 7 19 2 2 2" xfId="33698" xr:uid="{00000000-0005-0000-0000-0000F6740000}"/>
    <cellStyle name="Normal 3 7 19 2 2 3" xfId="49295" xr:uid="{00000000-0005-0000-0000-0000F7740000}"/>
    <cellStyle name="Normal 3 7 19 2 3" xfId="25952" xr:uid="{00000000-0005-0000-0000-0000F8740000}"/>
    <cellStyle name="Normal 3 7 19 2 4" xfId="41549" xr:uid="{00000000-0005-0000-0000-0000F9740000}"/>
    <cellStyle name="Normal 3 7 19 3" xfId="10120" xr:uid="{00000000-0005-0000-0000-0000FA740000}"/>
    <cellStyle name="Normal 3 7 19 3 2" xfId="18030" xr:uid="{00000000-0005-0000-0000-0000FB740000}"/>
    <cellStyle name="Normal 3 7 19 3 2 2" xfId="33699" xr:uid="{00000000-0005-0000-0000-0000FC740000}"/>
    <cellStyle name="Normal 3 7 19 3 2 3" xfId="49296" xr:uid="{00000000-0005-0000-0000-0000FD740000}"/>
    <cellStyle name="Normal 3 7 19 3 3" xfId="25953" xr:uid="{00000000-0005-0000-0000-0000FE740000}"/>
    <cellStyle name="Normal 3 7 19 3 4" xfId="41550" xr:uid="{00000000-0005-0000-0000-0000FF740000}"/>
    <cellStyle name="Normal 3 7 19 4" xfId="18028" xr:uid="{00000000-0005-0000-0000-000000750000}"/>
    <cellStyle name="Normal 3 7 19 4 2" xfId="33697" xr:uid="{00000000-0005-0000-0000-000001750000}"/>
    <cellStyle name="Normal 3 7 19 4 3" xfId="49294" xr:uid="{00000000-0005-0000-0000-000002750000}"/>
    <cellStyle name="Normal 3 7 19 5" xfId="25951" xr:uid="{00000000-0005-0000-0000-000003750000}"/>
    <cellStyle name="Normal 3 7 19 6" xfId="41548" xr:uid="{00000000-0005-0000-0000-000004750000}"/>
    <cellStyle name="Normal 3 7 2" xfId="10121" xr:uid="{00000000-0005-0000-0000-000005750000}"/>
    <cellStyle name="Normal 3 7 2 10" xfId="10122" xr:uid="{00000000-0005-0000-0000-000006750000}"/>
    <cellStyle name="Normal 3 7 2 10 2" xfId="10123" xr:uid="{00000000-0005-0000-0000-000007750000}"/>
    <cellStyle name="Normal 3 7 2 10 2 2" xfId="18033" xr:uid="{00000000-0005-0000-0000-000008750000}"/>
    <cellStyle name="Normal 3 7 2 10 2 2 2" xfId="33702" xr:uid="{00000000-0005-0000-0000-000009750000}"/>
    <cellStyle name="Normal 3 7 2 10 2 2 3" xfId="49299" xr:uid="{00000000-0005-0000-0000-00000A750000}"/>
    <cellStyle name="Normal 3 7 2 10 2 3" xfId="25956" xr:uid="{00000000-0005-0000-0000-00000B750000}"/>
    <cellStyle name="Normal 3 7 2 10 2 4" xfId="41553" xr:uid="{00000000-0005-0000-0000-00000C750000}"/>
    <cellStyle name="Normal 3 7 2 10 3" xfId="10124" xr:uid="{00000000-0005-0000-0000-00000D750000}"/>
    <cellStyle name="Normal 3 7 2 10 3 2" xfId="18034" xr:uid="{00000000-0005-0000-0000-00000E750000}"/>
    <cellStyle name="Normal 3 7 2 10 3 2 2" xfId="33703" xr:uid="{00000000-0005-0000-0000-00000F750000}"/>
    <cellStyle name="Normal 3 7 2 10 3 2 3" xfId="49300" xr:uid="{00000000-0005-0000-0000-000010750000}"/>
    <cellStyle name="Normal 3 7 2 10 3 3" xfId="25957" xr:uid="{00000000-0005-0000-0000-000011750000}"/>
    <cellStyle name="Normal 3 7 2 10 3 4" xfId="41554" xr:uid="{00000000-0005-0000-0000-000012750000}"/>
    <cellStyle name="Normal 3 7 2 10 4" xfId="18032" xr:uid="{00000000-0005-0000-0000-000013750000}"/>
    <cellStyle name="Normal 3 7 2 10 4 2" xfId="33701" xr:uid="{00000000-0005-0000-0000-000014750000}"/>
    <cellStyle name="Normal 3 7 2 10 4 3" xfId="49298" xr:uid="{00000000-0005-0000-0000-000015750000}"/>
    <cellStyle name="Normal 3 7 2 10 5" xfId="25955" xr:uid="{00000000-0005-0000-0000-000016750000}"/>
    <cellStyle name="Normal 3 7 2 10 6" xfId="41552" xr:uid="{00000000-0005-0000-0000-000017750000}"/>
    <cellStyle name="Normal 3 7 2 11" xfId="10125" xr:uid="{00000000-0005-0000-0000-000018750000}"/>
    <cellStyle name="Normal 3 7 2 11 2" xfId="10126" xr:uid="{00000000-0005-0000-0000-000019750000}"/>
    <cellStyle name="Normal 3 7 2 11 2 2" xfId="18036" xr:uid="{00000000-0005-0000-0000-00001A750000}"/>
    <cellStyle name="Normal 3 7 2 11 2 2 2" xfId="33705" xr:uid="{00000000-0005-0000-0000-00001B750000}"/>
    <cellStyle name="Normal 3 7 2 11 2 2 3" xfId="49302" xr:uid="{00000000-0005-0000-0000-00001C750000}"/>
    <cellStyle name="Normal 3 7 2 11 2 3" xfId="25959" xr:uid="{00000000-0005-0000-0000-00001D750000}"/>
    <cellStyle name="Normal 3 7 2 11 2 4" xfId="41556" xr:uid="{00000000-0005-0000-0000-00001E750000}"/>
    <cellStyle name="Normal 3 7 2 11 3" xfId="10127" xr:uid="{00000000-0005-0000-0000-00001F750000}"/>
    <cellStyle name="Normal 3 7 2 11 3 2" xfId="18037" xr:uid="{00000000-0005-0000-0000-000020750000}"/>
    <cellStyle name="Normal 3 7 2 11 3 2 2" xfId="33706" xr:uid="{00000000-0005-0000-0000-000021750000}"/>
    <cellStyle name="Normal 3 7 2 11 3 2 3" xfId="49303" xr:uid="{00000000-0005-0000-0000-000022750000}"/>
    <cellStyle name="Normal 3 7 2 11 3 3" xfId="25960" xr:uid="{00000000-0005-0000-0000-000023750000}"/>
    <cellStyle name="Normal 3 7 2 11 3 4" xfId="41557" xr:uid="{00000000-0005-0000-0000-000024750000}"/>
    <cellStyle name="Normal 3 7 2 11 4" xfId="18035" xr:uid="{00000000-0005-0000-0000-000025750000}"/>
    <cellStyle name="Normal 3 7 2 11 4 2" xfId="33704" xr:uid="{00000000-0005-0000-0000-000026750000}"/>
    <cellStyle name="Normal 3 7 2 11 4 3" xfId="49301" xr:uid="{00000000-0005-0000-0000-000027750000}"/>
    <cellStyle name="Normal 3 7 2 11 5" xfId="25958" xr:uid="{00000000-0005-0000-0000-000028750000}"/>
    <cellStyle name="Normal 3 7 2 11 6" xfId="41555" xr:uid="{00000000-0005-0000-0000-000029750000}"/>
    <cellStyle name="Normal 3 7 2 12" xfId="10128" xr:uid="{00000000-0005-0000-0000-00002A750000}"/>
    <cellStyle name="Normal 3 7 2 12 2" xfId="10129" xr:uid="{00000000-0005-0000-0000-00002B750000}"/>
    <cellStyle name="Normal 3 7 2 12 2 2" xfId="18039" xr:uid="{00000000-0005-0000-0000-00002C750000}"/>
    <cellStyle name="Normal 3 7 2 12 2 2 2" xfId="33708" xr:uid="{00000000-0005-0000-0000-00002D750000}"/>
    <cellStyle name="Normal 3 7 2 12 2 2 3" xfId="49305" xr:uid="{00000000-0005-0000-0000-00002E750000}"/>
    <cellStyle name="Normal 3 7 2 12 2 3" xfId="25962" xr:uid="{00000000-0005-0000-0000-00002F750000}"/>
    <cellStyle name="Normal 3 7 2 12 2 4" xfId="41559" xr:uid="{00000000-0005-0000-0000-000030750000}"/>
    <cellStyle name="Normal 3 7 2 12 3" xfId="10130" xr:uid="{00000000-0005-0000-0000-000031750000}"/>
    <cellStyle name="Normal 3 7 2 12 3 2" xfId="18040" xr:uid="{00000000-0005-0000-0000-000032750000}"/>
    <cellStyle name="Normal 3 7 2 12 3 2 2" xfId="33709" xr:uid="{00000000-0005-0000-0000-000033750000}"/>
    <cellStyle name="Normal 3 7 2 12 3 2 3" xfId="49306" xr:uid="{00000000-0005-0000-0000-000034750000}"/>
    <cellStyle name="Normal 3 7 2 12 3 3" xfId="25963" xr:uid="{00000000-0005-0000-0000-000035750000}"/>
    <cellStyle name="Normal 3 7 2 12 3 4" xfId="41560" xr:uid="{00000000-0005-0000-0000-000036750000}"/>
    <cellStyle name="Normal 3 7 2 12 4" xfId="18038" xr:uid="{00000000-0005-0000-0000-000037750000}"/>
    <cellStyle name="Normal 3 7 2 12 4 2" xfId="33707" xr:uid="{00000000-0005-0000-0000-000038750000}"/>
    <cellStyle name="Normal 3 7 2 12 4 3" xfId="49304" xr:uid="{00000000-0005-0000-0000-000039750000}"/>
    <cellStyle name="Normal 3 7 2 12 5" xfId="25961" xr:uid="{00000000-0005-0000-0000-00003A750000}"/>
    <cellStyle name="Normal 3 7 2 12 6" xfId="41558" xr:uid="{00000000-0005-0000-0000-00003B750000}"/>
    <cellStyle name="Normal 3 7 2 13" xfId="10131" xr:uid="{00000000-0005-0000-0000-00003C750000}"/>
    <cellStyle name="Normal 3 7 2 13 2" xfId="10132" xr:uid="{00000000-0005-0000-0000-00003D750000}"/>
    <cellStyle name="Normal 3 7 2 13 2 2" xfId="18042" xr:uid="{00000000-0005-0000-0000-00003E750000}"/>
    <cellStyle name="Normal 3 7 2 13 2 2 2" xfId="33711" xr:uid="{00000000-0005-0000-0000-00003F750000}"/>
    <cellStyle name="Normal 3 7 2 13 2 2 3" xfId="49308" xr:uid="{00000000-0005-0000-0000-000040750000}"/>
    <cellStyle name="Normal 3 7 2 13 2 3" xfId="25965" xr:uid="{00000000-0005-0000-0000-000041750000}"/>
    <cellStyle name="Normal 3 7 2 13 2 4" xfId="41562" xr:uid="{00000000-0005-0000-0000-000042750000}"/>
    <cellStyle name="Normal 3 7 2 13 3" xfId="10133" xr:uid="{00000000-0005-0000-0000-000043750000}"/>
    <cellStyle name="Normal 3 7 2 13 3 2" xfId="18043" xr:uid="{00000000-0005-0000-0000-000044750000}"/>
    <cellStyle name="Normal 3 7 2 13 3 2 2" xfId="33712" xr:uid="{00000000-0005-0000-0000-000045750000}"/>
    <cellStyle name="Normal 3 7 2 13 3 2 3" xfId="49309" xr:uid="{00000000-0005-0000-0000-000046750000}"/>
    <cellStyle name="Normal 3 7 2 13 3 3" xfId="25966" xr:uid="{00000000-0005-0000-0000-000047750000}"/>
    <cellStyle name="Normal 3 7 2 13 3 4" xfId="41563" xr:uid="{00000000-0005-0000-0000-000048750000}"/>
    <cellStyle name="Normal 3 7 2 13 4" xfId="18041" xr:uid="{00000000-0005-0000-0000-000049750000}"/>
    <cellStyle name="Normal 3 7 2 13 4 2" xfId="33710" xr:uid="{00000000-0005-0000-0000-00004A750000}"/>
    <cellStyle name="Normal 3 7 2 13 4 3" xfId="49307" xr:uid="{00000000-0005-0000-0000-00004B750000}"/>
    <cellStyle name="Normal 3 7 2 13 5" xfId="25964" xr:uid="{00000000-0005-0000-0000-00004C750000}"/>
    <cellStyle name="Normal 3 7 2 13 6" xfId="41561" xr:uid="{00000000-0005-0000-0000-00004D750000}"/>
    <cellStyle name="Normal 3 7 2 14" xfId="10134" xr:uid="{00000000-0005-0000-0000-00004E750000}"/>
    <cellStyle name="Normal 3 7 2 14 2" xfId="10135" xr:uid="{00000000-0005-0000-0000-00004F750000}"/>
    <cellStyle name="Normal 3 7 2 14 2 2" xfId="18045" xr:uid="{00000000-0005-0000-0000-000050750000}"/>
    <cellStyle name="Normal 3 7 2 14 2 2 2" xfId="33714" xr:uid="{00000000-0005-0000-0000-000051750000}"/>
    <cellStyle name="Normal 3 7 2 14 2 2 3" xfId="49311" xr:uid="{00000000-0005-0000-0000-000052750000}"/>
    <cellStyle name="Normal 3 7 2 14 2 3" xfId="25968" xr:uid="{00000000-0005-0000-0000-000053750000}"/>
    <cellStyle name="Normal 3 7 2 14 2 4" xfId="41565" xr:uid="{00000000-0005-0000-0000-000054750000}"/>
    <cellStyle name="Normal 3 7 2 14 3" xfId="10136" xr:uid="{00000000-0005-0000-0000-000055750000}"/>
    <cellStyle name="Normal 3 7 2 14 3 2" xfId="18046" xr:uid="{00000000-0005-0000-0000-000056750000}"/>
    <cellStyle name="Normal 3 7 2 14 3 2 2" xfId="33715" xr:uid="{00000000-0005-0000-0000-000057750000}"/>
    <cellStyle name="Normal 3 7 2 14 3 2 3" xfId="49312" xr:uid="{00000000-0005-0000-0000-000058750000}"/>
    <cellStyle name="Normal 3 7 2 14 3 3" xfId="25969" xr:uid="{00000000-0005-0000-0000-000059750000}"/>
    <cellStyle name="Normal 3 7 2 14 3 4" xfId="41566" xr:uid="{00000000-0005-0000-0000-00005A750000}"/>
    <cellStyle name="Normal 3 7 2 14 4" xfId="18044" xr:uid="{00000000-0005-0000-0000-00005B750000}"/>
    <cellStyle name="Normal 3 7 2 14 4 2" xfId="33713" xr:uid="{00000000-0005-0000-0000-00005C750000}"/>
    <cellStyle name="Normal 3 7 2 14 4 3" xfId="49310" xr:uid="{00000000-0005-0000-0000-00005D750000}"/>
    <cellStyle name="Normal 3 7 2 14 5" xfId="25967" xr:uid="{00000000-0005-0000-0000-00005E750000}"/>
    <cellStyle name="Normal 3 7 2 14 6" xfId="41564" xr:uid="{00000000-0005-0000-0000-00005F750000}"/>
    <cellStyle name="Normal 3 7 2 15" xfId="10137" xr:uid="{00000000-0005-0000-0000-000060750000}"/>
    <cellStyle name="Normal 3 7 2 15 2" xfId="10138" xr:uid="{00000000-0005-0000-0000-000061750000}"/>
    <cellStyle name="Normal 3 7 2 15 2 2" xfId="18048" xr:uid="{00000000-0005-0000-0000-000062750000}"/>
    <cellStyle name="Normal 3 7 2 15 2 2 2" xfId="33717" xr:uid="{00000000-0005-0000-0000-000063750000}"/>
    <cellStyle name="Normal 3 7 2 15 2 2 3" xfId="49314" xr:uid="{00000000-0005-0000-0000-000064750000}"/>
    <cellStyle name="Normal 3 7 2 15 2 3" xfId="25971" xr:uid="{00000000-0005-0000-0000-000065750000}"/>
    <cellStyle name="Normal 3 7 2 15 2 4" xfId="41568" xr:uid="{00000000-0005-0000-0000-000066750000}"/>
    <cellStyle name="Normal 3 7 2 15 3" xfId="10139" xr:uid="{00000000-0005-0000-0000-000067750000}"/>
    <cellStyle name="Normal 3 7 2 15 3 2" xfId="18049" xr:uid="{00000000-0005-0000-0000-000068750000}"/>
    <cellStyle name="Normal 3 7 2 15 3 2 2" xfId="33718" xr:uid="{00000000-0005-0000-0000-000069750000}"/>
    <cellStyle name="Normal 3 7 2 15 3 2 3" xfId="49315" xr:uid="{00000000-0005-0000-0000-00006A750000}"/>
    <cellStyle name="Normal 3 7 2 15 3 3" xfId="25972" xr:uid="{00000000-0005-0000-0000-00006B750000}"/>
    <cellStyle name="Normal 3 7 2 15 3 4" xfId="41569" xr:uid="{00000000-0005-0000-0000-00006C750000}"/>
    <cellStyle name="Normal 3 7 2 15 4" xfId="18047" xr:uid="{00000000-0005-0000-0000-00006D750000}"/>
    <cellStyle name="Normal 3 7 2 15 4 2" xfId="33716" xr:uid="{00000000-0005-0000-0000-00006E750000}"/>
    <cellStyle name="Normal 3 7 2 15 4 3" xfId="49313" xr:uid="{00000000-0005-0000-0000-00006F750000}"/>
    <cellStyle name="Normal 3 7 2 15 5" xfId="25970" xr:uid="{00000000-0005-0000-0000-000070750000}"/>
    <cellStyle name="Normal 3 7 2 15 6" xfId="41567" xr:uid="{00000000-0005-0000-0000-000071750000}"/>
    <cellStyle name="Normal 3 7 2 16" xfId="10140" xr:uid="{00000000-0005-0000-0000-000072750000}"/>
    <cellStyle name="Normal 3 7 2 16 2" xfId="10141" xr:uid="{00000000-0005-0000-0000-000073750000}"/>
    <cellStyle name="Normal 3 7 2 16 2 2" xfId="18051" xr:uid="{00000000-0005-0000-0000-000074750000}"/>
    <cellStyle name="Normal 3 7 2 16 2 2 2" xfId="33720" xr:uid="{00000000-0005-0000-0000-000075750000}"/>
    <cellStyle name="Normal 3 7 2 16 2 2 3" xfId="49317" xr:uid="{00000000-0005-0000-0000-000076750000}"/>
    <cellStyle name="Normal 3 7 2 16 2 3" xfId="25974" xr:uid="{00000000-0005-0000-0000-000077750000}"/>
    <cellStyle name="Normal 3 7 2 16 2 4" xfId="41571" xr:uid="{00000000-0005-0000-0000-000078750000}"/>
    <cellStyle name="Normal 3 7 2 16 3" xfId="10142" xr:uid="{00000000-0005-0000-0000-000079750000}"/>
    <cellStyle name="Normal 3 7 2 16 3 2" xfId="18052" xr:uid="{00000000-0005-0000-0000-00007A750000}"/>
    <cellStyle name="Normal 3 7 2 16 3 2 2" xfId="33721" xr:uid="{00000000-0005-0000-0000-00007B750000}"/>
    <cellStyle name="Normal 3 7 2 16 3 2 3" xfId="49318" xr:uid="{00000000-0005-0000-0000-00007C750000}"/>
    <cellStyle name="Normal 3 7 2 16 3 3" xfId="25975" xr:uid="{00000000-0005-0000-0000-00007D750000}"/>
    <cellStyle name="Normal 3 7 2 16 3 4" xfId="41572" xr:uid="{00000000-0005-0000-0000-00007E750000}"/>
    <cellStyle name="Normal 3 7 2 16 4" xfId="18050" xr:uid="{00000000-0005-0000-0000-00007F750000}"/>
    <cellStyle name="Normal 3 7 2 16 4 2" xfId="33719" xr:uid="{00000000-0005-0000-0000-000080750000}"/>
    <cellStyle name="Normal 3 7 2 16 4 3" xfId="49316" xr:uid="{00000000-0005-0000-0000-000081750000}"/>
    <cellStyle name="Normal 3 7 2 16 5" xfId="25973" xr:uid="{00000000-0005-0000-0000-000082750000}"/>
    <cellStyle name="Normal 3 7 2 16 6" xfId="41570" xr:uid="{00000000-0005-0000-0000-000083750000}"/>
    <cellStyle name="Normal 3 7 2 17" xfId="10143" xr:uid="{00000000-0005-0000-0000-000084750000}"/>
    <cellStyle name="Normal 3 7 2 17 2" xfId="18053" xr:uid="{00000000-0005-0000-0000-000085750000}"/>
    <cellStyle name="Normal 3 7 2 17 2 2" xfId="33722" xr:uid="{00000000-0005-0000-0000-000086750000}"/>
    <cellStyle name="Normal 3 7 2 17 2 3" xfId="49319" xr:uid="{00000000-0005-0000-0000-000087750000}"/>
    <cellStyle name="Normal 3 7 2 17 3" xfId="25976" xr:uid="{00000000-0005-0000-0000-000088750000}"/>
    <cellStyle name="Normal 3 7 2 17 4" xfId="41573" xr:uid="{00000000-0005-0000-0000-000089750000}"/>
    <cellStyle name="Normal 3 7 2 18" xfId="10144" xr:uid="{00000000-0005-0000-0000-00008A750000}"/>
    <cellStyle name="Normal 3 7 2 18 2" xfId="18054" xr:uid="{00000000-0005-0000-0000-00008B750000}"/>
    <cellStyle name="Normal 3 7 2 18 2 2" xfId="33723" xr:uid="{00000000-0005-0000-0000-00008C750000}"/>
    <cellStyle name="Normal 3 7 2 18 2 3" xfId="49320" xr:uid="{00000000-0005-0000-0000-00008D750000}"/>
    <cellStyle name="Normal 3 7 2 18 3" xfId="25977" xr:uid="{00000000-0005-0000-0000-00008E750000}"/>
    <cellStyle name="Normal 3 7 2 18 4" xfId="41574" xr:uid="{00000000-0005-0000-0000-00008F750000}"/>
    <cellStyle name="Normal 3 7 2 19" xfId="10145" xr:uid="{00000000-0005-0000-0000-000090750000}"/>
    <cellStyle name="Normal 3 7 2 19 2" xfId="18055" xr:uid="{00000000-0005-0000-0000-000091750000}"/>
    <cellStyle name="Normal 3 7 2 19 2 2" xfId="33724" xr:uid="{00000000-0005-0000-0000-000092750000}"/>
    <cellStyle name="Normal 3 7 2 19 2 3" xfId="49321" xr:uid="{00000000-0005-0000-0000-000093750000}"/>
    <cellStyle name="Normal 3 7 2 19 3" xfId="25978" xr:uid="{00000000-0005-0000-0000-000094750000}"/>
    <cellStyle name="Normal 3 7 2 19 4" xfId="41575" xr:uid="{00000000-0005-0000-0000-000095750000}"/>
    <cellStyle name="Normal 3 7 2 2" xfId="10146" xr:uid="{00000000-0005-0000-0000-000096750000}"/>
    <cellStyle name="Normal 3 7 2 2 2" xfId="10147" xr:uid="{00000000-0005-0000-0000-000097750000}"/>
    <cellStyle name="Normal 3 7 2 2 2 2" xfId="10148" xr:uid="{00000000-0005-0000-0000-000098750000}"/>
    <cellStyle name="Normal 3 7 2 2 2 2 2" xfId="18058" xr:uid="{00000000-0005-0000-0000-000099750000}"/>
    <cellStyle name="Normal 3 7 2 2 2 2 2 2" xfId="33727" xr:uid="{00000000-0005-0000-0000-00009A750000}"/>
    <cellStyle name="Normal 3 7 2 2 2 2 2 3" xfId="49324" xr:uid="{00000000-0005-0000-0000-00009B750000}"/>
    <cellStyle name="Normal 3 7 2 2 2 2 3" xfId="25981" xr:uid="{00000000-0005-0000-0000-00009C750000}"/>
    <cellStyle name="Normal 3 7 2 2 2 2 4" xfId="41578" xr:uid="{00000000-0005-0000-0000-00009D750000}"/>
    <cellStyle name="Normal 3 7 2 2 2 3" xfId="10149" xr:uid="{00000000-0005-0000-0000-00009E750000}"/>
    <cellStyle name="Normal 3 7 2 2 2 3 2" xfId="18059" xr:uid="{00000000-0005-0000-0000-00009F750000}"/>
    <cellStyle name="Normal 3 7 2 2 2 3 2 2" xfId="33728" xr:uid="{00000000-0005-0000-0000-0000A0750000}"/>
    <cellStyle name="Normal 3 7 2 2 2 3 2 3" xfId="49325" xr:uid="{00000000-0005-0000-0000-0000A1750000}"/>
    <cellStyle name="Normal 3 7 2 2 2 3 3" xfId="25982" xr:uid="{00000000-0005-0000-0000-0000A2750000}"/>
    <cellStyle name="Normal 3 7 2 2 2 3 4" xfId="41579" xr:uid="{00000000-0005-0000-0000-0000A3750000}"/>
    <cellStyle name="Normal 3 7 2 2 2 4" xfId="18057" xr:uid="{00000000-0005-0000-0000-0000A4750000}"/>
    <cellStyle name="Normal 3 7 2 2 2 4 2" xfId="33726" xr:uid="{00000000-0005-0000-0000-0000A5750000}"/>
    <cellStyle name="Normal 3 7 2 2 2 4 3" xfId="49323" xr:uid="{00000000-0005-0000-0000-0000A6750000}"/>
    <cellStyle name="Normal 3 7 2 2 2 5" xfId="25980" xr:uid="{00000000-0005-0000-0000-0000A7750000}"/>
    <cellStyle name="Normal 3 7 2 2 2 6" xfId="41577" xr:uid="{00000000-0005-0000-0000-0000A8750000}"/>
    <cellStyle name="Normal 3 7 2 2 3" xfId="10150" xr:uid="{00000000-0005-0000-0000-0000A9750000}"/>
    <cellStyle name="Normal 3 7 2 2 3 2" xfId="10151" xr:uid="{00000000-0005-0000-0000-0000AA750000}"/>
    <cellStyle name="Normal 3 7 2 2 3 2 2" xfId="18061" xr:uid="{00000000-0005-0000-0000-0000AB750000}"/>
    <cellStyle name="Normal 3 7 2 2 3 2 2 2" xfId="33730" xr:uid="{00000000-0005-0000-0000-0000AC750000}"/>
    <cellStyle name="Normal 3 7 2 2 3 2 2 3" xfId="49327" xr:uid="{00000000-0005-0000-0000-0000AD750000}"/>
    <cellStyle name="Normal 3 7 2 2 3 2 3" xfId="25984" xr:uid="{00000000-0005-0000-0000-0000AE750000}"/>
    <cellStyle name="Normal 3 7 2 2 3 2 4" xfId="41581" xr:uid="{00000000-0005-0000-0000-0000AF750000}"/>
    <cellStyle name="Normal 3 7 2 2 3 3" xfId="10152" xr:uid="{00000000-0005-0000-0000-0000B0750000}"/>
    <cellStyle name="Normal 3 7 2 2 3 3 2" xfId="18062" xr:uid="{00000000-0005-0000-0000-0000B1750000}"/>
    <cellStyle name="Normal 3 7 2 2 3 3 2 2" xfId="33731" xr:uid="{00000000-0005-0000-0000-0000B2750000}"/>
    <cellStyle name="Normal 3 7 2 2 3 3 2 3" xfId="49328" xr:uid="{00000000-0005-0000-0000-0000B3750000}"/>
    <cellStyle name="Normal 3 7 2 2 3 3 3" xfId="25985" xr:uid="{00000000-0005-0000-0000-0000B4750000}"/>
    <cellStyle name="Normal 3 7 2 2 3 3 4" xfId="41582" xr:uid="{00000000-0005-0000-0000-0000B5750000}"/>
    <cellStyle name="Normal 3 7 2 2 3 4" xfId="18060" xr:uid="{00000000-0005-0000-0000-0000B6750000}"/>
    <cellStyle name="Normal 3 7 2 2 3 4 2" xfId="33729" xr:uid="{00000000-0005-0000-0000-0000B7750000}"/>
    <cellStyle name="Normal 3 7 2 2 3 4 3" xfId="49326" xr:uid="{00000000-0005-0000-0000-0000B8750000}"/>
    <cellStyle name="Normal 3 7 2 2 3 5" xfId="25983" xr:uid="{00000000-0005-0000-0000-0000B9750000}"/>
    <cellStyle name="Normal 3 7 2 2 3 6" xfId="41580" xr:uid="{00000000-0005-0000-0000-0000BA750000}"/>
    <cellStyle name="Normal 3 7 2 2 4" xfId="10153" xr:uid="{00000000-0005-0000-0000-0000BB750000}"/>
    <cellStyle name="Normal 3 7 2 2 4 2" xfId="10154" xr:uid="{00000000-0005-0000-0000-0000BC750000}"/>
    <cellStyle name="Normal 3 7 2 2 4 2 2" xfId="18064" xr:uid="{00000000-0005-0000-0000-0000BD750000}"/>
    <cellStyle name="Normal 3 7 2 2 4 2 2 2" xfId="33733" xr:uid="{00000000-0005-0000-0000-0000BE750000}"/>
    <cellStyle name="Normal 3 7 2 2 4 2 2 3" xfId="49330" xr:uid="{00000000-0005-0000-0000-0000BF750000}"/>
    <cellStyle name="Normal 3 7 2 2 4 2 3" xfId="25987" xr:uid="{00000000-0005-0000-0000-0000C0750000}"/>
    <cellStyle name="Normal 3 7 2 2 4 2 4" xfId="41584" xr:uid="{00000000-0005-0000-0000-0000C1750000}"/>
    <cellStyle name="Normal 3 7 2 2 4 3" xfId="10155" xr:uid="{00000000-0005-0000-0000-0000C2750000}"/>
    <cellStyle name="Normal 3 7 2 2 4 3 2" xfId="18065" xr:uid="{00000000-0005-0000-0000-0000C3750000}"/>
    <cellStyle name="Normal 3 7 2 2 4 3 2 2" xfId="33734" xr:uid="{00000000-0005-0000-0000-0000C4750000}"/>
    <cellStyle name="Normal 3 7 2 2 4 3 2 3" xfId="49331" xr:uid="{00000000-0005-0000-0000-0000C5750000}"/>
    <cellStyle name="Normal 3 7 2 2 4 3 3" xfId="25988" xr:uid="{00000000-0005-0000-0000-0000C6750000}"/>
    <cellStyle name="Normal 3 7 2 2 4 3 4" xfId="41585" xr:uid="{00000000-0005-0000-0000-0000C7750000}"/>
    <cellStyle name="Normal 3 7 2 2 4 4" xfId="18063" xr:uid="{00000000-0005-0000-0000-0000C8750000}"/>
    <cellStyle name="Normal 3 7 2 2 4 4 2" xfId="33732" xr:uid="{00000000-0005-0000-0000-0000C9750000}"/>
    <cellStyle name="Normal 3 7 2 2 4 4 3" xfId="49329" xr:uid="{00000000-0005-0000-0000-0000CA750000}"/>
    <cellStyle name="Normal 3 7 2 2 4 5" xfId="25986" xr:uid="{00000000-0005-0000-0000-0000CB750000}"/>
    <cellStyle name="Normal 3 7 2 2 4 6" xfId="41583" xr:uid="{00000000-0005-0000-0000-0000CC750000}"/>
    <cellStyle name="Normal 3 7 2 2 5" xfId="10156" xr:uid="{00000000-0005-0000-0000-0000CD750000}"/>
    <cellStyle name="Normal 3 7 2 2 5 2" xfId="10157" xr:uid="{00000000-0005-0000-0000-0000CE750000}"/>
    <cellStyle name="Normal 3 7 2 2 5 2 2" xfId="18067" xr:uid="{00000000-0005-0000-0000-0000CF750000}"/>
    <cellStyle name="Normal 3 7 2 2 5 2 2 2" xfId="33736" xr:uid="{00000000-0005-0000-0000-0000D0750000}"/>
    <cellStyle name="Normal 3 7 2 2 5 2 2 3" xfId="49333" xr:uid="{00000000-0005-0000-0000-0000D1750000}"/>
    <cellStyle name="Normal 3 7 2 2 5 2 3" xfId="25990" xr:uid="{00000000-0005-0000-0000-0000D2750000}"/>
    <cellStyle name="Normal 3 7 2 2 5 2 4" xfId="41587" xr:uid="{00000000-0005-0000-0000-0000D3750000}"/>
    <cellStyle name="Normal 3 7 2 2 5 3" xfId="10158" xr:uid="{00000000-0005-0000-0000-0000D4750000}"/>
    <cellStyle name="Normal 3 7 2 2 5 3 2" xfId="18068" xr:uid="{00000000-0005-0000-0000-0000D5750000}"/>
    <cellStyle name="Normal 3 7 2 2 5 3 2 2" xfId="33737" xr:uid="{00000000-0005-0000-0000-0000D6750000}"/>
    <cellStyle name="Normal 3 7 2 2 5 3 2 3" xfId="49334" xr:uid="{00000000-0005-0000-0000-0000D7750000}"/>
    <cellStyle name="Normal 3 7 2 2 5 3 3" xfId="25991" xr:uid="{00000000-0005-0000-0000-0000D8750000}"/>
    <cellStyle name="Normal 3 7 2 2 5 3 4" xfId="41588" xr:uid="{00000000-0005-0000-0000-0000D9750000}"/>
    <cellStyle name="Normal 3 7 2 2 5 4" xfId="18066" xr:uid="{00000000-0005-0000-0000-0000DA750000}"/>
    <cellStyle name="Normal 3 7 2 2 5 4 2" xfId="33735" xr:uid="{00000000-0005-0000-0000-0000DB750000}"/>
    <cellStyle name="Normal 3 7 2 2 5 4 3" xfId="49332" xr:uid="{00000000-0005-0000-0000-0000DC750000}"/>
    <cellStyle name="Normal 3 7 2 2 5 5" xfId="25989" xr:uid="{00000000-0005-0000-0000-0000DD750000}"/>
    <cellStyle name="Normal 3 7 2 2 5 6" xfId="41586" xr:uid="{00000000-0005-0000-0000-0000DE750000}"/>
    <cellStyle name="Normal 3 7 2 2 6" xfId="18056" xr:uid="{00000000-0005-0000-0000-0000DF750000}"/>
    <cellStyle name="Normal 3 7 2 2 6 2" xfId="33725" xr:uid="{00000000-0005-0000-0000-0000E0750000}"/>
    <cellStyle name="Normal 3 7 2 2 6 3" xfId="49322" xr:uid="{00000000-0005-0000-0000-0000E1750000}"/>
    <cellStyle name="Normal 3 7 2 2 7" xfId="25979" xr:uid="{00000000-0005-0000-0000-0000E2750000}"/>
    <cellStyle name="Normal 3 7 2 2 8" xfId="41576" xr:uid="{00000000-0005-0000-0000-0000E3750000}"/>
    <cellStyle name="Normal 3 7 2 20" xfId="10159" xr:uid="{00000000-0005-0000-0000-0000E4750000}"/>
    <cellStyle name="Normal 3 7 2 20 2" xfId="18069" xr:uid="{00000000-0005-0000-0000-0000E5750000}"/>
    <cellStyle name="Normal 3 7 2 20 2 2" xfId="33738" xr:uid="{00000000-0005-0000-0000-0000E6750000}"/>
    <cellStyle name="Normal 3 7 2 20 2 3" xfId="49335" xr:uid="{00000000-0005-0000-0000-0000E7750000}"/>
    <cellStyle name="Normal 3 7 2 20 3" xfId="25992" xr:uid="{00000000-0005-0000-0000-0000E8750000}"/>
    <cellStyle name="Normal 3 7 2 20 4" xfId="41589" xr:uid="{00000000-0005-0000-0000-0000E9750000}"/>
    <cellStyle name="Normal 3 7 2 21" xfId="18031" xr:uid="{00000000-0005-0000-0000-0000EA750000}"/>
    <cellStyle name="Normal 3 7 2 21 2" xfId="33700" xr:uid="{00000000-0005-0000-0000-0000EB750000}"/>
    <cellStyle name="Normal 3 7 2 21 3" xfId="49297" xr:uid="{00000000-0005-0000-0000-0000EC750000}"/>
    <cellStyle name="Normal 3 7 2 22" xfId="25954" xr:uid="{00000000-0005-0000-0000-0000ED750000}"/>
    <cellStyle name="Normal 3 7 2 23" xfId="41551" xr:uid="{00000000-0005-0000-0000-0000EE750000}"/>
    <cellStyle name="Normal 3 7 2 3" xfId="10160" xr:uid="{00000000-0005-0000-0000-0000EF750000}"/>
    <cellStyle name="Normal 3 7 2 3 2" xfId="10161" xr:uid="{00000000-0005-0000-0000-0000F0750000}"/>
    <cellStyle name="Normal 3 7 2 3 2 2" xfId="18071" xr:uid="{00000000-0005-0000-0000-0000F1750000}"/>
    <cellStyle name="Normal 3 7 2 3 2 2 2" xfId="33740" xr:uid="{00000000-0005-0000-0000-0000F2750000}"/>
    <cellStyle name="Normal 3 7 2 3 2 2 3" xfId="49337" xr:uid="{00000000-0005-0000-0000-0000F3750000}"/>
    <cellStyle name="Normal 3 7 2 3 2 3" xfId="25994" xr:uid="{00000000-0005-0000-0000-0000F4750000}"/>
    <cellStyle name="Normal 3 7 2 3 2 4" xfId="41591" xr:uid="{00000000-0005-0000-0000-0000F5750000}"/>
    <cellStyle name="Normal 3 7 2 3 3" xfId="10162" xr:uid="{00000000-0005-0000-0000-0000F6750000}"/>
    <cellStyle name="Normal 3 7 2 3 3 2" xfId="18072" xr:uid="{00000000-0005-0000-0000-0000F7750000}"/>
    <cellStyle name="Normal 3 7 2 3 3 2 2" xfId="33741" xr:uid="{00000000-0005-0000-0000-0000F8750000}"/>
    <cellStyle name="Normal 3 7 2 3 3 2 3" xfId="49338" xr:uid="{00000000-0005-0000-0000-0000F9750000}"/>
    <cellStyle name="Normal 3 7 2 3 3 3" xfId="25995" xr:uid="{00000000-0005-0000-0000-0000FA750000}"/>
    <cellStyle name="Normal 3 7 2 3 3 4" xfId="41592" xr:uid="{00000000-0005-0000-0000-0000FB750000}"/>
    <cellStyle name="Normal 3 7 2 3 4" xfId="18070" xr:uid="{00000000-0005-0000-0000-0000FC750000}"/>
    <cellStyle name="Normal 3 7 2 3 4 2" xfId="33739" xr:uid="{00000000-0005-0000-0000-0000FD750000}"/>
    <cellStyle name="Normal 3 7 2 3 4 3" xfId="49336" xr:uid="{00000000-0005-0000-0000-0000FE750000}"/>
    <cellStyle name="Normal 3 7 2 3 5" xfId="25993" xr:uid="{00000000-0005-0000-0000-0000FF750000}"/>
    <cellStyle name="Normal 3 7 2 3 6" xfId="41590" xr:uid="{00000000-0005-0000-0000-000000760000}"/>
    <cellStyle name="Normal 3 7 2 4" xfId="10163" xr:uid="{00000000-0005-0000-0000-000001760000}"/>
    <cellStyle name="Normal 3 7 2 4 2" xfId="10164" xr:uid="{00000000-0005-0000-0000-000002760000}"/>
    <cellStyle name="Normal 3 7 2 4 2 2" xfId="18074" xr:uid="{00000000-0005-0000-0000-000003760000}"/>
    <cellStyle name="Normal 3 7 2 4 2 2 2" xfId="33743" xr:uid="{00000000-0005-0000-0000-000004760000}"/>
    <cellStyle name="Normal 3 7 2 4 2 2 3" xfId="49340" xr:uid="{00000000-0005-0000-0000-000005760000}"/>
    <cellStyle name="Normal 3 7 2 4 2 3" xfId="25997" xr:uid="{00000000-0005-0000-0000-000006760000}"/>
    <cellStyle name="Normal 3 7 2 4 2 4" xfId="41594" xr:uid="{00000000-0005-0000-0000-000007760000}"/>
    <cellStyle name="Normal 3 7 2 4 3" xfId="10165" xr:uid="{00000000-0005-0000-0000-000008760000}"/>
    <cellStyle name="Normal 3 7 2 4 3 2" xfId="18075" xr:uid="{00000000-0005-0000-0000-000009760000}"/>
    <cellStyle name="Normal 3 7 2 4 3 2 2" xfId="33744" xr:uid="{00000000-0005-0000-0000-00000A760000}"/>
    <cellStyle name="Normal 3 7 2 4 3 2 3" xfId="49341" xr:uid="{00000000-0005-0000-0000-00000B760000}"/>
    <cellStyle name="Normal 3 7 2 4 3 3" xfId="25998" xr:uid="{00000000-0005-0000-0000-00000C760000}"/>
    <cellStyle name="Normal 3 7 2 4 3 4" xfId="41595" xr:uid="{00000000-0005-0000-0000-00000D760000}"/>
    <cellStyle name="Normal 3 7 2 4 4" xfId="18073" xr:uid="{00000000-0005-0000-0000-00000E760000}"/>
    <cellStyle name="Normal 3 7 2 4 4 2" xfId="33742" xr:uid="{00000000-0005-0000-0000-00000F760000}"/>
    <cellStyle name="Normal 3 7 2 4 4 3" xfId="49339" xr:uid="{00000000-0005-0000-0000-000010760000}"/>
    <cellStyle name="Normal 3 7 2 4 5" xfId="25996" xr:uid="{00000000-0005-0000-0000-000011760000}"/>
    <cellStyle name="Normal 3 7 2 4 6" xfId="41593" xr:uid="{00000000-0005-0000-0000-000012760000}"/>
    <cellStyle name="Normal 3 7 2 5" xfId="10166" xr:uid="{00000000-0005-0000-0000-000013760000}"/>
    <cellStyle name="Normal 3 7 2 5 2" xfId="10167" xr:uid="{00000000-0005-0000-0000-000014760000}"/>
    <cellStyle name="Normal 3 7 2 5 2 2" xfId="18077" xr:uid="{00000000-0005-0000-0000-000015760000}"/>
    <cellStyle name="Normal 3 7 2 5 2 2 2" xfId="33746" xr:uid="{00000000-0005-0000-0000-000016760000}"/>
    <cellStyle name="Normal 3 7 2 5 2 2 3" xfId="49343" xr:uid="{00000000-0005-0000-0000-000017760000}"/>
    <cellStyle name="Normal 3 7 2 5 2 3" xfId="26000" xr:uid="{00000000-0005-0000-0000-000018760000}"/>
    <cellStyle name="Normal 3 7 2 5 2 4" xfId="41597" xr:uid="{00000000-0005-0000-0000-000019760000}"/>
    <cellStyle name="Normal 3 7 2 5 3" xfId="10168" xr:uid="{00000000-0005-0000-0000-00001A760000}"/>
    <cellStyle name="Normal 3 7 2 5 3 2" xfId="18078" xr:uid="{00000000-0005-0000-0000-00001B760000}"/>
    <cellStyle name="Normal 3 7 2 5 3 2 2" xfId="33747" xr:uid="{00000000-0005-0000-0000-00001C760000}"/>
    <cellStyle name="Normal 3 7 2 5 3 2 3" xfId="49344" xr:uid="{00000000-0005-0000-0000-00001D760000}"/>
    <cellStyle name="Normal 3 7 2 5 3 3" xfId="26001" xr:uid="{00000000-0005-0000-0000-00001E760000}"/>
    <cellStyle name="Normal 3 7 2 5 3 4" xfId="41598" xr:uid="{00000000-0005-0000-0000-00001F760000}"/>
    <cellStyle name="Normal 3 7 2 5 4" xfId="18076" xr:uid="{00000000-0005-0000-0000-000020760000}"/>
    <cellStyle name="Normal 3 7 2 5 4 2" xfId="33745" xr:uid="{00000000-0005-0000-0000-000021760000}"/>
    <cellStyle name="Normal 3 7 2 5 4 3" xfId="49342" xr:uid="{00000000-0005-0000-0000-000022760000}"/>
    <cellStyle name="Normal 3 7 2 5 5" xfId="25999" xr:uid="{00000000-0005-0000-0000-000023760000}"/>
    <cellStyle name="Normal 3 7 2 5 6" xfId="41596" xr:uid="{00000000-0005-0000-0000-000024760000}"/>
    <cellStyle name="Normal 3 7 2 6" xfId="10169" xr:uid="{00000000-0005-0000-0000-000025760000}"/>
    <cellStyle name="Normal 3 7 2 6 2" xfId="10170" xr:uid="{00000000-0005-0000-0000-000026760000}"/>
    <cellStyle name="Normal 3 7 2 6 2 2" xfId="18080" xr:uid="{00000000-0005-0000-0000-000027760000}"/>
    <cellStyle name="Normal 3 7 2 6 2 2 2" xfId="33749" xr:uid="{00000000-0005-0000-0000-000028760000}"/>
    <cellStyle name="Normal 3 7 2 6 2 2 3" xfId="49346" xr:uid="{00000000-0005-0000-0000-000029760000}"/>
    <cellStyle name="Normal 3 7 2 6 2 3" xfId="26003" xr:uid="{00000000-0005-0000-0000-00002A760000}"/>
    <cellStyle name="Normal 3 7 2 6 2 4" xfId="41600" xr:uid="{00000000-0005-0000-0000-00002B760000}"/>
    <cellStyle name="Normal 3 7 2 6 3" xfId="10171" xr:uid="{00000000-0005-0000-0000-00002C760000}"/>
    <cellStyle name="Normal 3 7 2 6 3 2" xfId="18081" xr:uid="{00000000-0005-0000-0000-00002D760000}"/>
    <cellStyle name="Normal 3 7 2 6 3 2 2" xfId="33750" xr:uid="{00000000-0005-0000-0000-00002E760000}"/>
    <cellStyle name="Normal 3 7 2 6 3 2 3" xfId="49347" xr:uid="{00000000-0005-0000-0000-00002F760000}"/>
    <cellStyle name="Normal 3 7 2 6 3 3" xfId="26004" xr:uid="{00000000-0005-0000-0000-000030760000}"/>
    <cellStyle name="Normal 3 7 2 6 3 4" xfId="41601" xr:uid="{00000000-0005-0000-0000-000031760000}"/>
    <cellStyle name="Normal 3 7 2 6 4" xfId="18079" xr:uid="{00000000-0005-0000-0000-000032760000}"/>
    <cellStyle name="Normal 3 7 2 6 4 2" xfId="33748" xr:uid="{00000000-0005-0000-0000-000033760000}"/>
    <cellStyle name="Normal 3 7 2 6 4 3" xfId="49345" xr:uid="{00000000-0005-0000-0000-000034760000}"/>
    <cellStyle name="Normal 3 7 2 6 5" xfId="26002" xr:uid="{00000000-0005-0000-0000-000035760000}"/>
    <cellStyle name="Normal 3 7 2 6 6" xfId="41599" xr:uid="{00000000-0005-0000-0000-000036760000}"/>
    <cellStyle name="Normal 3 7 2 7" xfId="10172" xr:uid="{00000000-0005-0000-0000-000037760000}"/>
    <cellStyle name="Normal 3 7 2 7 2" xfId="10173" xr:uid="{00000000-0005-0000-0000-000038760000}"/>
    <cellStyle name="Normal 3 7 2 7 2 2" xfId="18083" xr:uid="{00000000-0005-0000-0000-000039760000}"/>
    <cellStyle name="Normal 3 7 2 7 2 2 2" xfId="33752" xr:uid="{00000000-0005-0000-0000-00003A760000}"/>
    <cellStyle name="Normal 3 7 2 7 2 2 3" xfId="49349" xr:uid="{00000000-0005-0000-0000-00003B760000}"/>
    <cellStyle name="Normal 3 7 2 7 2 3" xfId="26006" xr:uid="{00000000-0005-0000-0000-00003C760000}"/>
    <cellStyle name="Normal 3 7 2 7 2 4" xfId="41603" xr:uid="{00000000-0005-0000-0000-00003D760000}"/>
    <cellStyle name="Normal 3 7 2 7 3" xfId="10174" xr:uid="{00000000-0005-0000-0000-00003E760000}"/>
    <cellStyle name="Normal 3 7 2 7 3 2" xfId="18084" xr:uid="{00000000-0005-0000-0000-00003F760000}"/>
    <cellStyle name="Normal 3 7 2 7 3 2 2" xfId="33753" xr:uid="{00000000-0005-0000-0000-000040760000}"/>
    <cellStyle name="Normal 3 7 2 7 3 2 3" xfId="49350" xr:uid="{00000000-0005-0000-0000-000041760000}"/>
    <cellStyle name="Normal 3 7 2 7 3 3" xfId="26007" xr:uid="{00000000-0005-0000-0000-000042760000}"/>
    <cellStyle name="Normal 3 7 2 7 3 4" xfId="41604" xr:uid="{00000000-0005-0000-0000-000043760000}"/>
    <cellStyle name="Normal 3 7 2 7 4" xfId="18082" xr:uid="{00000000-0005-0000-0000-000044760000}"/>
    <cellStyle name="Normal 3 7 2 7 4 2" xfId="33751" xr:uid="{00000000-0005-0000-0000-000045760000}"/>
    <cellStyle name="Normal 3 7 2 7 4 3" xfId="49348" xr:uid="{00000000-0005-0000-0000-000046760000}"/>
    <cellStyle name="Normal 3 7 2 7 5" xfId="26005" xr:uid="{00000000-0005-0000-0000-000047760000}"/>
    <cellStyle name="Normal 3 7 2 7 6" xfId="41602" xr:uid="{00000000-0005-0000-0000-000048760000}"/>
    <cellStyle name="Normal 3 7 2 8" xfId="10175" xr:uid="{00000000-0005-0000-0000-000049760000}"/>
    <cellStyle name="Normal 3 7 2 8 2" xfId="10176" xr:uid="{00000000-0005-0000-0000-00004A760000}"/>
    <cellStyle name="Normal 3 7 2 8 2 2" xfId="18086" xr:uid="{00000000-0005-0000-0000-00004B760000}"/>
    <cellStyle name="Normal 3 7 2 8 2 2 2" xfId="33755" xr:uid="{00000000-0005-0000-0000-00004C760000}"/>
    <cellStyle name="Normal 3 7 2 8 2 2 3" xfId="49352" xr:uid="{00000000-0005-0000-0000-00004D760000}"/>
    <cellStyle name="Normal 3 7 2 8 2 3" xfId="26009" xr:uid="{00000000-0005-0000-0000-00004E760000}"/>
    <cellStyle name="Normal 3 7 2 8 2 4" xfId="41606" xr:uid="{00000000-0005-0000-0000-00004F760000}"/>
    <cellStyle name="Normal 3 7 2 8 3" xfId="10177" xr:uid="{00000000-0005-0000-0000-000050760000}"/>
    <cellStyle name="Normal 3 7 2 8 3 2" xfId="18087" xr:uid="{00000000-0005-0000-0000-000051760000}"/>
    <cellStyle name="Normal 3 7 2 8 3 2 2" xfId="33756" xr:uid="{00000000-0005-0000-0000-000052760000}"/>
    <cellStyle name="Normal 3 7 2 8 3 2 3" xfId="49353" xr:uid="{00000000-0005-0000-0000-000053760000}"/>
    <cellStyle name="Normal 3 7 2 8 3 3" xfId="26010" xr:uid="{00000000-0005-0000-0000-000054760000}"/>
    <cellStyle name="Normal 3 7 2 8 3 4" xfId="41607" xr:uid="{00000000-0005-0000-0000-000055760000}"/>
    <cellStyle name="Normal 3 7 2 8 4" xfId="18085" xr:uid="{00000000-0005-0000-0000-000056760000}"/>
    <cellStyle name="Normal 3 7 2 8 4 2" xfId="33754" xr:uid="{00000000-0005-0000-0000-000057760000}"/>
    <cellStyle name="Normal 3 7 2 8 4 3" xfId="49351" xr:uid="{00000000-0005-0000-0000-000058760000}"/>
    <cellStyle name="Normal 3 7 2 8 5" xfId="26008" xr:uid="{00000000-0005-0000-0000-000059760000}"/>
    <cellStyle name="Normal 3 7 2 8 6" xfId="41605" xr:uid="{00000000-0005-0000-0000-00005A760000}"/>
    <cellStyle name="Normal 3 7 2 9" xfId="10178" xr:uid="{00000000-0005-0000-0000-00005B760000}"/>
    <cellStyle name="Normal 3 7 2 9 2" xfId="10179" xr:uid="{00000000-0005-0000-0000-00005C760000}"/>
    <cellStyle name="Normal 3 7 2 9 2 2" xfId="18089" xr:uid="{00000000-0005-0000-0000-00005D760000}"/>
    <cellStyle name="Normal 3 7 2 9 2 2 2" xfId="33758" xr:uid="{00000000-0005-0000-0000-00005E760000}"/>
    <cellStyle name="Normal 3 7 2 9 2 2 3" xfId="49355" xr:uid="{00000000-0005-0000-0000-00005F760000}"/>
    <cellStyle name="Normal 3 7 2 9 2 3" xfId="26012" xr:uid="{00000000-0005-0000-0000-000060760000}"/>
    <cellStyle name="Normal 3 7 2 9 2 4" xfId="41609" xr:uid="{00000000-0005-0000-0000-000061760000}"/>
    <cellStyle name="Normal 3 7 2 9 3" xfId="10180" xr:uid="{00000000-0005-0000-0000-000062760000}"/>
    <cellStyle name="Normal 3 7 2 9 3 2" xfId="18090" xr:uid="{00000000-0005-0000-0000-000063760000}"/>
    <cellStyle name="Normal 3 7 2 9 3 2 2" xfId="33759" xr:uid="{00000000-0005-0000-0000-000064760000}"/>
    <cellStyle name="Normal 3 7 2 9 3 2 3" xfId="49356" xr:uid="{00000000-0005-0000-0000-000065760000}"/>
    <cellStyle name="Normal 3 7 2 9 3 3" xfId="26013" xr:uid="{00000000-0005-0000-0000-000066760000}"/>
    <cellStyle name="Normal 3 7 2 9 3 4" xfId="41610" xr:uid="{00000000-0005-0000-0000-000067760000}"/>
    <cellStyle name="Normal 3 7 2 9 4" xfId="18088" xr:uid="{00000000-0005-0000-0000-000068760000}"/>
    <cellStyle name="Normal 3 7 2 9 4 2" xfId="33757" xr:uid="{00000000-0005-0000-0000-000069760000}"/>
    <cellStyle name="Normal 3 7 2 9 4 3" xfId="49354" xr:uid="{00000000-0005-0000-0000-00006A760000}"/>
    <cellStyle name="Normal 3 7 2 9 5" xfId="26011" xr:uid="{00000000-0005-0000-0000-00006B760000}"/>
    <cellStyle name="Normal 3 7 2 9 6" xfId="41608" xr:uid="{00000000-0005-0000-0000-00006C760000}"/>
    <cellStyle name="Normal 3 7 20" xfId="18014" xr:uid="{00000000-0005-0000-0000-00006D760000}"/>
    <cellStyle name="Normal 3 7 20 2" xfId="33683" xr:uid="{00000000-0005-0000-0000-00006E760000}"/>
    <cellStyle name="Normal 3 7 20 3" xfId="49280" xr:uid="{00000000-0005-0000-0000-00006F760000}"/>
    <cellStyle name="Normal 3 7 21" xfId="25937" xr:uid="{00000000-0005-0000-0000-000070760000}"/>
    <cellStyle name="Normal 3 7 22" xfId="41534" xr:uid="{00000000-0005-0000-0000-000071760000}"/>
    <cellStyle name="Normal 3 7 3" xfId="10181" xr:uid="{00000000-0005-0000-0000-000072760000}"/>
    <cellStyle name="Normal 3 7 3 2" xfId="10182" xr:uid="{00000000-0005-0000-0000-000073760000}"/>
    <cellStyle name="Normal 3 7 3 2 2" xfId="18092" xr:uid="{00000000-0005-0000-0000-000074760000}"/>
    <cellStyle name="Normal 3 7 3 2 2 2" xfId="33761" xr:uid="{00000000-0005-0000-0000-000075760000}"/>
    <cellStyle name="Normal 3 7 3 2 2 3" xfId="49358" xr:uid="{00000000-0005-0000-0000-000076760000}"/>
    <cellStyle name="Normal 3 7 3 2 3" xfId="26015" xr:uid="{00000000-0005-0000-0000-000077760000}"/>
    <cellStyle name="Normal 3 7 3 2 4" xfId="41612" xr:uid="{00000000-0005-0000-0000-000078760000}"/>
    <cellStyle name="Normal 3 7 3 3" xfId="10183" xr:uid="{00000000-0005-0000-0000-000079760000}"/>
    <cellStyle name="Normal 3 7 3 3 2" xfId="18093" xr:uid="{00000000-0005-0000-0000-00007A760000}"/>
    <cellStyle name="Normal 3 7 3 3 2 2" xfId="33762" xr:uid="{00000000-0005-0000-0000-00007B760000}"/>
    <cellStyle name="Normal 3 7 3 3 2 3" xfId="49359" xr:uid="{00000000-0005-0000-0000-00007C760000}"/>
    <cellStyle name="Normal 3 7 3 3 3" xfId="26016" xr:uid="{00000000-0005-0000-0000-00007D760000}"/>
    <cellStyle name="Normal 3 7 3 3 4" xfId="41613" xr:uid="{00000000-0005-0000-0000-00007E760000}"/>
    <cellStyle name="Normal 3 7 3 4" xfId="10184" xr:uid="{00000000-0005-0000-0000-00007F760000}"/>
    <cellStyle name="Normal 3 7 3 4 2" xfId="18094" xr:uid="{00000000-0005-0000-0000-000080760000}"/>
    <cellStyle name="Normal 3 7 3 4 2 2" xfId="33763" xr:uid="{00000000-0005-0000-0000-000081760000}"/>
    <cellStyle name="Normal 3 7 3 4 2 3" xfId="49360" xr:uid="{00000000-0005-0000-0000-000082760000}"/>
    <cellStyle name="Normal 3 7 3 4 3" xfId="26017" xr:uid="{00000000-0005-0000-0000-000083760000}"/>
    <cellStyle name="Normal 3 7 3 4 4" xfId="41614" xr:uid="{00000000-0005-0000-0000-000084760000}"/>
    <cellStyle name="Normal 3 7 3 5" xfId="10185" xr:uid="{00000000-0005-0000-0000-000085760000}"/>
    <cellStyle name="Normal 3 7 3 5 2" xfId="18095" xr:uid="{00000000-0005-0000-0000-000086760000}"/>
    <cellStyle name="Normal 3 7 3 5 2 2" xfId="33764" xr:uid="{00000000-0005-0000-0000-000087760000}"/>
    <cellStyle name="Normal 3 7 3 5 2 3" xfId="49361" xr:uid="{00000000-0005-0000-0000-000088760000}"/>
    <cellStyle name="Normal 3 7 3 5 3" xfId="26018" xr:uid="{00000000-0005-0000-0000-000089760000}"/>
    <cellStyle name="Normal 3 7 3 5 4" xfId="41615" xr:uid="{00000000-0005-0000-0000-00008A760000}"/>
    <cellStyle name="Normal 3 7 3 6" xfId="10186" xr:uid="{00000000-0005-0000-0000-00008B760000}"/>
    <cellStyle name="Normal 3 7 3 6 2" xfId="18096" xr:uid="{00000000-0005-0000-0000-00008C760000}"/>
    <cellStyle name="Normal 3 7 3 6 2 2" xfId="33765" xr:uid="{00000000-0005-0000-0000-00008D760000}"/>
    <cellStyle name="Normal 3 7 3 6 2 3" xfId="49362" xr:uid="{00000000-0005-0000-0000-00008E760000}"/>
    <cellStyle name="Normal 3 7 3 6 3" xfId="26019" xr:uid="{00000000-0005-0000-0000-00008F760000}"/>
    <cellStyle name="Normal 3 7 3 6 4" xfId="41616" xr:uid="{00000000-0005-0000-0000-000090760000}"/>
    <cellStyle name="Normal 3 7 3 7" xfId="18091" xr:uid="{00000000-0005-0000-0000-000091760000}"/>
    <cellStyle name="Normal 3 7 3 7 2" xfId="33760" xr:uid="{00000000-0005-0000-0000-000092760000}"/>
    <cellStyle name="Normal 3 7 3 7 3" xfId="49357" xr:uid="{00000000-0005-0000-0000-000093760000}"/>
    <cellStyle name="Normal 3 7 3 8" xfId="26014" xr:uid="{00000000-0005-0000-0000-000094760000}"/>
    <cellStyle name="Normal 3 7 3 9" xfId="41611" xr:uid="{00000000-0005-0000-0000-000095760000}"/>
    <cellStyle name="Normal 3 7 4" xfId="10187" xr:uid="{00000000-0005-0000-0000-000096760000}"/>
    <cellStyle name="Normal 3 7 4 2" xfId="18097" xr:uid="{00000000-0005-0000-0000-000097760000}"/>
    <cellStyle name="Normal 3 7 4 2 2" xfId="33766" xr:uid="{00000000-0005-0000-0000-000098760000}"/>
    <cellStyle name="Normal 3 7 4 2 3" xfId="49363" xr:uid="{00000000-0005-0000-0000-000099760000}"/>
    <cellStyle name="Normal 3 7 4 3" xfId="26020" xr:uid="{00000000-0005-0000-0000-00009A760000}"/>
    <cellStyle name="Normal 3 7 4 4" xfId="41617" xr:uid="{00000000-0005-0000-0000-00009B760000}"/>
    <cellStyle name="Normal 3 7 5" xfId="10188" xr:uid="{00000000-0005-0000-0000-00009C760000}"/>
    <cellStyle name="Normal 3 7 5 2" xfId="18098" xr:uid="{00000000-0005-0000-0000-00009D760000}"/>
    <cellStyle name="Normal 3 7 5 2 2" xfId="33767" xr:uid="{00000000-0005-0000-0000-00009E760000}"/>
    <cellStyle name="Normal 3 7 5 2 3" xfId="49364" xr:uid="{00000000-0005-0000-0000-00009F760000}"/>
    <cellStyle name="Normal 3 7 5 3" xfId="26021" xr:uid="{00000000-0005-0000-0000-0000A0760000}"/>
    <cellStyle name="Normal 3 7 5 4" xfId="41618" xr:uid="{00000000-0005-0000-0000-0000A1760000}"/>
    <cellStyle name="Normal 3 7 6" xfId="10189" xr:uid="{00000000-0005-0000-0000-0000A2760000}"/>
    <cellStyle name="Normal 3 7 6 2" xfId="18099" xr:uid="{00000000-0005-0000-0000-0000A3760000}"/>
    <cellStyle name="Normal 3 7 6 2 2" xfId="33768" xr:uid="{00000000-0005-0000-0000-0000A4760000}"/>
    <cellStyle name="Normal 3 7 6 2 3" xfId="49365" xr:uid="{00000000-0005-0000-0000-0000A5760000}"/>
    <cellStyle name="Normal 3 7 6 3" xfId="26022" xr:uid="{00000000-0005-0000-0000-0000A6760000}"/>
    <cellStyle name="Normal 3 7 6 4" xfId="41619" xr:uid="{00000000-0005-0000-0000-0000A7760000}"/>
    <cellStyle name="Normal 3 7 7" xfId="10190" xr:uid="{00000000-0005-0000-0000-0000A8760000}"/>
    <cellStyle name="Normal 3 7 7 2" xfId="18100" xr:uid="{00000000-0005-0000-0000-0000A9760000}"/>
    <cellStyle name="Normal 3 7 7 2 2" xfId="33769" xr:uid="{00000000-0005-0000-0000-0000AA760000}"/>
    <cellStyle name="Normal 3 7 7 2 3" xfId="49366" xr:uid="{00000000-0005-0000-0000-0000AB760000}"/>
    <cellStyle name="Normal 3 7 7 3" xfId="26023" xr:uid="{00000000-0005-0000-0000-0000AC760000}"/>
    <cellStyle name="Normal 3 7 7 4" xfId="41620" xr:uid="{00000000-0005-0000-0000-0000AD760000}"/>
    <cellStyle name="Normal 3 7 8" xfId="10191" xr:uid="{00000000-0005-0000-0000-0000AE760000}"/>
    <cellStyle name="Normal 3 7 8 2" xfId="18101" xr:uid="{00000000-0005-0000-0000-0000AF760000}"/>
    <cellStyle name="Normal 3 7 8 2 2" xfId="33770" xr:uid="{00000000-0005-0000-0000-0000B0760000}"/>
    <cellStyle name="Normal 3 7 8 2 3" xfId="49367" xr:uid="{00000000-0005-0000-0000-0000B1760000}"/>
    <cellStyle name="Normal 3 7 8 3" xfId="26024" xr:uid="{00000000-0005-0000-0000-0000B2760000}"/>
    <cellStyle name="Normal 3 7 8 4" xfId="41621" xr:uid="{00000000-0005-0000-0000-0000B3760000}"/>
    <cellStyle name="Normal 3 7 9" xfId="10192" xr:uid="{00000000-0005-0000-0000-0000B4760000}"/>
    <cellStyle name="Normal 3 7 9 2" xfId="18102" xr:uid="{00000000-0005-0000-0000-0000B5760000}"/>
    <cellStyle name="Normal 3 7 9 2 2" xfId="33771" xr:uid="{00000000-0005-0000-0000-0000B6760000}"/>
    <cellStyle name="Normal 3 7 9 2 3" xfId="49368" xr:uid="{00000000-0005-0000-0000-0000B7760000}"/>
    <cellStyle name="Normal 3 7 9 3" xfId="26025" xr:uid="{00000000-0005-0000-0000-0000B8760000}"/>
    <cellStyle name="Normal 3 7 9 4" xfId="41622" xr:uid="{00000000-0005-0000-0000-0000B9760000}"/>
    <cellStyle name="Normal 3 8" xfId="10193" xr:uid="{00000000-0005-0000-0000-0000BA760000}"/>
    <cellStyle name="Normal 3 8 2" xfId="10194" xr:uid="{00000000-0005-0000-0000-0000BB760000}"/>
    <cellStyle name="Normal 3 8 2 2" xfId="10195" xr:uid="{00000000-0005-0000-0000-0000BC760000}"/>
    <cellStyle name="Normal 3 8 2 2 2" xfId="10196" xr:uid="{00000000-0005-0000-0000-0000BD760000}"/>
    <cellStyle name="Normal 3 8 2 2 2 2" xfId="18106" xr:uid="{00000000-0005-0000-0000-0000BE760000}"/>
    <cellStyle name="Normal 3 8 2 2 2 2 2" xfId="33775" xr:uid="{00000000-0005-0000-0000-0000BF760000}"/>
    <cellStyle name="Normal 3 8 2 2 2 2 3" xfId="49372" xr:uid="{00000000-0005-0000-0000-0000C0760000}"/>
    <cellStyle name="Normal 3 8 2 2 2 3" xfId="26029" xr:uid="{00000000-0005-0000-0000-0000C1760000}"/>
    <cellStyle name="Normal 3 8 2 2 2 4" xfId="41626" xr:uid="{00000000-0005-0000-0000-0000C2760000}"/>
    <cellStyle name="Normal 3 8 2 2 3" xfId="10197" xr:uid="{00000000-0005-0000-0000-0000C3760000}"/>
    <cellStyle name="Normal 3 8 2 2 3 2" xfId="18107" xr:uid="{00000000-0005-0000-0000-0000C4760000}"/>
    <cellStyle name="Normal 3 8 2 2 3 2 2" xfId="33776" xr:uid="{00000000-0005-0000-0000-0000C5760000}"/>
    <cellStyle name="Normal 3 8 2 2 3 2 3" xfId="49373" xr:uid="{00000000-0005-0000-0000-0000C6760000}"/>
    <cellStyle name="Normal 3 8 2 2 3 3" xfId="26030" xr:uid="{00000000-0005-0000-0000-0000C7760000}"/>
    <cellStyle name="Normal 3 8 2 2 3 4" xfId="41627" xr:uid="{00000000-0005-0000-0000-0000C8760000}"/>
    <cellStyle name="Normal 3 8 2 2 4" xfId="18105" xr:uid="{00000000-0005-0000-0000-0000C9760000}"/>
    <cellStyle name="Normal 3 8 2 2 4 2" xfId="33774" xr:uid="{00000000-0005-0000-0000-0000CA760000}"/>
    <cellStyle name="Normal 3 8 2 2 4 3" xfId="49371" xr:uid="{00000000-0005-0000-0000-0000CB760000}"/>
    <cellStyle name="Normal 3 8 2 2 5" xfId="26028" xr:uid="{00000000-0005-0000-0000-0000CC760000}"/>
    <cellStyle name="Normal 3 8 2 2 6" xfId="41625" xr:uid="{00000000-0005-0000-0000-0000CD760000}"/>
    <cellStyle name="Normal 3 8 2 3" xfId="10198" xr:uid="{00000000-0005-0000-0000-0000CE760000}"/>
    <cellStyle name="Normal 3 8 2 3 2" xfId="18108" xr:uid="{00000000-0005-0000-0000-0000CF760000}"/>
    <cellStyle name="Normal 3 8 2 3 2 2" xfId="33777" xr:uid="{00000000-0005-0000-0000-0000D0760000}"/>
    <cellStyle name="Normal 3 8 2 3 2 3" xfId="49374" xr:uid="{00000000-0005-0000-0000-0000D1760000}"/>
    <cellStyle name="Normal 3 8 2 3 3" xfId="26031" xr:uid="{00000000-0005-0000-0000-0000D2760000}"/>
    <cellStyle name="Normal 3 8 2 3 4" xfId="41628" xr:uid="{00000000-0005-0000-0000-0000D3760000}"/>
    <cellStyle name="Normal 3 8 2 4" xfId="10199" xr:uid="{00000000-0005-0000-0000-0000D4760000}"/>
    <cellStyle name="Normal 3 8 2 4 2" xfId="18109" xr:uid="{00000000-0005-0000-0000-0000D5760000}"/>
    <cellStyle name="Normal 3 8 2 4 2 2" xfId="33778" xr:uid="{00000000-0005-0000-0000-0000D6760000}"/>
    <cellStyle name="Normal 3 8 2 4 2 3" xfId="49375" xr:uid="{00000000-0005-0000-0000-0000D7760000}"/>
    <cellStyle name="Normal 3 8 2 4 3" xfId="26032" xr:uid="{00000000-0005-0000-0000-0000D8760000}"/>
    <cellStyle name="Normal 3 8 2 4 4" xfId="41629" xr:uid="{00000000-0005-0000-0000-0000D9760000}"/>
    <cellStyle name="Normal 3 8 2 5" xfId="18104" xr:uid="{00000000-0005-0000-0000-0000DA760000}"/>
    <cellStyle name="Normal 3 8 2 5 2" xfId="33773" xr:uid="{00000000-0005-0000-0000-0000DB760000}"/>
    <cellStyle name="Normal 3 8 2 5 3" xfId="49370" xr:uid="{00000000-0005-0000-0000-0000DC760000}"/>
    <cellStyle name="Normal 3 8 2 6" xfId="26027" xr:uid="{00000000-0005-0000-0000-0000DD760000}"/>
    <cellStyle name="Normal 3 8 2 7" xfId="41624" xr:uid="{00000000-0005-0000-0000-0000DE760000}"/>
    <cellStyle name="Normal 3 8 3" xfId="10200" xr:uid="{00000000-0005-0000-0000-0000DF760000}"/>
    <cellStyle name="Normal 3 8 3 2" xfId="10201" xr:uid="{00000000-0005-0000-0000-0000E0760000}"/>
    <cellStyle name="Normal 3 8 3 2 2" xfId="18111" xr:uid="{00000000-0005-0000-0000-0000E1760000}"/>
    <cellStyle name="Normal 3 8 3 2 2 2" xfId="33780" xr:uid="{00000000-0005-0000-0000-0000E2760000}"/>
    <cellStyle name="Normal 3 8 3 2 2 3" xfId="49377" xr:uid="{00000000-0005-0000-0000-0000E3760000}"/>
    <cellStyle name="Normal 3 8 3 2 3" xfId="26034" xr:uid="{00000000-0005-0000-0000-0000E4760000}"/>
    <cellStyle name="Normal 3 8 3 2 4" xfId="41631" xr:uid="{00000000-0005-0000-0000-0000E5760000}"/>
    <cellStyle name="Normal 3 8 3 3" xfId="10202" xr:uid="{00000000-0005-0000-0000-0000E6760000}"/>
    <cellStyle name="Normal 3 8 3 3 2" xfId="18112" xr:uid="{00000000-0005-0000-0000-0000E7760000}"/>
    <cellStyle name="Normal 3 8 3 3 2 2" xfId="33781" xr:uid="{00000000-0005-0000-0000-0000E8760000}"/>
    <cellStyle name="Normal 3 8 3 3 2 3" xfId="49378" xr:uid="{00000000-0005-0000-0000-0000E9760000}"/>
    <cellStyle name="Normal 3 8 3 3 3" xfId="26035" xr:uid="{00000000-0005-0000-0000-0000EA760000}"/>
    <cellStyle name="Normal 3 8 3 3 4" xfId="41632" xr:uid="{00000000-0005-0000-0000-0000EB760000}"/>
    <cellStyle name="Normal 3 8 3 4" xfId="18110" xr:uid="{00000000-0005-0000-0000-0000EC760000}"/>
    <cellStyle name="Normal 3 8 3 4 2" xfId="33779" xr:uid="{00000000-0005-0000-0000-0000ED760000}"/>
    <cellStyle name="Normal 3 8 3 4 3" xfId="49376" xr:uid="{00000000-0005-0000-0000-0000EE760000}"/>
    <cellStyle name="Normal 3 8 3 5" xfId="26033" xr:uid="{00000000-0005-0000-0000-0000EF760000}"/>
    <cellStyle name="Normal 3 8 3 6" xfId="41630" xr:uid="{00000000-0005-0000-0000-0000F0760000}"/>
    <cellStyle name="Normal 3 8 4" xfId="10203" xr:uid="{00000000-0005-0000-0000-0000F1760000}"/>
    <cellStyle name="Normal 3 8 4 2" xfId="18113" xr:uid="{00000000-0005-0000-0000-0000F2760000}"/>
    <cellStyle name="Normal 3 8 4 2 2" xfId="33782" xr:uid="{00000000-0005-0000-0000-0000F3760000}"/>
    <cellStyle name="Normal 3 8 4 2 3" xfId="49379" xr:uid="{00000000-0005-0000-0000-0000F4760000}"/>
    <cellStyle name="Normal 3 8 4 3" xfId="26036" xr:uid="{00000000-0005-0000-0000-0000F5760000}"/>
    <cellStyle name="Normal 3 8 4 4" xfId="41633" xr:uid="{00000000-0005-0000-0000-0000F6760000}"/>
    <cellStyle name="Normal 3 8 5" xfId="10204" xr:uid="{00000000-0005-0000-0000-0000F7760000}"/>
    <cellStyle name="Normal 3 8 5 2" xfId="18114" xr:uid="{00000000-0005-0000-0000-0000F8760000}"/>
    <cellStyle name="Normal 3 8 5 2 2" xfId="33783" xr:uid="{00000000-0005-0000-0000-0000F9760000}"/>
    <cellStyle name="Normal 3 8 5 2 3" xfId="49380" xr:uid="{00000000-0005-0000-0000-0000FA760000}"/>
    <cellStyle name="Normal 3 8 5 3" xfId="26037" xr:uid="{00000000-0005-0000-0000-0000FB760000}"/>
    <cellStyle name="Normal 3 8 5 4" xfId="41634" xr:uid="{00000000-0005-0000-0000-0000FC760000}"/>
    <cellStyle name="Normal 3 8 6" xfId="18103" xr:uid="{00000000-0005-0000-0000-0000FD760000}"/>
    <cellStyle name="Normal 3 8 6 2" xfId="33772" xr:uid="{00000000-0005-0000-0000-0000FE760000}"/>
    <cellStyle name="Normal 3 8 6 3" xfId="49369" xr:uid="{00000000-0005-0000-0000-0000FF760000}"/>
    <cellStyle name="Normal 3 8 7" xfId="26026" xr:uid="{00000000-0005-0000-0000-000000770000}"/>
    <cellStyle name="Normal 3 8 8" xfId="41623" xr:uid="{00000000-0005-0000-0000-000001770000}"/>
    <cellStyle name="Normal 3 9" xfId="10205" xr:uid="{00000000-0005-0000-0000-000002770000}"/>
    <cellStyle name="Normal 3 9 2" xfId="10206" xr:uid="{00000000-0005-0000-0000-000003770000}"/>
    <cellStyle name="Normal 3 9 2 2" xfId="10207" xr:uid="{00000000-0005-0000-0000-000004770000}"/>
    <cellStyle name="Normal 3 9 2 2 2" xfId="18117" xr:uid="{00000000-0005-0000-0000-000005770000}"/>
    <cellStyle name="Normal 3 9 2 2 2 2" xfId="33786" xr:uid="{00000000-0005-0000-0000-000006770000}"/>
    <cellStyle name="Normal 3 9 2 2 2 3" xfId="49383" xr:uid="{00000000-0005-0000-0000-000007770000}"/>
    <cellStyle name="Normal 3 9 2 2 3" xfId="26040" xr:uid="{00000000-0005-0000-0000-000008770000}"/>
    <cellStyle name="Normal 3 9 2 2 4" xfId="41637" xr:uid="{00000000-0005-0000-0000-000009770000}"/>
    <cellStyle name="Normal 3 9 2 3" xfId="10208" xr:uid="{00000000-0005-0000-0000-00000A770000}"/>
    <cellStyle name="Normal 3 9 2 3 2" xfId="18118" xr:uid="{00000000-0005-0000-0000-00000B770000}"/>
    <cellStyle name="Normal 3 9 2 3 2 2" xfId="33787" xr:uid="{00000000-0005-0000-0000-00000C770000}"/>
    <cellStyle name="Normal 3 9 2 3 2 3" xfId="49384" xr:uid="{00000000-0005-0000-0000-00000D770000}"/>
    <cellStyle name="Normal 3 9 2 3 3" xfId="26041" xr:uid="{00000000-0005-0000-0000-00000E770000}"/>
    <cellStyle name="Normal 3 9 2 3 4" xfId="41638" xr:uid="{00000000-0005-0000-0000-00000F770000}"/>
    <cellStyle name="Normal 3 9 2 4" xfId="18116" xr:uid="{00000000-0005-0000-0000-000010770000}"/>
    <cellStyle name="Normal 3 9 2 4 2" xfId="33785" xr:uid="{00000000-0005-0000-0000-000011770000}"/>
    <cellStyle name="Normal 3 9 2 4 3" xfId="49382" xr:uid="{00000000-0005-0000-0000-000012770000}"/>
    <cellStyle name="Normal 3 9 2 5" xfId="26039" xr:uid="{00000000-0005-0000-0000-000013770000}"/>
    <cellStyle name="Normal 3 9 2 6" xfId="41636" xr:uid="{00000000-0005-0000-0000-000014770000}"/>
    <cellStyle name="Normal 3 9 3" xfId="10209" xr:uid="{00000000-0005-0000-0000-000015770000}"/>
    <cellStyle name="Normal 3 9 3 2" xfId="18119" xr:uid="{00000000-0005-0000-0000-000016770000}"/>
    <cellStyle name="Normal 3 9 3 2 2" xfId="33788" xr:uid="{00000000-0005-0000-0000-000017770000}"/>
    <cellStyle name="Normal 3 9 3 2 3" xfId="49385" xr:uid="{00000000-0005-0000-0000-000018770000}"/>
    <cellStyle name="Normal 3 9 3 3" xfId="26042" xr:uid="{00000000-0005-0000-0000-000019770000}"/>
    <cellStyle name="Normal 3 9 3 4" xfId="41639" xr:uid="{00000000-0005-0000-0000-00001A770000}"/>
    <cellStyle name="Normal 3 9 4" xfId="10210" xr:uid="{00000000-0005-0000-0000-00001B770000}"/>
    <cellStyle name="Normal 3 9 4 2" xfId="18120" xr:uid="{00000000-0005-0000-0000-00001C770000}"/>
    <cellStyle name="Normal 3 9 4 2 2" xfId="33789" xr:uid="{00000000-0005-0000-0000-00001D770000}"/>
    <cellStyle name="Normal 3 9 4 2 3" xfId="49386" xr:uid="{00000000-0005-0000-0000-00001E770000}"/>
    <cellStyle name="Normal 3 9 4 3" xfId="26043" xr:uid="{00000000-0005-0000-0000-00001F770000}"/>
    <cellStyle name="Normal 3 9 4 4" xfId="41640" xr:uid="{00000000-0005-0000-0000-000020770000}"/>
    <cellStyle name="Normal 3 9 5" xfId="18115" xr:uid="{00000000-0005-0000-0000-000021770000}"/>
    <cellStyle name="Normal 3 9 5 2" xfId="33784" xr:uid="{00000000-0005-0000-0000-000022770000}"/>
    <cellStyle name="Normal 3 9 5 3" xfId="49381" xr:uid="{00000000-0005-0000-0000-000023770000}"/>
    <cellStyle name="Normal 3 9 6" xfId="26038" xr:uid="{00000000-0005-0000-0000-000024770000}"/>
    <cellStyle name="Normal 3 9 7" xfId="41635" xr:uid="{00000000-0005-0000-0000-000025770000}"/>
    <cellStyle name="Normal 3_Relatórios Non Core" xfId="10211" xr:uid="{00000000-0005-0000-0000-000026770000}"/>
    <cellStyle name="Normal 30" xfId="254" xr:uid="{00000000-0005-0000-0000-000027770000}"/>
    <cellStyle name="Normal 30 2" xfId="14071" xr:uid="{00000000-0005-0000-0000-000028770000}"/>
    <cellStyle name="Normal 30 3" xfId="18121" xr:uid="{00000000-0005-0000-0000-000029770000}"/>
    <cellStyle name="Normal 30 3 2" xfId="33790" xr:uid="{00000000-0005-0000-0000-00002A770000}"/>
    <cellStyle name="Normal 30 3 3" xfId="49387" xr:uid="{00000000-0005-0000-0000-00002B770000}"/>
    <cellStyle name="Normal 30 4" xfId="10212" xr:uid="{00000000-0005-0000-0000-00002C770000}"/>
    <cellStyle name="Normal 30 4 2" xfId="26044" xr:uid="{00000000-0005-0000-0000-00002D770000}"/>
    <cellStyle name="Normal 30 5" xfId="41641" xr:uid="{00000000-0005-0000-0000-00002E770000}"/>
    <cellStyle name="Normal 31" xfId="255" xr:uid="{00000000-0005-0000-0000-00002F770000}"/>
    <cellStyle name="Normal 31 2" xfId="10214" xr:uid="{00000000-0005-0000-0000-000030770000}"/>
    <cellStyle name="Normal 31 2 2" xfId="18123" xr:uid="{00000000-0005-0000-0000-000031770000}"/>
    <cellStyle name="Normal 31 2 2 2" xfId="33792" xr:uid="{00000000-0005-0000-0000-000032770000}"/>
    <cellStyle name="Normal 31 2 2 3" xfId="49389" xr:uid="{00000000-0005-0000-0000-000033770000}"/>
    <cellStyle name="Normal 31 2 3" xfId="26046" xr:uid="{00000000-0005-0000-0000-000034770000}"/>
    <cellStyle name="Normal 31 2 4" xfId="41643" xr:uid="{00000000-0005-0000-0000-000035770000}"/>
    <cellStyle name="Normal 31 3" xfId="10215" xr:uid="{00000000-0005-0000-0000-000036770000}"/>
    <cellStyle name="Normal 31 3 2" xfId="18124" xr:uid="{00000000-0005-0000-0000-000037770000}"/>
    <cellStyle name="Normal 31 3 2 2" xfId="33793" xr:uid="{00000000-0005-0000-0000-000038770000}"/>
    <cellStyle name="Normal 31 3 2 3" xfId="49390" xr:uid="{00000000-0005-0000-0000-000039770000}"/>
    <cellStyle name="Normal 31 3 3" xfId="26047" xr:uid="{00000000-0005-0000-0000-00003A770000}"/>
    <cellStyle name="Normal 31 3 4" xfId="41644" xr:uid="{00000000-0005-0000-0000-00003B770000}"/>
    <cellStyle name="Normal 31 4" xfId="14072" xr:uid="{00000000-0005-0000-0000-00003C770000}"/>
    <cellStyle name="Normal 31 5" xfId="18122" xr:uid="{00000000-0005-0000-0000-00003D770000}"/>
    <cellStyle name="Normal 31 5 2" xfId="33791" xr:uid="{00000000-0005-0000-0000-00003E770000}"/>
    <cellStyle name="Normal 31 5 3" xfId="49388" xr:uid="{00000000-0005-0000-0000-00003F770000}"/>
    <cellStyle name="Normal 31 6" xfId="10213" xr:uid="{00000000-0005-0000-0000-000040770000}"/>
    <cellStyle name="Normal 31 6 2" xfId="26045" xr:uid="{00000000-0005-0000-0000-000041770000}"/>
    <cellStyle name="Normal 31 7" xfId="41642" xr:uid="{00000000-0005-0000-0000-000042770000}"/>
    <cellStyle name="Normal 32" xfId="256" xr:uid="{00000000-0005-0000-0000-000043770000}"/>
    <cellStyle name="Normal 32 2" xfId="10217" xr:uid="{00000000-0005-0000-0000-000044770000}"/>
    <cellStyle name="Normal 32 2 2" xfId="18126" xr:uid="{00000000-0005-0000-0000-000045770000}"/>
    <cellStyle name="Normal 32 2 2 2" xfId="33795" xr:uid="{00000000-0005-0000-0000-000046770000}"/>
    <cellStyle name="Normal 32 2 2 3" xfId="49392" xr:uid="{00000000-0005-0000-0000-000047770000}"/>
    <cellStyle name="Normal 32 2 3" xfId="26049" xr:uid="{00000000-0005-0000-0000-000048770000}"/>
    <cellStyle name="Normal 32 2 4" xfId="41646" xr:uid="{00000000-0005-0000-0000-000049770000}"/>
    <cellStyle name="Normal 32 3" xfId="10218" xr:uid="{00000000-0005-0000-0000-00004A770000}"/>
    <cellStyle name="Normal 32 3 2" xfId="18127" xr:uid="{00000000-0005-0000-0000-00004B770000}"/>
    <cellStyle name="Normal 32 3 2 2" xfId="33796" xr:uid="{00000000-0005-0000-0000-00004C770000}"/>
    <cellStyle name="Normal 32 3 2 3" xfId="49393" xr:uid="{00000000-0005-0000-0000-00004D770000}"/>
    <cellStyle name="Normal 32 3 3" xfId="26050" xr:uid="{00000000-0005-0000-0000-00004E770000}"/>
    <cellStyle name="Normal 32 3 4" xfId="41647" xr:uid="{00000000-0005-0000-0000-00004F770000}"/>
    <cellStyle name="Normal 32 4" xfId="14073" xr:uid="{00000000-0005-0000-0000-000050770000}"/>
    <cellStyle name="Normal 32 5" xfId="18125" xr:uid="{00000000-0005-0000-0000-000051770000}"/>
    <cellStyle name="Normal 32 5 2" xfId="33794" xr:uid="{00000000-0005-0000-0000-000052770000}"/>
    <cellStyle name="Normal 32 5 3" xfId="49391" xr:uid="{00000000-0005-0000-0000-000053770000}"/>
    <cellStyle name="Normal 32 6" xfId="10216" xr:uid="{00000000-0005-0000-0000-000054770000}"/>
    <cellStyle name="Normal 32 6 2" xfId="26048" xr:uid="{00000000-0005-0000-0000-000055770000}"/>
    <cellStyle name="Normal 32 7" xfId="41645" xr:uid="{00000000-0005-0000-0000-000056770000}"/>
    <cellStyle name="Normal 33" xfId="257" xr:uid="{00000000-0005-0000-0000-000057770000}"/>
    <cellStyle name="Normal 33 2" xfId="14074" xr:uid="{00000000-0005-0000-0000-000058770000}"/>
    <cellStyle name="Normal 33 3" xfId="18128" xr:uid="{00000000-0005-0000-0000-000059770000}"/>
    <cellStyle name="Normal 33 3 2" xfId="33797" xr:uid="{00000000-0005-0000-0000-00005A770000}"/>
    <cellStyle name="Normal 33 3 3" xfId="49394" xr:uid="{00000000-0005-0000-0000-00005B770000}"/>
    <cellStyle name="Normal 33 4" xfId="10219" xr:uid="{00000000-0005-0000-0000-00005C770000}"/>
    <cellStyle name="Normal 33 4 2" xfId="26051" xr:uid="{00000000-0005-0000-0000-00005D770000}"/>
    <cellStyle name="Normal 33 5" xfId="41648" xr:uid="{00000000-0005-0000-0000-00005E770000}"/>
    <cellStyle name="Normal 34" xfId="258" xr:uid="{00000000-0005-0000-0000-00005F770000}"/>
    <cellStyle name="Normal 34 2" xfId="14075" xr:uid="{00000000-0005-0000-0000-000060770000}"/>
    <cellStyle name="Normal 34 3" xfId="18129" xr:uid="{00000000-0005-0000-0000-000061770000}"/>
    <cellStyle name="Normal 34 3 2" xfId="33798" xr:uid="{00000000-0005-0000-0000-000062770000}"/>
    <cellStyle name="Normal 34 3 3" xfId="49395" xr:uid="{00000000-0005-0000-0000-000063770000}"/>
    <cellStyle name="Normal 34 4" xfId="10220" xr:uid="{00000000-0005-0000-0000-000064770000}"/>
    <cellStyle name="Normal 34 4 2" xfId="26052" xr:uid="{00000000-0005-0000-0000-000065770000}"/>
    <cellStyle name="Normal 34 5" xfId="41649" xr:uid="{00000000-0005-0000-0000-000066770000}"/>
    <cellStyle name="Normal 35" xfId="259" xr:uid="{00000000-0005-0000-0000-000067770000}"/>
    <cellStyle name="Normal 35 2" xfId="14076" xr:uid="{00000000-0005-0000-0000-000068770000}"/>
    <cellStyle name="Normal 35 3" xfId="18130" xr:uid="{00000000-0005-0000-0000-000069770000}"/>
    <cellStyle name="Normal 35 3 2" xfId="33799" xr:uid="{00000000-0005-0000-0000-00006A770000}"/>
    <cellStyle name="Normal 35 3 3" xfId="49396" xr:uid="{00000000-0005-0000-0000-00006B770000}"/>
    <cellStyle name="Normal 35 4" xfId="10221" xr:uid="{00000000-0005-0000-0000-00006C770000}"/>
    <cellStyle name="Normal 35 4 2" xfId="26053" xr:uid="{00000000-0005-0000-0000-00006D770000}"/>
    <cellStyle name="Normal 35 5" xfId="41650" xr:uid="{00000000-0005-0000-0000-00006E770000}"/>
    <cellStyle name="Normal 36" xfId="260" xr:uid="{00000000-0005-0000-0000-00006F770000}"/>
    <cellStyle name="Normal 36 2" xfId="14077" xr:uid="{00000000-0005-0000-0000-000070770000}"/>
    <cellStyle name="Normal 36 3" xfId="14144" xr:uid="{00000000-0005-0000-0000-000071770000}"/>
    <cellStyle name="Normal 36 3 2" xfId="29813" xr:uid="{00000000-0005-0000-0000-000072770000}"/>
    <cellStyle name="Normal 36 3 3" xfId="45410" xr:uid="{00000000-0005-0000-0000-000073770000}"/>
    <cellStyle name="Normal 36 4" xfId="575" xr:uid="{00000000-0005-0000-0000-000074770000}"/>
    <cellStyle name="Normal 36 4 2" xfId="22073" xr:uid="{00000000-0005-0000-0000-000075770000}"/>
    <cellStyle name="Normal 36 5" xfId="37672" xr:uid="{00000000-0005-0000-0000-000076770000}"/>
    <cellStyle name="Normal 37" xfId="261" xr:uid="{00000000-0005-0000-0000-000077770000}"/>
    <cellStyle name="Normal 37 2" xfId="14078" xr:uid="{00000000-0005-0000-0000-000078770000}"/>
    <cellStyle name="Normal 37 3" xfId="18131" xr:uid="{00000000-0005-0000-0000-000079770000}"/>
    <cellStyle name="Normal 37 3 2" xfId="33800" xr:uid="{00000000-0005-0000-0000-00007A770000}"/>
    <cellStyle name="Normal 37 3 3" xfId="49397" xr:uid="{00000000-0005-0000-0000-00007B770000}"/>
    <cellStyle name="Normal 37 4" xfId="10222" xr:uid="{00000000-0005-0000-0000-00007C770000}"/>
    <cellStyle name="Normal 37 4 2" xfId="26054" xr:uid="{00000000-0005-0000-0000-00007D770000}"/>
    <cellStyle name="Normal 37 5" xfId="41651" xr:uid="{00000000-0005-0000-0000-00007E770000}"/>
    <cellStyle name="Normal 38" xfId="262" xr:uid="{00000000-0005-0000-0000-00007F770000}"/>
    <cellStyle name="Normal 38 2" xfId="14079" xr:uid="{00000000-0005-0000-0000-000080770000}"/>
    <cellStyle name="Normal 38 3" xfId="18132" xr:uid="{00000000-0005-0000-0000-000081770000}"/>
    <cellStyle name="Normal 38 3 2" xfId="33801" xr:uid="{00000000-0005-0000-0000-000082770000}"/>
    <cellStyle name="Normal 38 3 3" xfId="49398" xr:uid="{00000000-0005-0000-0000-000083770000}"/>
    <cellStyle name="Normal 38 4" xfId="10223" xr:uid="{00000000-0005-0000-0000-000084770000}"/>
    <cellStyle name="Normal 38 4 2" xfId="26055" xr:uid="{00000000-0005-0000-0000-000085770000}"/>
    <cellStyle name="Normal 38 5" xfId="41652" xr:uid="{00000000-0005-0000-0000-000086770000}"/>
    <cellStyle name="Normal 39" xfId="263" xr:uid="{00000000-0005-0000-0000-000087770000}"/>
    <cellStyle name="Normal 39 2" xfId="14080" xr:uid="{00000000-0005-0000-0000-000088770000}"/>
    <cellStyle name="Normal 39 3" xfId="21800" xr:uid="{00000000-0005-0000-0000-000089770000}"/>
    <cellStyle name="Normal 39 3 2" xfId="37469" xr:uid="{00000000-0005-0000-0000-00008A770000}"/>
    <cellStyle name="Normal 39 3 3" xfId="53066" xr:uid="{00000000-0005-0000-0000-00008B770000}"/>
    <cellStyle name="Normal 39 4" xfId="13911" xr:uid="{00000000-0005-0000-0000-00008C770000}"/>
    <cellStyle name="Normal 39 4 2" xfId="29723" xr:uid="{00000000-0005-0000-0000-00008D770000}"/>
    <cellStyle name="Normal 39 5" xfId="45320" xr:uid="{00000000-0005-0000-0000-00008E770000}"/>
    <cellStyle name="Normal 4" xfId="264" xr:uid="{00000000-0005-0000-0000-00008F770000}"/>
    <cellStyle name="Normal 4 10" xfId="10225" xr:uid="{00000000-0005-0000-0000-000090770000}"/>
    <cellStyle name="Normal 4 10 2" xfId="18134" xr:uid="{00000000-0005-0000-0000-000091770000}"/>
    <cellStyle name="Normal 4 10 2 2" xfId="33803" xr:uid="{00000000-0005-0000-0000-000092770000}"/>
    <cellStyle name="Normal 4 10 2 3" xfId="49400" xr:uid="{00000000-0005-0000-0000-000093770000}"/>
    <cellStyle name="Normal 4 10 3" xfId="26057" xr:uid="{00000000-0005-0000-0000-000094770000}"/>
    <cellStyle name="Normal 4 10 4" xfId="41654" xr:uid="{00000000-0005-0000-0000-000095770000}"/>
    <cellStyle name="Normal 4 11" xfId="10226" xr:uid="{00000000-0005-0000-0000-000096770000}"/>
    <cellStyle name="Normal 4 11 2" xfId="18135" xr:uid="{00000000-0005-0000-0000-000097770000}"/>
    <cellStyle name="Normal 4 11 2 2" xfId="33804" xr:uid="{00000000-0005-0000-0000-000098770000}"/>
    <cellStyle name="Normal 4 11 2 3" xfId="49401" xr:uid="{00000000-0005-0000-0000-000099770000}"/>
    <cellStyle name="Normal 4 11 3" xfId="26058" xr:uid="{00000000-0005-0000-0000-00009A770000}"/>
    <cellStyle name="Normal 4 11 4" xfId="41655" xr:uid="{00000000-0005-0000-0000-00009B770000}"/>
    <cellStyle name="Normal 4 12" xfId="10227" xr:uid="{00000000-0005-0000-0000-00009C770000}"/>
    <cellStyle name="Normal 4 12 2" xfId="18136" xr:uid="{00000000-0005-0000-0000-00009D770000}"/>
    <cellStyle name="Normal 4 12 2 2" xfId="33805" xr:uid="{00000000-0005-0000-0000-00009E770000}"/>
    <cellStyle name="Normal 4 12 2 3" xfId="49402" xr:uid="{00000000-0005-0000-0000-00009F770000}"/>
    <cellStyle name="Normal 4 12 3" xfId="26059" xr:uid="{00000000-0005-0000-0000-0000A0770000}"/>
    <cellStyle name="Normal 4 12 4" xfId="41656" xr:uid="{00000000-0005-0000-0000-0000A1770000}"/>
    <cellStyle name="Normal 4 13" xfId="10228" xr:uid="{00000000-0005-0000-0000-0000A2770000}"/>
    <cellStyle name="Normal 4 13 2" xfId="18137" xr:uid="{00000000-0005-0000-0000-0000A3770000}"/>
    <cellStyle name="Normal 4 13 2 2" xfId="33806" xr:uid="{00000000-0005-0000-0000-0000A4770000}"/>
    <cellStyle name="Normal 4 13 2 3" xfId="49403" xr:uid="{00000000-0005-0000-0000-0000A5770000}"/>
    <cellStyle name="Normal 4 13 3" xfId="26060" xr:uid="{00000000-0005-0000-0000-0000A6770000}"/>
    <cellStyle name="Normal 4 13 4" xfId="41657" xr:uid="{00000000-0005-0000-0000-0000A7770000}"/>
    <cellStyle name="Normal 4 14" xfId="10229" xr:uid="{00000000-0005-0000-0000-0000A8770000}"/>
    <cellStyle name="Normal 4 14 2" xfId="18138" xr:uid="{00000000-0005-0000-0000-0000A9770000}"/>
    <cellStyle name="Normal 4 14 2 2" xfId="33807" xr:uid="{00000000-0005-0000-0000-0000AA770000}"/>
    <cellStyle name="Normal 4 14 2 3" xfId="49404" xr:uid="{00000000-0005-0000-0000-0000AB770000}"/>
    <cellStyle name="Normal 4 14 3" xfId="26061" xr:uid="{00000000-0005-0000-0000-0000AC770000}"/>
    <cellStyle name="Normal 4 14 4" xfId="41658" xr:uid="{00000000-0005-0000-0000-0000AD770000}"/>
    <cellStyle name="Normal 4 15" xfId="10230" xr:uid="{00000000-0005-0000-0000-0000AE770000}"/>
    <cellStyle name="Normal 4 15 2" xfId="18139" xr:uid="{00000000-0005-0000-0000-0000AF770000}"/>
    <cellStyle name="Normal 4 15 2 2" xfId="33808" xr:uid="{00000000-0005-0000-0000-0000B0770000}"/>
    <cellStyle name="Normal 4 15 2 3" xfId="49405" xr:uid="{00000000-0005-0000-0000-0000B1770000}"/>
    <cellStyle name="Normal 4 15 3" xfId="26062" xr:uid="{00000000-0005-0000-0000-0000B2770000}"/>
    <cellStyle name="Normal 4 15 4" xfId="41659" xr:uid="{00000000-0005-0000-0000-0000B3770000}"/>
    <cellStyle name="Normal 4 16" xfId="10231" xr:uid="{00000000-0005-0000-0000-0000B4770000}"/>
    <cellStyle name="Normal 4 16 2" xfId="18140" xr:uid="{00000000-0005-0000-0000-0000B5770000}"/>
    <cellStyle name="Normal 4 16 2 2" xfId="33809" xr:uid="{00000000-0005-0000-0000-0000B6770000}"/>
    <cellStyle name="Normal 4 16 2 3" xfId="49406" xr:uid="{00000000-0005-0000-0000-0000B7770000}"/>
    <cellStyle name="Normal 4 16 3" xfId="26063" xr:uid="{00000000-0005-0000-0000-0000B8770000}"/>
    <cellStyle name="Normal 4 16 4" xfId="41660" xr:uid="{00000000-0005-0000-0000-0000B9770000}"/>
    <cellStyle name="Normal 4 17" xfId="10232" xr:uid="{00000000-0005-0000-0000-0000BA770000}"/>
    <cellStyle name="Normal 4 17 2" xfId="18141" xr:uid="{00000000-0005-0000-0000-0000BB770000}"/>
    <cellStyle name="Normal 4 17 2 2" xfId="33810" xr:uid="{00000000-0005-0000-0000-0000BC770000}"/>
    <cellStyle name="Normal 4 17 2 3" xfId="49407" xr:uid="{00000000-0005-0000-0000-0000BD770000}"/>
    <cellStyle name="Normal 4 17 3" xfId="26064" xr:uid="{00000000-0005-0000-0000-0000BE770000}"/>
    <cellStyle name="Normal 4 17 4" xfId="41661" xr:uid="{00000000-0005-0000-0000-0000BF770000}"/>
    <cellStyle name="Normal 4 18" xfId="10233" xr:uid="{00000000-0005-0000-0000-0000C0770000}"/>
    <cellStyle name="Normal 4 18 2" xfId="18142" xr:uid="{00000000-0005-0000-0000-0000C1770000}"/>
    <cellStyle name="Normal 4 18 2 2" xfId="33811" xr:uid="{00000000-0005-0000-0000-0000C2770000}"/>
    <cellStyle name="Normal 4 18 2 3" xfId="49408" xr:uid="{00000000-0005-0000-0000-0000C3770000}"/>
    <cellStyle name="Normal 4 18 3" xfId="26065" xr:uid="{00000000-0005-0000-0000-0000C4770000}"/>
    <cellStyle name="Normal 4 18 4" xfId="41662" xr:uid="{00000000-0005-0000-0000-0000C5770000}"/>
    <cellStyle name="Normal 4 19" xfId="10234" xr:uid="{00000000-0005-0000-0000-0000C6770000}"/>
    <cellStyle name="Normal 4 19 2" xfId="18143" xr:uid="{00000000-0005-0000-0000-0000C7770000}"/>
    <cellStyle name="Normal 4 19 2 2" xfId="33812" xr:uid="{00000000-0005-0000-0000-0000C8770000}"/>
    <cellStyle name="Normal 4 19 2 3" xfId="49409" xr:uid="{00000000-0005-0000-0000-0000C9770000}"/>
    <cellStyle name="Normal 4 19 3" xfId="26066" xr:uid="{00000000-0005-0000-0000-0000CA770000}"/>
    <cellStyle name="Normal 4 19 4" xfId="41663" xr:uid="{00000000-0005-0000-0000-0000CB770000}"/>
    <cellStyle name="Normal 4 2" xfId="265" xr:uid="{00000000-0005-0000-0000-0000CC770000}"/>
    <cellStyle name="Normal 4 2 10" xfId="10236" xr:uid="{00000000-0005-0000-0000-0000CD770000}"/>
    <cellStyle name="Normal 4 2 10 2" xfId="10237" xr:uid="{00000000-0005-0000-0000-0000CE770000}"/>
    <cellStyle name="Normal 4 2 10 2 2" xfId="18146" xr:uid="{00000000-0005-0000-0000-0000CF770000}"/>
    <cellStyle name="Normal 4 2 10 2 2 2" xfId="33815" xr:uid="{00000000-0005-0000-0000-0000D0770000}"/>
    <cellStyle name="Normal 4 2 10 2 2 3" xfId="49412" xr:uid="{00000000-0005-0000-0000-0000D1770000}"/>
    <cellStyle name="Normal 4 2 10 2 3" xfId="26069" xr:uid="{00000000-0005-0000-0000-0000D2770000}"/>
    <cellStyle name="Normal 4 2 10 2 4" xfId="41666" xr:uid="{00000000-0005-0000-0000-0000D3770000}"/>
    <cellStyle name="Normal 4 2 10 3" xfId="10238" xr:uid="{00000000-0005-0000-0000-0000D4770000}"/>
    <cellStyle name="Normal 4 2 10 3 2" xfId="18147" xr:uid="{00000000-0005-0000-0000-0000D5770000}"/>
    <cellStyle name="Normal 4 2 10 3 2 2" xfId="33816" xr:uid="{00000000-0005-0000-0000-0000D6770000}"/>
    <cellStyle name="Normal 4 2 10 3 2 3" xfId="49413" xr:uid="{00000000-0005-0000-0000-0000D7770000}"/>
    <cellStyle name="Normal 4 2 10 3 3" xfId="26070" xr:uid="{00000000-0005-0000-0000-0000D8770000}"/>
    <cellStyle name="Normal 4 2 10 3 4" xfId="41667" xr:uid="{00000000-0005-0000-0000-0000D9770000}"/>
    <cellStyle name="Normal 4 2 10 4" xfId="18145" xr:uid="{00000000-0005-0000-0000-0000DA770000}"/>
    <cellStyle name="Normal 4 2 10 4 2" xfId="33814" xr:uid="{00000000-0005-0000-0000-0000DB770000}"/>
    <cellStyle name="Normal 4 2 10 4 3" xfId="49411" xr:uid="{00000000-0005-0000-0000-0000DC770000}"/>
    <cellStyle name="Normal 4 2 10 5" xfId="26068" xr:uid="{00000000-0005-0000-0000-0000DD770000}"/>
    <cellStyle name="Normal 4 2 10 6" xfId="41665" xr:uid="{00000000-0005-0000-0000-0000DE770000}"/>
    <cellStyle name="Normal 4 2 11" xfId="10239" xr:uid="{00000000-0005-0000-0000-0000DF770000}"/>
    <cellStyle name="Normal 4 2 11 2" xfId="10240" xr:uid="{00000000-0005-0000-0000-0000E0770000}"/>
    <cellStyle name="Normal 4 2 11 2 2" xfId="18149" xr:uid="{00000000-0005-0000-0000-0000E1770000}"/>
    <cellStyle name="Normal 4 2 11 2 2 2" xfId="33818" xr:uid="{00000000-0005-0000-0000-0000E2770000}"/>
    <cellStyle name="Normal 4 2 11 2 2 3" xfId="49415" xr:uid="{00000000-0005-0000-0000-0000E3770000}"/>
    <cellStyle name="Normal 4 2 11 2 3" xfId="26072" xr:uid="{00000000-0005-0000-0000-0000E4770000}"/>
    <cellStyle name="Normal 4 2 11 2 4" xfId="41669" xr:uid="{00000000-0005-0000-0000-0000E5770000}"/>
    <cellStyle name="Normal 4 2 11 3" xfId="10241" xr:uid="{00000000-0005-0000-0000-0000E6770000}"/>
    <cellStyle name="Normal 4 2 11 3 2" xfId="18150" xr:uid="{00000000-0005-0000-0000-0000E7770000}"/>
    <cellStyle name="Normal 4 2 11 3 2 2" xfId="33819" xr:uid="{00000000-0005-0000-0000-0000E8770000}"/>
    <cellStyle name="Normal 4 2 11 3 2 3" xfId="49416" xr:uid="{00000000-0005-0000-0000-0000E9770000}"/>
    <cellStyle name="Normal 4 2 11 3 3" xfId="26073" xr:uid="{00000000-0005-0000-0000-0000EA770000}"/>
    <cellStyle name="Normal 4 2 11 3 4" xfId="41670" xr:uid="{00000000-0005-0000-0000-0000EB770000}"/>
    <cellStyle name="Normal 4 2 11 4" xfId="18148" xr:uid="{00000000-0005-0000-0000-0000EC770000}"/>
    <cellStyle name="Normal 4 2 11 4 2" xfId="33817" xr:uid="{00000000-0005-0000-0000-0000ED770000}"/>
    <cellStyle name="Normal 4 2 11 4 3" xfId="49414" xr:uid="{00000000-0005-0000-0000-0000EE770000}"/>
    <cellStyle name="Normal 4 2 11 5" xfId="26071" xr:uid="{00000000-0005-0000-0000-0000EF770000}"/>
    <cellStyle name="Normal 4 2 11 6" xfId="41668" xr:uid="{00000000-0005-0000-0000-0000F0770000}"/>
    <cellStyle name="Normal 4 2 12" xfId="10242" xr:uid="{00000000-0005-0000-0000-0000F1770000}"/>
    <cellStyle name="Normal 4 2 12 2" xfId="10243" xr:uid="{00000000-0005-0000-0000-0000F2770000}"/>
    <cellStyle name="Normal 4 2 12 2 2" xfId="18152" xr:uid="{00000000-0005-0000-0000-0000F3770000}"/>
    <cellStyle name="Normal 4 2 12 2 2 2" xfId="33821" xr:uid="{00000000-0005-0000-0000-0000F4770000}"/>
    <cellStyle name="Normal 4 2 12 2 2 3" xfId="49418" xr:uid="{00000000-0005-0000-0000-0000F5770000}"/>
    <cellStyle name="Normal 4 2 12 2 3" xfId="26075" xr:uid="{00000000-0005-0000-0000-0000F6770000}"/>
    <cellStyle name="Normal 4 2 12 2 4" xfId="41672" xr:uid="{00000000-0005-0000-0000-0000F7770000}"/>
    <cellStyle name="Normal 4 2 12 3" xfId="10244" xr:uid="{00000000-0005-0000-0000-0000F8770000}"/>
    <cellStyle name="Normal 4 2 12 3 2" xfId="18153" xr:uid="{00000000-0005-0000-0000-0000F9770000}"/>
    <cellStyle name="Normal 4 2 12 3 2 2" xfId="33822" xr:uid="{00000000-0005-0000-0000-0000FA770000}"/>
    <cellStyle name="Normal 4 2 12 3 2 3" xfId="49419" xr:uid="{00000000-0005-0000-0000-0000FB770000}"/>
    <cellStyle name="Normal 4 2 12 3 3" xfId="26076" xr:uid="{00000000-0005-0000-0000-0000FC770000}"/>
    <cellStyle name="Normal 4 2 12 3 4" xfId="41673" xr:uid="{00000000-0005-0000-0000-0000FD770000}"/>
    <cellStyle name="Normal 4 2 12 4" xfId="18151" xr:uid="{00000000-0005-0000-0000-0000FE770000}"/>
    <cellStyle name="Normal 4 2 12 4 2" xfId="33820" xr:uid="{00000000-0005-0000-0000-0000FF770000}"/>
    <cellStyle name="Normal 4 2 12 4 3" xfId="49417" xr:uid="{00000000-0005-0000-0000-000000780000}"/>
    <cellStyle name="Normal 4 2 12 5" xfId="26074" xr:uid="{00000000-0005-0000-0000-000001780000}"/>
    <cellStyle name="Normal 4 2 12 6" xfId="41671" xr:uid="{00000000-0005-0000-0000-000002780000}"/>
    <cellStyle name="Normal 4 2 13" xfId="10245" xr:uid="{00000000-0005-0000-0000-000003780000}"/>
    <cellStyle name="Normal 4 2 13 2" xfId="10246" xr:uid="{00000000-0005-0000-0000-000004780000}"/>
    <cellStyle name="Normal 4 2 13 2 2" xfId="18155" xr:uid="{00000000-0005-0000-0000-000005780000}"/>
    <cellStyle name="Normal 4 2 13 2 2 2" xfId="33824" xr:uid="{00000000-0005-0000-0000-000006780000}"/>
    <cellStyle name="Normal 4 2 13 2 2 3" xfId="49421" xr:uid="{00000000-0005-0000-0000-000007780000}"/>
    <cellStyle name="Normal 4 2 13 2 3" xfId="26078" xr:uid="{00000000-0005-0000-0000-000008780000}"/>
    <cellStyle name="Normal 4 2 13 2 4" xfId="41675" xr:uid="{00000000-0005-0000-0000-000009780000}"/>
    <cellStyle name="Normal 4 2 13 3" xfId="10247" xr:uid="{00000000-0005-0000-0000-00000A780000}"/>
    <cellStyle name="Normal 4 2 13 3 2" xfId="18156" xr:uid="{00000000-0005-0000-0000-00000B780000}"/>
    <cellStyle name="Normal 4 2 13 3 2 2" xfId="33825" xr:uid="{00000000-0005-0000-0000-00000C780000}"/>
    <cellStyle name="Normal 4 2 13 3 2 3" xfId="49422" xr:uid="{00000000-0005-0000-0000-00000D780000}"/>
    <cellStyle name="Normal 4 2 13 3 3" xfId="26079" xr:uid="{00000000-0005-0000-0000-00000E780000}"/>
    <cellStyle name="Normal 4 2 13 3 4" xfId="41676" xr:uid="{00000000-0005-0000-0000-00000F780000}"/>
    <cellStyle name="Normal 4 2 13 4" xfId="18154" xr:uid="{00000000-0005-0000-0000-000010780000}"/>
    <cellStyle name="Normal 4 2 13 4 2" xfId="33823" xr:uid="{00000000-0005-0000-0000-000011780000}"/>
    <cellStyle name="Normal 4 2 13 4 3" xfId="49420" xr:uid="{00000000-0005-0000-0000-000012780000}"/>
    <cellStyle name="Normal 4 2 13 5" xfId="26077" xr:uid="{00000000-0005-0000-0000-000013780000}"/>
    <cellStyle name="Normal 4 2 13 6" xfId="41674" xr:uid="{00000000-0005-0000-0000-000014780000}"/>
    <cellStyle name="Normal 4 2 14" xfId="10248" xr:uid="{00000000-0005-0000-0000-000015780000}"/>
    <cellStyle name="Normal 4 2 14 2" xfId="10249" xr:uid="{00000000-0005-0000-0000-000016780000}"/>
    <cellStyle name="Normal 4 2 14 2 2" xfId="18158" xr:uid="{00000000-0005-0000-0000-000017780000}"/>
    <cellStyle name="Normal 4 2 14 2 2 2" xfId="33827" xr:uid="{00000000-0005-0000-0000-000018780000}"/>
    <cellStyle name="Normal 4 2 14 2 2 3" xfId="49424" xr:uid="{00000000-0005-0000-0000-000019780000}"/>
    <cellStyle name="Normal 4 2 14 2 3" xfId="26081" xr:uid="{00000000-0005-0000-0000-00001A780000}"/>
    <cellStyle name="Normal 4 2 14 2 4" xfId="41678" xr:uid="{00000000-0005-0000-0000-00001B780000}"/>
    <cellStyle name="Normal 4 2 14 3" xfId="10250" xr:uid="{00000000-0005-0000-0000-00001C780000}"/>
    <cellStyle name="Normal 4 2 14 3 2" xfId="18159" xr:uid="{00000000-0005-0000-0000-00001D780000}"/>
    <cellStyle name="Normal 4 2 14 3 2 2" xfId="33828" xr:uid="{00000000-0005-0000-0000-00001E780000}"/>
    <cellStyle name="Normal 4 2 14 3 2 3" xfId="49425" xr:uid="{00000000-0005-0000-0000-00001F780000}"/>
    <cellStyle name="Normal 4 2 14 3 3" xfId="26082" xr:uid="{00000000-0005-0000-0000-000020780000}"/>
    <cellStyle name="Normal 4 2 14 3 4" xfId="41679" xr:uid="{00000000-0005-0000-0000-000021780000}"/>
    <cellStyle name="Normal 4 2 14 4" xfId="18157" xr:uid="{00000000-0005-0000-0000-000022780000}"/>
    <cellStyle name="Normal 4 2 14 4 2" xfId="33826" xr:uid="{00000000-0005-0000-0000-000023780000}"/>
    <cellStyle name="Normal 4 2 14 4 3" xfId="49423" xr:uid="{00000000-0005-0000-0000-000024780000}"/>
    <cellStyle name="Normal 4 2 14 5" xfId="26080" xr:uid="{00000000-0005-0000-0000-000025780000}"/>
    <cellStyle name="Normal 4 2 14 6" xfId="41677" xr:uid="{00000000-0005-0000-0000-000026780000}"/>
    <cellStyle name="Normal 4 2 15" xfId="10251" xr:uid="{00000000-0005-0000-0000-000027780000}"/>
    <cellStyle name="Normal 4 2 15 2" xfId="10252" xr:uid="{00000000-0005-0000-0000-000028780000}"/>
    <cellStyle name="Normal 4 2 15 2 2" xfId="18161" xr:uid="{00000000-0005-0000-0000-000029780000}"/>
    <cellStyle name="Normal 4 2 15 2 2 2" xfId="33830" xr:uid="{00000000-0005-0000-0000-00002A780000}"/>
    <cellStyle name="Normal 4 2 15 2 2 3" xfId="49427" xr:uid="{00000000-0005-0000-0000-00002B780000}"/>
    <cellStyle name="Normal 4 2 15 2 3" xfId="26084" xr:uid="{00000000-0005-0000-0000-00002C780000}"/>
    <cellStyle name="Normal 4 2 15 2 4" xfId="41681" xr:uid="{00000000-0005-0000-0000-00002D780000}"/>
    <cellStyle name="Normal 4 2 15 3" xfId="10253" xr:uid="{00000000-0005-0000-0000-00002E780000}"/>
    <cellStyle name="Normal 4 2 15 3 2" xfId="18162" xr:uid="{00000000-0005-0000-0000-00002F780000}"/>
    <cellStyle name="Normal 4 2 15 3 2 2" xfId="33831" xr:uid="{00000000-0005-0000-0000-000030780000}"/>
    <cellStyle name="Normal 4 2 15 3 2 3" xfId="49428" xr:uid="{00000000-0005-0000-0000-000031780000}"/>
    <cellStyle name="Normal 4 2 15 3 3" xfId="26085" xr:uid="{00000000-0005-0000-0000-000032780000}"/>
    <cellStyle name="Normal 4 2 15 3 4" xfId="41682" xr:uid="{00000000-0005-0000-0000-000033780000}"/>
    <cellStyle name="Normal 4 2 15 4" xfId="18160" xr:uid="{00000000-0005-0000-0000-000034780000}"/>
    <cellStyle name="Normal 4 2 15 4 2" xfId="33829" xr:uid="{00000000-0005-0000-0000-000035780000}"/>
    <cellStyle name="Normal 4 2 15 4 3" xfId="49426" xr:uid="{00000000-0005-0000-0000-000036780000}"/>
    <cellStyle name="Normal 4 2 15 5" xfId="26083" xr:uid="{00000000-0005-0000-0000-000037780000}"/>
    <cellStyle name="Normal 4 2 15 6" xfId="41680" xr:uid="{00000000-0005-0000-0000-000038780000}"/>
    <cellStyle name="Normal 4 2 16" xfId="10254" xr:uid="{00000000-0005-0000-0000-000039780000}"/>
    <cellStyle name="Normal 4 2 16 2" xfId="10255" xr:uid="{00000000-0005-0000-0000-00003A780000}"/>
    <cellStyle name="Normal 4 2 16 2 2" xfId="18164" xr:uid="{00000000-0005-0000-0000-00003B780000}"/>
    <cellStyle name="Normal 4 2 16 2 2 2" xfId="33833" xr:uid="{00000000-0005-0000-0000-00003C780000}"/>
    <cellStyle name="Normal 4 2 16 2 2 3" xfId="49430" xr:uid="{00000000-0005-0000-0000-00003D780000}"/>
    <cellStyle name="Normal 4 2 16 2 3" xfId="26087" xr:uid="{00000000-0005-0000-0000-00003E780000}"/>
    <cellStyle name="Normal 4 2 16 2 4" xfId="41684" xr:uid="{00000000-0005-0000-0000-00003F780000}"/>
    <cellStyle name="Normal 4 2 16 3" xfId="10256" xr:uid="{00000000-0005-0000-0000-000040780000}"/>
    <cellStyle name="Normal 4 2 16 3 2" xfId="18165" xr:uid="{00000000-0005-0000-0000-000041780000}"/>
    <cellStyle name="Normal 4 2 16 3 2 2" xfId="33834" xr:uid="{00000000-0005-0000-0000-000042780000}"/>
    <cellStyle name="Normal 4 2 16 3 2 3" xfId="49431" xr:uid="{00000000-0005-0000-0000-000043780000}"/>
    <cellStyle name="Normal 4 2 16 3 3" xfId="26088" xr:uid="{00000000-0005-0000-0000-000044780000}"/>
    <cellStyle name="Normal 4 2 16 3 4" xfId="41685" xr:uid="{00000000-0005-0000-0000-000045780000}"/>
    <cellStyle name="Normal 4 2 16 4" xfId="18163" xr:uid="{00000000-0005-0000-0000-000046780000}"/>
    <cellStyle name="Normal 4 2 16 4 2" xfId="33832" xr:uid="{00000000-0005-0000-0000-000047780000}"/>
    <cellStyle name="Normal 4 2 16 4 3" xfId="49429" xr:uid="{00000000-0005-0000-0000-000048780000}"/>
    <cellStyle name="Normal 4 2 16 5" xfId="26086" xr:uid="{00000000-0005-0000-0000-000049780000}"/>
    <cellStyle name="Normal 4 2 16 6" xfId="41683" xr:uid="{00000000-0005-0000-0000-00004A780000}"/>
    <cellStyle name="Normal 4 2 17" xfId="10257" xr:uid="{00000000-0005-0000-0000-00004B780000}"/>
    <cellStyle name="Normal 4 2 17 2" xfId="10258" xr:uid="{00000000-0005-0000-0000-00004C780000}"/>
    <cellStyle name="Normal 4 2 17 2 2" xfId="18167" xr:uid="{00000000-0005-0000-0000-00004D780000}"/>
    <cellStyle name="Normal 4 2 17 2 2 2" xfId="33836" xr:uid="{00000000-0005-0000-0000-00004E780000}"/>
    <cellStyle name="Normal 4 2 17 2 2 3" xfId="49433" xr:uid="{00000000-0005-0000-0000-00004F780000}"/>
    <cellStyle name="Normal 4 2 17 2 3" xfId="26090" xr:uid="{00000000-0005-0000-0000-000050780000}"/>
    <cellStyle name="Normal 4 2 17 2 4" xfId="41687" xr:uid="{00000000-0005-0000-0000-000051780000}"/>
    <cellStyle name="Normal 4 2 17 3" xfId="10259" xr:uid="{00000000-0005-0000-0000-000052780000}"/>
    <cellStyle name="Normal 4 2 17 3 2" xfId="18168" xr:uid="{00000000-0005-0000-0000-000053780000}"/>
    <cellStyle name="Normal 4 2 17 3 2 2" xfId="33837" xr:uid="{00000000-0005-0000-0000-000054780000}"/>
    <cellStyle name="Normal 4 2 17 3 2 3" xfId="49434" xr:uid="{00000000-0005-0000-0000-000055780000}"/>
    <cellStyle name="Normal 4 2 17 3 3" xfId="26091" xr:uid="{00000000-0005-0000-0000-000056780000}"/>
    <cellStyle name="Normal 4 2 17 3 4" xfId="41688" xr:uid="{00000000-0005-0000-0000-000057780000}"/>
    <cellStyle name="Normal 4 2 17 4" xfId="18166" xr:uid="{00000000-0005-0000-0000-000058780000}"/>
    <cellStyle name="Normal 4 2 17 4 2" xfId="33835" xr:uid="{00000000-0005-0000-0000-000059780000}"/>
    <cellStyle name="Normal 4 2 17 4 3" xfId="49432" xr:uid="{00000000-0005-0000-0000-00005A780000}"/>
    <cellStyle name="Normal 4 2 17 5" xfId="26089" xr:uid="{00000000-0005-0000-0000-00005B780000}"/>
    <cellStyle name="Normal 4 2 17 6" xfId="41686" xr:uid="{00000000-0005-0000-0000-00005C780000}"/>
    <cellStyle name="Normal 4 2 18" xfId="10260" xr:uid="{00000000-0005-0000-0000-00005D780000}"/>
    <cellStyle name="Normal 4 2 18 2" xfId="10261" xr:uid="{00000000-0005-0000-0000-00005E780000}"/>
    <cellStyle name="Normal 4 2 18 2 2" xfId="18170" xr:uid="{00000000-0005-0000-0000-00005F780000}"/>
    <cellStyle name="Normal 4 2 18 2 2 2" xfId="33839" xr:uid="{00000000-0005-0000-0000-000060780000}"/>
    <cellStyle name="Normal 4 2 18 2 2 3" xfId="49436" xr:uid="{00000000-0005-0000-0000-000061780000}"/>
    <cellStyle name="Normal 4 2 18 2 3" xfId="26093" xr:uid="{00000000-0005-0000-0000-000062780000}"/>
    <cellStyle name="Normal 4 2 18 2 4" xfId="41690" xr:uid="{00000000-0005-0000-0000-000063780000}"/>
    <cellStyle name="Normal 4 2 18 3" xfId="10262" xr:uid="{00000000-0005-0000-0000-000064780000}"/>
    <cellStyle name="Normal 4 2 18 3 2" xfId="18171" xr:uid="{00000000-0005-0000-0000-000065780000}"/>
    <cellStyle name="Normal 4 2 18 3 2 2" xfId="33840" xr:uid="{00000000-0005-0000-0000-000066780000}"/>
    <cellStyle name="Normal 4 2 18 3 2 3" xfId="49437" xr:uid="{00000000-0005-0000-0000-000067780000}"/>
    <cellStyle name="Normal 4 2 18 3 3" xfId="26094" xr:uid="{00000000-0005-0000-0000-000068780000}"/>
    <cellStyle name="Normal 4 2 18 3 4" xfId="41691" xr:uid="{00000000-0005-0000-0000-000069780000}"/>
    <cellStyle name="Normal 4 2 18 4" xfId="18169" xr:uid="{00000000-0005-0000-0000-00006A780000}"/>
    <cellStyle name="Normal 4 2 18 4 2" xfId="33838" xr:uid="{00000000-0005-0000-0000-00006B780000}"/>
    <cellStyle name="Normal 4 2 18 4 3" xfId="49435" xr:uid="{00000000-0005-0000-0000-00006C780000}"/>
    <cellStyle name="Normal 4 2 18 5" xfId="26092" xr:uid="{00000000-0005-0000-0000-00006D780000}"/>
    <cellStyle name="Normal 4 2 18 6" xfId="41689" xr:uid="{00000000-0005-0000-0000-00006E780000}"/>
    <cellStyle name="Normal 4 2 19" xfId="10263" xr:uid="{00000000-0005-0000-0000-00006F780000}"/>
    <cellStyle name="Normal 4 2 19 2" xfId="10264" xr:uid="{00000000-0005-0000-0000-000070780000}"/>
    <cellStyle name="Normal 4 2 19 2 2" xfId="18173" xr:uid="{00000000-0005-0000-0000-000071780000}"/>
    <cellStyle name="Normal 4 2 19 2 2 2" xfId="33842" xr:uid="{00000000-0005-0000-0000-000072780000}"/>
    <cellStyle name="Normal 4 2 19 2 2 3" xfId="49439" xr:uid="{00000000-0005-0000-0000-000073780000}"/>
    <cellStyle name="Normal 4 2 19 2 3" xfId="26096" xr:uid="{00000000-0005-0000-0000-000074780000}"/>
    <cellStyle name="Normal 4 2 19 2 4" xfId="41693" xr:uid="{00000000-0005-0000-0000-000075780000}"/>
    <cellStyle name="Normal 4 2 19 3" xfId="10265" xr:uid="{00000000-0005-0000-0000-000076780000}"/>
    <cellStyle name="Normal 4 2 19 3 2" xfId="18174" xr:uid="{00000000-0005-0000-0000-000077780000}"/>
    <cellStyle name="Normal 4 2 19 3 2 2" xfId="33843" xr:uid="{00000000-0005-0000-0000-000078780000}"/>
    <cellStyle name="Normal 4 2 19 3 2 3" xfId="49440" xr:uid="{00000000-0005-0000-0000-000079780000}"/>
    <cellStyle name="Normal 4 2 19 3 3" xfId="26097" xr:uid="{00000000-0005-0000-0000-00007A780000}"/>
    <cellStyle name="Normal 4 2 19 3 4" xfId="41694" xr:uid="{00000000-0005-0000-0000-00007B780000}"/>
    <cellStyle name="Normal 4 2 19 4" xfId="18172" xr:uid="{00000000-0005-0000-0000-00007C780000}"/>
    <cellStyle name="Normal 4 2 19 4 2" xfId="33841" xr:uid="{00000000-0005-0000-0000-00007D780000}"/>
    <cellStyle name="Normal 4 2 19 4 3" xfId="49438" xr:uid="{00000000-0005-0000-0000-00007E780000}"/>
    <cellStyle name="Normal 4 2 19 5" xfId="26095" xr:uid="{00000000-0005-0000-0000-00007F780000}"/>
    <cellStyle name="Normal 4 2 19 6" xfId="41692" xr:uid="{00000000-0005-0000-0000-000080780000}"/>
    <cellStyle name="Normal 4 2 2" xfId="10266" xr:uid="{00000000-0005-0000-0000-000081780000}"/>
    <cellStyle name="Normal 4 2 2 10" xfId="10267" xr:uid="{00000000-0005-0000-0000-000082780000}"/>
    <cellStyle name="Normal 4 2 2 10 2" xfId="10268" xr:uid="{00000000-0005-0000-0000-000083780000}"/>
    <cellStyle name="Normal 4 2 2 10 2 2" xfId="18177" xr:uid="{00000000-0005-0000-0000-000084780000}"/>
    <cellStyle name="Normal 4 2 2 10 2 2 2" xfId="33846" xr:uid="{00000000-0005-0000-0000-000085780000}"/>
    <cellStyle name="Normal 4 2 2 10 2 2 3" xfId="49443" xr:uid="{00000000-0005-0000-0000-000086780000}"/>
    <cellStyle name="Normal 4 2 2 10 2 3" xfId="26100" xr:uid="{00000000-0005-0000-0000-000087780000}"/>
    <cellStyle name="Normal 4 2 2 10 2 4" xfId="41697" xr:uid="{00000000-0005-0000-0000-000088780000}"/>
    <cellStyle name="Normal 4 2 2 10 3" xfId="10269" xr:uid="{00000000-0005-0000-0000-000089780000}"/>
    <cellStyle name="Normal 4 2 2 10 3 2" xfId="18178" xr:uid="{00000000-0005-0000-0000-00008A780000}"/>
    <cellStyle name="Normal 4 2 2 10 3 2 2" xfId="33847" xr:uid="{00000000-0005-0000-0000-00008B780000}"/>
    <cellStyle name="Normal 4 2 2 10 3 2 3" xfId="49444" xr:uid="{00000000-0005-0000-0000-00008C780000}"/>
    <cellStyle name="Normal 4 2 2 10 3 3" xfId="26101" xr:uid="{00000000-0005-0000-0000-00008D780000}"/>
    <cellStyle name="Normal 4 2 2 10 3 4" xfId="41698" xr:uid="{00000000-0005-0000-0000-00008E780000}"/>
    <cellStyle name="Normal 4 2 2 10 4" xfId="18176" xr:uid="{00000000-0005-0000-0000-00008F780000}"/>
    <cellStyle name="Normal 4 2 2 10 4 2" xfId="33845" xr:uid="{00000000-0005-0000-0000-000090780000}"/>
    <cellStyle name="Normal 4 2 2 10 4 3" xfId="49442" xr:uid="{00000000-0005-0000-0000-000091780000}"/>
    <cellStyle name="Normal 4 2 2 10 5" xfId="26099" xr:uid="{00000000-0005-0000-0000-000092780000}"/>
    <cellStyle name="Normal 4 2 2 10 6" xfId="41696" xr:uid="{00000000-0005-0000-0000-000093780000}"/>
    <cellStyle name="Normal 4 2 2 11" xfId="10270" xr:uid="{00000000-0005-0000-0000-000094780000}"/>
    <cellStyle name="Normal 4 2 2 11 2" xfId="10271" xr:uid="{00000000-0005-0000-0000-000095780000}"/>
    <cellStyle name="Normal 4 2 2 11 2 2" xfId="18180" xr:uid="{00000000-0005-0000-0000-000096780000}"/>
    <cellStyle name="Normal 4 2 2 11 2 2 2" xfId="33849" xr:uid="{00000000-0005-0000-0000-000097780000}"/>
    <cellStyle name="Normal 4 2 2 11 2 2 3" xfId="49446" xr:uid="{00000000-0005-0000-0000-000098780000}"/>
    <cellStyle name="Normal 4 2 2 11 2 3" xfId="26103" xr:uid="{00000000-0005-0000-0000-000099780000}"/>
    <cellStyle name="Normal 4 2 2 11 2 4" xfId="41700" xr:uid="{00000000-0005-0000-0000-00009A780000}"/>
    <cellStyle name="Normal 4 2 2 11 3" xfId="10272" xr:uid="{00000000-0005-0000-0000-00009B780000}"/>
    <cellStyle name="Normal 4 2 2 11 3 2" xfId="18181" xr:uid="{00000000-0005-0000-0000-00009C780000}"/>
    <cellStyle name="Normal 4 2 2 11 3 2 2" xfId="33850" xr:uid="{00000000-0005-0000-0000-00009D780000}"/>
    <cellStyle name="Normal 4 2 2 11 3 2 3" xfId="49447" xr:uid="{00000000-0005-0000-0000-00009E780000}"/>
    <cellStyle name="Normal 4 2 2 11 3 3" xfId="26104" xr:uid="{00000000-0005-0000-0000-00009F780000}"/>
    <cellStyle name="Normal 4 2 2 11 3 4" xfId="41701" xr:uid="{00000000-0005-0000-0000-0000A0780000}"/>
    <cellStyle name="Normal 4 2 2 11 4" xfId="18179" xr:uid="{00000000-0005-0000-0000-0000A1780000}"/>
    <cellStyle name="Normal 4 2 2 11 4 2" xfId="33848" xr:uid="{00000000-0005-0000-0000-0000A2780000}"/>
    <cellStyle name="Normal 4 2 2 11 4 3" xfId="49445" xr:uid="{00000000-0005-0000-0000-0000A3780000}"/>
    <cellStyle name="Normal 4 2 2 11 5" xfId="26102" xr:uid="{00000000-0005-0000-0000-0000A4780000}"/>
    <cellStyle name="Normal 4 2 2 11 6" xfId="41699" xr:uid="{00000000-0005-0000-0000-0000A5780000}"/>
    <cellStyle name="Normal 4 2 2 12" xfId="10273" xr:uid="{00000000-0005-0000-0000-0000A6780000}"/>
    <cellStyle name="Normal 4 2 2 12 2" xfId="10274" xr:uid="{00000000-0005-0000-0000-0000A7780000}"/>
    <cellStyle name="Normal 4 2 2 12 2 2" xfId="18183" xr:uid="{00000000-0005-0000-0000-0000A8780000}"/>
    <cellStyle name="Normal 4 2 2 12 2 2 2" xfId="33852" xr:uid="{00000000-0005-0000-0000-0000A9780000}"/>
    <cellStyle name="Normal 4 2 2 12 2 2 3" xfId="49449" xr:uid="{00000000-0005-0000-0000-0000AA780000}"/>
    <cellStyle name="Normal 4 2 2 12 2 3" xfId="26106" xr:uid="{00000000-0005-0000-0000-0000AB780000}"/>
    <cellStyle name="Normal 4 2 2 12 2 4" xfId="41703" xr:uid="{00000000-0005-0000-0000-0000AC780000}"/>
    <cellStyle name="Normal 4 2 2 12 3" xfId="10275" xr:uid="{00000000-0005-0000-0000-0000AD780000}"/>
    <cellStyle name="Normal 4 2 2 12 3 2" xfId="18184" xr:uid="{00000000-0005-0000-0000-0000AE780000}"/>
    <cellStyle name="Normal 4 2 2 12 3 2 2" xfId="33853" xr:uid="{00000000-0005-0000-0000-0000AF780000}"/>
    <cellStyle name="Normal 4 2 2 12 3 2 3" xfId="49450" xr:uid="{00000000-0005-0000-0000-0000B0780000}"/>
    <cellStyle name="Normal 4 2 2 12 3 3" xfId="26107" xr:uid="{00000000-0005-0000-0000-0000B1780000}"/>
    <cellStyle name="Normal 4 2 2 12 3 4" xfId="41704" xr:uid="{00000000-0005-0000-0000-0000B2780000}"/>
    <cellStyle name="Normal 4 2 2 12 4" xfId="18182" xr:uid="{00000000-0005-0000-0000-0000B3780000}"/>
    <cellStyle name="Normal 4 2 2 12 4 2" xfId="33851" xr:uid="{00000000-0005-0000-0000-0000B4780000}"/>
    <cellStyle name="Normal 4 2 2 12 4 3" xfId="49448" xr:uid="{00000000-0005-0000-0000-0000B5780000}"/>
    <cellStyle name="Normal 4 2 2 12 5" xfId="26105" xr:uid="{00000000-0005-0000-0000-0000B6780000}"/>
    <cellStyle name="Normal 4 2 2 12 6" xfId="41702" xr:uid="{00000000-0005-0000-0000-0000B7780000}"/>
    <cellStyle name="Normal 4 2 2 13" xfId="10276" xr:uid="{00000000-0005-0000-0000-0000B8780000}"/>
    <cellStyle name="Normal 4 2 2 13 2" xfId="10277" xr:uid="{00000000-0005-0000-0000-0000B9780000}"/>
    <cellStyle name="Normal 4 2 2 13 2 2" xfId="18186" xr:uid="{00000000-0005-0000-0000-0000BA780000}"/>
    <cellStyle name="Normal 4 2 2 13 2 2 2" xfId="33855" xr:uid="{00000000-0005-0000-0000-0000BB780000}"/>
    <cellStyle name="Normal 4 2 2 13 2 2 3" xfId="49452" xr:uid="{00000000-0005-0000-0000-0000BC780000}"/>
    <cellStyle name="Normal 4 2 2 13 2 3" xfId="26109" xr:uid="{00000000-0005-0000-0000-0000BD780000}"/>
    <cellStyle name="Normal 4 2 2 13 2 4" xfId="41706" xr:uid="{00000000-0005-0000-0000-0000BE780000}"/>
    <cellStyle name="Normal 4 2 2 13 3" xfId="10278" xr:uid="{00000000-0005-0000-0000-0000BF780000}"/>
    <cellStyle name="Normal 4 2 2 13 3 2" xfId="18187" xr:uid="{00000000-0005-0000-0000-0000C0780000}"/>
    <cellStyle name="Normal 4 2 2 13 3 2 2" xfId="33856" xr:uid="{00000000-0005-0000-0000-0000C1780000}"/>
    <cellStyle name="Normal 4 2 2 13 3 2 3" xfId="49453" xr:uid="{00000000-0005-0000-0000-0000C2780000}"/>
    <cellStyle name="Normal 4 2 2 13 3 3" xfId="26110" xr:uid="{00000000-0005-0000-0000-0000C3780000}"/>
    <cellStyle name="Normal 4 2 2 13 3 4" xfId="41707" xr:uid="{00000000-0005-0000-0000-0000C4780000}"/>
    <cellStyle name="Normal 4 2 2 13 4" xfId="18185" xr:uid="{00000000-0005-0000-0000-0000C5780000}"/>
    <cellStyle name="Normal 4 2 2 13 4 2" xfId="33854" xr:uid="{00000000-0005-0000-0000-0000C6780000}"/>
    <cellStyle name="Normal 4 2 2 13 4 3" xfId="49451" xr:uid="{00000000-0005-0000-0000-0000C7780000}"/>
    <cellStyle name="Normal 4 2 2 13 5" xfId="26108" xr:uid="{00000000-0005-0000-0000-0000C8780000}"/>
    <cellStyle name="Normal 4 2 2 13 6" xfId="41705" xr:uid="{00000000-0005-0000-0000-0000C9780000}"/>
    <cellStyle name="Normal 4 2 2 14" xfId="10279" xr:uid="{00000000-0005-0000-0000-0000CA780000}"/>
    <cellStyle name="Normal 4 2 2 14 2" xfId="10280" xr:uid="{00000000-0005-0000-0000-0000CB780000}"/>
    <cellStyle name="Normal 4 2 2 14 2 2" xfId="18189" xr:uid="{00000000-0005-0000-0000-0000CC780000}"/>
    <cellStyle name="Normal 4 2 2 14 2 2 2" xfId="33858" xr:uid="{00000000-0005-0000-0000-0000CD780000}"/>
    <cellStyle name="Normal 4 2 2 14 2 2 3" xfId="49455" xr:uid="{00000000-0005-0000-0000-0000CE780000}"/>
    <cellStyle name="Normal 4 2 2 14 2 3" xfId="26112" xr:uid="{00000000-0005-0000-0000-0000CF780000}"/>
    <cellStyle name="Normal 4 2 2 14 2 4" xfId="41709" xr:uid="{00000000-0005-0000-0000-0000D0780000}"/>
    <cellStyle name="Normal 4 2 2 14 3" xfId="10281" xr:uid="{00000000-0005-0000-0000-0000D1780000}"/>
    <cellStyle name="Normal 4 2 2 14 3 2" xfId="18190" xr:uid="{00000000-0005-0000-0000-0000D2780000}"/>
    <cellStyle name="Normal 4 2 2 14 3 2 2" xfId="33859" xr:uid="{00000000-0005-0000-0000-0000D3780000}"/>
    <cellStyle name="Normal 4 2 2 14 3 2 3" xfId="49456" xr:uid="{00000000-0005-0000-0000-0000D4780000}"/>
    <cellStyle name="Normal 4 2 2 14 3 3" xfId="26113" xr:uid="{00000000-0005-0000-0000-0000D5780000}"/>
    <cellStyle name="Normal 4 2 2 14 3 4" xfId="41710" xr:uid="{00000000-0005-0000-0000-0000D6780000}"/>
    <cellStyle name="Normal 4 2 2 14 4" xfId="18188" xr:uid="{00000000-0005-0000-0000-0000D7780000}"/>
    <cellStyle name="Normal 4 2 2 14 4 2" xfId="33857" xr:uid="{00000000-0005-0000-0000-0000D8780000}"/>
    <cellStyle name="Normal 4 2 2 14 4 3" xfId="49454" xr:uid="{00000000-0005-0000-0000-0000D9780000}"/>
    <cellStyle name="Normal 4 2 2 14 5" xfId="26111" xr:uid="{00000000-0005-0000-0000-0000DA780000}"/>
    <cellStyle name="Normal 4 2 2 14 6" xfId="41708" xr:uid="{00000000-0005-0000-0000-0000DB780000}"/>
    <cellStyle name="Normal 4 2 2 15" xfId="10282" xr:uid="{00000000-0005-0000-0000-0000DC780000}"/>
    <cellStyle name="Normal 4 2 2 15 2" xfId="10283" xr:uid="{00000000-0005-0000-0000-0000DD780000}"/>
    <cellStyle name="Normal 4 2 2 15 2 2" xfId="18192" xr:uid="{00000000-0005-0000-0000-0000DE780000}"/>
    <cellStyle name="Normal 4 2 2 15 2 2 2" xfId="33861" xr:uid="{00000000-0005-0000-0000-0000DF780000}"/>
    <cellStyle name="Normal 4 2 2 15 2 2 3" xfId="49458" xr:uid="{00000000-0005-0000-0000-0000E0780000}"/>
    <cellStyle name="Normal 4 2 2 15 2 3" xfId="26115" xr:uid="{00000000-0005-0000-0000-0000E1780000}"/>
    <cellStyle name="Normal 4 2 2 15 2 4" xfId="41712" xr:uid="{00000000-0005-0000-0000-0000E2780000}"/>
    <cellStyle name="Normal 4 2 2 15 3" xfId="10284" xr:uid="{00000000-0005-0000-0000-0000E3780000}"/>
    <cellStyle name="Normal 4 2 2 15 3 2" xfId="18193" xr:uid="{00000000-0005-0000-0000-0000E4780000}"/>
    <cellStyle name="Normal 4 2 2 15 3 2 2" xfId="33862" xr:uid="{00000000-0005-0000-0000-0000E5780000}"/>
    <cellStyle name="Normal 4 2 2 15 3 2 3" xfId="49459" xr:uid="{00000000-0005-0000-0000-0000E6780000}"/>
    <cellStyle name="Normal 4 2 2 15 3 3" xfId="26116" xr:uid="{00000000-0005-0000-0000-0000E7780000}"/>
    <cellStyle name="Normal 4 2 2 15 3 4" xfId="41713" xr:uid="{00000000-0005-0000-0000-0000E8780000}"/>
    <cellStyle name="Normal 4 2 2 15 4" xfId="18191" xr:uid="{00000000-0005-0000-0000-0000E9780000}"/>
    <cellStyle name="Normal 4 2 2 15 4 2" xfId="33860" xr:uid="{00000000-0005-0000-0000-0000EA780000}"/>
    <cellStyle name="Normal 4 2 2 15 4 3" xfId="49457" xr:uid="{00000000-0005-0000-0000-0000EB780000}"/>
    <cellStyle name="Normal 4 2 2 15 5" xfId="26114" xr:uid="{00000000-0005-0000-0000-0000EC780000}"/>
    <cellStyle name="Normal 4 2 2 15 6" xfId="41711" xr:uid="{00000000-0005-0000-0000-0000ED780000}"/>
    <cellStyle name="Normal 4 2 2 16" xfId="10285" xr:uid="{00000000-0005-0000-0000-0000EE780000}"/>
    <cellStyle name="Normal 4 2 2 16 2" xfId="10286" xr:uid="{00000000-0005-0000-0000-0000EF780000}"/>
    <cellStyle name="Normal 4 2 2 16 2 2" xfId="18195" xr:uid="{00000000-0005-0000-0000-0000F0780000}"/>
    <cellStyle name="Normal 4 2 2 16 2 2 2" xfId="33864" xr:uid="{00000000-0005-0000-0000-0000F1780000}"/>
    <cellStyle name="Normal 4 2 2 16 2 2 3" xfId="49461" xr:uid="{00000000-0005-0000-0000-0000F2780000}"/>
    <cellStyle name="Normal 4 2 2 16 2 3" xfId="26118" xr:uid="{00000000-0005-0000-0000-0000F3780000}"/>
    <cellStyle name="Normal 4 2 2 16 2 4" xfId="41715" xr:uid="{00000000-0005-0000-0000-0000F4780000}"/>
    <cellStyle name="Normal 4 2 2 16 3" xfId="10287" xr:uid="{00000000-0005-0000-0000-0000F5780000}"/>
    <cellStyle name="Normal 4 2 2 16 3 2" xfId="18196" xr:uid="{00000000-0005-0000-0000-0000F6780000}"/>
    <cellStyle name="Normal 4 2 2 16 3 2 2" xfId="33865" xr:uid="{00000000-0005-0000-0000-0000F7780000}"/>
    <cellStyle name="Normal 4 2 2 16 3 2 3" xfId="49462" xr:uid="{00000000-0005-0000-0000-0000F8780000}"/>
    <cellStyle name="Normal 4 2 2 16 3 3" xfId="26119" xr:uid="{00000000-0005-0000-0000-0000F9780000}"/>
    <cellStyle name="Normal 4 2 2 16 3 4" xfId="41716" xr:uid="{00000000-0005-0000-0000-0000FA780000}"/>
    <cellStyle name="Normal 4 2 2 16 4" xfId="18194" xr:uid="{00000000-0005-0000-0000-0000FB780000}"/>
    <cellStyle name="Normal 4 2 2 16 4 2" xfId="33863" xr:uid="{00000000-0005-0000-0000-0000FC780000}"/>
    <cellStyle name="Normal 4 2 2 16 4 3" xfId="49460" xr:uid="{00000000-0005-0000-0000-0000FD780000}"/>
    <cellStyle name="Normal 4 2 2 16 5" xfId="26117" xr:uid="{00000000-0005-0000-0000-0000FE780000}"/>
    <cellStyle name="Normal 4 2 2 16 6" xfId="41714" xr:uid="{00000000-0005-0000-0000-0000FF780000}"/>
    <cellStyle name="Normal 4 2 2 17" xfId="10288" xr:uid="{00000000-0005-0000-0000-000000790000}"/>
    <cellStyle name="Normal 4 2 2 17 2" xfId="18197" xr:uid="{00000000-0005-0000-0000-000001790000}"/>
    <cellStyle name="Normal 4 2 2 17 2 2" xfId="33866" xr:uid="{00000000-0005-0000-0000-000002790000}"/>
    <cellStyle name="Normal 4 2 2 17 2 3" xfId="49463" xr:uid="{00000000-0005-0000-0000-000003790000}"/>
    <cellStyle name="Normal 4 2 2 17 3" xfId="26120" xr:uid="{00000000-0005-0000-0000-000004790000}"/>
    <cellStyle name="Normal 4 2 2 17 4" xfId="41717" xr:uid="{00000000-0005-0000-0000-000005790000}"/>
    <cellStyle name="Normal 4 2 2 18" xfId="10289" xr:uid="{00000000-0005-0000-0000-000006790000}"/>
    <cellStyle name="Normal 4 2 2 18 2" xfId="18198" xr:uid="{00000000-0005-0000-0000-000007790000}"/>
    <cellStyle name="Normal 4 2 2 18 2 2" xfId="33867" xr:uid="{00000000-0005-0000-0000-000008790000}"/>
    <cellStyle name="Normal 4 2 2 18 2 3" xfId="49464" xr:uid="{00000000-0005-0000-0000-000009790000}"/>
    <cellStyle name="Normal 4 2 2 18 3" xfId="26121" xr:uid="{00000000-0005-0000-0000-00000A790000}"/>
    <cellStyle name="Normal 4 2 2 18 4" xfId="41718" xr:uid="{00000000-0005-0000-0000-00000B790000}"/>
    <cellStyle name="Normal 4 2 2 19" xfId="18175" xr:uid="{00000000-0005-0000-0000-00000C790000}"/>
    <cellStyle name="Normal 4 2 2 19 2" xfId="33844" xr:uid="{00000000-0005-0000-0000-00000D790000}"/>
    <cellStyle name="Normal 4 2 2 19 3" xfId="49441" xr:uid="{00000000-0005-0000-0000-00000E790000}"/>
    <cellStyle name="Normal 4 2 2 2" xfId="10290" xr:uid="{00000000-0005-0000-0000-00000F790000}"/>
    <cellStyle name="Normal 4 2 2 2 2" xfId="10291" xr:uid="{00000000-0005-0000-0000-000010790000}"/>
    <cellStyle name="Normal 4 2 2 2 2 2" xfId="10292" xr:uid="{00000000-0005-0000-0000-000011790000}"/>
    <cellStyle name="Normal 4 2 2 2 2 2 2" xfId="10293" xr:uid="{00000000-0005-0000-0000-000012790000}"/>
    <cellStyle name="Normal 4 2 2 2 2 2 2 2" xfId="18202" xr:uid="{00000000-0005-0000-0000-000013790000}"/>
    <cellStyle name="Normal 4 2 2 2 2 2 2 2 2" xfId="33871" xr:uid="{00000000-0005-0000-0000-000014790000}"/>
    <cellStyle name="Normal 4 2 2 2 2 2 2 2 3" xfId="49468" xr:uid="{00000000-0005-0000-0000-000015790000}"/>
    <cellStyle name="Normal 4 2 2 2 2 2 2 3" xfId="26125" xr:uid="{00000000-0005-0000-0000-000016790000}"/>
    <cellStyle name="Normal 4 2 2 2 2 2 2 4" xfId="41722" xr:uid="{00000000-0005-0000-0000-000017790000}"/>
    <cellStyle name="Normal 4 2 2 2 2 2 3" xfId="10294" xr:uid="{00000000-0005-0000-0000-000018790000}"/>
    <cellStyle name="Normal 4 2 2 2 2 2 3 2" xfId="18203" xr:uid="{00000000-0005-0000-0000-000019790000}"/>
    <cellStyle name="Normal 4 2 2 2 2 2 3 2 2" xfId="33872" xr:uid="{00000000-0005-0000-0000-00001A790000}"/>
    <cellStyle name="Normal 4 2 2 2 2 2 3 2 3" xfId="49469" xr:uid="{00000000-0005-0000-0000-00001B790000}"/>
    <cellStyle name="Normal 4 2 2 2 2 2 3 3" xfId="26126" xr:uid="{00000000-0005-0000-0000-00001C790000}"/>
    <cellStyle name="Normal 4 2 2 2 2 2 3 4" xfId="41723" xr:uid="{00000000-0005-0000-0000-00001D790000}"/>
    <cellStyle name="Normal 4 2 2 2 2 2 4" xfId="18201" xr:uid="{00000000-0005-0000-0000-00001E790000}"/>
    <cellStyle name="Normal 4 2 2 2 2 2 4 2" xfId="33870" xr:uid="{00000000-0005-0000-0000-00001F790000}"/>
    <cellStyle name="Normal 4 2 2 2 2 2 4 3" xfId="49467" xr:uid="{00000000-0005-0000-0000-000020790000}"/>
    <cellStyle name="Normal 4 2 2 2 2 2 5" xfId="26124" xr:uid="{00000000-0005-0000-0000-000021790000}"/>
    <cellStyle name="Normal 4 2 2 2 2 2 6" xfId="41721" xr:uid="{00000000-0005-0000-0000-000022790000}"/>
    <cellStyle name="Normal 4 2 2 2 2 3" xfId="10295" xr:uid="{00000000-0005-0000-0000-000023790000}"/>
    <cellStyle name="Normal 4 2 2 2 2 3 2" xfId="18204" xr:uid="{00000000-0005-0000-0000-000024790000}"/>
    <cellStyle name="Normal 4 2 2 2 2 3 2 2" xfId="33873" xr:uid="{00000000-0005-0000-0000-000025790000}"/>
    <cellStyle name="Normal 4 2 2 2 2 3 2 3" xfId="49470" xr:uid="{00000000-0005-0000-0000-000026790000}"/>
    <cellStyle name="Normal 4 2 2 2 2 3 3" xfId="26127" xr:uid="{00000000-0005-0000-0000-000027790000}"/>
    <cellStyle name="Normal 4 2 2 2 2 3 4" xfId="41724" xr:uid="{00000000-0005-0000-0000-000028790000}"/>
    <cellStyle name="Normal 4 2 2 2 2 4" xfId="10296" xr:uid="{00000000-0005-0000-0000-000029790000}"/>
    <cellStyle name="Normal 4 2 2 2 2 4 2" xfId="18205" xr:uid="{00000000-0005-0000-0000-00002A790000}"/>
    <cellStyle name="Normal 4 2 2 2 2 4 2 2" xfId="33874" xr:uid="{00000000-0005-0000-0000-00002B790000}"/>
    <cellStyle name="Normal 4 2 2 2 2 4 2 3" xfId="49471" xr:uid="{00000000-0005-0000-0000-00002C790000}"/>
    <cellStyle name="Normal 4 2 2 2 2 4 3" xfId="26128" xr:uid="{00000000-0005-0000-0000-00002D790000}"/>
    <cellStyle name="Normal 4 2 2 2 2 4 4" xfId="41725" xr:uid="{00000000-0005-0000-0000-00002E790000}"/>
    <cellStyle name="Normal 4 2 2 2 2 5" xfId="18200" xr:uid="{00000000-0005-0000-0000-00002F790000}"/>
    <cellStyle name="Normal 4 2 2 2 2 5 2" xfId="33869" xr:uid="{00000000-0005-0000-0000-000030790000}"/>
    <cellStyle name="Normal 4 2 2 2 2 5 3" xfId="49466" xr:uid="{00000000-0005-0000-0000-000031790000}"/>
    <cellStyle name="Normal 4 2 2 2 2 6" xfId="26123" xr:uid="{00000000-0005-0000-0000-000032790000}"/>
    <cellStyle name="Normal 4 2 2 2 2 7" xfId="41720" xr:uid="{00000000-0005-0000-0000-000033790000}"/>
    <cellStyle name="Normal 4 2 2 2 3" xfId="10297" xr:uid="{00000000-0005-0000-0000-000034790000}"/>
    <cellStyle name="Normal 4 2 2 2 3 2" xfId="10298" xr:uid="{00000000-0005-0000-0000-000035790000}"/>
    <cellStyle name="Normal 4 2 2 2 3 2 2" xfId="18207" xr:uid="{00000000-0005-0000-0000-000036790000}"/>
    <cellStyle name="Normal 4 2 2 2 3 2 2 2" xfId="33876" xr:uid="{00000000-0005-0000-0000-000037790000}"/>
    <cellStyle name="Normal 4 2 2 2 3 2 2 3" xfId="49473" xr:uid="{00000000-0005-0000-0000-000038790000}"/>
    <cellStyle name="Normal 4 2 2 2 3 2 3" xfId="26130" xr:uid="{00000000-0005-0000-0000-000039790000}"/>
    <cellStyle name="Normal 4 2 2 2 3 2 4" xfId="41727" xr:uid="{00000000-0005-0000-0000-00003A790000}"/>
    <cellStyle name="Normal 4 2 2 2 3 3" xfId="10299" xr:uid="{00000000-0005-0000-0000-00003B790000}"/>
    <cellStyle name="Normal 4 2 2 2 3 3 2" xfId="18208" xr:uid="{00000000-0005-0000-0000-00003C790000}"/>
    <cellStyle name="Normal 4 2 2 2 3 3 2 2" xfId="33877" xr:uid="{00000000-0005-0000-0000-00003D790000}"/>
    <cellStyle name="Normal 4 2 2 2 3 3 2 3" xfId="49474" xr:uid="{00000000-0005-0000-0000-00003E790000}"/>
    <cellStyle name="Normal 4 2 2 2 3 3 3" xfId="26131" xr:uid="{00000000-0005-0000-0000-00003F790000}"/>
    <cellStyle name="Normal 4 2 2 2 3 3 4" xfId="41728" xr:uid="{00000000-0005-0000-0000-000040790000}"/>
    <cellStyle name="Normal 4 2 2 2 3 4" xfId="18206" xr:uid="{00000000-0005-0000-0000-000041790000}"/>
    <cellStyle name="Normal 4 2 2 2 3 4 2" xfId="33875" xr:uid="{00000000-0005-0000-0000-000042790000}"/>
    <cellStyle name="Normal 4 2 2 2 3 4 3" xfId="49472" xr:uid="{00000000-0005-0000-0000-000043790000}"/>
    <cellStyle name="Normal 4 2 2 2 3 5" xfId="26129" xr:uid="{00000000-0005-0000-0000-000044790000}"/>
    <cellStyle name="Normal 4 2 2 2 3 6" xfId="41726" xr:uid="{00000000-0005-0000-0000-000045790000}"/>
    <cellStyle name="Normal 4 2 2 2 4" xfId="10300" xr:uid="{00000000-0005-0000-0000-000046790000}"/>
    <cellStyle name="Normal 4 2 2 2 4 2" xfId="18209" xr:uid="{00000000-0005-0000-0000-000047790000}"/>
    <cellStyle name="Normal 4 2 2 2 4 2 2" xfId="33878" xr:uid="{00000000-0005-0000-0000-000048790000}"/>
    <cellStyle name="Normal 4 2 2 2 4 2 3" xfId="49475" xr:uid="{00000000-0005-0000-0000-000049790000}"/>
    <cellStyle name="Normal 4 2 2 2 4 3" xfId="26132" xr:uid="{00000000-0005-0000-0000-00004A790000}"/>
    <cellStyle name="Normal 4 2 2 2 4 4" xfId="41729" xr:uid="{00000000-0005-0000-0000-00004B790000}"/>
    <cellStyle name="Normal 4 2 2 2 5" xfId="10301" xr:uid="{00000000-0005-0000-0000-00004C790000}"/>
    <cellStyle name="Normal 4 2 2 2 5 2" xfId="18210" xr:uid="{00000000-0005-0000-0000-00004D790000}"/>
    <cellStyle name="Normal 4 2 2 2 5 2 2" xfId="33879" xr:uid="{00000000-0005-0000-0000-00004E790000}"/>
    <cellStyle name="Normal 4 2 2 2 5 2 3" xfId="49476" xr:uid="{00000000-0005-0000-0000-00004F790000}"/>
    <cellStyle name="Normal 4 2 2 2 5 3" xfId="26133" xr:uid="{00000000-0005-0000-0000-000050790000}"/>
    <cellStyle name="Normal 4 2 2 2 5 4" xfId="41730" xr:uid="{00000000-0005-0000-0000-000051790000}"/>
    <cellStyle name="Normal 4 2 2 2 6" xfId="18199" xr:uid="{00000000-0005-0000-0000-000052790000}"/>
    <cellStyle name="Normal 4 2 2 2 6 2" xfId="33868" xr:uid="{00000000-0005-0000-0000-000053790000}"/>
    <cellStyle name="Normal 4 2 2 2 6 3" xfId="49465" xr:uid="{00000000-0005-0000-0000-000054790000}"/>
    <cellStyle name="Normal 4 2 2 2 7" xfId="26122" xr:uid="{00000000-0005-0000-0000-000055790000}"/>
    <cellStyle name="Normal 4 2 2 2 8" xfId="41719" xr:uid="{00000000-0005-0000-0000-000056790000}"/>
    <cellStyle name="Normal 4 2 2 20" xfId="26098" xr:uid="{00000000-0005-0000-0000-000057790000}"/>
    <cellStyle name="Normal 4 2 2 21" xfId="41695" xr:uid="{00000000-0005-0000-0000-000058790000}"/>
    <cellStyle name="Normal 4 2 2 3" xfId="10302" xr:uid="{00000000-0005-0000-0000-000059790000}"/>
    <cellStyle name="Normal 4 2 2 3 2" xfId="10303" xr:uid="{00000000-0005-0000-0000-00005A790000}"/>
    <cellStyle name="Normal 4 2 2 3 2 2" xfId="10304" xr:uid="{00000000-0005-0000-0000-00005B790000}"/>
    <cellStyle name="Normal 4 2 2 3 2 2 2" xfId="10305" xr:uid="{00000000-0005-0000-0000-00005C790000}"/>
    <cellStyle name="Normal 4 2 2 3 2 2 2 2" xfId="18214" xr:uid="{00000000-0005-0000-0000-00005D790000}"/>
    <cellStyle name="Normal 4 2 2 3 2 2 2 2 2" xfId="33883" xr:uid="{00000000-0005-0000-0000-00005E790000}"/>
    <cellStyle name="Normal 4 2 2 3 2 2 2 2 3" xfId="49480" xr:uid="{00000000-0005-0000-0000-00005F790000}"/>
    <cellStyle name="Normal 4 2 2 3 2 2 2 3" xfId="26137" xr:uid="{00000000-0005-0000-0000-000060790000}"/>
    <cellStyle name="Normal 4 2 2 3 2 2 2 4" xfId="41734" xr:uid="{00000000-0005-0000-0000-000061790000}"/>
    <cellStyle name="Normal 4 2 2 3 2 2 3" xfId="10306" xr:uid="{00000000-0005-0000-0000-000062790000}"/>
    <cellStyle name="Normal 4 2 2 3 2 2 3 2" xfId="18215" xr:uid="{00000000-0005-0000-0000-000063790000}"/>
    <cellStyle name="Normal 4 2 2 3 2 2 3 2 2" xfId="33884" xr:uid="{00000000-0005-0000-0000-000064790000}"/>
    <cellStyle name="Normal 4 2 2 3 2 2 3 2 3" xfId="49481" xr:uid="{00000000-0005-0000-0000-000065790000}"/>
    <cellStyle name="Normal 4 2 2 3 2 2 3 3" xfId="26138" xr:uid="{00000000-0005-0000-0000-000066790000}"/>
    <cellStyle name="Normal 4 2 2 3 2 2 3 4" xfId="41735" xr:uid="{00000000-0005-0000-0000-000067790000}"/>
    <cellStyle name="Normal 4 2 2 3 2 2 4" xfId="18213" xr:uid="{00000000-0005-0000-0000-000068790000}"/>
    <cellStyle name="Normal 4 2 2 3 2 2 4 2" xfId="33882" xr:uid="{00000000-0005-0000-0000-000069790000}"/>
    <cellStyle name="Normal 4 2 2 3 2 2 4 3" xfId="49479" xr:uid="{00000000-0005-0000-0000-00006A790000}"/>
    <cellStyle name="Normal 4 2 2 3 2 2 5" xfId="26136" xr:uid="{00000000-0005-0000-0000-00006B790000}"/>
    <cellStyle name="Normal 4 2 2 3 2 2 6" xfId="41733" xr:uid="{00000000-0005-0000-0000-00006C790000}"/>
    <cellStyle name="Normal 4 2 2 3 2 3" xfId="10307" xr:uid="{00000000-0005-0000-0000-00006D790000}"/>
    <cellStyle name="Normal 4 2 2 3 2 3 2" xfId="18216" xr:uid="{00000000-0005-0000-0000-00006E790000}"/>
    <cellStyle name="Normal 4 2 2 3 2 3 2 2" xfId="33885" xr:uid="{00000000-0005-0000-0000-00006F790000}"/>
    <cellStyle name="Normal 4 2 2 3 2 3 2 3" xfId="49482" xr:uid="{00000000-0005-0000-0000-000070790000}"/>
    <cellStyle name="Normal 4 2 2 3 2 3 3" xfId="26139" xr:uid="{00000000-0005-0000-0000-000071790000}"/>
    <cellStyle name="Normal 4 2 2 3 2 3 4" xfId="41736" xr:uid="{00000000-0005-0000-0000-000072790000}"/>
    <cellStyle name="Normal 4 2 2 3 2 4" xfId="10308" xr:uid="{00000000-0005-0000-0000-000073790000}"/>
    <cellStyle name="Normal 4 2 2 3 2 4 2" xfId="18217" xr:uid="{00000000-0005-0000-0000-000074790000}"/>
    <cellStyle name="Normal 4 2 2 3 2 4 2 2" xfId="33886" xr:uid="{00000000-0005-0000-0000-000075790000}"/>
    <cellStyle name="Normal 4 2 2 3 2 4 2 3" xfId="49483" xr:uid="{00000000-0005-0000-0000-000076790000}"/>
    <cellStyle name="Normal 4 2 2 3 2 4 3" xfId="26140" xr:uid="{00000000-0005-0000-0000-000077790000}"/>
    <cellStyle name="Normal 4 2 2 3 2 4 4" xfId="41737" xr:uid="{00000000-0005-0000-0000-000078790000}"/>
    <cellStyle name="Normal 4 2 2 3 2 5" xfId="18212" xr:uid="{00000000-0005-0000-0000-000079790000}"/>
    <cellStyle name="Normal 4 2 2 3 2 5 2" xfId="33881" xr:uid="{00000000-0005-0000-0000-00007A790000}"/>
    <cellStyle name="Normal 4 2 2 3 2 5 3" xfId="49478" xr:uid="{00000000-0005-0000-0000-00007B790000}"/>
    <cellStyle name="Normal 4 2 2 3 2 6" xfId="26135" xr:uid="{00000000-0005-0000-0000-00007C790000}"/>
    <cellStyle name="Normal 4 2 2 3 2 7" xfId="41732" xr:uid="{00000000-0005-0000-0000-00007D790000}"/>
    <cellStyle name="Normal 4 2 2 3 3" xfId="10309" xr:uid="{00000000-0005-0000-0000-00007E790000}"/>
    <cellStyle name="Normal 4 2 2 3 3 2" xfId="10310" xr:uid="{00000000-0005-0000-0000-00007F790000}"/>
    <cellStyle name="Normal 4 2 2 3 3 2 2" xfId="18219" xr:uid="{00000000-0005-0000-0000-000080790000}"/>
    <cellStyle name="Normal 4 2 2 3 3 2 2 2" xfId="33888" xr:uid="{00000000-0005-0000-0000-000081790000}"/>
    <cellStyle name="Normal 4 2 2 3 3 2 2 3" xfId="49485" xr:uid="{00000000-0005-0000-0000-000082790000}"/>
    <cellStyle name="Normal 4 2 2 3 3 2 3" xfId="26142" xr:uid="{00000000-0005-0000-0000-000083790000}"/>
    <cellStyle name="Normal 4 2 2 3 3 2 4" xfId="41739" xr:uid="{00000000-0005-0000-0000-000084790000}"/>
    <cellStyle name="Normal 4 2 2 3 3 3" xfId="10311" xr:uid="{00000000-0005-0000-0000-000085790000}"/>
    <cellStyle name="Normal 4 2 2 3 3 3 2" xfId="18220" xr:uid="{00000000-0005-0000-0000-000086790000}"/>
    <cellStyle name="Normal 4 2 2 3 3 3 2 2" xfId="33889" xr:uid="{00000000-0005-0000-0000-000087790000}"/>
    <cellStyle name="Normal 4 2 2 3 3 3 2 3" xfId="49486" xr:uid="{00000000-0005-0000-0000-000088790000}"/>
    <cellStyle name="Normal 4 2 2 3 3 3 3" xfId="26143" xr:uid="{00000000-0005-0000-0000-000089790000}"/>
    <cellStyle name="Normal 4 2 2 3 3 3 4" xfId="41740" xr:uid="{00000000-0005-0000-0000-00008A790000}"/>
    <cellStyle name="Normal 4 2 2 3 3 4" xfId="18218" xr:uid="{00000000-0005-0000-0000-00008B790000}"/>
    <cellStyle name="Normal 4 2 2 3 3 4 2" xfId="33887" xr:uid="{00000000-0005-0000-0000-00008C790000}"/>
    <cellStyle name="Normal 4 2 2 3 3 4 3" xfId="49484" xr:uid="{00000000-0005-0000-0000-00008D790000}"/>
    <cellStyle name="Normal 4 2 2 3 3 5" xfId="26141" xr:uid="{00000000-0005-0000-0000-00008E790000}"/>
    <cellStyle name="Normal 4 2 2 3 3 6" xfId="41738" xr:uid="{00000000-0005-0000-0000-00008F790000}"/>
    <cellStyle name="Normal 4 2 2 3 4" xfId="10312" xr:uid="{00000000-0005-0000-0000-000090790000}"/>
    <cellStyle name="Normal 4 2 2 3 4 2" xfId="18221" xr:uid="{00000000-0005-0000-0000-000091790000}"/>
    <cellStyle name="Normal 4 2 2 3 4 2 2" xfId="33890" xr:uid="{00000000-0005-0000-0000-000092790000}"/>
    <cellStyle name="Normal 4 2 2 3 4 2 3" xfId="49487" xr:uid="{00000000-0005-0000-0000-000093790000}"/>
    <cellStyle name="Normal 4 2 2 3 4 3" xfId="26144" xr:uid="{00000000-0005-0000-0000-000094790000}"/>
    <cellStyle name="Normal 4 2 2 3 4 4" xfId="41741" xr:uid="{00000000-0005-0000-0000-000095790000}"/>
    <cellStyle name="Normal 4 2 2 3 5" xfId="10313" xr:uid="{00000000-0005-0000-0000-000096790000}"/>
    <cellStyle name="Normal 4 2 2 3 5 2" xfId="18222" xr:uid="{00000000-0005-0000-0000-000097790000}"/>
    <cellStyle name="Normal 4 2 2 3 5 2 2" xfId="33891" xr:uid="{00000000-0005-0000-0000-000098790000}"/>
    <cellStyle name="Normal 4 2 2 3 5 2 3" xfId="49488" xr:uid="{00000000-0005-0000-0000-000099790000}"/>
    <cellStyle name="Normal 4 2 2 3 5 3" xfId="26145" xr:uid="{00000000-0005-0000-0000-00009A790000}"/>
    <cellStyle name="Normal 4 2 2 3 5 4" xfId="41742" xr:uid="{00000000-0005-0000-0000-00009B790000}"/>
    <cellStyle name="Normal 4 2 2 3 6" xfId="18211" xr:uid="{00000000-0005-0000-0000-00009C790000}"/>
    <cellStyle name="Normal 4 2 2 3 6 2" xfId="33880" xr:uid="{00000000-0005-0000-0000-00009D790000}"/>
    <cellStyle name="Normal 4 2 2 3 6 3" xfId="49477" xr:uid="{00000000-0005-0000-0000-00009E790000}"/>
    <cellStyle name="Normal 4 2 2 3 7" xfId="26134" xr:uid="{00000000-0005-0000-0000-00009F790000}"/>
    <cellStyle name="Normal 4 2 2 3 8" xfId="41731" xr:uid="{00000000-0005-0000-0000-0000A0790000}"/>
    <cellStyle name="Normal 4 2 2 4" xfId="10314" xr:uid="{00000000-0005-0000-0000-0000A1790000}"/>
    <cellStyle name="Normal 4 2 2 4 2" xfId="10315" xr:uid="{00000000-0005-0000-0000-0000A2790000}"/>
    <cellStyle name="Normal 4 2 2 4 2 2" xfId="10316" xr:uid="{00000000-0005-0000-0000-0000A3790000}"/>
    <cellStyle name="Normal 4 2 2 4 2 2 2" xfId="18225" xr:uid="{00000000-0005-0000-0000-0000A4790000}"/>
    <cellStyle name="Normal 4 2 2 4 2 2 2 2" xfId="33894" xr:uid="{00000000-0005-0000-0000-0000A5790000}"/>
    <cellStyle name="Normal 4 2 2 4 2 2 2 3" xfId="49491" xr:uid="{00000000-0005-0000-0000-0000A6790000}"/>
    <cellStyle name="Normal 4 2 2 4 2 2 3" xfId="26148" xr:uid="{00000000-0005-0000-0000-0000A7790000}"/>
    <cellStyle name="Normal 4 2 2 4 2 2 4" xfId="41745" xr:uid="{00000000-0005-0000-0000-0000A8790000}"/>
    <cellStyle name="Normal 4 2 2 4 2 3" xfId="10317" xr:uid="{00000000-0005-0000-0000-0000A9790000}"/>
    <cellStyle name="Normal 4 2 2 4 2 3 2" xfId="18226" xr:uid="{00000000-0005-0000-0000-0000AA790000}"/>
    <cellStyle name="Normal 4 2 2 4 2 3 2 2" xfId="33895" xr:uid="{00000000-0005-0000-0000-0000AB790000}"/>
    <cellStyle name="Normal 4 2 2 4 2 3 2 3" xfId="49492" xr:uid="{00000000-0005-0000-0000-0000AC790000}"/>
    <cellStyle name="Normal 4 2 2 4 2 3 3" xfId="26149" xr:uid="{00000000-0005-0000-0000-0000AD790000}"/>
    <cellStyle name="Normal 4 2 2 4 2 3 4" xfId="41746" xr:uid="{00000000-0005-0000-0000-0000AE790000}"/>
    <cellStyle name="Normal 4 2 2 4 2 4" xfId="18224" xr:uid="{00000000-0005-0000-0000-0000AF790000}"/>
    <cellStyle name="Normal 4 2 2 4 2 4 2" xfId="33893" xr:uid="{00000000-0005-0000-0000-0000B0790000}"/>
    <cellStyle name="Normal 4 2 2 4 2 4 3" xfId="49490" xr:uid="{00000000-0005-0000-0000-0000B1790000}"/>
    <cellStyle name="Normal 4 2 2 4 2 5" xfId="26147" xr:uid="{00000000-0005-0000-0000-0000B2790000}"/>
    <cellStyle name="Normal 4 2 2 4 2 6" xfId="41744" xr:uid="{00000000-0005-0000-0000-0000B3790000}"/>
    <cellStyle name="Normal 4 2 2 4 3" xfId="10318" xr:uid="{00000000-0005-0000-0000-0000B4790000}"/>
    <cellStyle name="Normal 4 2 2 4 3 2" xfId="18227" xr:uid="{00000000-0005-0000-0000-0000B5790000}"/>
    <cellStyle name="Normal 4 2 2 4 3 2 2" xfId="33896" xr:uid="{00000000-0005-0000-0000-0000B6790000}"/>
    <cellStyle name="Normal 4 2 2 4 3 2 3" xfId="49493" xr:uid="{00000000-0005-0000-0000-0000B7790000}"/>
    <cellStyle name="Normal 4 2 2 4 3 3" xfId="26150" xr:uid="{00000000-0005-0000-0000-0000B8790000}"/>
    <cellStyle name="Normal 4 2 2 4 3 4" xfId="41747" xr:uid="{00000000-0005-0000-0000-0000B9790000}"/>
    <cellStyle name="Normal 4 2 2 4 4" xfId="10319" xr:uid="{00000000-0005-0000-0000-0000BA790000}"/>
    <cellStyle name="Normal 4 2 2 4 4 2" xfId="18228" xr:uid="{00000000-0005-0000-0000-0000BB790000}"/>
    <cellStyle name="Normal 4 2 2 4 4 2 2" xfId="33897" xr:uid="{00000000-0005-0000-0000-0000BC790000}"/>
    <cellStyle name="Normal 4 2 2 4 4 2 3" xfId="49494" xr:uid="{00000000-0005-0000-0000-0000BD790000}"/>
    <cellStyle name="Normal 4 2 2 4 4 3" xfId="26151" xr:uid="{00000000-0005-0000-0000-0000BE790000}"/>
    <cellStyle name="Normal 4 2 2 4 4 4" xfId="41748" xr:uid="{00000000-0005-0000-0000-0000BF790000}"/>
    <cellStyle name="Normal 4 2 2 4 5" xfId="18223" xr:uid="{00000000-0005-0000-0000-0000C0790000}"/>
    <cellStyle name="Normal 4 2 2 4 5 2" xfId="33892" xr:uid="{00000000-0005-0000-0000-0000C1790000}"/>
    <cellStyle name="Normal 4 2 2 4 5 3" xfId="49489" xr:uid="{00000000-0005-0000-0000-0000C2790000}"/>
    <cellStyle name="Normal 4 2 2 4 6" xfId="26146" xr:uid="{00000000-0005-0000-0000-0000C3790000}"/>
    <cellStyle name="Normal 4 2 2 4 7" xfId="41743" xr:uid="{00000000-0005-0000-0000-0000C4790000}"/>
    <cellStyle name="Normal 4 2 2 5" xfId="10320" xr:uid="{00000000-0005-0000-0000-0000C5790000}"/>
    <cellStyle name="Normal 4 2 2 5 2" xfId="10321" xr:uid="{00000000-0005-0000-0000-0000C6790000}"/>
    <cellStyle name="Normal 4 2 2 5 2 2" xfId="18230" xr:uid="{00000000-0005-0000-0000-0000C7790000}"/>
    <cellStyle name="Normal 4 2 2 5 2 2 2" xfId="33899" xr:uid="{00000000-0005-0000-0000-0000C8790000}"/>
    <cellStyle name="Normal 4 2 2 5 2 2 3" xfId="49496" xr:uid="{00000000-0005-0000-0000-0000C9790000}"/>
    <cellStyle name="Normal 4 2 2 5 2 3" xfId="26153" xr:uid="{00000000-0005-0000-0000-0000CA790000}"/>
    <cellStyle name="Normal 4 2 2 5 2 4" xfId="41750" xr:uid="{00000000-0005-0000-0000-0000CB790000}"/>
    <cellStyle name="Normal 4 2 2 5 3" xfId="10322" xr:uid="{00000000-0005-0000-0000-0000CC790000}"/>
    <cellStyle name="Normal 4 2 2 5 3 2" xfId="18231" xr:uid="{00000000-0005-0000-0000-0000CD790000}"/>
    <cellStyle name="Normal 4 2 2 5 3 2 2" xfId="33900" xr:uid="{00000000-0005-0000-0000-0000CE790000}"/>
    <cellStyle name="Normal 4 2 2 5 3 2 3" xfId="49497" xr:uid="{00000000-0005-0000-0000-0000CF790000}"/>
    <cellStyle name="Normal 4 2 2 5 3 3" xfId="26154" xr:uid="{00000000-0005-0000-0000-0000D0790000}"/>
    <cellStyle name="Normal 4 2 2 5 3 4" xfId="41751" xr:uid="{00000000-0005-0000-0000-0000D1790000}"/>
    <cellStyle name="Normal 4 2 2 5 4" xfId="18229" xr:uid="{00000000-0005-0000-0000-0000D2790000}"/>
    <cellStyle name="Normal 4 2 2 5 4 2" xfId="33898" xr:uid="{00000000-0005-0000-0000-0000D3790000}"/>
    <cellStyle name="Normal 4 2 2 5 4 3" xfId="49495" xr:uid="{00000000-0005-0000-0000-0000D4790000}"/>
    <cellStyle name="Normal 4 2 2 5 5" xfId="26152" xr:uid="{00000000-0005-0000-0000-0000D5790000}"/>
    <cellStyle name="Normal 4 2 2 5 6" xfId="41749" xr:uid="{00000000-0005-0000-0000-0000D6790000}"/>
    <cellStyle name="Normal 4 2 2 6" xfId="10323" xr:uid="{00000000-0005-0000-0000-0000D7790000}"/>
    <cellStyle name="Normal 4 2 2 6 2" xfId="10324" xr:uid="{00000000-0005-0000-0000-0000D8790000}"/>
    <cellStyle name="Normal 4 2 2 6 2 2" xfId="18233" xr:uid="{00000000-0005-0000-0000-0000D9790000}"/>
    <cellStyle name="Normal 4 2 2 6 2 2 2" xfId="33902" xr:uid="{00000000-0005-0000-0000-0000DA790000}"/>
    <cellStyle name="Normal 4 2 2 6 2 2 3" xfId="49499" xr:uid="{00000000-0005-0000-0000-0000DB790000}"/>
    <cellStyle name="Normal 4 2 2 6 2 3" xfId="26156" xr:uid="{00000000-0005-0000-0000-0000DC790000}"/>
    <cellStyle name="Normal 4 2 2 6 2 4" xfId="41753" xr:uid="{00000000-0005-0000-0000-0000DD790000}"/>
    <cellStyle name="Normal 4 2 2 6 3" xfId="10325" xr:uid="{00000000-0005-0000-0000-0000DE790000}"/>
    <cellStyle name="Normal 4 2 2 6 3 2" xfId="18234" xr:uid="{00000000-0005-0000-0000-0000DF790000}"/>
    <cellStyle name="Normal 4 2 2 6 3 2 2" xfId="33903" xr:uid="{00000000-0005-0000-0000-0000E0790000}"/>
    <cellStyle name="Normal 4 2 2 6 3 2 3" xfId="49500" xr:uid="{00000000-0005-0000-0000-0000E1790000}"/>
    <cellStyle name="Normal 4 2 2 6 3 3" xfId="26157" xr:uid="{00000000-0005-0000-0000-0000E2790000}"/>
    <cellStyle name="Normal 4 2 2 6 3 4" xfId="41754" xr:uid="{00000000-0005-0000-0000-0000E3790000}"/>
    <cellStyle name="Normal 4 2 2 6 4" xfId="18232" xr:uid="{00000000-0005-0000-0000-0000E4790000}"/>
    <cellStyle name="Normal 4 2 2 6 4 2" xfId="33901" xr:uid="{00000000-0005-0000-0000-0000E5790000}"/>
    <cellStyle name="Normal 4 2 2 6 4 3" xfId="49498" xr:uid="{00000000-0005-0000-0000-0000E6790000}"/>
    <cellStyle name="Normal 4 2 2 6 5" xfId="26155" xr:uid="{00000000-0005-0000-0000-0000E7790000}"/>
    <cellStyle name="Normal 4 2 2 6 6" xfId="41752" xr:uid="{00000000-0005-0000-0000-0000E8790000}"/>
    <cellStyle name="Normal 4 2 2 7" xfId="10326" xr:uid="{00000000-0005-0000-0000-0000E9790000}"/>
    <cellStyle name="Normal 4 2 2 7 2" xfId="10327" xr:uid="{00000000-0005-0000-0000-0000EA790000}"/>
    <cellStyle name="Normal 4 2 2 7 2 2" xfId="18236" xr:uid="{00000000-0005-0000-0000-0000EB790000}"/>
    <cellStyle name="Normal 4 2 2 7 2 2 2" xfId="33905" xr:uid="{00000000-0005-0000-0000-0000EC790000}"/>
    <cellStyle name="Normal 4 2 2 7 2 2 3" xfId="49502" xr:uid="{00000000-0005-0000-0000-0000ED790000}"/>
    <cellStyle name="Normal 4 2 2 7 2 3" xfId="26159" xr:uid="{00000000-0005-0000-0000-0000EE790000}"/>
    <cellStyle name="Normal 4 2 2 7 2 4" xfId="41756" xr:uid="{00000000-0005-0000-0000-0000EF790000}"/>
    <cellStyle name="Normal 4 2 2 7 3" xfId="10328" xr:uid="{00000000-0005-0000-0000-0000F0790000}"/>
    <cellStyle name="Normal 4 2 2 7 3 2" xfId="18237" xr:uid="{00000000-0005-0000-0000-0000F1790000}"/>
    <cellStyle name="Normal 4 2 2 7 3 2 2" xfId="33906" xr:uid="{00000000-0005-0000-0000-0000F2790000}"/>
    <cellStyle name="Normal 4 2 2 7 3 2 3" xfId="49503" xr:uid="{00000000-0005-0000-0000-0000F3790000}"/>
    <cellStyle name="Normal 4 2 2 7 3 3" xfId="26160" xr:uid="{00000000-0005-0000-0000-0000F4790000}"/>
    <cellStyle name="Normal 4 2 2 7 3 4" xfId="41757" xr:uid="{00000000-0005-0000-0000-0000F5790000}"/>
    <cellStyle name="Normal 4 2 2 7 4" xfId="18235" xr:uid="{00000000-0005-0000-0000-0000F6790000}"/>
    <cellStyle name="Normal 4 2 2 7 4 2" xfId="33904" xr:uid="{00000000-0005-0000-0000-0000F7790000}"/>
    <cellStyle name="Normal 4 2 2 7 4 3" xfId="49501" xr:uid="{00000000-0005-0000-0000-0000F8790000}"/>
    <cellStyle name="Normal 4 2 2 7 5" xfId="26158" xr:uid="{00000000-0005-0000-0000-0000F9790000}"/>
    <cellStyle name="Normal 4 2 2 7 6" xfId="41755" xr:uid="{00000000-0005-0000-0000-0000FA790000}"/>
    <cellStyle name="Normal 4 2 2 8" xfId="10329" xr:uid="{00000000-0005-0000-0000-0000FB790000}"/>
    <cellStyle name="Normal 4 2 2 8 2" xfId="10330" xr:uid="{00000000-0005-0000-0000-0000FC790000}"/>
    <cellStyle name="Normal 4 2 2 8 2 2" xfId="18239" xr:uid="{00000000-0005-0000-0000-0000FD790000}"/>
    <cellStyle name="Normal 4 2 2 8 2 2 2" xfId="33908" xr:uid="{00000000-0005-0000-0000-0000FE790000}"/>
    <cellStyle name="Normal 4 2 2 8 2 2 3" xfId="49505" xr:uid="{00000000-0005-0000-0000-0000FF790000}"/>
    <cellStyle name="Normal 4 2 2 8 2 3" xfId="26162" xr:uid="{00000000-0005-0000-0000-0000007A0000}"/>
    <cellStyle name="Normal 4 2 2 8 2 4" xfId="41759" xr:uid="{00000000-0005-0000-0000-0000017A0000}"/>
    <cellStyle name="Normal 4 2 2 8 3" xfId="10331" xr:uid="{00000000-0005-0000-0000-0000027A0000}"/>
    <cellStyle name="Normal 4 2 2 8 3 2" xfId="18240" xr:uid="{00000000-0005-0000-0000-0000037A0000}"/>
    <cellStyle name="Normal 4 2 2 8 3 2 2" xfId="33909" xr:uid="{00000000-0005-0000-0000-0000047A0000}"/>
    <cellStyle name="Normal 4 2 2 8 3 2 3" xfId="49506" xr:uid="{00000000-0005-0000-0000-0000057A0000}"/>
    <cellStyle name="Normal 4 2 2 8 3 3" xfId="26163" xr:uid="{00000000-0005-0000-0000-0000067A0000}"/>
    <cellStyle name="Normal 4 2 2 8 3 4" xfId="41760" xr:uid="{00000000-0005-0000-0000-0000077A0000}"/>
    <cellStyle name="Normal 4 2 2 8 4" xfId="18238" xr:uid="{00000000-0005-0000-0000-0000087A0000}"/>
    <cellStyle name="Normal 4 2 2 8 4 2" xfId="33907" xr:uid="{00000000-0005-0000-0000-0000097A0000}"/>
    <cellStyle name="Normal 4 2 2 8 4 3" xfId="49504" xr:uid="{00000000-0005-0000-0000-00000A7A0000}"/>
    <cellStyle name="Normal 4 2 2 8 5" xfId="26161" xr:uid="{00000000-0005-0000-0000-00000B7A0000}"/>
    <cellStyle name="Normal 4 2 2 8 6" xfId="41758" xr:uid="{00000000-0005-0000-0000-00000C7A0000}"/>
    <cellStyle name="Normal 4 2 2 9" xfId="10332" xr:uid="{00000000-0005-0000-0000-00000D7A0000}"/>
    <cellStyle name="Normal 4 2 2 9 2" xfId="10333" xr:uid="{00000000-0005-0000-0000-00000E7A0000}"/>
    <cellStyle name="Normal 4 2 2 9 2 2" xfId="18242" xr:uid="{00000000-0005-0000-0000-00000F7A0000}"/>
    <cellStyle name="Normal 4 2 2 9 2 2 2" xfId="33911" xr:uid="{00000000-0005-0000-0000-0000107A0000}"/>
    <cellStyle name="Normal 4 2 2 9 2 2 3" xfId="49508" xr:uid="{00000000-0005-0000-0000-0000117A0000}"/>
    <cellStyle name="Normal 4 2 2 9 2 3" xfId="26165" xr:uid="{00000000-0005-0000-0000-0000127A0000}"/>
    <cellStyle name="Normal 4 2 2 9 2 4" xfId="41762" xr:uid="{00000000-0005-0000-0000-0000137A0000}"/>
    <cellStyle name="Normal 4 2 2 9 3" xfId="10334" xr:uid="{00000000-0005-0000-0000-0000147A0000}"/>
    <cellStyle name="Normal 4 2 2 9 3 2" xfId="18243" xr:uid="{00000000-0005-0000-0000-0000157A0000}"/>
    <cellStyle name="Normal 4 2 2 9 3 2 2" xfId="33912" xr:uid="{00000000-0005-0000-0000-0000167A0000}"/>
    <cellStyle name="Normal 4 2 2 9 3 2 3" xfId="49509" xr:uid="{00000000-0005-0000-0000-0000177A0000}"/>
    <cellStyle name="Normal 4 2 2 9 3 3" xfId="26166" xr:uid="{00000000-0005-0000-0000-0000187A0000}"/>
    <cellStyle name="Normal 4 2 2 9 3 4" xfId="41763" xr:uid="{00000000-0005-0000-0000-0000197A0000}"/>
    <cellStyle name="Normal 4 2 2 9 4" xfId="18241" xr:uid="{00000000-0005-0000-0000-00001A7A0000}"/>
    <cellStyle name="Normal 4 2 2 9 4 2" xfId="33910" xr:uid="{00000000-0005-0000-0000-00001B7A0000}"/>
    <cellStyle name="Normal 4 2 2 9 4 3" xfId="49507" xr:uid="{00000000-0005-0000-0000-00001C7A0000}"/>
    <cellStyle name="Normal 4 2 2 9 5" xfId="26164" xr:uid="{00000000-0005-0000-0000-00001D7A0000}"/>
    <cellStyle name="Normal 4 2 2 9 6" xfId="41761" xr:uid="{00000000-0005-0000-0000-00001E7A0000}"/>
    <cellStyle name="Normal 4 2 20" xfId="10335" xr:uid="{00000000-0005-0000-0000-00001F7A0000}"/>
    <cellStyle name="Normal 4 2 20 2" xfId="10336" xr:uid="{00000000-0005-0000-0000-0000207A0000}"/>
    <cellStyle name="Normal 4 2 20 2 2" xfId="18245" xr:uid="{00000000-0005-0000-0000-0000217A0000}"/>
    <cellStyle name="Normal 4 2 20 2 2 2" xfId="33914" xr:uid="{00000000-0005-0000-0000-0000227A0000}"/>
    <cellStyle name="Normal 4 2 20 2 2 3" xfId="49511" xr:uid="{00000000-0005-0000-0000-0000237A0000}"/>
    <cellStyle name="Normal 4 2 20 2 3" xfId="26168" xr:uid="{00000000-0005-0000-0000-0000247A0000}"/>
    <cellStyle name="Normal 4 2 20 2 4" xfId="41765" xr:uid="{00000000-0005-0000-0000-0000257A0000}"/>
    <cellStyle name="Normal 4 2 20 3" xfId="10337" xr:uid="{00000000-0005-0000-0000-0000267A0000}"/>
    <cellStyle name="Normal 4 2 20 3 2" xfId="18246" xr:uid="{00000000-0005-0000-0000-0000277A0000}"/>
    <cellStyle name="Normal 4 2 20 3 2 2" xfId="33915" xr:uid="{00000000-0005-0000-0000-0000287A0000}"/>
    <cellStyle name="Normal 4 2 20 3 2 3" xfId="49512" xr:uid="{00000000-0005-0000-0000-0000297A0000}"/>
    <cellStyle name="Normal 4 2 20 3 3" xfId="26169" xr:uid="{00000000-0005-0000-0000-00002A7A0000}"/>
    <cellStyle name="Normal 4 2 20 3 4" xfId="41766" xr:uid="{00000000-0005-0000-0000-00002B7A0000}"/>
    <cellStyle name="Normal 4 2 20 4" xfId="18244" xr:uid="{00000000-0005-0000-0000-00002C7A0000}"/>
    <cellStyle name="Normal 4 2 20 4 2" xfId="33913" xr:uid="{00000000-0005-0000-0000-00002D7A0000}"/>
    <cellStyle name="Normal 4 2 20 4 3" xfId="49510" xr:uid="{00000000-0005-0000-0000-00002E7A0000}"/>
    <cellStyle name="Normal 4 2 20 5" xfId="26167" xr:uid="{00000000-0005-0000-0000-00002F7A0000}"/>
    <cellStyle name="Normal 4 2 20 6" xfId="41764" xr:uid="{00000000-0005-0000-0000-0000307A0000}"/>
    <cellStyle name="Normal 4 2 21" xfId="10338" xr:uid="{00000000-0005-0000-0000-0000317A0000}"/>
    <cellStyle name="Normal 4 2 21 2" xfId="18247" xr:uid="{00000000-0005-0000-0000-0000327A0000}"/>
    <cellStyle name="Normal 4 2 21 2 2" xfId="33916" xr:uid="{00000000-0005-0000-0000-0000337A0000}"/>
    <cellStyle name="Normal 4 2 21 2 3" xfId="49513" xr:uid="{00000000-0005-0000-0000-0000347A0000}"/>
    <cellStyle name="Normal 4 2 21 3" xfId="26170" xr:uid="{00000000-0005-0000-0000-0000357A0000}"/>
    <cellStyle name="Normal 4 2 21 4" xfId="41767" xr:uid="{00000000-0005-0000-0000-0000367A0000}"/>
    <cellStyle name="Normal 4 2 22" xfId="10339" xr:uid="{00000000-0005-0000-0000-0000377A0000}"/>
    <cellStyle name="Normal 4 2 22 2" xfId="18248" xr:uid="{00000000-0005-0000-0000-0000387A0000}"/>
    <cellStyle name="Normal 4 2 22 2 2" xfId="33917" xr:uid="{00000000-0005-0000-0000-0000397A0000}"/>
    <cellStyle name="Normal 4 2 22 2 3" xfId="49514" xr:uid="{00000000-0005-0000-0000-00003A7A0000}"/>
    <cellStyle name="Normal 4 2 22 3" xfId="26171" xr:uid="{00000000-0005-0000-0000-00003B7A0000}"/>
    <cellStyle name="Normal 4 2 22 4" xfId="41768" xr:uid="{00000000-0005-0000-0000-00003C7A0000}"/>
    <cellStyle name="Normal 4 2 23" xfId="10340" xr:uid="{00000000-0005-0000-0000-00003D7A0000}"/>
    <cellStyle name="Normal 4 2 23 2" xfId="18249" xr:uid="{00000000-0005-0000-0000-00003E7A0000}"/>
    <cellStyle name="Normal 4 2 23 2 2" xfId="33918" xr:uid="{00000000-0005-0000-0000-00003F7A0000}"/>
    <cellStyle name="Normal 4 2 23 2 3" xfId="49515" xr:uid="{00000000-0005-0000-0000-0000407A0000}"/>
    <cellStyle name="Normal 4 2 23 3" xfId="26172" xr:uid="{00000000-0005-0000-0000-0000417A0000}"/>
    <cellStyle name="Normal 4 2 23 4" xfId="41769" xr:uid="{00000000-0005-0000-0000-0000427A0000}"/>
    <cellStyle name="Normal 4 2 24" xfId="10341" xr:uid="{00000000-0005-0000-0000-0000437A0000}"/>
    <cellStyle name="Normal 4 2 24 2" xfId="18250" xr:uid="{00000000-0005-0000-0000-0000447A0000}"/>
    <cellStyle name="Normal 4 2 24 2 2" xfId="33919" xr:uid="{00000000-0005-0000-0000-0000457A0000}"/>
    <cellStyle name="Normal 4 2 24 2 3" xfId="49516" xr:uid="{00000000-0005-0000-0000-0000467A0000}"/>
    <cellStyle name="Normal 4 2 24 3" xfId="26173" xr:uid="{00000000-0005-0000-0000-0000477A0000}"/>
    <cellStyle name="Normal 4 2 24 4" xfId="41770" xr:uid="{00000000-0005-0000-0000-0000487A0000}"/>
    <cellStyle name="Normal 4 2 25" xfId="18144" xr:uid="{00000000-0005-0000-0000-0000497A0000}"/>
    <cellStyle name="Normal 4 2 25 2" xfId="33813" xr:uid="{00000000-0005-0000-0000-00004A7A0000}"/>
    <cellStyle name="Normal 4 2 25 3" xfId="49410" xr:uid="{00000000-0005-0000-0000-00004B7A0000}"/>
    <cellStyle name="Normal 4 2 26" xfId="10235" xr:uid="{00000000-0005-0000-0000-00004C7A0000}"/>
    <cellStyle name="Normal 4 2 26 2" xfId="26067" xr:uid="{00000000-0005-0000-0000-00004D7A0000}"/>
    <cellStyle name="Normal 4 2 27" xfId="41664" xr:uid="{00000000-0005-0000-0000-00004E7A0000}"/>
    <cellStyle name="Normal 4 2 3" xfId="10342" xr:uid="{00000000-0005-0000-0000-00004F7A0000}"/>
    <cellStyle name="Normal 4 2 3 10" xfId="10343" xr:uid="{00000000-0005-0000-0000-0000507A0000}"/>
    <cellStyle name="Normal 4 2 3 10 2" xfId="10344" xr:uid="{00000000-0005-0000-0000-0000517A0000}"/>
    <cellStyle name="Normal 4 2 3 10 2 2" xfId="18253" xr:uid="{00000000-0005-0000-0000-0000527A0000}"/>
    <cellStyle name="Normal 4 2 3 10 2 2 2" xfId="33922" xr:uid="{00000000-0005-0000-0000-0000537A0000}"/>
    <cellStyle name="Normal 4 2 3 10 2 2 3" xfId="49519" xr:uid="{00000000-0005-0000-0000-0000547A0000}"/>
    <cellStyle name="Normal 4 2 3 10 2 3" xfId="26176" xr:uid="{00000000-0005-0000-0000-0000557A0000}"/>
    <cellStyle name="Normal 4 2 3 10 2 4" xfId="41773" xr:uid="{00000000-0005-0000-0000-0000567A0000}"/>
    <cellStyle name="Normal 4 2 3 10 3" xfId="10345" xr:uid="{00000000-0005-0000-0000-0000577A0000}"/>
    <cellStyle name="Normal 4 2 3 10 3 2" xfId="18254" xr:uid="{00000000-0005-0000-0000-0000587A0000}"/>
    <cellStyle name="Normal 4 2 3 10 3 2 2" xfId="33923" xr:uid="{00000000-0005-0000-0000-0000597A0000}"/>
    <cellStyle name="Normal 4 2 3 10 3 2 3" xfId="49520" xr:uid="{00000000-0005-0000-0000-00005A7A0000}"/>
    <cellStyle name="Normal 4 2 3 10 3 3" xfId="26177" xr:uid="{00000000-0005-0000-0000-00005B7A0000}"/>
    <cellStyle name="Normal 4 2 3 10 3 4" xfId="41774" xr:uid="{00000000-0005-0000-0000-00005C7A0000}"/>
    <cellStyle name="Normal 4 2 3 10 4" xfId="18252" xr:uid="{00000000-0005-0000-0000-00005D7A0000}"/>
    <cellStyle name="Normal 4 2 3 10 4 2" xfId="33921" xr:uid="{00000000-0005-0000-0000-00005E7A0000}"/>
    <cellStyle name="Normal 4 2 3 10 4 3" xfId="49518" xr:uid="{00000000-0005-0000-0000-00005F7A0000}"/>
    <cellStyle name="Normal 4 2 3 10 5" xfId="26175" xr:uid="{00000000-0005-0000-0000-0000607A0000}"/>
    <cellStyle name="Normal 4 2 3 10 6" xfId="41772" xr:uid="{00000000-0005-0000-0000-0000617A0000}"/>
    <cellStyle name="Normal 4 2 3 11" xfId="10346" xr:uid="{00000000-0005-0000-0000-0000627A0000}"/>
    <cellStyle name="Normal 4 2 3 11 2" xfId="10347" xr:uid="{00000000-0005-0000-0000-0000637A0000}"/>
    <cellStyle name="Normal 4 2 3 11 2 2" xfId="18256" xr:uid="{00000000-0005-0000-0000-0000647A0000}"/>
    <cellStyle name="Normal 4 2 3 11 2 2 2" xfId="33925" xr:uid="{00000000-0005-0000-0000-0000657A0000}"/>
    <cellStyle name="Normal 4 2 3 11 2 2 3" xfId="49522" xr:uid="{00000000-0005-0000-0000-0000667A0000}"/>
    <cellStyle name="Normal 4 2 3 11 2 3" xfId="26179" xr:uid="{00000000-0005-0000-0000-0000677A0000}"/>
    <cellStyle name="Normal 4 2 3 11 2 4" xfId="41776" xr:uid="{00000000-0005-0000-0000-0000687A0000}"/>
    <cellStyle name="Normal 4 2 3 11 3" xfId="10348" xr:uid="{00000000-0005-0000-0000-0000697A0000}"/>
    <cellStyle name="Normal 4 2 3 11 3 2" xfId="18257" xr:uid="{00000000-0005-0000-0000-00006A7A0000}"/>
    <cellStyle name="Normal 4 2 3 11 3 2 2" xfId="33926" xr:uid="{00000000-0005-0000-0000-00006B7A0000}"/>
    <cellStyle name="Normal 4 2 3 11 3 2 3" xfId="49523" xr:uid="{00000000-0005-0000-0000-00006C7A0000}"/>
    <cellStyle name="Normal 4 2 3 11 3 3" xfId="26180" xr:uid="{00000000-0005-0000-0000-00006D7A0000}"/>
    <cellStyle name="Normal 4 2 3 11 3 4" xfId="41777" xr:uid="{00000000-0005-0000-0000-00006E7A0000}"/>
    <cellStyle name="Normal 4 2 3 11 4" xfId="18255" xr:uid="{00000000-0005-0000-0000-00006F7A0000}"/>
    <cellStyle name="Normal 4 2 3 11 4 2" xfId="33924" xr:uid="{00000000-0005-0000-0000-0000707A0000}"/>
    <cellStyle name="Normal 4 2 3 11 4 3" xfId="49521" xr:uid="{00000000-0005-0000-0000-0000717A0000}"/>
    <cellStyle name="Normal 4 2 3 11 5" xfId="26178" xr:uid="{00000000-0005-0000-0000-0000727A0000}"/>
    <cellStyle name="Normal 4 2 3 11 6" xfId="41775" xr:uid="{00000000-0005-0000-0000-0000737A0000}"/>
    <cellStyle name="Normal 4 2 3 12" xfId="10349" xr:uid="{00000000-0005-0000-0000-0000747A0000}"/>
    <cellStyle name="Normal 4 2 3 12 2" xfId="10350" xr:uid="{00000000-0005-0000-0000-0000757A0000}"/>
    <cellStyle name="Normal 4 2 3 12 2 2" xfId="18259" xr:uid="{00000000-0005-0000-0000-0000767A0000}"/>
    <cellStyle name="Normal 4 2 3 12 2 2 2" xfId="33928" xr:uid="{00000000-0005-0000-0000-0000777A0000}"/>
    <cellStyle name="Normal 4 2 3 12 2 2 3" xfId="49525" xr:uid="{00000000-0005-0000-0000-0000787A0000}"/>
    <cellStyle name="Normal 4 2 3 12 2 3" xfId="26182" xr:uid="{00000000-0005-0000-0000-0000797A0000}"/>
    <cellStyle name="Normal 4 2 3 12 2 4" xfId="41779" xr:uid="{00000000-0005-0000-0000-00007A7A0000}"/>
    <cellStyle name="Normal 4 2 3 12 3" xfId="10351" xr:uid="{00000000-0005-0000-0000-00007B7A0000}"/>
    <cellStyle name="Normal 4 2 3 12 3 2" xfId="18260" xr:uid="{00000000-0005-0000-0000-00007C7A0000}"/>
    <cellStyle name="Normal 4 2 3 12 3 2 2" xfId="33929" xr:uid="{00000000-0005-0000-0000-00007D7A0000}"/>
    <cellStyle name="Normal 4 2 3 12 3 2 3" xfId="49526" xr:uid="{00000000-0005-0000-0000-00007E7A0000}"/>
    <cellStyle name="Normal 4 2 3 12 3 3" xfId="26183" xr:uid="{00000000-0005-0000-0000-00007F7A0000}"/>
    <cellStyle name="Normal 4 2 3 12 3 4" xfId="41780" xr:uid="{00000000-0005-0000-0000-0000807A0000}"/>
    <cellStyle name="Normal 4 2 3 12 4" xfId="18258" xr:uid="{00000000-0005-0000-0000-0000817A0000}"/>
    <cellStyle name="Normal 4 2 3 12 4 2" xfId="33927" xr:uid="{00000000-0005-0000-0000-0000827A0000}"/>
    <cellStyle name="Normal 4 2 3 12 4 3" xfId="49524" xr:uid="{00000000-0005-0000-0000-0000837A0000}"/>
    <cellStyle name="Normal 4 2 3 12 5" xfId="26181" xr:uid="{00000000-0005-0000-0000-0000847A0000}"/>
    <cellStyle name="Normal 4 2 3 12 6" xfId="41778" xr:uid="{00000000-0005-0000-0000-0000857A0000}"/>
    <cellStyle name="Normal 4 2 3 13" xfId="10352" xr:uid="{00000000-0005-0000-0000-0000867A0000}"/>
    <cellStyle name="Normal 4 2 3 13 2" xfId="10353" xr:uid="{00000000-0005-0000-0000-0000877A0000}"/>
    <cellStyle name="Normal 4 2 3 13 2 2" xfId="18262" xr:uid="{00000000-0005-0000-0000-0000887A0000}"/>
    <cellStyle name="Normal 4 2 3 13 2 2 2" xfId="33931" xr:uid="{00000000-0005-0000-0000-0000897A0000}"/>
    <cellStyle name="Normal 4 2 3 13 2 2 3" xfId="49528" xr:uid="{00000000-0005-0000-0000-00008A7A0000}"/>
    <cellStyle name="Normal 4 2 3 13 2 3" xfId="26185" xr:uid="{00000000-0005-0000-0000-00008B7A0000}"/>
    <cellStyle name="Normal 4 2 3 13 2 4" xfId="41782" xr:uid="{00000000-0005-0000-0000-00008C7A0000}"/>
    <cellStyle name="Normal 4 2 3 13 3" xfId="10354" xr:uid="{00000000-0005-0000-0000-00008D7A0000}"/>
    <cellStyle name="Normal 4 2 3 13 3 2" xfId="18263" xr:uid="{00000000-0005-0000-0000-00008E7A0000}"/>
    <cellStyle name="Normal 4 2 3 13 3 2 2" xfId="33932" xr:uid="{00000000-0005-0000-0000-00008F7A0000}"/>
    <cellStyle name="Normal 4 2 3 13 3 2 3" xfId="49529" xr:uid="{00000000-0005-0000-0000-0000907A0000}"/>
    <cellStyle name="Normal 4 2 3 13 3 3" xfId="26186" xr:uid="{00000000-0005-0000-0000-0000917A0000}"/>
    <cellStyle name="Normal 4 2 3 13 3 4" xfId="41783" xr:uid="{00000000-0005-0000-0000-0000927A0000}"/>
    <cellStyle name="Normal 4 2 3 13 4" xfId="18261" xr:uid="{00000000-0005-0000-0000-0000937A0000}"/>
    <cellStyle name="Normal 4 2 3 13 4 2" xfId="33930" xr:uid="{00000000-0005-0000-0000-0000947A0000}"/>
    <cellStyle name="Normal 4 2 3 13 4 3" xfId="49527" xr:uid="{00000000-0005-0000-0000-0000957A0000}"/>
    <cellStyle name="Normal 4 2 3 13 5" xfId="26184" xr:uid="{00000000-0005-0000-0000-0000967A0000}"/>
    <cellStyle name="Normal 4 2 3 13 6" xfId="41781" xr:uid="{00000000-0005-0000-0000-0000977A0000}"/>
    <cellStyle name="Normal 4 2 3 14" xfId="10355" xr:uid="{00000000-0005-0000-0000-0000987A0000}"/>
    <cellStyle name="Normal 4 2 3 14 2" xfId="10356" xr:uid="{00000000-0005-0000-0000-0000997A0000}"/>
    <cellStyle name="Normal 4 2 3 14 2 2" xfId="18265" xr:uid="{00000000-0005-0000-0000-00009A7A0000}"/>
    <cellStyle name="Normal 4 2 3 14 2 2 2" xfId="33934" xr:uid="{00000000-0005-0000-0000-00009B7A0000}"/>
    <cellStyle name="Normal 4 2 3 14 2 2 3" xfId="49531" xr:uid="{00000000-0005-0000-0000-00009C7A0000}"/>
    <cellStyle name="Normal 4 2 3 14 2 3" xfId="26188" xr:uid="{00000000-0005-0000-0000-00009D7A0000}"/>
    <cellStyle name="Normal 4 2 3 14 2 4" xfId="41785" xr:uid="{00000000-0005-0000-0000-00009E7A0000}"/>
    <cellStyle name="Normal 4 2 3 14 3" xfId="10357" xr:uid="{00000000-0005-0000-0000-00009F7A0000}"/>
    <cellStyle name="Normal 4 2 3 14 3 2" xfId="18266" xr:uid="{00000000-0005-0000-0000-0000A07A0000}"/>
    <cellStyle name="Normal 4 2 3 14 3 2 2" xfId="33935" xr:uid="{00000000-0005-0000-0000-0000A17A0000}"/>
    <cellStyle name="Normal 4 2 3 14 3 2 3" xfId="49532" xr:uid="{00000000-0005-0000-0000-0000A27A0000}"/>
    <cellStyle name="Normal 4 2 3 14 3 3" xfId="26189" xr:uid="{00000000-0005-0000-0000-0000A37A0000}"/>
    <cellStyle name="Normal 4 2 3 14 3 4" xfId="41786" xr:uid="{00000000-0005-0000-0000-0000A47A0000}"/>
    <cellStyle name="Normal 4 2 3 14 4" xfId="18264" xr:uid="{00000000-0005-0000-0000-0000A57A0000}"/>
    <cellStyle name="Normal 4 2 3 14 4 2" xfId="33933" xr:uid="{00000000-0005-0000-0000-0000A67A0000}"/>
    <cellStyle name="Normal 4 2 3 14 4 3" xfId="49530" xr:uid="{00000000-0005-0000-0000-0000A77A0000}"/>
    <cellStyle name="Normal 4 2 3 14 5" xfId="26187" xr:uid="{00000000-0005-0000-0000-0000A87A0000}"/>
    <cellStyle name="Normal 4 2 3 14 6" xfId="41784" xr:uid="{00000000-0005-0000-0000-0000A97A0000}"/>
    <cellStyle name="Normal 4 2 3 15" xfId="10358" xr:uid="{00000000-0005-0000-0000-0000AA7A0000}"/>
    <cellStyle name="Normal 4 2 3 15 2" xfId="10359" xr:uid="{00000000-0005-0000-0000-0000AB7A0000}"/>
    <cellStyle name="Normal 4 2 3 15 2 2" xfId="18268" xr:uid="{00000000-0005-0000-0000-0000AC7A0000}"/>
    <cellStyle name="Normal 4 2 3 15 2 2 2" xfId="33937" xr:uid="{00000000-0005-0000-0000-0000AD7A0000}"/>
    <cellStyle name="Normal 4 2 3 15 2 2 3" xfId="49534" xr:uid="{00000000-0005-0000-0000-0000AE7A0000}"/>
    <cellStyle name="Normal 4 2 3 15 2 3" xfId="26191" xr:uid="{00000000-0005-0000-0000-0000AF7A0000}"/>
    <cellStyle name="Normal 4 2 3 15 2 4" xfId="41788" xr:uid="{00000000-0005-0000-0000-0000B07A0000}"/>
    <cellStyle name="Normal 4 2 3 15 3" xfId="10360" xr:uid="{00000000-0005-0000-0000-0000B17A0000}"/>
    <cellStyle name="Normal 4 2 3 15 3 2" xfId="18269" xr:uid="{00000000-0005-0000-0000-0000B27A0000}"/>
    <cellStyle name="Normal 4 2 3 15 3 2 2" xfId="33938" xr:uid="{00000000-0005-0000-0000-0000B37A0000}"/>
    <cellStyle name="Normal 4 2 3 15 3 2 3" xfId="49535" xr:uid="{00000000-0005-0000-0000-0000B47A0000}"/>
    <cellStyle name="Normal 4 2 3 15 3 3" xfId="26192" xr:uid="{00000000-0005-0000-0000-0000B57A0000}"/>
    <cellStyle name="Normal 4 2 3 15 3 4" xfId="41789" xr:uid="{00000000-0005-0000-0000-0000B67A0000}"/>
    <cellStyle name="Normal 4 2 3 15 4" xfId="18267" xr:uid="{00000000-0005-0000-0000-0000B77A0000}"/>
    <cellStyle name="Normal 4 2 3 15 4 2" xfId="33936" xr:uid="{00000000-0005-0000-0000-0000B87A0000}"/>
    <cellStyle name="Normal 4 2 3 15 4 3" xfId="49533" xr:uid="{00000000-0005-0000-0000-0000B97A0000}"/>
    <cellStyle name="Normal 4 2 3 15 5" xfId="26190" xr:uid="{00000000-0005-0000-0000-0000BA7A0000}"/>
    <cellStyle name="Normal 4 2 3 15 6" xfId="41787" xr:uid="{00000000-0005-0000-0000-0000BB7A0000}"/>
    <cellStyle name="Normal 4 2 3 16" xfId="10361" xr:uid="{00000000-0005-0000-0000-0000BC7A0000}"/>
    <cellStyle name="Normal 4 2 3 16 2" xfId="10362" xr:uid="{00000000-0005-0000-0000-0000BD7A0000}"/>
    <cellStyle name="Normal 4 2 3 16 2 2" xfId="18271" xr:uid="{00000000-0005-0000-0000-0000BE7A0000}"/>
    <cellStyle name="Normal 4 2 3 16 2 2 2" xfId="33940" xr:uid="{00000000-0005-0000-0000-0000BF7A0000}"/>
    <cellStyle name="Normal 4 2 3 16 2 2 3" xfId="49537" xr:uid="{00000000-0005-0000-0000-0000C07A0000}"/>
    <cellStyle name="Normal 4 2 3 16 2 3" xfId="26194" xr:uid="{00000000-0005-0000-0000-0000C17A0000}"/>
    <cellStyle name="Normal 4 2 3 16 2 4" xfId="41791" xr:uid="{00000000-0005-0000-0000-0000C27A0000}"/>
    <cellStyle name="Normal 4 2 3 16 3" xfId="10363" xr:uid="{00000000-0005-0000-0000-0000C37A0000}"/>
    <cellStyle name="Normal 4 2 3 16 3 2" xfId="18272" xr:uid="{00000000-0005-0000-0000-0000C47A0000}"/>
    <cellStyle name="Normal 4 2 3 16 3 2 2" xfId="33941" xr:uid="{00000000-0005-0000-0000-0000C57A0000}"/>
    <cellStyle name="Normal 4 2 3 16 3 2 3" xfId="49538" xr:uid="{00000000-0005-0000-0000-0000C67A0000}"/>
    <cellStyle name="Normal 4 2 3 16 3 3" xfId="26195" xr:uid="{00000000-0005-0000-0000-0000C77A0000}"/>
    <cellStyle name="Normal 4 2 3 16 3 4" xfId="41792" xr:uid="{00000000-0005-0000-0000-0000C87A0000}"/>
    <cellStyle name="Normal 4 2 3 16 4" xfId="18270" xr:uid="{00000000-0005-0000-0000-0000C97A0000}"/>
    <cellStyle name="Normal 4 2 3 16 4 2" xfId="33939" xr:uid="{00000000-0005-0000-0000-0000CA7A0000}"/>
    <cellStyle name="Normal 4 2 3 16 4 3" xfId="49536" xr:uid="{00000000-0005-0000-0000-0000CB7A0000}"/>
    <cellStyle name="Normal 4 2 3 16 5" xfId="26193" xr:uid="{00000000-0005-0000-0000-0000CC7A0000}"/>
    <cellStyle name="Normal 4 2 3 16 6" xfId="41790" xr:uid="{00000000-0005-0000-0000-0000CD7A0000}"/>
    <cellStyle name="Normal 4 2 3 17" xfId="10364" xr:uid="{00000000-0005-0000-0000-0000CE7A0000}"/>
    <cellStyle name="Normal 4 2 3 17 2" xfId="18273" xr:uid="{00000000-0005-0000-0000-0000CF7A0000}"/>
    <cellStyle name="Normal 4 2 3 17 2 2" xfId="33942" xr:uid="{00000000-0005-0000-0000-0000D07A0000}"/>
    <cellStyle name="Normal 4 2 3 17 2 3" xfId="49539" xr:uid="{00000000-0005-0000-0000-0000D17A0000}"/>
    <cellStyle name="Normal 4 2 3 17 3" xfId="26196" xr:uid="{00000000-0005-0000-0000-0000D27A0000}"/>
    <cellStyle name="Normal 4 2 3 17 4" xfId="41793" xr:uid="{00000000-0005-0000-0000-0000D37A0000}"/>
    <cellStyle name="Normal 4 2 3 18" xfId="10365" xr:uid="{00000000-0005-0000-0000-0000D47A0000}"/>
    <cellStyle name="Normal 4 2 3 18 2" xfId="18274" xr:uid="{00000000-0005-0000-0000-0000D57A0000}"/>
    <cellStyle name="Normal 4 2 3 18 2 2" xfId="33943" xr:uid="{00000000-0005-0000-0000-0000D67A0000}"/>
    <cellStyle name="Normal 4 2 3 18 2 3" xfId="49540" xr:uid="{00000000-0005-0000-0000-0000D77A0000}"/>
    <cellStyle name="Normal 4 2 3 18 3" xfId="26197" xr:uid="{00000000-0005-0000-0000-0000D87A0000}"/>
    <cellStyle name="Normal 4 2 3 18 4" xfId="41794" xr:uid="{00000000-0005-0000-0000-0000D97A0000}"/>
    <cellStyle name="Normal 4 2 3 19" xfId="18251" xr:uid="{00000000-0005-0000-0000-0000DA7A0000}"/>
    <cellStyle name="Normal 4 2 3 19 2" xfId="33920" xr:uid="{00000000-0005-0000-0000-0000DB7A0000}"/>
    <cellStyle name="Normal 4 2 3 19 3" xfId="49517" xr:uid="{00000000-0005-0000-0000-0000DC7A0000}"/>
    <cellStyle name="Normal 4 2 3 2" xfId="10366" xr:uid="{00000000-0005-0000-0000-0000DD7A0000}"/>
    <cellStyle name="Normal 4 2 3 2 2" xfId="10367" xr:uid="{00000000-0005-0000-0000-0000DE7A0000}"/>
    <cellStyle name="Normal 4 2 3 2 2 2" xfId="10368" xr:uid="{00000000-0005-0000-0000-0000DF7A0000}"/>
    <cellStyle name="Normal 4 2 3 2 2 2 2" xfId="10369" xr:uid="{00000000-0005-0000-0000-0000E07A0000}"/>
    <cellStyle name="Normal 4 2 3 2 2 2 2 2" xfId="18278" xr:uid="{00000000-0005-0000-0000-0000E17A0000}"/>
    <cellStyle name="Normal 4 2 3 2 2 2 2 2 2" xfId="33947" xr:uid="{00000000-0005-0000-0000-0000E27A0000}"/>
    <cellStyle name="Normal 4 2 3 2 2 2 2 2 3" xfId="49544" xr:uid="{00000000-0005-0000-0000-0000E37A0000}"/>
    <cellStyle name="Normal 4 2 3 2 2 2 2 3" xfId="26201" xr:uid="{00000000-0005-0000-0000-0000E47A0000}"/>
    <cellStyle name="Normal 4 2 3 2 2 2 2 4" xfId="41798" xr:uid="{00000000-0005-0000-0000-0000E57A0000}"/>
    <cellStyle name="Normal 4 2 3 2 2 2 3" xfId="10370" xr:uid="{00000000-0005-0000-0000-0000E67A0000}"/>
    <cellStyle name="Normal 4 2 3 2 2 2 3 2" xfId="18279" xr:uid="{00000000-0005-0000-0000-0000E77A0000}"/>
    <cellStyle name="Normal 4 2 3 2 2 2 3 2 2" xfId="33948" xr:uid="{00000000-0005-0000-0000-0000E87A0000}"/>
    <cellStyle name="Normal 4 2 3 2 2 2 3 2 3" xfId="49545" xr:uid="{00000000-0005-0000-0000-0000E97A0000}"/>
    <cellStyle name="Normal 4 2 3 2 2 2 3 3" xfId="26202" xr:uid="{00000000-0005-0000-0000-0000EA7A0000}"/>
    <cellStyle name="Normal 4 2 3 2 2 2 3 4" xfId="41799" xr:uid="{00000000-0005-0000-0000-0000EB7A0000}"/>
    <cellStyle name="Normal 4 2 3 2 2 2 4" xfId="18277" xr:uid="{00000000-0005-0000-0000-0000EC7A0000}"/>
    <cellStyle name="Normal 4 2 3 2 2 2 4 2" xfId="33946" xr:uid="{00000000-0005-0000-0000-0000ED7A0000}"/>
    <cellStyle name="Normal 4 2 3 2 2 2 4 3" xfId="49543" xr:uid="{00000000-0005-0000-0000-0000EE7A0000}"/>
    <cellStyle name="Normal 4 2 3 2 2 2 5" xfId="26200" xr:uid="{00000000-0005-0000-0000-0000EF7A0000}"/>
    <cellStyle name="Normal 4 2 3 2 2 2 6" xfId="41797" xr:uid="{00000000-0005-0000-0000-0000F07A0000}"/>
    <cellStyle name="Normal 4 2 3 2 2 3" xfId="10371" xr:uid="{00000000-0005-0000-0000-0000F17A0000}"/>
    <cellStyle name="Normal 4 2 3 2 2 3 2" xfId="18280" xr:uid="{00000000-0005-0000-0000-0000F27A0000}"/>
    <cellStyle name="Normal 4 2 3 2 2 3 2 2" xfId="33949" xr:uid="{00000000-0005-0000-0000-0000F37A0000}"/>
    <cellStyle name="Normal 4 2 3 2 2 3 2 3" xfId="49546" xr:uid="{00000000-0005-0000-0000-0000F47A0000}"/>
    <cellStyle name="Normal 4 2 3 2 2 3 3" xfId="26203" xr:uid="{00000000-0005-0000-0000-0000F57A0000}"/>
    <cellStyle name="Normal 4 2 3 2 2 3 4" xfId="41800" xr:uid="{00000000-0005-0000-0000-0000F67A0000}"/>
    <cellStyle name="Normal 4 2 3 2 2 4" xfId="10372" xr:uid="{00000000-0005-0000-0000-0000F77A0000}"/>
    <cellStyle name="Normal 4 2 3 2 2 4 2" xfId="18281" xr:uid="{00000000-0005-0000-0000-0000F87A0000}"/>
    <cellStyle name="Normal 4 2 3 2 2 4 2 2" xfId="33950" xr:uid="{00000000-0005-0000-0000-0000F97A0000}"/>
    <cellStyle name="Normal 4 2 3 2 2 4 2 3" xfId="49547" xr:uid="{00000000-0005-0000-0000-0000FA7A0000}"/>
    <cellStyle name="Normal 4 2 3 2 2 4 3" xfId="26204" xr:uid="{00000000-0005-0000-0000-0000FB7A0000}"/>
    <cellStyle name="Normal 4 2 3 2 2 4 4" xfId="41801" xr:uid="{00000000-0005-0000-0000-0000FC7A0000}"/>
    <cellStyle name="Normal 4 2 3 2 2 5" xfId="18276" xr:uid="{00000000-0005-0000-0000-0000FD7A0000}"/>
    <cellStyle name="Normal 4 2 3 2 2 5 2" xfId="33945" xr:uid="{00000000-0005-0000-0000-0000FE7A0000}"/>
    <cellStyle name="Normal 4 2 3 2 2 5 3" xfId="49542" xr:uid="{00000000-0005-0000-0000-0000FF7A0000}"/>
    <cellStyle name="Normal 4 2 3 2 2 6" xfId="26199" xr:uid="{00000000-0005-0000-0000-0000007B0000}"/>
    <cellStyle name="Normal 4 2 3 2 2 7" xfId="41796" xr:uid="{00000000-0005-0000-0000-0000017B0000}"/>
    <cellStyle name="Normal 4 2 3 2 3" xfId="10373" xr:uid="{00000000-0005-0000-0000-0000027B0000}"/>
    <cellStyle name="Normal 4 2 3 2 3 2" xfId="10374" xr:uid="{00000000-0005-0000-0000-0000037B0000}"/>
    <cellStyle name="Normal 4 2 3 2 3 2 2" xfId="18283" xr:uid="{00000000-0005-0000-0000-0000047B0000}"/>
    <cellStyle name="Normal 4 2 3 2 3 2 2 2" xfId="33952" xr:uid="{00000000-0005-0000-0000-0000057B0000}"/>
    <cellStyle name="Normal 4 2 3 2 3 2 2 3" xfId="49549" xr:uid="{00000000-0005-0000-0000-0000067B0000}"/>
    <cellStyle name="Normal 4 2 3 2 3 2 3" xfId="26206" xr:uid="{00000000-0005-0000-0000-0000077B0000}"/>
    <cellStyle name="Normal 4 2 3 2 3 2 4" xfId="41803" xr:uid="{00000000-0005-0000-0000-0000087B0000}"/>
    <cellStyle name="Normal 4 2 3 2 3 3" xfId="10375" xr:uid="{00000000-0005-0000-0000-0000097B0000}"/>
    <cellStyle name="Normal 4 2 3 2 3 3 2" xfId="18284" xr:uid="{00000000-0005-0000-0000-00000A7B0000}"/>
    <cellStyle name="Normal 4 2 3 2 3 3 2 2" xfId="33953" xr:uid="{00000000-0005-0000-0000-00000B7B0000}"/>
    <cellStyle name="Normal 4 2 3 2 3 3 2 3" xfId="49550" xr:uid="{00000000-0005-0000-0000-00000C7B0000}"/>
    <cellStyle name="Normal 4 2 3 2 3 3 3" xfId="26207" xr:uid="{00000000-0005-0000-0000-00000D7B0000}"/>
    <cellStyle name="Normal 4 2 3 2 3 3 4" xfId="41804" xr:uid="{00000000-0005-0000-0000-00000E7B0000}"/>
    <cellStyle name="Normal 4 2 3 2 3 4" xfId="18282" xr:uid="{00000000-0005-0000-0000-00000F7B0000}"/>
    <cellStyle name="Normal 4 2 3 2 3 4 2" xfId="33951" xr:uid="{00000000-0005-0000-0000-0000107B0000}"/>
    <cellStyle name="Normal 4 2 3 2 3 4 3" xfId="49548" xr:uid="{00000000-0005-0000-0000-0000117B0000}"/>
    <cellStyle name="Normal 4 2 3 2 3 5" xfId="26205" xr:uid="{00000000-0005-0000-0000-0000127B0000}"/>
    <cellStyle name="Normal 4 2 3 2 3 6" xfId="41802" xr:uid="{00000000-0005-0000-0000-0000137B0000}"/>
    <cellStyle name="Normal 4 2 3 2 4" xfId="10376" xr:uid="{00000000-0005-0000-0000-0000147B0000}"/>
    <cellStyle name="Normal 4 2 3 2 4 2" xfId="18285" xr:uid="{00000000-0005-0000-0000-0000157B0000}"/>
    <cellStyle name="Normal 4 2 3 2 4 2 2" xfId="33954" xr:uid="{00000000-0005-0000-0000-0000167B0000}"/>
    <cellStyle name="Normal 4 2 3 2 4 2 3" xfId="49551" xr:uid="{00000000-0005-0000-0000-0000177B0000}"/>
    <cellStyle name="Normal 4 2 3 2 4 3" xfId="26208" xr:uid="{00000000-0005-0000-0000-0000187B0000}"/>
    <cellStyle name="Normal 4 2 3 2 4 4" xfId="41805" xr:uid="{00000000-0005-0000-0000-0000197B0000}"/>
    <cellStyle name="Normal 4 2 3 2 5" xfId="10377" xr:uid="{00000000-0005-0000-0000-00001A7B0000}"/>
    <cellStyle name="Normal 4 2 3 2 5 2" xfId="18286" xr:uid="{00000000-0005-0000-0000-00001B7B0000}"/>
    <cellStyle name="Normal 4 2 3 2 5 2 2" xfId="33955" xr:uid="{00000000-0005-0000-0000-00001C7B0000}"/>
    <cellStyle name="Normal 4 2 3 2 5 2 3" xfId="49552" xr:uid="{00000000-0005-0000-0000-00001D7B0000}"/>
    <cellStyle name="Normal 4 2 3 2 5 3" xfId="26209" xr:uid="{00000000-0005-0000-0000-00001E7B0000}"/>
    <cellStyle name="Normal 4 2 3 2 5 4" xfId="41806" xr:uid="{00000000-0005-0000-0000-00001F7B0000}"/>
    <cellStyle name="Normal 4 2 3 2 6" xfId="18275" xr:uid="{00000000-0005-0000-0000-0000207B0000}"/>
    <cellStyle name="Normal 4 2 3 2 6 2" xfId="33944" xr:uid="{00000000-0005-0000-0000-0000217B0000}"/>
    <cellStyle name="Normal 4 2 3 2 6 3" xfId="49541" xr:uid="{00000000-0005-0000-0000-0000227B0000}"/>
    <cellStyle name="Normal 4 2 3 2 7" xfId="26198" xr:uid="{00000000-0005-0000-0000-0000237B0000}"/>
    <cellStyle name="Normal 4 2 3 2 8" xfId="41795" xr:uid="{00000000-0005-0000-0000-0000247B0000}"/>
    <cellStyle name="Normal 4 2 3 20" xfId="26174" xr:uid="{00000000-0005-0000-0000-0000257B0000}"/>
    <cellStyle name="Normal 4 2 3 21" xfId="41771" xr:uid="{00000000-0005-0000-0000-0000267B0000}"/>
    <cellStyle name="Normal 4 2 3 3" xfId="10378" xr:uid="{00000000-0005-0000-0000-0000277B0000}"/>
    <cellStyle name="Normal 4 2 3 3 2" xfId="10379" xr:uid="{00000000-0005-0000-0000-0000287B0000}"/>
    <cellStyle name="Normal 4 2 3 3 2 2" xfId="10380" xr:uid="{00000000-0005-0000-0000-0000297B0000}"/>
    <cellStyle name="Normal 4 2 3 3 2 2 2" xfId="10381" xr:uid="{00000000-0005-0000-0000-00002A7B0000}"/>
    <cellStyle name="Normal 4 2 3 3 2 2 2 2" xfId="18290" xr:uid="{00000000-0005-0000-0000-00002B7B0000}"/>
    <cellStyle name="Normal 4 2 3 3 2 2 2 2 2" xfId="33959" xr:uid="{00000000-0005-0000-0000-00002C7B0000}"/>
    <cellStyle name="Normal 4 2 3 3 2 2 2 2 3" xfId="49556" xr:uid="{00000000-0005-0000-0000-00002D7B0000}"/>
    <cellStyle name="Normal 4 2 3 3 2 2 2 3" xfId="26213" xr:uid="{00000000-0005-0000-0000-00002E7B0000}"/>
    <cellStyle name="Normal 4 2 3 3 2 2 2 4" xfId="41810" xr:uid="{00000000-0005-0000-0000-00002F7B0000}"/>
    <cellStyle name="Normal 4 2 3 3 2 2 3" xfId="10382" xr:uid="{00000000-0005-0000-0000-0000307B0000}"/>
    <cellStyle name="Normal 4 2 3 3 2 2 3 2" xfId="18291" xr:uid="{00000000-0005-0000-0000-0000317B0000}"/>
    <cellStyle name="Normal 4 2 3 3 2 2 3 2 2" xfId="33960" xr:uid="{00000000-0005-0000-0000-0000327B0000}"/>
    <cellStyle name="Normal 4 2 3 3 2 2 3 2 3" xfId="49557" xr:uid="{00000000-0005-0000-0000-0000337B0000}"/>
    <cellStyle name="Normal 4 2 3 3 2 2 3 3" xfId="26214" xr:uid="{00000000-0005-0000-0000-0000347B0000}"/>
    <cellStyle name="Normal 4 2 3 3 2 2 3 4" xfId="41811" xr:uid="{00000000-0005-0000-0000-0000357B0000}"/>
    <cellStyle name="Normal 4 2 3 3 2 2 4" xfId="18289" xr:uid="{00000000-0005-0000-0000-0000367B0000}"/>
    <cellStyle name="Normal 4 2 3 3 2 2 4 2" xfId="33958" xr:uid="{00000000-0005-0000-0000-0000377B0000}"/>
    <cellStyle name="Normal 4 2 3 3 2 2 4 3" xfId="49555" xr:uid="{00000000-0005-0000-0000-0000387B0000}"/>
    <cellStyle name="Normal 4 2 3 3 2 2 5" xfId="26212" xr:uid="{00000000-0005-0000-0000-0000397B0000}"/>
    <cellStyle name="Normal 4 2 3 3 2 2 6" xfId="41809" xr:uid="{00000000-0005-0000-0000-00003A7B0000}"/>
    <cellStyle name="Normal 4 2 3 3 2 3" xfId="10383" xr:uid="{00000000-0005-0000-0000-00003B7B0000}"/>
    <cellStyle name="Normal 4 2 3 3 2 3 2" xfId="18292" xr:uid="{00000000-0005-0000-0000-00003C7B0000}"/>
    <cellStyle name="Normal 4 2 3 3 2 3 2 2" xfId="33961" xr:uid="{00000000-0005-0000-0000-00003D7B0000}"/>
    <cellStyle name="Normal 4 2 3 3 2 3 2 3" xfId="49558" xr:uid="{00000000-0005-0000-0000-00003E7B0000}"/>
    <cellStyle name="Normal 4 2 3 3 2 3 3" xfId="26215" xr:uid="{00000000-0005-0000-0000-00003F7B0000}"/>
    <cellStyle name="Normal 4 2 3 3 2 3 4" xfId="41812" xr:uid="{00000000-0005-0000-0000-0000407B0000}"/>
    <cellStyle name="Normal 4 2 3 3 2 4" xfId="10384" xr:uid="{00000000-0005-0000-0000-0000417B0000}"/>
    <cellStyle name="Normal 4 2 3 3 2 4 2" xfId="18293" xr:uid="{00000000-0005-0000-0000-0000427B0000}"/>
    <cellStyle name="Normal 4 2 3 3 2 4 2 2" xfId="33962" xr:uid="{00000000-0005-0000-0000-0000437B0000}"/>
    <cellStyle name="Normal 4 2 3 3 2 4 2 3" xfId="49559" xr:uid="{00000000-0005-0000-0000-0000447B0000}"/>
    <cellStyle name="Normal 4 2 3 3 2 4 3" xfId="26216" xr:uid="{00000000-0005-0000-0000-0000457B0000}"/>
    <cellStyle name="Normal 4 2 3 3 2 4 4" xfId="41813" xr:uid="{00000000-0005-0000-0000-0000467B0000}"/>
    <cellStyle name="Normal 4 2 3 3 2 5" xfId="18288" xr:uid="{00000000-0005-0000-0000-0000477B0000}"/>
    <cellStyle name="Normal 4 2 3 3 2 5 2" xfId="33957" xr:uid="{00000000-0005-0000-0000-0000487B0000}"/>
    <cellStyle name="Normal 4 2 3 3 2 5 3" xfId="49554" xr:uid="{00000000-0005-0000-0000-0000497B0000}"/>
    <cellStyle name="Normal 4 2 3 3 2 6" xfId="26211" xr:uid="{00000000-0005-0000-0000-00004A7B0000}"/>
    <cellStyle name="Normal 4 2 3 3 2 7" xfId="41808" xr:uid="{00000000-0005-0000-0000-00004B7B0000}"/>
    <cellStyle name="Normal 4 2 3 3 3" xfId="10385" xr:uid="{00000000-0005-0000-0000-00004C7B0000}"/>
    <cellStyle name="Normal 4 2 3 3 3 2" xfId="10386" xr:uid="{00000000-0005-0000-0000-00004D7B0000}"/>
    <cellStyle name="Normal 4 2 3 3 3 2 2" xfId="18295" xr:uid="{00000000-0005-0000-0000-00004E7B0000}"/>
    <cellStyle name="Normal 4 2 3 3 3 2 2 2" xfId="33964" xr:uid="{00000000-0005-0000-0000-00004F7B0000}"/>
    <cellStyle name="Normal 4 2 3 3 3 2 2 3" xfId="49561" xr:uid="{00000000-0005-0000-0000-0000507B0000}"/>
    <cellStyle name="Normal 4 2 3 3 3 2 3" xfId="26218" xr:uid="{00000000-0005-0000-0000-0000517B0000}"/>
    <cellStyle name="Normal 4 2 3 3 3 2 4" xfId="41815" xr:uid="{00000000-0005-0000-0000-0000527B0000}"/>
    <cellStyle name="Normal 4 2 3 3 3 3" xfId="10387" xr:uid="{00000000-0005-0000-0000-0000537B0000}"/>
    <cellStyle name="Normal 4 2 3 3 3 3 2" xfId="18296" xr:uid="{00000000-0005-0000-0000-0000547B0000}"/>
    <cellStyle name="Normal 4 2 3 3 3 3 2 2" xfId="33965" xr:uid="{00000000-0005-0000-0000-0000557B0000}"/>
    <cellStyle name="Normal 4 2 3 3 3 3 2 3" xfId="49562" xr:uid="{00000000-0005-0000-0000-0000567B0000}"/>
    <cellStyle name="Normal 4 2 3 3 3 3 3" xfId="26219" xr:uid="{00000000-0005-0000-0000-0000577B0000}"/>
    <cellStyle name="Normal 4 2 3 3 3 3 4" xfId="41816" xr:uid="{00000000-0005-0000-0000-0000587B0000}"/>
    <cellStyle name="Normal 4 2 3 3 3 4" xfId="18294" xr:uid="{00000000-0005-0000-0000-0000597B0000}"/>
    <cellStyle name="Normal 4 2 3 3 3 4 2" xfId="33963" xr:uid="{00000000-0005-0000-0000-00005A7B0000}"/>
    <cellStyle name="Normal 4 2 3 3 3 4 3" xfId="49560" xr:uid="{00000000-0005-0000-0000-00005B7B0000}"/>
    <cellStyle name="Normal 4 2 3 3 3 5" xfId="26217" xr:uid="{00000000-0005-0000-0000-00005C7B0000}"/>
    <cellStyle name="Normal 4 2 3 3 3 6" xfId="41814" xr:uid="{00000000-0005-0000-0000-00005D7B0000}"/>
    <cellStyle name="Normal 4 2 3 3 4" xfId="10388" xr:uid="{00000000-0005-0000-0000-00005E7B0000}"/>
    <cellStyle name="Normal 4 2 3 3 4 2" xfId="18297" xr:uid="{00000000-0005-0000-0000-00005F7B0000}"/>
    <cellStyle name="Normal 4 2 3 3 4 2 2" xfId="33966" xr:uid="{00000000-0005-0000-0000-0000607B0000}"/>
    <cellStyle name="Normal 4 2 3 3 4 2 3" xfId="49563" xr:uid="{00000000-0005-0000-0000-0000617B0000}"/>
    <cellStyle name="Normal 4 2 3 3 4 3" xfId="26220" xr:uid="{00000000-0005-0000-0000-0000627B0000}"/>
    <cellStyle name="Normal 4 2 3 3 4 4" xfId="41817" xr:uid="{00000000-0005-0000-0000-0000637B0000}"/>
    <cellStyle name="Normal 4 2 3 3 5" xfId="10389" xr:uid="{00000000-0005-0000-0000-0000647B0000}"/>
    <cellStyle name="Normal 4 2 3 3 5 2" xfId="18298" xr:uid="{00000000-0005-0000-0000-0000657B0000}"/>
    <cellStyle name="Normal 4 2 3 3 5 2 2" xfId="33967" xr:uid="{00000000-0005-0000-0000-0000667B0000}"/>
    <cellStyle name="Normal 4 2 3 3 5 2 3" xfId="49564" xr:uid="{00000000-0005-0000-0000-0000677B0000}"/>
    <cellStyle name="Normal 4 2 3 3 5 3" xfId="26221" xr:uid="{00000000-0005-0000-0000-0000687B0000}"/>
    <cellStyle name="Normal 4 2 3 3 5 4" xfId="41818" xr:uid="{00000000-0005-0000-0000-0000697B0000}"/>
    <cellStyle name="Normal 4 2 3 3 6" xfId="18287" xr:uid="{00000000-0005-0000-0000-00006A7B0000}"/>
    <cellStyle name="Normal 4 2 3 3 6 2" xfId="33956" xr:uid="{00000000-0005-0000-0000-00006B7B0000}"/>
    <cellStyle name="Normal 4 2 3 3 6 3" xfId="49553" xr:uid="{00000000-0005-0000-0000-00006C7B0000}"/>
    <cellStyle name="Normal 4 2 3 3 7" xfId="26210" xr:uid="{00000000-0005-0000-0000-00006D7B0000}"/>
    <cellStyle name="Normal 4 2 3 3 8" xfId="41807" xr:uid="{00000000-0005-0000-0000-00006E7B0000}"/>
    <cellStyle name="Normal 4 2 3 4" xfId="10390" xr:uid="{00000000-0005-0000-0000-00006F7B0000}"/>
    <cellStyle name="Normal 4 2 3 4 2" xfId="10391" xr:uid="{00000000-0005-0000-0000-0000707B0000}"/>
    <cellStyle name="Normal 4 2 3 4 2 2" xfId="10392" xr:uid="{00000000-0005-0000-0000-0000717B0000}"/>
    <cellStyle name="Normal 4 2 3 4 2 2 2" xfId="18301" xr:uid="{00000000-0005-0000-0000-0000727B0000}"/>
    <cellStyle name="Normal 4 2 3 4 2 2 2 2" xfId="33970" xr:uid="{00000000-0005-0000-0000-0000737B0000}"/>
    <cellStyle name="Normal 4 2 3 4 2 2 2 3" xfId="49567" xr:uid="{00000000-0005-0000-0000-0000747B0000}"/>
    <cellStyle name="Normal 4 2 3 4 2 2 3" xfId="26224" xr:uid="{00000000-0005-0000-0000-0000757B0000}"/>
    <cellStyle name="Normal 4 2 3 4 2 2 4" xfId="41821" xr:uid="{00000000-0005-0000-0000-0000767B0000}"/>
    <cellStyle name="Normal 4 2 3 4 2 3" xfId="10393" xr:uid="{00000000-0005-0000-0000-0000777B0000}"/>
    <cellStyle name="Normal 4 2 3 4 2 3 2" xfId="18302" xr:uid="{00000000-0005-0000-0000-0000787B0000}"/>
    <cellStyle name="Normal 4 2 3 4 2 3 2 2" xfId="33971" xr:uid="{00000000-0005-0000-0000-0000797B0000}"/>
    <cellStyle name="Normal 4 2 3 4 2 3 2 3" xfId="49568" xr:uid="{00000000-0005-0000-0000-00007A7B0000}"/>
    <cellStyle name="Normal 4 2 3 4 2 3 3" xfId="26225" xr:uid="{00000000-0005-0000-0000-00007B7B0000}"/>
    <cellStyle name="Normal 4 2 3 4 2 3 4" xfId="41822" xr:uid="{00000000-0005-0000-0000-00007C7B0000}"/>
    <cellStyle name="Normal 4 2 3 4 2 4" xfId="18300" xr:uid="{00000000-0005-0000-0000-00007D7B0000}"/>
    <cellStyle name="Normal 4 2 3 4 2 4 2" xfId="33969" xr:uid="{00000000-0005-0000-0000-00007E7B0000}"/>
    <cellStyle name="Normal 4 2 3 4 2 4 3" xfId="49566" xr:uid="{00000000-0005-0000-0000-00007F7B0000}"/>
    <cellStyle name="Normal 4 2 3 4 2 5" xfId="26223" xr:uid="{00000000-0005-0000-0000-0000807B0000}"/>
    <cellStyle name="Normal 4 2 3 4 2 6" xfId="41820" xr:uid="{00000000-0005-0000-0000-0000817B0000}"/>
    <cellStyle name="Normal 4 2 3 4 3" xfId="10394" xr:uid="{00000000-0005-0000-0000-0000827B0000}"/>
    <cellStyle name="Normal 4 2 3 4 3 2" xfId="18303" xr:uid="{00000000-0005-0000-0000-0000837B0000}"/>
    <cellStyle name="Normal 4 2 3 4 3 2 2" xfId="33972" xr:uid="{00000000-0005-0000-0000-0000847B0000}"/>
    <cellStyle name="Normal 4 2 3 4 3 2 3" xfId="49569" xr:uid="{00000000-0005-0000-0000-0000857B0000}"/>
    <cellStyle name="Normal 4 2 3 4 3 3" xfId="26226" xr:uid="{00000000-0005-0000-0000-0000867B0000}"/>
    <cellStyle name="Normal 4 2 3 4 3 4" xfId="41823" xr:uid="{00000000-0005-0000-0000-0000877B0000}"/>
    <cellStyle name="Normal 4 2 3 4 4" xfId="10395" xr:uid="{00000000-0005-0000-0000-0000887B0000}"/>
    <cellStyle name="Normal 4 2 3 4 4 2" xfId="18304" xr:uid="{00000000-0005-0000-0000-0000897B0000}"/>
    <cellStyle name="Normal 4 2 3 4 4 2 2" xfId="33973" xr:uid="{00000000-0005-0000-0000-00008A7B0000}"/>
    <cellStyle name="Normal 4 2 3 4 4 2 3" xfId="49570" xr:uid="{00000000-0005-0000-0000-00008B7B0000}"/>
    <cellStyle name="Normal 4 2 3 4 4 3" xfId="26227" xr:uid="{00000000-0005-0000-0000-00008C7B0000}"/>
    <cellStyle name="Normal 4 2 3 4 4 4" xfId="41824" xr:uid="{00000000-0005-0000-0000-00008D7B0000}"/>
    <cellStyle name="Normal 4 2 3 4 5" xfId="18299" xr:uid="{00000000-0005-0000-0000-00008E7B0000}"/>
    <cellStyle name="Normal 4 2 3 4 5 2" xfId="33968" xr:uid="{00000000-0005-0000-0000-00008F7B0000}"/>
    <cellStyle name="Normal 4 2 3 4 5 3" xfId="49565" xr:uid="{00000000-0005-0000-0000-0000907B0000}"/>
    <cellStyle name="Normal 4 2 3 4 6" xfId="26222" xr:uid="{00000000-0005-0000-0000-0000917B0000}"/>
    <cellStyle name="Normal 4 2 3 4 7" xfId="41819" xr:uid="{00000000-0005-0000-0000-0000927B0000}"/>
    <cellStyle name="Normal 4 2 3 5" xfId="10396" xr:uid="{00000000-0005-0000-0000-0000937B0000}"/>
    <cellStyle name="Normal 4 2 3 5 2" xfId="10397" xr:uid="{00000000-0005-0000-0000-0000947B0000}"/>
    <cellStyle name="Normal 4 2 3 5 2 2" xfId="18306" xr:uid="{00000000-0005-0000-0000-0000957B0000}"/>
    <cellStyle name="Normal 4 2 3 5 2 2 2" xfId="33975" xr:uid="{00000000-0005-0000-0000-0000967B0000}"/>
    <cellStyle name="Normal 4 2 3 5 2 2 3" xfId="49572" xr:uid="{00000000-0005-0000-0000-0000977B0000}"/>
    <cellStyle name="Normal 4 2 3 5 2 3" xfId="26229" xr:uid="{00000000-0005-0000-0000-0000987B0000}"/>
    <cellStyle name="Normal 4 2 3 5 2 4" xfId="41826" xr:uid="{00000000-0005-0000-0000-0000997B0000}"/>
    <cellStyle name="Normal 4 2 3 5 3" xfId="10398" xr:uid="{00000000-0005-0000-0000-00009A7B0000}"/>
    <cellStyle name="Normal 4 2 3 5 3 2" xfId="18307" xr:uid="{00000000-0005-0000-0000-00009B7B0000}"/>
    <cellStyle name="Normal 4 2 3 5 3 2 2" xfId="33976" xr:uid="{00000000-0005-0000-0000-00009C7B0000}"/>
    <cellStyle name="Normal 4 2 3 5 3 2 3" xfId="49573" xr:uid="{00000000-0005-0000-0000-00009D7B0000}"/>
    <cellStyle name="Normal 4 2 3 5 3 3" xfId="26230" xr:uid="{00000000-0005-0000-0000-00009E7B0000}"/>
    <cellStyle name="Normal 4 2 3 5 3 4" xfId="41827" xr:uid="{00000000-0005-0000-0000-00009F7B0000}"/>
    <cellStyle name="Normal 4 2 3 5 4" xfId="18305" xr:uid="{00000000-0005-0000-0000-0000A07B0000}"/>
    <cellStyle name="Normal 4 2 3 5 4 2" xfId="33974" xr:uid="{00000000-0005-0000-0000-0000A17B0000}"/>
    <cellStyle name="Normal 4 2 3 5 4 3" xfId="49571" xr:uid="{00000000-0005-0000-0000-0000A27B0000}"/>
    <cellStyle name="Normal 4 2 3 5 5" xfId="26228" xr:uid="{00000000-0005-0000-0000-0000A37B0000}"/>
    <cellStyle name="Normal 4 2 3 5 6" xfId="41825" xr:uid="{00000000-0005-0000-0000-0000A47B0000}"/>
    <cellStyle name="Normal 4 2 3 6" xfId="10399" xr:uid="{00000000-0005-0000-0000-0000A57B0000}"/>
    <cellStyle name="Normal 4 2 3 6 2" xfId="10400" xr:uid="{00000000-0005-0000-0000-0000A67B0000}"/>
    <cellStyle name="Normal 4 2 3 6 2 2" xfId="18309" xr:uid="{00000000-0005-0000-0000-0000A77B0000}"/>
    <cellStyle name="Normal 4 2 3 6 2 2 2" xfId="33978" xr:uid="{00000000-0005-0000-0000-0000A87B0000}"/>
    <cellStyle name="Normal 4 2 3 6 2 2 3" xfId="49575" xr:uid="{00000000-0005-0000-0000-0000A97B0000}"/>
    <cellStyle name="Normal 4 2 3 6 2 3" xfId="26232" xr:uid="{00000000-0005-0000-0000-0000AA7B0000}"/>
    <cellStyle name="Normal 4 2 3 6 2 4" xfId="41829" xr:uid="{00000000-0005-0000-0000-0000AB7B0000}"/>
    <cellStyle name="Normal 4 2 3 6 3" xfId="10401" xr:uid="{00000000-0005-0000-0000-0000AC7B0000}"/>
    <cellStyle name="Normal 4 2 3 6 3 2" xfId="18310" xr:uid="{00000000-0005-0000-0000-0000AD7B0000}"/>
    <cellStyle name="Normal 4 2 3 6 3 2 2" xfId="33979" xr:uid="{00000000-0005-0000-0000-0000AE7B0000}"/>
    <cellStyle name="Normal 4 2 3 6 3 2 3" xfId="49576" xr:uid="{00000000-0005-0000-0000-0000AF7B0000}"/>
    <cellStyle name="Normal 4 2 3 6 3 3" xfId="26233" xr:uid="{00000000-0005-0000-0000-0000B07B0000}"/>
    <cellStyle name="Normal 4 2 3 6 3 4" xfId="41830" xr:uid="{00000000-0005-0000-0000-0000B17B0000}"/>
    <cellStyle name="Normal 4 2 3 6 4" xfId="18308" xr:uid="{00000000-0005-0000-0000-0000B27B0000}"/>
    <cellStyle name="Normal 4 2 3 6 4 2" xfId="33977" xr:uid="{00000000-0005-0000-0000-0000B37B0000}"/>
    <cellStyle name="Normal 4 2 3 6 4 3" xfId="49574" xr:uid="{00000000-0005-0000-0000-0000B47B0000}"/>
    <cellStyle name="Normal 4 2 3 6 5" xfId="26231" xr:uid="{00000000-0005-0000-0000-0000B57B0000}"/>
    <cellStyle name="Normal 4 2 3 6 6" xfId="41828" xr:uid="{00000000-0005-0000-0000-0000B67B0000}"/>
    <cellStyle name="Normal 4 2 3 7" xfId="10402" xr:uid="{00000000-0005-0000-0000-0000B77B0000}"/>
    <cellStyle name="Normal 4 2 3 7 2" xfId="10403" xr:uid="{00000000-0005-0000-0000-0000B87B0000}"/>
    <cellStyle name="Normal 4 2 3 7 2 2" xfId="18312" xr:uid="{00000000-0005-0000-0000-0000B97B0000}"/>
    <cellStyle name="Normal 4 2 3 7 2 2 2" xfId="33981" xr:uid="{00000000-0005-0000-0000-0000BA7B0000}"/>
    <cellStyle name="Normal 4 2 3 7 2 2 3" xfId="49578" xr:uid="{00000000-0005-0000-0000-0000BB7B0000}"/>
    <cellStyle name="Normal 4 2 3 7 2 3" xfId="26235" xr:uid="{00000000-0005-0000-0000-0000BC7B0000}"/>
    <cellStyle name="Normal 4 2 3 7 2 4" xfId="41832" xr:uid="{00000000-0005-0000-0000-0000BD7B0000}"/>
    <cellStyle name="Normal 4 2 3 7 3" xfId="10404" xr:uid="{00000000-0005-0000-0000-0000BE7B0000}"/>
    <cellStyle name="Normal 4 2 3 7 3 2" xfId="18313" xr:uid="{00000000-0005-0000-0000-0000BF7B0000}"/>
    <cellStyle name="Normal 4 2 3 7 3 2 2" xfId="33982" xr:uid="{00000000-0005-0000-0000-0000C07B0000}"/>
    <cellStyle name="Normal 4 2 3 7 3 2 3" xfId="49579" xr:uid="{00000000-0005-0000-0000-0000C17B0000}"/>
    <cellStyle name="Normal 4 2 3 7 3 3" xfId="26236" xr:uid="{00000000-0005-0000-0000-0000C27B0000}"/>
    <cellStyle name="Normal 4 2 3 7 3 4" xfId="41833" xr:uid="{00000000-0005-0000-0000-0000C37B0000}"/>
    <cellStyle name="Normal 4 2 3 7 4" xfId="18311" xr:uid="{00000000-0005-0000-0000-0000C47B0000}"/>
    <cellStyle name="Normal 4 2 3 7 4 2" xfId="33980" xr:uid="{00000000-0005-0000-0000-0000C57B0000}"/>
    <cellStyle name="Normal 4 2 3 7 4 3" xfId="49577" xr:uid="{00000000-0005-0000-0000-0000C67B0000}"/>
    <cellStyle name="Normal 4 2 3 7 5" xfId="26234" xr:uid="{00000000-0005-0000-0000-0000C77B0000}"/>
    <cellStyle name="Normal 4 2 3 7 6" xfId="41831" xr:uid="{00000000-0005-0000-0000-0000C87B0000}"/>
    <cellStyle name="Normal 4 2 3 8" xfId="10405" xr:uid="{00000000-0005-0000-0000-0000C97B0000}"/>
    <cellStyle name="Normal 4 2 3 8 2" xfId="10406" xr:uid="{00000000-0005-0000-0000-0000CA7B0000}"/>
    <cellStyle name="Normal 4 2 3 8 2 2" xfId="18315" xr:uid="{00000000-0005-0000-0000-0000CB7B0000}"/>
    <cellStyle name="Normal 4 2 3 8 2 2 2" xfId="33984" xr:uid="{00000000-0005-0000-0000-0000CC7B0000}"/>
    <cellStyle name="Normal 4 2 3 8 2 2 3" xfId="49581" xr:uid="{00000000-0005-0000-0000-0000CD7B0000}"/>
    <cellStyle name="Normal 4 2 3 8 2 3" xfId="26238" xr:uid="{00000000-0005-0000-0000-0000CE7B0000}"/>
    <cellStyle name="Normal 4 2 3 8 2 4" xfId="41835" xr:uid="{00000000-0005-0000-0000-0000CF7B0000}"/>
    <cellStyle name="Normal 4 2 3 8 3" xfId="10407" xr:uid="{00000000-0005-0000-0000-0000D07B0000}"/>
    <cellStyle name="Normal 4 2 3 8 3 2" xfId="18316" xr:uid="{00000000-0005-0000-0000-0000D17B0000}"/>
    <cellStyle name="Normal 4 2 3 8 3 2 2" xfId="33985" xr:uid="{00000000-0005-0000-0000-0000D27B0000}"/>
    <cellStyle name="Normal 4 2 3 8 3 2 3" xfId="49582" xr:uid="{00000000-0005-0000-0000-0000D37B0000}"/>
    <cellStyle name="Normal 4 2 3 8 3 3" xfId="26239" xr:uid="{00000000-0005-0000-0000-0000D47B0000}"/>
    <cellStyle name="Normal 4 2 3 8 3 4" xfId="41836" xr:uid="{00000000-0005-0000-0000-0000D57B0000}"/>
    <cellStyle name="Normal 4 2 3 8 4" xfId="18314" xr:uid="{00000000-0005-0000-0000-0000D67B0000}"/>
    <cellStyle name="Normal 4 2 3 8 4 2" xfId="33983" xr:uid="{00000000-0005-0000-0000-0000D77B0000}"/>
    <cellStyle name="Normal 4 2 3 8 4 3" xfId="49580" xr:uid="{00000000-0005-0000-0000-0000D87B0000}"/>
    <cellStyle name="Normal 4 2 3 8 5" xfId="26237" xr:uid="{00000000-0005-0000-0000-0000D97B0000}"/>
    <cellStyle name="Normal 4 2 3 8 6" xfId="41834" xr:uid="{00000000-0005-0000-0000-0000DA7B0000}"/>
    <cellStyle name="Normal 4 2 3 9" xfId="10408" xr:uid="{00000000-0005-0000-0000-0000DB7B0000}"/>
    <cellStyle name="Normal 4 2 3 9 2" xfId="10409" xr:uid="{00000000-0005-0000-0000-0000DC7B0000}"/>
    <cellStyle name="Normal 4 2 3 9 2 2" xfId="18318" xr:uid="{00000000-0005-0000-0000-0000DD7B0000}"/>
    <cellStyle name="Normal 4 2 3 9 2 2 2" xfId="33987" xr:uid="{00000000-0005-0000-0000-0000DE7B0000}"/>
    <cellStyle name="Normal 4 2 3 9 2 2 3" xfId="49584" xr:uid="{00000000-0005-0000-0000-0000DF7B0000}"/>
    <cellStyle name="Normal 4 2 3 9 2 3" xfId="26241" xr:uid="{00000000-0005-0000-0000-0000E07B0000}"/>
    <cellStyle name="Normal 4 2 3 9 2 4" xfId="41838" xr:uid="{00000000-0005-0000-0000-0000E17B0000}"/>
    <cellStyle name="Normal 4 2 3 9 3" xfId="10410" xr:uid="{00000000-0005-0000-0000-0000E27B0000}"/>
    <cellStyle name="Normal 4 2 3 9 3 2" xfId="18319" xr:uid="{00000000-0005-0000-0000-0000E37B0000}"/>
    <cellStyle name="Normal 4 2 3 9 3 2 2" xfId="33988" xr:uid="{00000000-0005-0000-0000-0000E47B0000}"/>
    <cellStyle name="Normal 4 2 3 9 3 2 3" xfId="49585" xr:uid="{00000000-0005-0000-0000-0000E57B0000}"/>
    <cellStyle name="Normal 4 2 3 9 3 3" xfId="26242" xr:uid="{00000000-0005-0000-0000-0000E67B0000}"/>
    <cellStyle name="Normal 4 2 3 9 3 4" xfId="41839" xr:uid="{00000000-0005-0000-0000-0000E77B0000}"/>
    <cellStyle name="Normal 4 2 3 9 4" xfId="18317" xr:uid="{00000000-0005-0000-0000-0000E87B0000}"/>
    <cellStyle name="Normal 4 2 3 9 4 2" xfId="33986" xr:uid="{00000000-0005-0000-0000-0000E97B0000}"/>
    <cellStyle name="Normal 4 2 3 9 4 3" xfId="49583" xr:uid="{00000000-0005-0000-0000-0000EA7B0000}"/>
    <cellStyle name="Normal 4 2 3 9 5" xfId="26240" xr:uid="{00000000-0005-0000-0000-0000EB7B0000}"/>
    <cellStyle name="Normal 4 2 3 9 6" xfId="41837" xr:uid="{00000000-0005-0000-0000-0000EC7B0000}"/>
    <cellStyle name="Normal 4 2 4" xfId="10411" xr:uid="{00000000-0005-0000-0000-0000ED7B0000}"/>
    <cellStyle name="Normal 4 2 4 10" xfId="10412" xr:uid="{00000000-0005-0000-0000-0000EE7B0000}"/>
    <cellStyle name="Normal 4 2 4 10 2" xfId="18321" xr:uid="{00000000-0005-0000-0000-0000EF7B0000}"/>
    <cellStyle name="Normal 4 2 4 10 2 2" xfId="33990" xr:uid="{00000000-0005-0000-0000-0000F07B0000}"/>
    <cellStyle name="Normal 4 2 4 10 2 3" xfId="49587" xr:uid="{00000000-0005-0000-0000-0000F17B0000}"/>
    <cellStyle name="Normal 4 2 4 10 3" xfId="26244" xr:uid="{00000000-0005-0000-0000-0000F27B0000}"/>
    <cellStyle name="Normal 4 2 4 10 4" xfId="41841" xr:uid="{00000000-0005-0000-0000-0000F37B0000}"/>
    <cellStyle name="Normal 4 2 4 11" xfId="10413" xr:uid="{00000000-0005-0000-0000-0000F47B0000}"/>
    <cellStyle name="Normal 4 2 4 11 2" xfId="18322" xr:uid="{00000000-0005-0000-0000-0000F57B0000}"/>
    <cellStyle name="Normal 4 2 4 11 2 2" xfId="33991" xr:uid="{00000000-0005-0000-0000-0000F67B0000}"/>
    <cellStyle name="Normal 4 2 4 11 2 3" xfId="49588" xr:uid="{00000000-0005-0000-0000-0000F77B0000}"/>
    <cellStyle name="Normal 4 2 4 11 3" xfId="26245" xr:uid="{00000000-0005-0000-0000-0000F87B0000}"/>
    <cellStyle name="Normal 4 2 4 11 4" xfId="41842" xr:uid="{00000000-0005-0000-0000-0000F97B0000}"/>
    <cellStyle name="Normal 4 2 4 12" xfId="10414" xr:uid="{00000000-0005-0000-0000-0000FA7B0000}"/>
    <cellStyle name="Normal 4 2 4 12 2" xfId="18323" xr:uid="{00000000-0005-0000-0000-0000FB7B0000}"/>
    <cellStyle name="Normal 4 2 4 12 2 2" xfId="33992" xr:uid="{00000000-0005-0000-0000-0000FC7B0000}"/>
    <cellStyle name="Normal 4 2 4 12 2 3" xfId="49589" xr:uid="{00000000-0005-0000-0000-0000FD7B0000}"/>
    <cellStyle name="Normal 4 2 4 12 3" xfId="26246" xr:uid="{00000000-0005-0000-0000-0000FE7B0000}"/>
    <cellStyle name="Normal 4 2 4 12 4" xfId="41843" xr:uid="{00000000-0005-0000-0000-0000FF7B0000}"/>
    <cellStyle name="Normal 4 2 4 13" xfId="10415" xr:uid="{00000000-0005-0000-0000-0000007C0000}"/>
    <cellStyle name="Normal 4 2 4 13 2" xfId="18324" xr:uid="{00000000-0005-0000-0000-0000017C0000}"/>
    <cellStyle name="Normal 4 2 4 13 2 2" xfId="33993" xr:uid="{00000000-0005-0000-0000-0000027C0000}"/>
    <cellStyle name="Normal 4 2 4 13 2 3" xfId="49590" xr:uid="{00000000-0005-0000-0000-0000037C0000}"/>
    <cellStyle name="Normal 4 2 4 13 3" xfId="26247" xr:uid="{00000000-0005-0000-0000-0000047C0000}"/>
    <cellStyle name="Normal 4 2 4 13 4" xfId="41844" xr:uid="{00000000-0005-0000-0000-0000057C0000}"/>
    <cellStyle name="Normal 4 2 4 14" xfId="10416" xr:uid="{00000000-0005-0000-0000-0000067C0000}"/>
    <cellStyle name="Normal 4 2 4 14 2" xfId="18325" xr:uid="{00000000-0005-0000-0000-0000077C0000}"/>
    <cellStyle name="Normal 4 2 4 14 2 2" xfId="33994" xr:uid="{00000000-0005-0000-0000-0000087C0000}"/>
    <cellStyle name="Normal 4 2 4 14 2 3" xfId="49591" xr:uid="{00000000-0005-0000-0000-0000097C0000}"/>
    <cellStyle name="Normal 4 2 4 14 3" xfId="26248" xr:uid="{00000000-0005-0000-0000-00000A7C0000}"/>
    <cellStyle name="Normal 4 2 4 14 4" xfId="41845" xr:uid="{00000000-0005-0000-0000-00000B7C0000}"/>
    <cellStyle name="Normal 4 2 4 15" xfId="10417" xr:uid="{00000000-0005-0000-0000-00000C7C0000}"/>
    <cellStyle name="Normal 4 2 4 15 2" xfId="18326" xr:uid="{00000000-0005-0000-0000-00000D7C0000}"/>
    <cellStyle name="Normal 4 2 4 15 2 2" xfId="33995" xr:uid="{00000000-0005-0000-0000-00000E7C0000}"/>
    <cellStyle name="Normal 4 2 4 15 2 3" xfId="49592" xr:uid="{00000000-0005-0000-0000-00000F7C0000}"/>
    <cellStyle name="Normal 4 2 4 15 3" xfId="26249" xr:uid="{00000000-0005-0000-0000-0000107C0000}"/>
    <cellStyle name="Normal 4 2 4 15 4" xfId="41846" xr:uid="{00000000-0005-0000-0000-0000117C0000}"/>
    <cellStyle name="Normal 4 2 4 16" xfId="10418" xr:uid="{00000000-0005-0000-0000-0000127C0000}"/>
    <cellStyle name="Normal 4 2 4 16 2" xfId="18327" xr:uid="{00000000-0005-0000-0000-0000137C0000}"/>
    <cellStyle name="Normal 4 2 4 16 2 2" xfId="33996" xr:uid="{00000000-0005-0000-0000-0000147C0000}"/>
    <cellStyle name="Normal 4 2 4 16 2 3" xfId="49593" xr:uid="{00000000-0005-0000-0000-0000157C0000}"/>
    <cellStyle name="Normal 4 2 4 16 3" xfId="26250" xr:uid="{00000000-0005-0000-0000-0000167C0000}"/>
    <cellStyle name="Normal 4 2 4 16 4" xfId="41847" xr:uid="{00000000-0005-0000-0000-0000177C0000}"/>
    <cellStyle name="Normal 4 2 4 17" xfId="10419" xr:uid="{00000000-0005-0000-0000-0000187C0000}"/>
    <cellStyle name="Normal 4 2 4 17 2" xfId="10420" xr:uid="{00000000-0005-0000-0000-0000197C0000}"/>
    <cellStyle name="Normal 4 2 4 17 2 2" xfId="18329" xr:uid="{00000000-0005-0000-0000-00001A7C0000}"/>
    <cellStyle name="Normal 4 2 4 17 2 2 2" xfId="33998" xr:uid="{00000000-0005-0000-0000-00001B7C0000}"/>
    <cellStyle name="Normal 4 2 4 17 2 2 3" xfId="49595" xr:uid="{00000000-0005-0000-0000-00001C7C0000}"/>
    <cellStyle name="Normal 4 2 4 17 2 3" xfId="26252" xr:uid="{00000000-0005-0000-0000-00001D7C0000}"/>
    <cellStyle name="Normal 4 2 4 17 2 4" xfId="41849" xr:uid="{00000000-0005-0000-0000-00001E7C0000}"/>
    <cellStyle name="Normal 4 2 4 17 3" xfId="10421" xr:uid="{00000000-0005-0000-0000-00001F7C0000}"/>
    <cellStyle name="Normal 4 2 4 17 3 2" xfId="18330" xr:uid="{00000000-0005-0000-0000-0000207C0000}"/>
    <cellStyle name="Normal 4 2 4 17 3 2 2" xfId="33999" xr:uid="{00000000-0005-0000-0000-0000217C0000}"/>
    <cellStyle name="Normal 4 2 4 17 3 2 3" xfId="49596" xr:uid="{00000000-0005-0000-0000-0000227C0000}"/>
    <cellStyle name="Normal 4 2 4 17 3 3" xfId="26253" xr:uid="{00000000-0005-0000-0000-0000237C0000}"/>
    <cellStyle name="Normal 4 2 4 17 3 4" xfId="41850" xr:uid="{00000000-0005-0000-0000-0000247C0000}"/>
    <cellStyle name="Normal 4 2 4 17 4" xfId="18328" xr:uid="{00000000-0005-0000-0000-0000257C0000}"/>
    <cellStyle name="Normal 4 2 4 17 4 2" xfId="33997" xr:uid="{00000000-0005-0000-0000-0000267C0000}"/>
    <cellStyle name="Normal 4 2 4 17 4 3" xfId="49594" xr:uid="{00000000-0005-0000-0000-0000277C0000}"/>
    <cellStyle name="Normal 4 2 4 17 5" xfId="26251" xr:uid="{00000000-0005-0000-0000-0000287C0000}"/>
    <cellStyle name="Normal 4 2 4 17 6" xfId="41848" xr:uid="{00000000-0005-0000-0000-0000297C0000}"/>
    <cellStyle name="Normal 4 2 4 18" xfId="10422" xr:uid="{00000000-0005-0000-0000-00002A7C0000}"/>
    <cellStyle name="Normal 4 2 4 18 2" xfId="10423" xr:uid="{00000000-0005-0000-0000-00002B7C0000}"/>
    <cellStyle name="Normal 4 2 4 18 2 2" xfId="18332" xr:uid="{00000000-0005-0000-0000-00002C7C0000}"/>
    <cellStyle name="Normal 4 2 4 18 2 2 2" xfId="34001" xr:uid="{00000000-0005-0000-0000-00002D7C0000}"/>
    <cellStyle name="Normal 4 2 4 18 2 2 3" xfId="49598" xr:uid="{00000000-0005-0000-0000-00002E7C0000}"/>
    <cellStyle name="Normal 4 2 4 18 2 3" xfId="26255" xr:uid="{00000000-0005-0000-0000-00002F7C0000}"/>
    <cellStyle name="Normal 4 2 4 18 2 4" xfId="41852" xr:uid="{00000000-0005-0000-0000-0000307C0000}"/>
    <cellStyle name="Normal 4 2 4 18 3" xfId="10424" xr:uid="{00000000-0005-0000-0000-0000317C0000}"/>
    <cellStyle name="Normal 4 2 4 18 3 2" xfId="18333" xr:uid="{00000000-0005-0000-0000-0000327C0000}"/>
    <cellStyle name="Normal 4 2 4 18 3 2 2" xfId="34002" xr:uid="{00000000-0005-0000-0000-0000337C0000}"/>
    <cellStyle name="Normal 4 2 4 18 3 2 3" xfId="49599" xr:uid="{00000000-0005-0000-0000-0000347C0000}"/>
    <cellStyle name="Normal 4 2 4 18 3 3" xfId="26256" xr:uid="{00000000-0005-0000-0000-0000357C0000}"/>
    <cellStyle name="Normal 4 2 4 18 3 4" xfId="41853" xr:uid="{00000000-0005-0000-0000-0000367C0000}"/>
    <cellStyle name="Normal 4 2 4 18 4" xfId="18331" xr:uid="{00000000-0005-0000-0000-0000377C0000}"/>
    <cellStyle name="Normal 4 2 4 18 4 2" xfId="34000" xr:uid="{00000000-0005-0000-0000-0000387C0000}"/>
    <cellStyle name="Normal 4 2 4 18 4 3" xfId="49597" xr:uid="{00000000-0005-0000-0000-0000397C0000}"/>
    <cellStyle name="Normal 4 2 4 18 5" xfId="26254" xr:uid="{00000000-0005-0000-0000-00003A7C0000}"/>
    <cellStyle name="Normal 4 2 4 18 6" xfId="41851" xr:uid="{00000000-0005-0000-0000-00003B7C0000}"/>
    <cellStyle name="Normal 4 2 4 19" xfId="10425" xr:uid="{00000000-0005-0000-0000-00003C7C0000}"/>
    <cellStyle name="Normal 4 2 4 19 2" xfId="10426" xr:uid="{00000000-0005-0000-0000-00003D7C0000}"/>
    <cellStyle name="Normal 4 2 4 19 2 2" xfId="18335" xr:uid="{00000000-0005-0000-0000-00003E7C0000}"/>
    <cellStyle name="Normal 4 2 4 19 2 2 2" xfId="34004" xr:uid="{00000000-0005-0000-0000-00003F7C0000}"/>
    <cellStyle name="Normal 4 2 4 19 2 2 3" xfId="49601" xr:uid="{00000000-0005-0000-0000-0000407C0000}"/>
    <cellStyle name="Normal 4 2 4 19 2 3" xfId="26258" xr:uid="{00000000-0005-0000-0000-0000417C0000}"/>
    <cellStyle name="Normal 4 2 4 19 2 4" xfId="41855" xr:uid="{00000000-0005-0000-0000-0000427C0000}"/>
    <cellStyle name="Normal 4 2 4 19 3" xfId="10427" xr:uid="{00000000-0005-0000-0000-0000437C0000}"/>
    <cellStyle name="Normal 4 2 4 19 3 2" xfId="18336" xr:uid="{00000000-0005-0000-0000-0000447C0000}"/>
    <cellStyle name="Normal 4 2 4 19 3 2 2" xfId="34005" xr:uid="{00000000-0005-0000-0000-0000457C0000}"/>
    <cellStyle name="Normal 4 2 4 19 3 2 3" xfId="49602" xr:uid="{00000000-0005-0000-0000-0000467C0000}"/>
    <cellStyle name="Normal 4 2 4 19 3 3" xfId="26259" xr:uid="{00000000-0005-0000-0000-0000477C0000}"/>
    <cellStyle name="Normal 4 2 4 19 3 4" xfId="41856" xr:uid="{00000000-0005-0000-0000-0000487C0000}"/>
    <cellStyle name="Normal 4 2 4 19 4" xfId="18334" xr:uid="{00000000-0005-0000-0000-0000497C0000}"/>
    <cellStyle name="Normal 4 2 4 19 4 2" xfId="34003" xr:uid="{00000000-0005-0000-0000-00004A7C0000}"/>
    <cellStyle name="Normal 4 2 4 19 4 3" xfId="49600" xr:uid="{00000000-0005-0000-0000-00004B7C0000}"/>
    <cellStyle name="Normal 4 2 4 19 5" xfId="26257" xr:uid="{00000000-0005-0000-0000-00004C7C0000}"/>
    <cellStyle name="Normal 4 2 4 19 6" xfId="41854" xr:uid="{00000000-0005-0000-0000-00004D7C0000}"/>
    <cellStyle name="Normal 4 2 4 2" xfId="10428" xr:uid="{00000000-0005-0000-0000-00004E7C0000}"/>
    <cellStyle name="Normal 4 2 4 2 10" xfId="10429" xr:uid="{00000000-0005-0000-0000-00004F7C0000}"/>
    <cellStyle name="Normal 4 2 4 2 10 2" xfId="10430" xr:uid="{00000000-0005-0000-0000-0000507C0000}"/>
    <cellStyle name="Normal 4 2 4 2 10 2 2" xfId="18339" xr:uid="{00000000-0005-0000-0000-0000517C0000}"/>
    <cellStyle name="Normal 4 2 4 2 10 2 2 2" xfId="34008" xr:uid="{00000000-0005-0000-0000-0000527C0000}"/>
    <cellStyle name="Normal 4 2 4 2 10 2 2 3" xfId="49605" xr:uid="{00000000-0005-0000-0000-0000537C0000}"/>
    <cellStyle name="Normal 4 2 4 2 10 2 3" xfId="26262" xr:uid="{00000000-0005-0000-0000-0000547C0000}"/>
    <cellStyle name="Normal 4 2 4 2 10 2 4" xfId="41859" xr:uid="{00000000-0005-0000-0000-0000557C0000}"/>
    <cellStyle name="Normal 4 2 4 2 10 3" xfId="10431" xr:uid="{00000000-0005-0000-0000-0000567C0000}"/>
    <cellStyle name="Normal 4 2 4 2 10 3 2" xfId="18340" xr:uid="{00000000-0005-0000-0000-0000577C0000}"/>
    <cellStyle name="Normal 4 2 4 2 10 3 2 2" xfId="34009" xr:uid="{00000000-0005-0000-0000-0000587C0000}"/>
    <cellStyle name="Normal 4 2 4 2 10 3 2 3" xfId="49606" xr:uid="{00000000-0005-0000-0000-0000597C0000}"/>
    <cellStyle name="Normal 4 2 4 2 10 3 3" xfId="26263" xr:uid="{00000000-0005-0000-0000-00005A7C0000}"/>
    <cellStyle name="Normal 4 2 4 2 10 3 4" xfId="41860" xr:uid="{00000000-0005-0000-0000-00005B7C0000}"/>
    <cellStyle name="Normal 4 2 4 2 10 4" xfId="18338" xr:uid="{00000000-0005-0000-0000-00005C7C0000}"/>
    <cellStyle name="Normal 4 2 4 2 10 4 2" xfId="34007" xr:uid="{00000000-0005-0000-0000-00005D7C0000}"/>
    <cellStyle name="Normal 4 2 4 2 10 4 3" xfId="49604" xr:uid="{00000000-0005-0000-0000-00005E7C0000}"/>
    <cellStyle name="Normal 4 2 4 2 10 5" xfId="26261" xr:uid="{00000000-0005-0000-0000-00005F7C0000}"/>
    <cellStyle name="Normal 4 2 4 2 10 6" xfId="41858" xr:uid="{00000000-0005-0000-0000-0000607C0000}"/>
    <cellStyle name="Normal 4 2 4 2 11" xfId="10432" xr:uid="{00000000-0005-0000-0000-0000617C0000}"/>
    <cellStyle name="Normal 4 2 4 2 11 2" xfId="10433" xr:uid="{00000000-0005-0000-0000-0000627C0000}"/>
    <cellStyle name="Normal 4 2 4 2 11 2 2" xfId="18342" xr:uid="{00000000-0005-0000-0000-0000637C0000}"/>
    <cellStyle name="Normal 4 2 4 2 11 2 2 2" xfId="34011" xr:uid="{00000000-0005-0000-0000-0000647C0000}"/>
    <cellStyle name="Normal 4 2 4 2 11 2 2 3" xfId="49608" xr:uid="{00000000-0005-0000-0000-0000657C0000}"/>
    <cellStyle name="Normal 4 2 4 2 11 2 3" xfId="26265" xr:uid="{00000000-0005-0000-0000-0000667C0000}"/>
    <cellStyle name="Normal 4 2 4 2 11 2 4" xfId="41862" xr:uid="{00000000-0005-0000-0000-0000677C0000}"/>
    <cellStyle name="Normal 4 2 4 2 11 3" xfId="10434" xr:uid="{00000000-0005-0000-0000-0000687C0000}"/>
    <cellStyle name="Normal 4 2 4 2 11 3 2" xfId="18343" xr:uid="{00000000-0005-0000-0000-0000697C0000}"/>
    <cellStyle name="Normal 4 2 4 2 11 3 2 2" xfId="34012" xr:uid="{00000000-0005-0000-0000-00006A7C0000}"/>
    <cellStyle name="Normal 4 2 4 2 11 3 2 3" xfId="49609" xr:uid="{00000000-0005-0000-0000-00006B7C0000}"/>
    <cellStyle name="Normal 4 2 4 2 11 3 3" xfId="26266" xr:uid="{00000000-0005-0000-0000-00006C7C0000}"/>
    <cellStyle name="Normal 4 2 4 2 11 3 4" xfId="41863" xr:uid="{00000000-0005-0000-0000-00006D7C0000}"/>
    <cellStyle name="Normal 4 2 4 2 11 4" xfId="18341" xr:uid="{00000000-0005-0000-0000-00006E7C0000}"/>
    <cellStyle name="Normal 4 2 4 2 11 4 2" xfId="34010" xr:uid="{00000000-0005-0000-0000-00006F7C0000}"/>
    <cellStyle name="Normal 4 2 4 2 11 4 3" xfId="49607" xr:uid="{00000000-0005-0000-0000-0000707C0000}"/>
    <cellStyle name="Normal 4 2 4 2 11 5" xfId="26264" xr:uid="{00000000-0005-0000-0000-0000717C0000}"/>
    <cellStyle name="Normal 4 2 4 2 11 6" xfId="41861" xr:uid="{00000000-0005-0000-0000-0000727C0000}"/>
    <cellStyle name="Normal 4 2 4 2 12" xfId="10435" xr:uid="{00000000-0005-0000-0000-0000737C0000}"/>
    <cellStyle name="Normal 4 2 4 2 12 2" xfId="10436" xr:uid="{00000000-0005-0000-0000-0000747C0000}"/>
    <cellStyle name="Normal 4 2 4 2 12 2 2" xfId="18345" xr:uid="{00000000-0005-0000-0000-0000757C0000}"/>
    <cellStyle name="Normal 4 2 4 2 12 2 2 2" xfId="34014" xr:uid="{00000000-0005-0000-0000-0000767C0000}"/>
    <cellStyle name="Normal 4 2 4 2 12 2 2 3" xfId="49611" xr:uid="{00000000-0005-0000-0000-0000777C0000}"/>
    <cellStyle name="Normal 4 2 4 2 12 2 3" xfId="26268" xr:uid="{00000000-0005-0000-0000-0000787C0000}"/>
    <cellStyle name="Normal 4 2 4 2 12 2 4" xfId="41865" xr:uid="{00000000-0005-0000-0000-0000797C0000}"/>
    <cellStyle name="Normal 4 2 4 2 12 3" xfId="10437" xr:uid="{00000000-0005-0000-0000-00007A7C0000}"/>
    <cellStyle name="Normal 4 2 4 2 12 3 2" xfId="18346" xr:uid="{00000000-0005-0000-0000-00007B7C0000}"/>
    <cellStyle name="Normal 4 2 4 2 12 3 2 2" xfId="34015" xr:uid="{00000000-0005-0000-0000-00007C7C0000}"/>
    <cellStyle name="Normal 4 2 4 2 12 3 2 3" xfId="49612" xr:uid="{00000000-0005-0000-0000-00007D7C0000}"/>
    <cellStyle name="Normal 4 2 4 2 12 3 3" xfId="26269" xr:uid="{00000000-0005-0000-0000-00007E7C0000}"/>
    <cellStyle name="Normal 4 2 4 2 12 3 4" xfId="41866" xr:uid="{00000000-0005-0000-0000-00007F7C0000}"/>
    <cellStyle name="Normal 4 2 4 2 12 4" xfId="18344" xr:uid="{00000000-0005-0000-0000-0000807C0000}"/>
    <cellStyle name="Normal 4 2 4 2 12 4 2" xfId="34013" xr:uid="{00000000-0005-0000-0000-0000817C0000}"/>
    <cellStyle name="Normal 4 2 4 2 12 4 3" xfId="49610" xr:uid="{00000000-0005-0000-0000-0000827C0000}"/>
    <cellStyle name="Normal 4 2 4 2 12 5" xfId="26267" xr:uid="{00000000-0005-0000-0000-0000837C0000}"/>
    <cellStyle name="Normal 4 2 4 2 12 6" xfId="41864" xr:uid="{00000000-0005-0000-0000-0000847C0000}"/>
    <cellStyle name="Normal 4 2 4 2 13" xfId="10438" xr:uid="{00000000-0005-0000-0000-0000857C0000}"/>
    <cellStyle name="Normal 4 2 4 2 13 2" xfId="10439" xr:uid="{00000000-0005-0000-0000-0000867C0000}"/>
    <cellStyle name="Normal 4 2 4 2 13 2 2" xfId="18348" xr:uid="{00000000-0005-0000-0000-0000877C0000}"/>
    <cellStyle name="Normal 4 2 4 2 13 2 2 2" xfId="34017" xr:uid="{00000000-0005-0000-0000-0000887C0000}"/>
    <cellStyle name="Normal 4 2 4 2 13 2 2 3" xfId="49614" xr:uid="{00000000-0005-0000-0000-0000897C0000}"/>
    <cellStyle name="Normal 4 2 4 2 13 2 3" xfId="26271" xr:uid="{00000000-0005-0000-0000-00008A7C0000}"/>
    <cellStyle name="Normal 4 2 4 2 13 2 4" xfId="41868" xr:uid="{00000000-0005-0000-0000-00008B7C0000}"/>
    <cellStyle name="Normal 4 2 4 2 13 3" xfId="10440" xr:uid="{00000000-0005-0000-0000-00008C7C0000}"/>
    <cellStyle name="Normal 4 2 4 2 13 3 2" xfId="18349" xr:uid="{00000000-0005-0000-0000-00008D7C0000}"/>
    <cellStyle name="Normal 4 2 4 2 13 3 2 2" xfId="34018" xr:uid="{00000000-0005-0000-0000-00008E7C0000}"/>
    <cellStyle name="Normal 4 2 4 2 13 3 2 3" xfId="49615" xr:uid="{00000000-0005-0000-0000-00008F7C0000}"/>
    <cellStyle name="Normal 4 2 4 2 13 3 3" xfId="26272" xr:uid="{00000000-0005-0000-0000-0000907C0000}"/>
    <cellStyle name="Normal 4 2 4 2 13 3 4" xfId="41869" xr:uid="{00000000-0005-0000-0000-0000917C0000}"/>
    <cellStyle name="Normal 4 2 4 2 13 4" xfId="18347" xr:uid="{00000000-0005-0000-0000-0000927C0000}"/>
    <cellStyle name="Normal 4 2 4 2 13 4 2" xfId="34016" xr:uid="{00000000-0005-0000-0000-0000937C0000}"/>
    <cellStyle name="Normal 4 2 4 2 13 4 3" xfId="49613" xr:uid="{00000000-0005-0000-0000-0000947C0000}"/>
    <cellStyle name="Normal 4 2 4 2 13 5" xfId="26270" xr:uid="{00000000-0005-0000-0000-0000957C0000}"/>
    <cellStyle name="Normal 4 2 4 2 13 6" xfId="41867" xr:uid="{00000000-0005-0000-0000-0000967C0000}"/>
    <cellStyle name="Normal 4 2 4 2 14" xfId="10441" xr:uid="{00000000-0005-0000-0000-0000977C0000}"/>
    <cellStyle name="Normal 4 2 4 2 14 2" xfId="10442" xr:uid="{00000000-0005-0000-0000-0000987C0000}"/>
    <cellStyle name="Normal 4 2 4 2 14 2 2" xfId="18351" xr:uid="{00000000-0005-0000-0000-0000997C0000}"/>
    <cellStyle name="Normal 4 2 4 2 14 2 2 2" xfId="34020" xr:uid="{00000000-0005-0000-0000-00009A7C0000}"/>
    <cellStyle name="Normal 4 2 4 2 14 2 2 3" xfId="49617" xr:uid="{00000000-0005-0000-0000-00009B7C0000}"/>
    <cellStyle name="Normal 4 2 4 2 14 2 3" xfId="26274" xr:uid="{00000000-0005-0000-0000-00009C7C0000}"/>
    <cellStyle name="Normal 4 2 4 2 14 2 4" xfId="41871" xr:uid="{00000000-0005-0000-0000-00009D7C0000}"/>
    <cellStyle name="Normal 4 2 4 2 14 3" xfId="10443" xr:uid="{00000000-0005-0000-0000-00009E7C0000}"/>
    <cellStyle name="Normal 4 2 4 2 14 3 2" xfId="18352" xr:uid="{00000000-0005-0000-0000-00009F7C0000}"/>
    <cellStyle name="Normal 4 2 4 2 14 3 2 2" xfId="34021" xr:uid="{00000000-0005-0000-0000-0000A07C0000}"/>
    <cellStyle name="Normal 4 2 4 2 14 3 2 3" xfId="49618" xr:uid="{00000000-0005-0000-0000-0000A17C0000}"/>
    <cellStyle name="Normal 4 2 4 2 14 3 3" xfId="26275" xr:uid="{00000000-0005-0000-0000-0000A27C0000}"/>
    <cellStyle name="Normal 4 2 4 2 14 3 4" xfId="41872" xr:uid="{00000000-0005-0000-0000-0000A37C0000}"/>
    <cellStyle name="Normal 4 2 4 2 14 4" xfId="18350" xr:uid="{00000000-0005-0000-0000-0000A47C0000}"/>
    <cellStyle name="Normal 4 2 4 2 14 4 2" xfId="34019" xr:uid="{00000000-0005-0000-0000-0000A57C0000}"/>
    <cellStyle name="Normal 4 2 4 2 14 4 3" xfId="49616" xr:uid="{00000000-0005-0000-0000-0000A67C0000}"/>
    <cellStyle name="Normal 4 2 4 2 14 5" xfId="26273" xr:uid="{00000000-0005-0000-0000-0000A77C0000}"/>
    <cellStyle name="Normal 4 2 4 2 14 6" xfId="41870" xr:uid="{00000000-0005-0000-0000-0000A87C0000}"/>
    <cellStyle name="Normal 4 2 4 2 15" xfId="10444" xr:uid="{00000000-0005-0000-0000-0000A97C0000}"/>
    <cellStyle name="Normal 4 2 4 2 15 2" xfId="10445" xr:uid="{00000000-0005-0000-0000-0000AA7C0000}"/>
    <cellStyle name="Normal 4 2 4 2 15 2 2" xfId="18354" xr:uid="{00000000-0005-0000-0000-0000AB7C0000}"/>
    <cellStyle name="Normal 4 2 4 2 15 2 2 2" xfId="34023" xr:uid="{00000000-0005-0000-0000-0000AC7C0000}"/>
    <cellStyle name="Normal 4 2 4 2 15 2 2 3" xfId="49620" xr:uid="{00000000-0005-0000-0000-0000AD7C0000}"/>
    <cellStyle name="Normal 4 2 4 2 15 2 3" xfId="26277" xr:uid="{00000000-0005-0000-0000-0000AE7C0000}"/>
    <cellStyle name="Normal 4 2 4 2 15 2 4" xfId="41874" xr:uid="{00000000-0005-0000-0000-0000AF7C0000}"/>
    <cellStyle name="Normal 4 2 4 2 15 3" xfId="10446" xr:uid="{00000000-0005-0000-0000-0000B07C0000}"/>
    <cellStyle name="Normal 4 2 4 2 15 3 2" xfId="18355" xr:uid="{00000000-0005-0000-0000-0000B17C0000}"/>
    <cellStyle name="Normal 4 2 4 2 15 3 2 2" xfId="34024" xr:uid="{00000000-0005-0000-0000-0000B27C0000}"/>
    <cellStyle name="Normal 4 2 4 2 15 3 2 3" xfId="49621" xr:uid="{00000000-0005-0000-0000-0000B37C0000}"/>
    <cellStyle name="Normal 4 2 4 2 15 3 3" xfId="26278" xr:uid="{00000000-0005-0000-0000-0000B47C0000}"/>
    <cellStyle name="Normal 4 2 4 2 15 3 4" xfId="41875" xr:uid="{00000000-0005-0000-0000-0000B57C0000}"/>
    <cellStyle name="Normal 4 2 4 2 15 4" xfId="18353" xr:uid="{00000000-0005-0000-0000-0000B67C0000}"/>
    <cellStyle name="Normal 4 2 4 2 15 4 2" xfId="34022" xr:uid="{00000000-0005-0000-0000-0000B77C0000}"/>
    <cellStyle name="Normal 4 2 4 2 15 4 3" xfId="49619" xr:uid="{00000000-0005-0000-0000-0000B87C0000}"/>
    <cellStyle name="Normal 4 2 4 2 15 5" xfId="26276" xr:uid="{00000000-0005-0000-0000-0000B97C0000}"/>
    <cellStyle name="Normal 4 2 4 2 15 6" xfId="41873" xr:uid="{00000000-0005-0000-0000-0000BA7C0000}"/>
    <cellStyle name="Normal 4 2 4 2 16" xfId="10447" xr:uid="{00000000-0005-0000-0000-0000BB7C0000}"/>
    <cellStyle name="Normal 4 2 4 2 16 2" xfId="10448" xr:uid="{00000000-0005-0000-0000-0000BC7C0000}"/>
    <cellStyle name="Normal 4 2 4 2 16 2 2" xfId="18357" xr:uid="{00000000-0005-0000-0000-0000BD7C0000}"/>
    <cellStyle name="Normal 4 2 4 2 16 2 2 2" xfId="34026" xr:uid="{00000000-0005-0000-0000-0000BE7C0000}"/>
    <cellStyle name="Normal 4 2 4 2 16 2 2 3" xfId="49623" xr:uid="{00000000-0005-0000-0000-0000BF7C0000}"/>
    <cellStyle name="Normal 4 2 4 2 16 2 3" xfId="26280" xr:uid="{00000000-0005-0000-0000-0000C07C0000}"/>
    <cellStyle name="Normal 4 2 4 2 16 2 4" xfId="41877" xr:uid="{00000000-0005-0000-0000-0000C17C0000}"/>
    <cellStyle name="Normal 4 2 4 2 16 3" xfId="10449" xr:uid="{00000000-0005-0000-0000-0000C27C0000}"/>
    <cellStyle name="Normal 4 2 4 2 16 3 2" xfId="18358" xr:uid="{00000000-0005-0000-0000-0000C37C0000}"/>
    <cellStyle name="Normal 4 2 4 2 16 3 2 2" xfId="34027" xr:uid="{00000000-0005-0000-0000-0000C47C0000}"/>
    <cellStyle name="Normal 4 2 4 2 16 3 2 3" xfId="49624" xr:uid="{00000000-0005-0000-0000-0000C57C0000}"/>
    <cellStyle name="Normal 4 2 4 2 16 3 3" xfId="26281" xr:uid="{00000000-0005-0000-0000-0000C67C0000}"/>
    <cellStyle name="Normal 4 2 4 2 16 3 4" xfId="41878" xr:uid="{00000000-0005-0000-0000-0000C77C0000}"/>
    <cellStyle name="Normal 4 2 4 2 16 4" xfId="18356" xr:uid="{00000000-0005-0000-0000-0000C87C0000}"/>
    <cellStyle name="Normal 4 2 4 2 16 4 2" xfId="34025" xr:uid="{00000000-0005-0000-0000-0000C97C0000}"/>
    <cellStyle name="Normal 4 2 4 2 16 4 3" xfId="49622" xr:uid="{00000000-0005-0000-0000-0000CA7C0000}"/>
    <cellStyle name="Normal 4 2 4 2 16 5" xfId="26279" xr:uid="{00000000-0005-0000-0000-0000CB7C0000}"/>
    <cellStyle name="Normal 4 2 4 2 16 6" xfId="41876" xr:uid="{00000000-0005-0000-0000-0000CC7C0000}"/>
    <cellStyle name="Normal 4 2 4 2 17" xfId="10450" xr:uid="{00000000-0005-0000-0000-0000CD7C0000}"/>
    <cellStyle name="Normal 4 2 4 2 17 2" xfId="18359" xr:uid="{00000000-0005-0000-0000-0000CE7C0000}"/>
    <cellStyle name="Normal 4 2 4 2 17 2 2" xfId="34028" xr:uid="{00000000-0005-0000-0000-0000CF7C0000}"/>
    <cellStyle name="Normal 4 2 4 2 17 2 3" xfId="49625" xr:uid="{00000000-0005-0000-0000-0000D07C0000}"/>
    <cellStyle name="Normal 4 2 4 2 17 3" xfId="26282" xr:uid="{00000000-0005-0000-0000-0000D17C0000}"/>
    <cellStyle name="Normal 4 2 4 2 17 4" xfId="41879" xr:uid="{00000000-0005-0000-0000-0000D27C0000}"/>
    <cellStyle name="Normal 4 2 4 2 18" xfId="10451" xr:uid="{00000000-0005-0000-0000-0000D37C0000}"/>
    <cellStyle name="Normal 4 2 4 2 18 2" xfId="18360" xr:uid="{00000000-0005-0000-0000-0000D47C0000}"/>
    <cellStyle name="Normal 4 2 4 2 18 2 2" xfId="34029" xr:uid="{00000000-0005-0000-0000-0000D57C0000}"/>
    <cellStyle name="Normal 4 2 4 2 18 2 3" xfId="49626" xr:uid="{00000000-0005-0000-0000-0000D67C0000}"/>
    <cellStyle name="Normal 4 2 4 2 18 3" xfId="26283" xr:uid="{00000000-0005-0000-0000-0000D77C0000}"/>
    <cellStyle name="Normal 4 2 4 2 18 4" xfId="41880" xr:uid="{00000000-0005-0000-0000-0000D87C0000}"/>
    <cellStyle name="Normal 4 2 4 2 19" xfId="10452" xr:uid="{00000000-0005-0000-0000-0000D97C0000}"/>
    <cellStyle name="Normal 4 2 4 2 19 2" xfId="18361" xr:uid="{00000000-0005-0000-0000-0000DA7C0000}"/>
    <cellStyle name="Normal 4 2 4 2 19 2 2" xfId="34030" xr:uid="{00000000-0005-0000-0000-0000DB7C0000}"/>
    <cellStyle name="Normal 4 2 4 2 19 2 3" xfId="49627" xr:uid="{00000000-0005-0000-0000-0000DC7C0000}"/>
    <cellStyle name="Normal 4 2 4 2 19 3" xfId="26284" xr:uid="{00000000-0005-0000-0000-0000DD7C0000}"/>
    <cellStyle name="Normal 4 2 4 2 19 4" xfId="41881" xr:uid="{00000000-0005-0000-0000-0000DE7C0000}"/>
    <cellStyle name="Normal 4 2 4 2 2" xfId="10453" xr:uid="{00000000-0005-0000-0000-0000DF7C0000}"/>
    <cellStyle name="Normal 4 2 4 2 2 2" xfId="10454" xr:uid="{00000000-0005-0000-0000-0000E07C0000}"/>
    <cellStyle name="Normal 4 2 4 2 2 2 2" xfId="10455" xr:uid="{00000000-0005-0000-0000-0000E17C0000}"/>
    <cellStyle name="Normal 4 2 4 2 2 2 2 2" xfId="18364" xr:uid="{00000000-0005-0000-0000-0000E27C0000}"/>
    <cellStyle name="Normal 4 2 4 2 2 2 2 2 2" xfId="34033" xr:uid="{00000000-0005-0000-0000-0000E37C0000}"/>
    <cellStyle name="Normal 4 2 4 2 2 2 2 2 3" xfId="49630" xr:uid="{00000000-0005-0000-0000-0000E47C0000}"/>
    <cellStyle name="Normal 4 2 4 2 2 2 2 3" xfId="26287" xr:uid="{00000000-0005-0000-0000-0000E57C0000}"/>
    <cellStyle name="Normal 4 2 4 2 2 2 2 4" xfId="41884" xr:uid="{00000000-0005-0000-0000-0000E67C0000}"/>
    <cellStyle name="Normal 4 2 4 2 2 2 3" xfId="10456" xr:uid="{00000000-0005-0000-0000-0000E77C0000}"/>
    <cellStyle name="Normal 4 2 4 2 2 2 3 2" xfId="18365" xr:uid="{00000000-0005-0000-0000-0000E87C0000}"/>
    <cellStyle name="Normal 4 2 4 2 2 2 3 2 2" xfId="34034" xr:uid="{00000000-0005-0000-0000-0000E97C0000}"/>
    <cellStyle name="Normal 4 2 4 2 2 2 3 2 3" xfId="49631" xr:uid="{00000000-0005-0000-0000-0000EA7C0000}"/>
    <cellStyle name="Normal 4 2 4 2 2 2 3 3" xfId="26288" xr:uid="{00000000-0005-0000-0000-0000EB7C0000}"/>
    <cellStyle name="Normal 4 2 4 2 2 2 3 4" xfId="41885" xr:uid="{00000000-0005-0000-0000-0000EC7C0000}"/>
    <cellStyle name="Normal 4 2 4 2 2 2 4" xfId="18363" xr:uid="{00000000-0005-0000-0000-0000ED7C0000}"/>
    <cellStyle name="Normal 4 2 4 2 2 2 4 2" xfId="34032" xr:uid="{00000000-0005-0000-0000-0000EE7C0000}"/>
    <cellStyle name="Normal 4 2 4 2 2 2 4 3" xfId="49629" xr:uid="{00000000-0005-0000-0000-0000EF7C0000}"/>
    <cellStyle name="Normal 4 2 4 2 2 2 5" xfId="26286" xr:uid="{00000000-0005-0000-0000-0000F07C0000}"/>
    <cellStyle name="Normal 4 2 4 2 2 2 6" xfId="41883" xr:uid="{00000000-0005-0000-0000-0000F17C0000}"/>
    <cellStyle name="Normal 4 2 4 2 2 3" xfId="10457" xr:uid="{00000000-0005-0000-0000-0000F27C0000}"/>
    <cellStyle name="Normal 4 2 4 2 2 3 2" xfId="10458" xr:uid="{00000000-0005-0000-0000-0000F37C0000}"/>
    <cellStyle name="Normal 4 2 4 2 2 3 2 2" xfId="18367" xr:uid="{00000000-0005-0000-0000-0000F47C0000}"/>
    <cellStyle name="Normal 4 2 4 2 2 3 2 2 2" xfId="34036" xr:uid="{00000000-0005-0000-0000-0000F57C0000}"/>
    <cellStyle name="Normal 4 2 4 2 2 3 2 2 3" xfId="49633" xr:uid="{00000000-0005-0000-0000-0000F67C0000}"/>
    <cellStyle name="Normal 4 2 4 2 2 3 2 3" xfId="26290" xr:uid="{00000000-0005-0000-0000-0000F77C0000}"/>
    <cellStyle name="Normal 4 2 4 2 2 3 2 4" xfId="41887" xr:uid="{00000000-0005-0000-0000-0000F87C0000}"/>
    <cellStyle name="Normal 4 2 4 2 2 3 3" xfId="10459" xr:uid="{00000000-0005-0000-0000-0000F97C0000}"/>
    <cellStyle name="Normal 4 2 4 2 2 3 3 2" xfId="18368" xr:uid="{00000000-0005-0000-0000-0000FA7C0000}"/>
    <cellStyle name="Normal 4 2 4 2 2 3 3 2 2" xfId="34037" xr:uid="{00000000-0005-0000-0000-0000FB7C0000}"/>
    <cellStyle name="Normal 4 2 4 2 2 3 3 2 3" xfId="49634" xr:uid="{00000000-0005-0000-0000-0000FC7C0000}"/>
    <cellStyle name="Normal 4 2 4 2 2 3 3 3" xfId="26291" xr:uid="{00000000-0005-0000-0000-0000FD7C0000}"/>
    <cellStyle name="Normal 4 2 4 2 2 3 3 4" xfId="41888" xr:uid="{00000000-0005-0000-0000-0000FE7C0000}"/>
    <cellStyle name="Normal 4 2 4 2 2 3 4" xfId="18366" xr:uid="{00000000-0005-0000-0000-0000FF7C0000}"/>
    <cellStyle name="Normal 4 2 4 2 2 3 4 2" xfId="34035" xr:uid="{00000000-0005-0000-0000-0000007D0000}"/>
    <cellStyle name="Normal 4 2 4 2 2 3 4 3" xfId="49632" xr:uid="{00000000-0005-0000-0000-0000017D0000}"/>
    <cellStyle name="Normal 4 2 4 2 2 3 5" xfId="26289" xr:uid="{00000000-0005-0000-0000-0000027D0000}"/>
    <cellStyle name="Normal 4 2 4 2 2 3 6" xfId="41886" xr:uid="{00000000-0005-0000-0000-0000037D0000}"/>
    <cellStyle name="Normal 4 2 4 2 2 4" xfId="10460" xr:uid="{00000000-0005-0000-0000-0000047D0000}"/>
    <cellStyle name="Normal 4 2 4 2 2 4 2" xfId="10461" xr:uid="{00000000-0005-0000-0000-0000057D0000}"/>
    <cellStyle name="Normal 4 2 4 2 2 4 2 2" xfId="18370" xr:uid="{00000000-0005-0000-0000-0000067D0000}"/>
    <cellStyle name="Normal 4 2 4 2 2 4 2 2 2" xfId="34039" xr:uid="{00000000-0005-0000-0000-0000077D0000}"/>
    <cellStyle name="Normal 4 2 4 2 2 4 2 2 3" xfId="49636" xr:uid="{00000000-0005-0000-0000-0000087D0000}"/>
    <cellStyle name="Normal 4 2 4 2 2 4 2 3" xfId="26293" xr:uid="{00000000-0005-0000-0000-0000097D0000}"/>
    <cellStyle name="Normal 4 2 4 2 2 4 2 4" xfId="41890" xr:uid="{00000000-0005-0000-0000-00000A7D0000}"/>
    <cellStyle name="Normal 4 2 4 2 2 4 3" xfId="10462" xr:uid="{00000000-0005-0000-0000-00000B7D0000}"/>
    <cellStyle name="Normal 4 2 4 2 2 4 3 2" xfId="18371" xr:uid="{00000000-0005-0000-0000-00000C7D0000}"/>
    <cellStyle name="Normal 4 2 4 2 2 4 3 2 2" xfId="34040" xr:uid="{00000000-0005-0000-0000-00000D7D0000}"/>
    <cellStyle name="Normal 4 2 4 2 2 4 3 2 3" xfId="49637" xr:uid="{00000000-0005-0000-0000-00000E7D0000}"/>
    <cellStyle name="Normal 4 2 4 2 2 4 3 3" xfId="26294" xr:uid="{00000000-0005-0000-0000-00000F7D0000}"/>
    <cellStyle name="Normal 4 2 4 2 2 4 3 4" xfId="41891" xr:uid="{00000000-0005-0000-0000-0000107D0000}"/>
    <cellStyle name="Normal 4 2 4 2 2 4 4" xfId="18369" xr:uid="{00000000-0005-0000-0000-0000117D0000}"/>
    <cellStyle name="Normal 4 2 4 2 2 4 4 2" xfId="34038" xr:uid="{00000000-0005-0000-0000-0000127D0000}"/>
    <cellStyle name="Normal 4 2 4 2 2 4 4 3" xfId="49635" xr:uid="{00000000-0005-0000-0000-0000137D0000}"/>
    <cellStyle name="Normal 4 2 4 2 2 4 5" xfId="26292" xr:uid="{00000000-0005-0000-0000-0000147D0000}"/>
    <cellStyle name="Normal 4 2 4 2 2 4 6" xfId="41889" xr:uid="{00000000-0005-0000-0000-0000157D0000}"/>
    <cellStyle name="Normal 4 2 4 2 2 5" xfId="10463" xr:uid="{00000000-0005-0000-0000-0000167D0000}"/>
    <cellStyle name="Normal 4 2 4 2 2 5 2" xfId="10464" xr:uid="{00000000-0005-0000-0000-0000177D0000}"/>
    <cellStyle name="Normal 4 2 4 2 2 5 2 2" xfId="18373" xr:uid="{00000000-0005-0000-0000-0000187D0000}"/>
    <cellStyle name="Normal 4 2 4 2 2 5 2 2 2" xfId="34042" xr:uid="{00000000-0005-0000-0000-0000197D0000}"/>
    <cellStyle name="Normal 4 2 4 2 2 5 2 2 3" xfId="49639" xr:uid="{00000000-0005-0000-0000-00001A7D0000}"/>
    <cellStyle name="Normal 4 2 4 2 2 5 2 3" xfId="26296" xr:uid="{00000000-0005-0000-0000-00001B7D0000}"/>
    <cellStyle name="Normal 4 2 4 2 2 5 2 4" xfId="41893" xr:uid="{00000000-0005-0000-0000-00001C7D0000}"/>
    <cellStyle name="Normal 4 2 4 2 2 5 3" xfId="10465" xr:uid="{00000000-0005-0000-0000-00001D7D0000}"/>
    <cellStyle name="Normal 4 2 4 2 2 5 3 2" xfId="18374" xr:uid="{00000000-0005-0000-0000-00001E7D0000}"/>
    <cellStyle name="Normal 4 2 4 2 2 5 3 2 2" xfId="34043" xr:uid="{00000000-0005-0000-0000-00001F7D0000}"/>
    <cellStyle name="Normal 4 2 4 2 2 5 3 2 3" xfId="49640" xr:uid="{00000000-0005-0000-0000-0000207D0000}"/>
    <cellStyle name="Normal 4 2 4 2 2 5 3 3" xfId="26297" xr:uid="{00000000-0005-0000-0000-0000217D0000}"/>
    <cellStyle name="Normal 4 2 4 2 2 5 3 4" xfId="41894" xr:uid="{00000000-0005-0000-0000-0000227D0000}"/>
    <cellStyle name="Normal 4 2 4 2 2 5 4" xfId="18372" xr:uid="{00000000-0005-0000-0000-0000237D0000}"/>
    <cellStyle name="Normal 4 2 4 2 2 5 4 2" xfId="34041" xr:uid="{00000000-0005-0000-0000-0000247D0000}"/>
    <cellStyle name="Normal 4 2 4 2 2 5 4 3" xfId="49638" xr:uid="{00000000-0005-0000-0000-0000257D0000}"/>
    <cellStyle name="Normal 4 2 4 2 2 5 5" xfId="26295" xr:uid="{00000000-0005-0000-0000-0000267D0000}"/>
    <cellStyle name="Normal 4 2 4 2 2 5 6" xfId="41892" xr:uid="{00000000-0005-0000-0000-0000277D0000}"/>
    <cellStyle name="Normal 4 2 4 2 2 6" xfId="18362" xr:uid="{00000000-0005-0000-0000-0000287D0000}"/>
    <cellStyle name="Normal 4 2 4 2 2 6 2" xfId="34031" xr:uid="{00000000-0005-0000-0000-0000297D0000}"/>
    <cellStyle name="Normal 4 2 4 2 2 6 3" xfId="49628" xr:uid="{00000000-0005-0000-0000-00002A7D0000}"/>
    <cellStyle name="Normal 4 2 4 2 2 7" xfId="26285" xr:uid="{00000000-0005-0000-0000-00002B7D0000}"/>
    <cellStyle name="Normal 4 2 4 2 2 8" xfId="41882" xr:uid="{00000000-0005-0000-0000-00002C7D0000}"/>
    <cellStyle name="Normal 4 2 4 2 20" xfId="10466" xr:uid="{00000000-0005-0000-0000-00002D7D0000}"/>
    <cellStyle name="Normal 4 2 4 2 20 2" xfId="18375" xr:uid="{00000000-0005-0000-0000-00002E7D0000}"/>
    <cellStyle name="Normal 4 2 4 2 20 2 2" xfId="34044" xr:uid="{00000000-0005-0000-0000-00002F7D0000}"/>
    <cellStyle name="Normal 4 2 4 2 20 2 3" xfId="49641" xr:uid="{00000000-0005-0000-0000-0000307D0000}"/>
    <cellStyle name="Normal 4 2 4 2 20 3" xfId="26298" xr:uid="{00000000-0005-0000-0000-0000317D0000}"/>
    <cellStyle name="Normal 4 2 4 2 20 4" xfId="41895" xr:uid="{00000000-0005-0000-0000-0000327D0000}"/>
    <cellStyle name="Normal 4 2 4 2 21" xfId="18337" xr:uid="{00000000-0005-0000-0000-0000337D0000}"/>
    <cellStyle name="Normal 4 2 4 2 21 2" xfId="34006" xr:uid="{00000000-0005-0000-0000-0000347D0000}"/>
    <cellStyle name="Normal 4 2 4 2 21 3" xfId="49603" xr:uid="{00000000-0005-0000-0000-0000357D0000}"/>
    <cellStyle name="Normal 4 2 4 2 22" xfId="26260" xr:uid="{00000000-0005-0000-0000-0000367D0000}"/>
    <cellStyle name="Normal 4 2 4 2 23" xfId="41857" xr:uid="{00000000-0005-0000-0000-0000377D0000}"/>
    <cellStyle name="Normal 4 2 4 2 3" xfId="10467" xr:uid="{00000000-0005-0000-0000-0000387D0000}"/>
    <cellStyle name="Normal 4 2 4 2 3 2" xfId="10468" xr:uid="{00000000-0005-0000-0000-0000397D0000}"/>
    <cellStyle name="Normal 4 2 4 2 3 2 2" xfId="18377" xr:uid="{00000000-0005-0000-0000-00003A7D0000}"/>
    <cellStyle name="Normal 4 2 4 2 3 2 2 2" xfId="34046" xr:uid="{00000000-0005-0000-0000-00003B7D0000}"/>
    <cellStyle name="Normal 4 2 4 2 3 2 2 3" xfId="49643" xr:uid="{00000000-0005-0000-0000-00003C7D0000}"/>
    <cellStyle name="Normal 4 2 4 2 3 2 3" xfId="26300" xr:uid="{00000000-0005-0000-0000-00003D7D0000}"/>
    <cellStyle name="Normal 4 2 4 2 3 2 4" xfId="41897" xr:uid="{00000000-0005-0000-0000-00003E7D0000}"/>
    <cellStyle name="Normal 4 2 4 2 3 3" xfId="10469" xr:uid="{00000000-0005-0000-0000-00003F7D0000}"/>
    <cellStyle name="Normal 4 2 4 2 3 3 2" xfId="18378" xr:uid="{00000000-0005-0000-0000-0000407D0000}"/>
    <cellStyle name="Normal 4 2 4 2 3 3 2 2" xfId="34047" xr:uid="{00000000-0005-0000-0000-0000417D0000}"/>
    <cellStyle name="Normal 4 2 4 2 3 3 2 3" xfId="49644" xr:uid="{00000000-0005-0000-0000-0000427D0000}"/>
    <cellStyle name="Normal 4 2 4 2 3 3 3" xfId="26301" xr:uid="{00000000-0005-0000-0000-0000437D0000}"/>
    <cellStyle name="Normal 4 2 4 2 3 3 4" xfId="41898" xr:uid="{00000000-0005-0000-0000-0000447D0000}"/>
    <cellStyle name="Normal 4 2 4 2 3 4" xfId="18376" xr:uid="{00000000-0005-0000-0000-0000457D0000}"/>
    <cellStyle name="Normal 4 2 4 2 3 4 2" xfId="34045" xr:uid="{00000000-0005-0000-0000-0000467D0000}"/>
    <cellStyle name="Normal 4 2 4 2 3 4 3" xfId="49642" xr:uid="{00000000-0005-0000-0000-0000477D0000}"/>
    <cellStyle name="Normal 4 2 4 2 3 5" xfId="26299" xr:uid="{00000000-0005-0000-0000-0000487D0000}"/>
    <cellStyle name="Normal 4 2 4 2 3 6" xfId="41896" xr:uid="{00000000-0005-0000-0000-0000497D0000}"/>
    <cellStyle name="Normal 4 2 4 2 4" xfId="10470" xr:uid="{00000000-0005-0000-0000-00004A7D0000}"/>
    <cellStyle name="Normal 4 2 4 2 4 2" xfId="10471" xr:uid="{00000000-0005-0000-0000-00004B7D0000}"/>
    <cellStyle name="Normal 4 2 4 2 4 2 2" xfId="18380" xr:uid="{00000000-0005-0000-0000-00004C7D0000}"/>
    <cellStyle name="Normal 4 2 4 2 4 2 2 2" xfId="34049" xr:uid="{00000000-0005-0000-0000-00004D7D0000}"/>
    <cellStyle name="Normal 4 2 4 2 4 2 2 3" xfId="49646" xr:uid="{00000000-0005-0000-0000-00004E7D0000}"/>
    <cellStyle name="Normal 4 2 4 2 4 2 3" xfId="26303" xr:uid="{00000000-0005-0000-0000-00004F7D0000}"/>
    <cellStyle name="Normal 4 2 4 2 4 2 4" xfId="41900" xr:uid="{00000000-0005-0000-0000-0000507D0000}"/>
    <cellStyle name="Normal 4 2 4 2 4 3" xfId="10472" xr:uid="{00000000-0005-0000-0000-0000517D0000}"/>
    <cellStyle name="Normal 4 2 4 2 4 3 2" xfId="18381" xr:uid="{00000000-0005-0000-0000-0000527D0000}"/>
    <cellStyle name="Normal 4 2 4 2 4 3 2 2" xfId="34050" xr:uid="{00000000-0005-0000-0000-0000537D0000}"/>
    <cellStyle name="Normal 4 2 4 2 4 3 2 3" xfId="49647" xr:uid="{00000000-0005-0000-0000-0000547D0000}"/>
    <cellStyle name="Normal 4 2 4 2 4 3 3" xfId="26304" xr:uid="{00000000-0005-0000-0000-0000557D0000}"/>
    <cellStyle name="Normal 4 2 4 2 4 3 4" xfId="41901" xr:uid="{00000000-0005-0000-0000-0000567D0000}"/>
    <cellStyle name="Normal 4 2 4 2 4 4" xfId="18379" xr:uid="{00000000-0005-0000-0000-0000577D0000}"/>
    <cellStyle name="Normal 4 2 4 2 4 4 2" xfId="34048" xr:uid="{00000000-0005-0000-0000-0000587D0000}"/>
    <cellStyle name="Normal 4 2 4 2 4 4 3" xfId="49645" xr:uid="{00000000-0005-0000-0000-0000597D0000}"/>
    <cellStyle name="Normal 4 2 4 2 4 5" xfId="26302" xr:uid="{00000000-0005-0000-0000-00005A7D0000}"/>
    <cellStyle name="Normal 4 2 4 2 4 6" xfId="41899" xr:uid="{00000000-0005-0000-0000-00005B7D0000}"/>
    <cellStyle name="Normal 4 2 4 2 5" xfId="10473" xr:uid="{00000000-0005-0000-0000-00005C7D0000}"/>
    <cellStyle name="Normal 4 2 4 2 5 2" xfId="10474" xr:uid="{00000000-0005-0000-0000-00005D7D0000}"/>
    <cellStyle name="Normal 4 2 4 2 5 2 2" xfId="18383" xr:uid="{00000000-0005-0000-0000-00005E7D0000}"/>
    <cellStyle name="Normal 4 2 4 2 5 2 2 2" xfId="34052" xr:uid="{00000000-0005-0000-0000-00005F7D0000}"/>
    <cellStyle name="Normal 4 2 4 2 5 2 2 3" xfId="49649" xr:uid="{00000000-0005-0000-0000-0000607D0000}"/>
    <cellStyle name="Normal 4 2 4 2 5 2 3" xfId="26306" xr:uid="{00000000-0005-0000-0000-0000617D0000}"/>
    <cellStyle name="Normal 4 2 4 2 5 2 4" xfId="41903" xr:uid="{00000000-0005-0000-0000-0000627D0000}"/>
    <cellStyle name="Normal 4 2 4 2 5 3" xfId="10475" xr:uid="{00000000-0005-0000-0000-0000637D0000}"/>
    <cellStyle name="Normal 4 2 4 2 5 3 2" xfId="18384" xr:uid="{00000000-0005-0000-0000-0000647D0000}"/>
    <cellStyle name="Normal 4 2 4 2 5 3 2 2" xfId="34053" xr:uid="{00000000-0005-0000-0000-0000657D0000}"/>
    <cellStyle name="Normal 4 2 4 2 5 3 2 3" xfId="49650" xr:uid="{00000000-0005-0000-0000-0000667D0000}"/>
    <cellStyle name="Normal 4 2 4 2 5 3 3" xfId="26307" xr:uid="{00000000-0005-0000-0000-0000677D0000}"/>
    <cellStyle name="Normal 4 2 4 2 5 3 4" xfId="41904" xr:uid="{00000000-0005-0000-0000-0000687D0000}"/>
    <cellStyle name="Normal 4 2 4 2 5 4" xfId="18382" xr:uid="{00000000-0005-0000-0000-0000697D0000}"/>
    <cellStyle name="Normal 4 2 4 2 5 4 2" xfId="34051" xr:uid="{00000000-0005-0000-0000-00006A7D0000}"/>
    <cellStyle name="Normal 4 2 4 2 5 4 3" xfId="49648" xr:uid="{00000000-0005-0000-0000-00006B7D0000}"/>
    <cellStyle name="Normal 4 2 4 2 5 5" xfId="26305" xr:uid="{00000000-0005-0000-0000-00006C7D0000}"/>
    <cellStyle name="Normal 4 2 4 2 5 6" xfId="41902" xr:uid="{00000000-0005-0000-0000-00006D7D0000}"/>
    <cellStyle name="Normal 4 2 4 2 6" xfId="10476" xr:uid="{00000000-0005-0000-0000-00006E7D0000}"/>
    <cellStyle name="Normal 4 2 4 2 6 2" xfId="10477" xr:uid="{00000000-0005-0000-0000-00006F7D0000}"/>
    <cellStyle name="Normal 4 2 4 2 6 2 2" xfId="18386" xr:uid="{00000000-0005-0000-0000-0000707D0000}"/>
    <cellStyle name="Normal 4 2 4 2 6 2 2 2" xfId="34055" xr:uid="{00000000-0005-0000-0000-0000717D0000}"/>
    <cellStyle name="Normal 4 2 4 2 6 2 2 3" xfId="49652" xr:uid="{00000000-0005-0000-0000-0000727D0000}"/>
    <cellStyle name="Normal 4 2 4 2 6 2 3" xfId="26309" xr:uid="{00000000-0005-0000-0000-0000737D0000}"/>
    <cellStyle name="Normal 4 2 4 2 6 2 4" xfId="41906" xr:uid="{00000000-0005-0000-0000-0000747D0000}"/>
    <cellStyle name="Normal 4 2 4 2 6 3" xfId="10478" xr:uid="{00000000-0005-0000-0000-0000757D0000}"/>
    <cellStyle name="Normal 4 2 4 2 6 3 2" xfId="18387" xr:uid="{00000000-0005-0000-0000-0000767D0000}"/>
    <cellStyle name="Normal 4 2 4 2 6 3 2 2" xfId="34056" xr:uid="{00000000-0005-0000-0000-0000777D0000}"/>
    <cellStyle name="Normal 4 2 4 2 6 3 2 3" xfId="49653" xr:uid="{00000000-0005-0000-0000-0000787D0000}"/>
    <cellStyle name="Normal 4 2 4 2 6 3 3" xfId="26310" xr:uid="{00000000-0005-0000-0000-0000797D0000}"/>
    <cellStyle name="Normal 4 2 4 2 6 3 4" xfId="41907" xr:uid="{00000000-0005-0000-0000-00007A7D0000}"/>
    <cellStyle name="Normal 4 2 4 2 6 4" xfId="18385" xr:uid="{00000000-0005-0000-0000-00007B7D0000}"/>
    <cellStyle name="Normal 4 2 4 2 6 4 2" xfId="34054" xr:uid="{00000000-0005-0000-0000-00007C7D0000}"/>
    <cellStyle name="Normal 4 2 4 2 6 4 3" xfId="49651" xr:uid="{00000000-0005-0000-0000-00007D7D0000}"/>
    <cellStyle name="Normal 4 2 4 2 6 5" xfId="26308" xr:uid="{00000000-0005-0000-0000-00007E7D0000}"/>
    <cellStyle name="Normal 4 2 4 2 6 6" xfId="41905" xr:uid="{00000000-0005-0000-0000-00007F7D0000}"/>
    <cellStyle name="Normal 4 2 4 2 7" xfId="10479" xr:uid="{00000000-0005-0000-0000-0000807D0000}"/>
    <cellStyle name="Normal 4 2 4 2 7 2" xfId="10480" xr:uid="{00000000-0005-0000-0000-0000817D0000}"/>
    <cellStyle name="Normal 4 2 4 2 7 2 2" xfId="18389" xr:uid="{00000000-0005-0000-0000-0000827D0000}"/>
    <cellStyle name="Normal 4 2 4 2 7 2 2 2" xfId="34058" xr:uid="{00000000-0005-0000-0000-0000837D0000}"/>
    <cellStyle name="Normal 4 2 4 2 7 2 2 3" xfId="49655" xr:uid="{00000000-0005-0000-0000-0000847D0000}"/>
    <cellStyle name="Normal 4 2 4 2 7 2 3" xfId="26312" xr:uid="{00000000-0005-0000-0000-0000857D0000}"/>
    <cellStyle name="Normal 4 2 4 2 7 2 4" xfId="41909" xr:uid="{00000000-0005-0000-0000-0000867D0000}"/>
    <cellStyle name="Normal 4 2 4 2 7 3" xfId="10481" xr:uid="{00000000-0005-0000-0000-0000877D0000}"/>
    <cellStyle name="Normal 4 2 4 2 7 3 2" xfId="18390" xr:uid="{00000000-0005-0000-0000-0000887D0000}"/>
    <cellStyle name="Normal 4 2 4 2 7 3 2 2" xfId="34059" xr:uid="{00000000-0005-0000-0000-0000897D0000}"/>
    <cellStyle name="Normal 4 2 4 2 7 3 2 3" xfId="49656" xr:uid="{00000000-0005-0000-0000-00008A7D0000}"/>
    <cellStyle name="Normal 4 2 4 2 7 3 3" xfId="26313" xr:uid="{00000000-0005-0000-0000-00008B7D0000}"/>
    <cellStyle name="Normal 4 2 4 2 7 3 4" xfId="41910" xr:uid="{00000000-0005-0000-0000-00008C7D0000}"/>
    <cellStyle name="Normal 4 2 4 2 7 4" xfId="18388" xr:uid="{00000000-0005-0000-0000-00008D7D0000}"/>
    <cellStyle name="Normal 4 2 4 2 7 4 2" xfId="34057" xr:uid="{00000000-0005-0000-0000-00008E7D0000}"/>
    <cellStyle name="Normal 4 2 4 2 7 4 3" xfId="49654" xr:uid="{00000000-0005-0000-0000-00008F7D0000}"/>
    <cellStyle name="Normal 4 2 4 2 7 5" xfId="26311" xr:uid="{00000000-0005-0000-0000-0000907D0000}"/>
    <cellStyle name="Normal 4 2 4 2 7 6" xfId="41908" xr:uid="{00000000-0005-0000-0000-0000917D0000}"/>
    <cellStyle name="Normal 4 2 4 2 8" xfId="10482" xr:uid="{00000000-0005-0000-0000-0000927D0000}"/>
    <cellStyle name="Normal 4 2 4 2 8 2" xfId="10483" xr:uid="{00000000-0005-0000-0000-0000937D0000}"/>
    <cellStyle name="Normal 4 2 4 2 8 2 2" xfId="18392" xr:uid="{00000000-0005-0000-0000-0000947D0000}"/>
    <cellStyle name="Normal 4 2 4 2 8 2 2 2" xfId="34061" xr:uid="{00000000-0005-0000-0000-0000957D0000}"/>
    <cellStyle name="Normal 4 2 4 2 8 2 2 3" xfId="49658" xr:uid="{00000000-0005-0000-0000-0000967D0000}"/>
    <cellStyle name="Normal 4 2 4 2 8 2 3" xfId="26315" xr:uid="{00000000-0005-0000-0000-0000977D0000}"/>
    <cellStyle name="Normal 4 2 4 2 8 2 4" xfId="41912" xr:uid="{00000000-0005-0000-0000-0000987D0000}"/>
    <cellStyle name="Normal 4 2 4 2 8 3" xfId="10484" xr:uid="{00000000-0005-0000-0000-0000997D0000}"/>
    <cellStyle name="Normal 4 2 4 2 8 3 2" xfId="18393" xr:uid="{00000000-0005-0000-0000-00009A7D0000}"/>
    <cellStyle name="Normal 4 2 4 2 8 3 2 2" xfId="34062" xr:uid="{00000000-0005-0000-0000-00009B7D0000}"/>
    <cellStyle name="Normal 4 2 4 2 8 3 2 3" xfId="49659" xr:uid="{00000000-0005-0000-0000-00009C7D0000}"/>
    <cellStyle name="Normal 4 2 4 2 8 3 3" xfId="26316" xr:uid="{00000000-0005-0000-0000-00009D7D0000}"/>
    <cellStyle name="Normal 4 2 4 2 8 3 4" xfId="41913" xr:uid="{00000000-0005-0000-0000-00009E7D0000}"/>
    <cellStyle name="Normal 4 2 4 2 8 4" xfId="18391" xr:uid="{00000000-0005-0000-0000-00009F7D0000}"/>
    <cellStyle name="Normal 4 2 4 2 8 4 2" xfId="34060" xr:uid="{00000000-0005-0000-0000-0000A07D0000}"/>
    <cellStyle name="Normal 4 2 4 2 8 4 3" xfId="49657" xr:uid="{00000000-0005-0000-0000-0000A17D0000}"/>
    <cellStyle name="Normal 4 2 4 2 8 5" xfId="26314" xr:uid="{00000000-0005-0000-0000-0000A27D0000}"/>
    <cellStyle name="Normal 4 2 4 2 8 6" xfId="41911" xr:uid="{00000000-0005-0000-0000-0000A37D0000}"/>
    <cellStyle name="Normal 4 2 4 2 9" xfId="10485" xr:uid="{00000000-0005-0000-0000-0000A47D0000}"/>
    <cellStyle name="Normal 4 2 4 2 9 2" xfId="10486" xr:uid="{00000000-0005-0000-0000-0000A57D0000}"/>
    <cellStyle name="Normal 4 2 4 2 9 2 2" xfId="18395" xr:uid="{00000000-0005-0000-0000-0000A67D0000}"/>
    <cellStyle name="Normal 4 2 4 2 9 2 2 2" xfId="34064" xr:uid="{00000000-0005-0000-0000-0000A77D0000}"/>
    <cellStyle name="Normal 4 2 4 2 9 2 2 3" xfId="49661" xr:uid="{00000000-0005-0000-0000-0000A87D0000}"/>
    <cellStyle name="Normal 4 2 4 2 9 2 3" xfId="26318" xr:uid="{00000000-0005-0000-0000-0000A97D0000}"/>
    <cellStyle name="Normal 4 2 4 2 9 2 4" xfId="41915" xr:uid="{00000000-0005-0000-0000-0000AA7D0000}"/>
    <cellStyle name="Normal 4 2 4 2 9 3" xfId="10487" xr:uid="{00000000-0005-0000-0000-0000AB7D0000}"/>
    <cellStyle name="Normal 4 2 4 2 9 3 2" xfId="18396" xr:uid="{00000000-0005-0000-0000-0000AC7D0000}"/>
    <cellStyle name="Normal 4 2 4 2 9 3 2 2" xfId="34065" xr:uid="{00000000-0005-0000-0000-0000AD7D0000}"/>
    <cellStyle name="Normal 4 2 4 2 9 3 2 3" xfId="49662" xr:uid="{00000000-0005-0000-0000-0000AE7D0000}"/>
    <cellStyle name="Normal 4 2 4 2 9 3 3" xfId="26319" xr:uid="{00000000-0005-0000-0000-0000AF7D0000}"/>
    <cellStyle name="Normal 4 2 4 2 9 3 4" xfId="41916" xr:uid="{00000000-0005-0000-0000-0000B07D0000}"/>
    <cellStyle name="Normal 4 2 4 2 9 4" xfId="18394" xr:uid="{00000000-0005-0000-0000-0000B17D0000}"/>
    <cellStyle name="Normal 4 2 4 2 9 4 2" xfId="34063" xr:uid="{00000000-0005-0000-0000-0000B27D0000}"/>
    <cellStyle name="Normal 4 2 4 2 9 4 3" xfId="49660" xr:uid="{00000000-0005-0000-0000-0000B37D0000}"/>
    <cellStyle name="Normal 4 2 4 2 9 5" xfId="26317" xr:uid="{00000000-0005-0000-0000-0000B47D0000}"/>
    <cellStyle name="Normal 4 2 4 2 9 6" xfId="41914" xr:uid="{00000000-0005-0000-0000-0000B57D0000}"/>
    <cellStyle name="Normal 4 2 4 20" xfId="18320" xr:uid="{00000000-0005-0000-0000-0000B67D0000}"/>
    <cellStyle name="Normal 4 2 4 20 2" xfId="33989" xr:uid="{00000000-0005-0000-0000-0000B77D0000}"/>
    <cellStyle name="Normal 4 2 4 20 3" xfId="49586" xr:uid="{00000000-0005-0000-0000-0000B87D0000}"/>
    <cellStyle name="Normal 4 2 4 21" xfId="26243" xr:uid="{00000000-0005-0000-0000-0000B97D0000}"/>
    <cellStyle name="Normal 4 2 4 22" xfId="41840" xr:uid="{00000000-0005-0000-0000-0000BA7D0000}"/>
    <cellStyle name="Normal 4 2 4 3" xfId="10488" xr:uid="{00000000-0005-0000-0000-0000BB7D0000}"/>
    <cellStyle name="Normal 4 2 4 3 2" xfId="10489" xr:uid="{00000000-0005-0000-0000-0000BC7D0000}"/>
    <cellStyle name="Normal 4 2 4 3 2 2" xfId="18398" xr:uid="{00000000-0005-0000-0000-0000BD7D0000}"/>
    <cellStyle name="Normal 4 2 4 3 2 2 2" xfId="34067" xr:uid="{00000000-0005-0000-0000-0000BE7D0000}"/>
    <cellStyle name="Normal 4 2 4 3 2 2 3" xfId="49664" xr:uid="{00000000-0005-0000-0000-0000BF7D0000}"/>
    <cellStyle name="Normal 4 2 4 3 2 3" xfId="26321" xr:uid="{00000000-0005-0000-0000-0000C07D0000}"/>
    <cellStyle name="Normal 4 2 4 3 2 4" xfId="41918" xr:uid="{00000000-0005-0000-0000-0000C17D0000}"/>
    <cellStyle name="Normal 4 2 4 3 3" xfId="10490" xr:uid="{00000000-0005-0000-0000-0000C27D0000}"/>
    <cellStyle name="Normal 4 2 4 3 3 2" xfId="18399" xr:uid="{00000000-0005-0000-0000-0000C37D0000}"/>
    <cellStyle name="Normal 4 2 4 3 3 2 2" xfId="34068" xr:uid="{00000000-0005-0000-0000-0000C47D0000}"/>
    <cellStyle name="Normal 4 2 4 3 3 2 3" xfId="49665" xr:uid="{00000000-0005-0000-0000-0000C57D0000}"/>
    <cellStyle name="Normal 4 2 4 3 3 3" xfId="26322" xr:uid="{00000000-0005-0000-0000-0000C67D0000}"/>
    <cellStyle name="Normal 4 2 4 3 3 4" xfId="41919" xr:uid="{00000000-0005-0000-0000-0000C77D0000}"/>
    <cellStyle name="Normal 4 2 4 3 4" xfId="10491" xr:uid="{00000000-0005-0000-0000-0000C87D0000}"/>
    <cellStyle name="Normal 4 2 4 3 4 2" xfId="18400" xr:uid="{00000000-0005-0000-0000-0000C97D0000}"/>
    <cellStyle name="Normal 4 2 4 3 4 2 2" xfId="34069" xr:uid="{00000000-0005-0000-0000-0000CA7D0000}"/>
    <cellStyle name="Normal 4 2 4 3 4 2 3" xfId="49666" xr:uid="{00000000-0005-0000-0000-0000CB7D0000}"/>
    <cellStyle name="Normal 4 2 4 3 4 3" xfId="26323" xr:uid="{00000000-0005-0000-0000-0000CC7D0000}"/>
    <cellStyle name="Normal 4 2 4 3 4 4" xfId="41920" xr:uid="{00000000-0005-0000-0000-0000CD7D0000}"/>
    <cellStyle name="Normal 4 2 4 3 5" xfId="10492" xr:uid="{00000000-0005-0000-0000-0000CE7D0000}"/>
    <cellStyle name="Normal 4 2 4 3 5 2" xfId="18401" xr:uid="{00000000-0005-0000-0000-0000CF7D0000}"/>
    <cellStyle name="Normal 4 2 4 3 5 2 2" xfId="34070" xr:uid="{00000000-0005-0000-0000-0000D07D0000}"/>
    <cellStyle name="Normal 4 2 4 3 5 2 3" xfId="49667" xr:uid="{00000000-0005-0000-0000-0000D17D0000}"/>
    <cellStyle name="Normal 4 2 4 3 5 3" xfId="26324" xr:uid="{00000000-0005-0000-0000-0000D27D0000}"/>
    <cellStyle name="Normal 4 2 4 3 5 4" xfId="41921" xr:uid="{00000000-0005-0000-0000-0000D37D0000}"/>
    <cellStyle name="Normal 4 2 4 3 6" xfId="10493" xr:uid="{00000000-0005-0000-0000-0000D47D0000}"/>
    <cellStyle name="Normal 4 2 4 3 6 2" xfId="18402" xr:uid="{00000000-0005-0000-0000-0000D57D0000}"/>
    <cellStyle name="Normal 4 2 4 3 6 2 2" xfId="34071" xr:uid="{00000000-0005-0000-0000-0000D67D0000}"/>
    <cellStyle name="Normal 4 2 4 3 6 2 3" xfId="49668" xr:uid="{00000000-0005-0000-0000-0000D77D0000}"/>
    <cellStyle name="Normal 4 2 4 3 6 3" xfId="26325" xr:uid="{00000000-0005-0000-0000-0000D87D0000}"/>
    <cellStyle name="Normal 4 2 4 3 6 4" xfId="41922" xr:uid="{00000000-0005-0000-0000-0000D97D0000}"/>
    <cellStyle name="Normal 4 2 4 3 7" xfId="18397" xr:uid="{00000000-0005-0000-0000-0000DA7D0000}"/>
    <cellStyle name="Normal 4 2 4 3 7 2" xfId="34066" xr:uid="{00000000-0005-0000-0000-0000DB7D0000}"/>
    <cellStyle name="Normal 4 2 4 3 7 3" xfId="49663" xr:uid="{00000000-0005-0000-0000-0000DC7D0000}"/>
    <cellStyle name="Normal 4 2 4 3 8" xfId="26320" xr:uid="{00000000-0005-0000-0000-0000DD7D0000}"/>
    <cellStyle name="Normal 4 2 4 3 9" xfId="41917" xr:uid="{00000000-0005-0000-0000-0000DE7D0000}"/>
    <cellStyle name="Normal 4 2 4 4" xfId="10494" xr:uid="{00000000-0005-0000-0000-0000DF7D0000}"/>
    <cellStyle name="Normal 4 2 4 4 2" xfId="18403" xr:uid="{00000000-0005-0000-0000-0000E07D0000}"/>
    <cellStyle name="Normal 4 2 4 4 2 2" xfId="34072" xr:uid="{00000000-0005-0000-0000-0000E17D0000}"/>
    <cellStyle name="Normal 4 2 4 4 2 3" xfId="49669" xr:uid="{00000000-0005-0000-0000-0000E27D0000}"/>
    <cellStyle name="Normal 4 2 4 4 3" xfId="26326" xr:uid="{00000000-0005-0000-0000-0000E37D0000}"/>
    <cellStyle name="Normal 4 2 4 4 4" xfId="41923" xr:uid="{00000000-0005-0000-0000-0000E47D0000}"/>
    <cellStyle name="Normal 4 2 4 5" xfId="10495" xr:uid="{00000000-0005-0000-0000-0000E57D0000}"/>
    <cellStyle name="Normal 4 2 4 5 2" xfId="18404" xr:uid="{00000000-0005-0000-0000-0000E67D0000}"/>
    <cellStyle name="Normal 4 2 4 5 2 2" xfId="34073" xr:uid="{00000000-0005-0000-0000-0000E77D0000}"/>
    <cellStyle name="Normal 4 2 4 5 2 3" xfId="49670" xr:uid="{00000000-0005-0000-0000-0000E87D0000}"/>
    <cellStyle name="Normal 4 2 4 5 3" xfId="26327" xr:uid="{00000000-0005-0000-0000-0000E97D0000}"/>
    <cellStyle name="Normal 4 2 4 5 4" xfId="41924" xr:uid="{00000000-0005-0000-0000-0000EA7D0000}"/>
    <cellStyle name="Normal 4 2 4 6" xfId="10496" xr:uid="{00000000-0005-0000-0000-0000EB7D0000}"/>
    <cellStyle name="Normal 4 2 4 6 2" xfId="18405" xr:uid="{00000000-0005-0000-0000-0000EC7D0000}"/>
    <cellStyle name="Normal 4 2 4 6 2 2" xfId="34074" xr:uid="{00000000-0005-0000-0000-0000ED7D0000}"/>
    <cellStyle name="Normal 4 2 4 6 2 3" xfId="49671" xr:uid="{00000000-0005-0000-0000-0000EE7D0000}"/>
    <cellStyle name="Normal 4 2 4 6 3" xfId="26328" xr:uid="{00000000-0005-0000-0000-0000EF7D0000}"/>
    <cellStyle name="Normal 4 2 4 6 4" xfId="41925" xr:uid="{00000000-0005-0000-0000-0000F07D0000}"/>
    <cellStyle name="Normal 4 2 4 7" xfId="10497" xr:uid="{00000000-0005-0000-0000-0000F17D0000}"/>
    <cellStyle name="Normal 4 2 4 7 2" xfId="18406" xr:uid="{00000000-0005-0000-0000-0000F27D0000}"/>
    <cellStyle name="Normal 4 2 4 7 2 2" xfId="34075" xr:uid="{00000000-0005-0000-0000-0000F37D0000}"/>
    <cellStyle name="Normal 4 2 4 7 2 3" xfId="49672" xr:uid="{00000000-0005-0000-0000-0000F47D0000}"/>
    <cellStyle name="Normal 4 2 4 7 3" xfId="26329" xr:uid="{00000000-0005-0000-0000-0000F57D0000}"/>
    <cellStyle name="Normal 4 2 4 7 4" xfId="41926" xr:uid="{00000000-0005-0000-0000-0000F67D0000}"/>
    <cellStyle name="Normal 4 2 4 8" xfId="10498" xr:uid="{00000000-0005-0000-0000-0000F77D0000}"/>
    <cellStyle name="Normal 4 2 4 8 2" xfId="18407" xr:uid="{00000000-0005-0000-0000-0000F87D0000}"/>
    <cellStyle name="Normal 4 2 4 8 2 2" xfId="34076" xr:uid="{00000000-0005-0000-0000-0000F97D0000}"/>
    <cellStyle name="Normal 4 2 4 8 2 3" xfId="49673" xr:uid="{00000000-0005-0000-0000-0000FA7D0000}"/>
    <cellStyle name="Normal 4 2 4 8 3" xfId="26330" xr:uid="{00000000-0005-0000-0000-0000FB7D0000}"/>
    <cellStyle name="Normal 4 2 4 8 4" xfId="41927" xr:uid="{00000000-0005-0000-0000-0000FC7D0000}"/>
    <cellStyle name="Normal 4 2 4 9" xfId="10499" xr:uid="{00000000-0005-0000-0000-0000FD7D0000}"/>
    <cellStyle name="Normal 4 2 4 9 2" xfId="18408" xr:uid="{00000000-0005-0000-0000-0000FE7D0000}"/>
    <cellStyle name="Normal 4 2 4 9 2 2" xfId="34077" xr:uid="{00000000-0005-0000-0000-0000FF7D0000}"/>
    <cellStyle name="Normal 4 2 4 9 2 3" xfId="49674" xr:uid="{00000000-0005-0000-0000-0000007E0000}"/>
    <cellStyle name="Normal 4 2 4 9 3" xfId="26331" xr:uid="{00000000-0005-0000-0000-0000017E0000}"/>
    <cellStyle name="Normal 4 2 4 9 4" xfId="41928" xr:uid="{00000000-0005-0000-0000-0000027E0000}"/>
    <cellStyle name="Normal 4 2 5" xfId="10500" xr:uid="{00000000-0005-0000-0000-0000037E0000}"/>
    <cellStyle name="Normal 4 2 5 2" xfId="10501" xr:uid="{00000000-0005-0000-0000-0000047E0000}"/>
    <cellStyle name="Normal 4 2 5 2 2" xfId="10502" xr:uid="{00000000-0005-0000-0000-0000057E0000}"/>
    <cellStyle name="Normal 4 2 5 2 2 2" xfId="10503" xr:uid="{00000000-0005-0000-0000-0000067E0000}"/>
    <cellStyle name="Normal 4 2 5 2 2 2 2" xfId="18412" xr:uid="{00000000-0005-0000-0000-0000077E0000}"/>
    <cellStyle name="Normal 4 2 5 2 2 2 2 2" xfId="34081" xr:uid="{00000000-0005-0000-0000-0000087E0000}"/>
    <cellStyle name="Normal 4 2 5 2 2 2 2 3" xfId="49678" xr:uid="{00000000-0005-0000-0000-0000097E0000}"/>
    <cellStyle name="Normal 4 2 5 2 2 2 3" xfId="26335" xr:uid="{00000000-0005-0000-0000-00000A7E0000}"/>
    <cellStyle name="Normal 4 2 5 2 2 2 4" xfId="41932" xr:uid="{00000000-0005-0000-0000-00000B7E0000}"/>
    <cellStyle name="Normal 4 2 5 2 2 3" xfId="10504" xr:uid="{00000000-0005-0000-0000-00000C7E0000}"/>
    <cellStyle name="Normal 4 2 5 2 2 3 2" xfId="18413" xr:uid="{00000000-0005-0000-0000-00000D7E0000}"/>
    <cellStyle name="Normal 4 2 5 2 2 3 2 2" xfId="34082" xr:uid="{00000000-0005-0000-0000-00000E7E0000}"/>
    <cellStyle name="Normal 4 2 5 2 2 3 2 3" xfId="49679" xr:uid="{00000000-0005-0000-0000-00000F7E0000}"/>
    <cellStyle name="Normal 4 2 5 2 2 3 3" xfId="26336" xr:uid="{00000000-0005-0000-0000-0000107E0000}"/>
    <cellStyle name="Normal 4 2 5 2 2 3 4" xfId="41933" xr:uid="{00000000-0005-0000-0000-0000117E0000}"/>
    <cellStyle name="Normal 4 2 5 2 2 4" xfId="18411" xr:uid="{00000000-0005-0000-0000-0000127E0000}"/>
    <cellStyle name="Normal 4 2 5 2 2 4 2" xfId="34080" xr:uid="{00000000-0005-0000-0000-0000137E0000}"/>
    <cellStyle name="Normal 4 2 5 2 2 4 3" xfId="49677" xr:uid="{00000000-0005-0000-0000-0000147E0000}"/>
    <cellStyle name="Normal 4 2 5 2 2 5" xfId="26334" xr:uid="{00000000-0005-0000-0000-0000157E0000}"/>
    <cellStyle name="Normal 4 2 5 2 2 6" xfId="41931" xr:uid="{00000000-0005-0000-0000-0000167E0000}"/>
    <cellStyle name="Normal 4 2 5 2 3" xfId="10505" xr:uid="{00000000-0005-0000-0000-0000177E0000}"/>
    <cellStyle name="Normal 4 2 5 2 3 2" xfId="18414" xr:uid="{00000000-0005-0000-0000-0000187E0000}"/>
    <cellStyle name="Normal 4 2 5 2 3 2 2" xfId="34083" xr:uid="{00000000-0005-0000-0000-0000197E0000}"/>
    <cellStyle name="Normal 4 2 5 2 3 2 3" xfId="49680" xr:uid="{00000000-0005-0000-0000-00001A7E0000}"/>
    <cellStyle name="Normal 4 2 5 2 3 3" xfId="26337" xr:uid="{00000000-0005-0000-0000-00001B7E0000}"/>
    <cellStyle name="Normal 4 2 5 2 3 4" xfId="41934" xr:uid="{00000000-0005-0000-0000-00001C7E0000}"/>
    <cellStyle name="Normal 4 2 5 2 4" xfId="10506" xr:uid="{00000000-0005-0000-0000-00001D7E0000}"/>
    <cellStyle name="Normal 4 2 5 2 4 2" xfId="18415" xr:uid="{00000000-0005-0000-0000-00001E7E0000}"/>
    <cellStyle name="Normal 4 2 5 2 4 2 2" xfId="34084" xr:uid="{00000000-0005-0000-0000-00001F7E0000}"/>
    <cellStyle name="Normal 4 2 5 2 4 2 3" xfId="49681" xr:uid="{00000000-0005-0000-0000-0000207E0000}"/>
    <cellStyle name="Normal 4 2 5 2 4 3" xfId="26338" xr:uid="{00000000-0005-0000-0000-0000217E0000}"/>
    <cellStyle name="Normal 4 2 5 2 4 4" xfId="41935" xr:uid="{00000000-0005-0000-0000-0000227E0000}"/>
    <cellStyle name="Normal 4 2 5 2 5" xfId="18410" xr:uid="{00000000-0005-0000-0000-0000237E0000}"/>
    <cellStyle name="Normal 4 2 5 2 5 2" xfId="34079" xr:uid="{00000000-0005-0000-0000-0000247E0000}"/>
    <cellStyle name="Normal 4 2 5 2 5 3" xfId="49676" xr:uid="{00000000-0005-0000-0000-0000257E0000}"/>
    <cellStyle name="Normal 4 2 5 2 6" xfId="26333" xr:uid="{00000000-0005-0000-0000-0000267E0000}"/>
    <cellStyle name="Normal 4 2 5 2 7" xfId="41930" xr:uid="{00000000-0005-0000-0000-0000277E0000}"/>
    <cellStyle name="Normal 4 2 5 3" xfId="10507" xr:uid="{00000000-0005-0000-0000-0000287E0000}"/>
    <cellStyle name="Normal 4 2 5 3 2" xfId="10508" xr:uid="{00000000-0005-0000-0000-0000297E0000}"/>
    <cellStyle name="Normal 4 2 5 3 2 2" xfId="18417" xr:uid="{00000000-0005-0000-0000-00002A7E0000}"/>
    <cellStyle name="Normal 4 2 5 3 2 2 2" xfId="34086" xr:uid="{00000000-0005-0000-0000-00002B7E0000}"/>
    <cellStyle name="Normal 4 2 5 3 2 2 3" xfId="49683" xr:uid="{00000000-0005-0000-0000-00002C7E0000}"/>
    <cellStyle name="Normal 4 2 5 3 2 3" xfId="26340" xr:uid="{00000000-0005-0000-0000-00002D7E0000}"/>
    <cellStyle name="Normal 4 2 5 3 2 4" xfId="41937" xr:uid="{00000000-0005-0000-0000-00002E7E0000}"/>
    <cellStyle name="Normal 4 2 5 3 3" xfId="10509" xr:uid="{00000000-0005-0000-0000-00002F7E0000}"/>
    <cellStyle name="Normal 4 2 5 3 3 2" xfId="18418" xr:uid="{00000000-0005-0000-0000-0000307E0000}"/>
    <cellStyle name="Normal 4 2 5 3 3 2 2" xfId="34087" xr:uid="{00000000-0005-0000-0000-0000317E0000}"/>
    <cellStyle name="Normal 4 2 5 3 3 2 3" xfId="49684" xr:uid="{00000000-0005-0000-0000-0000327E0000}"/>
    <cellStyle name="Normal 4 2 5 3 3 3" xfId="26341" xr:uid="{00000000-0005-0000-0000-0000337E0000}"/>
    <cellStyle name="Normal 4 2 5 3 3 4" xfId="41938" xr:uid="{00000000-0005-0000-0000-0000347E0000}"/>
    <cellStyle name="Normal 4 2 5 3 4" xfId="18416" xr:uid="{00000000-0005-0000-0000-0000357E0000}"/>
    <cellStyle name="Normal 4 2 5 3 4 2" xfId="34085" xr:uid="{00000000-0005-0000-0000-0000367E0000}"/>
    <cellStyle name="Normal 4 2 5 3 4 3" xfId="49682" xr:uid="{00000000-0005-0000-0000-0000377E0000}"/>
    <cellStyle name="Normal 4 2 5 3 5" xfId="26339" xr:uid="{00000000-0005-0000-0000-0000387E0000}"/>
    <cellStyle name="Normal 4 2 5 3 6" xfId="41936" xr:uid="{00000000-0005-0000-0000-0000397E0000}"/>
    <cellStyle name="Normal 4 2 5 4" xfId="18409" xr:uid="{00000000-0005-0000-0000-00003A7E0000}"/>
    <cellStyle name="Normal 4 2 5 4 2" xfId="34078" xr:uid="{00000000-0005-0000-0000-00003B7E0000}"/>
    <cellStyle name="Normal 4 2 5 4 3" xfId="49675" xr:uid="{00000000-0005-0000-0000-00003C7E0000}"/>
    <cellStyle name="Normal 4 2 5 5" xfId="26332" xr:uid="{00000000-0005-0000-0000-00003D7E0000}"/>
    <cellStyle name="Normal 4 2 5 6" xfId="41929" xr:uid="{00000000-0005-0000-0000-00003E7E0000}"/>
    <cellStyle name="Normal 4 2 6" xfId="10510" xr:uid="{00000000-0005-0000-0000-00003F7E0000}"/>
    <cellStyle name="Normal 4 2 6 2" xfId="10511" xr:uid="{00000000-0005-0000-0000-0000407E0000}"/>
    <cellStyle name="Normal 4 2 6 2 2" xfId="10512" xr:uid="{00000000-0005-0000-0000-0000417E0000}"/>
    <cellStyle name="Normal 4 2 6 2 2 2" xfId="18421" xr:uid="{00000000-0005-0000-0000-0000427E0000}"/>
    <cellStyle name="Normal 4 2 6 2 2 2 2" xfId="34090" xr:uid="{00000000-0005-0000-0000-0000437E0000}"/>
    <cellStyle name="Normal 4 2 6 2 2 2 3" xfId="49687" xr:uid="{00000000-0005-0000-0000-0000447E0000}"/>
    <cellStyle name="Normal 4 2 6 2 2 3" xfId="26344" xr:uid="{00000000-0005-0000-0000-0000457E0000}"/>
    <cellStyle name="Normal 4 2 6 2 2 4" xfId="41941" xr:uid="{00000000-0005-0000-0000-0000467E0000}"/>
    <cellStyle name="Normal 4 2 6 2 3" xfId="10513" xr:uid="{00000000-0005-0000-0000-0000477E0000}"/>
    <cellStyle name="Normal 4 2 6 2 3 2" xfId="18422" xr:uid="{00000000-0005-0000-0000-0000487E0000}"/>
    <cellStyle name="Normal 4 2 6 2 3 2 2" xfId="34091" xr:uid="{00000000-0005-0000-0000-0000497E0000}"/>
    <cellStyle name="Normal 4 2 6 2 3 2 3" xfId="49688" xr:uid="{00000000-0005-0000-0000-00004A7E0000}"/>
    <cellStyle name="Normal 4 2 6 2 3 3" xfId="26345" xr:uid="{00000000-0005-0000-0000-00004B7E0000}"/>
    <cellStyle name="Normal 4 2 6 2 3 4" xfId="41942" xr:uid="{00000000-0005-0000-0000-00004C7E0000}"/>
    <cellStyle name="Normal 4 2 6 2 4" xfId="18420" xr:uid="{00000000-0005-0000-0000-00004D7E0000}"/>
    <cellStyle name="Normal 4 2 6 2 4 2" xfId="34089" xr:uid="{00000000-0005-0000-0000-00004E7E0000}"/>
    <cellStyle name="Normal 4 2 6 2 4 3" xfId="49686" xr:uid="{00000000-0005-0000-0000-00004F7E0000}"/>
    <cellStyle name="Normal 4 2 6 2 5" xfId="26343" xr:uid="{00000000-0005-0000-0000-0000507E0000}"/>
    <cellStyle name="Normal 4 2 6 2 6" xfId="41940" xr:uid="{00000000-0005-0000-0000-0000517E0000}"/>
    <cellStyle name="Normal 4 2 6 3" xfId="18419" xr:uid="{00000000-0005-0000-0000-0000527E0000}"/>
    <cellStyle name="Normal 4 2 6 3 2" xfId="34088" xr:uid="{00000000-0005-0000-0000-0000537E0000}"/>
    <cellStyle name="Normal 4 2 6 3 3" xfId="49685" xr:uid="{00000000-0005-0000-0000-0000547E0000}"/>
    <cellStyle name="Normal 4 2 6 4" xfId="26342" xr:uid="{00000000-0005-0000-0000-0000557E0000}"/>
    <cellStyle name="Normal 4 2 6 5" xfId="41939" xr:uid="{00000000-0005-0000-0000-0000567E0000}"/>
    <cellStyle name="Normal 4 2 7" xfId="10514" xr:uid="{00000000-0005-0000-0000-0000577E0000}"/>
    <cellStyle name="Normal 4 2 7 2" xfId="10515" xr:uid="{00000000-0005-0000-0000-0000587E0000}"/>
    <cellStyle name="Normal 4 2 7 2 2" xfId="18424" xr:uid="{00000000-0005-0000-0000-0000597E0000}"/>
    <cellStyle name="Normal 4 2 7 2 2 2" xfId="34093" xr:uid="{00000000-0005-0000-0000-00005A7E0000}"/>
    <cellStyle name="Normal 4 2 7 2 2 3" xfId="49690" xr:uid="{00000000-0005-0000-0000-00005B7E0000}"/>
    <cellStyle name="Normal 4 2 7 2 3" xfId="26347" xr:uid="{00000000-0005-0000-0000-00005C7E0000}"/>
    <cellStyle name="Normal 4 2 7 2 4" xfId="41944" xr:uid="{00000000-0005-0000-0000-00005D7E0000}"/>
    <cellStyle name="Normal 4 2 7 3" xfId="10516" xr:uid="{00000000-0005-0000-0000-00005E7E0000}"/>
    <cellStyle name="Normal 4 2 7 3 2" xfId="18425" xr:uid="{00000000-0005-0000-0000-00005F7E0000}"/>
    <cellStyle name="Normal 4 2 7 3 2 2" xfId="34094" xr:uid="{00000000-0005-0000-0000-0000607E0000}"/>
    <cellStyle name="Normal 4 2 7 3 2 3" xfId="49691" xr:uid="{00000000-0005-0000-0000-0000617E0000}"/>
    <cellStyle name="Normal 4 2 7 3 3" xfId="26348" xr:uid="{00000000-0005-0000-0000-0000627E0000}"/>
    <cellStyle name="Normal 4 2 7 3 4" xfId="41945" xr:uid="{00000000-0005-0000-0000-0000637E0000}"/>
    <cellStyle name="Normal 4 2 7 4" xfId="18423" xr:uid="{00000000-0005-0000-0000-0000647E0000}"/>
    <cellStyle name="Normal 4 2 7 4 2" xfId="34092" xr:uid="{00000000-0005-0000-0000-0000657E0000}"/>
    <cellStyle name="Normal 4 2 7 4 3" xfId="49689" xr:uid="{00000000-0005-0000-0000-0000667E0000}"/>
    <cellStyle name="Normal 4 2 7 5" xfId="26346" xr:uid="{00000000-0005-0000-0000-0000677E0000}"/>
    <cellStyle name="Normal 4 2 7 6" xfId="41943" xr:uid="{00000000-0005-0000-0000-0000687E0000}"/>
    <cellStyle name="Normal 4 2 8" xfId="10517" xr:uid="{00000000-0005-0000-0000-0000697E0000}"/>
    <cellStyle name="Normal 4 2 8 2" xfId="10518" xr:uid="{00000000-0005-0000-0000-00006A7E0000}"/>
    <cellStyle name="Normal 4 2 8 2 2" xfId="18427" xr:uid="{00000000-0005-0000-0000-00006B7E0000}"/>
    <cellStyle name="Normal 4 2 8 2 2 2" xfId="34096" xr:uid="{00000000-0005-0000-0000-00006C7E0000}"/>
    <cellStyle name="Normal 4 2 8 2 2 3" xfId="49693" xr:uid="{00000000-0005-0000-0000-00006D7E0000}"/>
    <cellStyle name="Normal 4 2 8 2 3" xfId="26350" xr:uid="{00000000-0005-0000-0000-00006E7E0000}"/>
    <cellStyle name="Normal 4 2 8 2 4" xfId="41947" xr:uid="{00000000-0005-0000-0000-00006F7E0000}"/>
    <cellStyle name="Normal 4 2 8 3" xfId="10519" xr:uid="{00000000-0005-0000-0000-0000707E0000}"/>
    <cellStyle name="Normal 4 2 8 3 2" xfId="18428" xr:uid="{00000000-0005-0000-0000-0000717E0000}"/>
    <cellStyle name="Normal 4 2 8 3 2 2" xfId="34097" xr:uid="{00000000-0005-0000-0000-0000727E0000}"/>
    <cellStyle name="Normal 4 2 8 3 2 3" xfId="49694" xr:uid="{00000000-0005-0000-0000-0000737E0000}"/>
    <cellStyle name="Normal 4 2 8 3 3" xfId="26351" xr:uid="{00000000-0005-0000-0000-0000747E0000}"/>
    <cellStyle name="Normal 4 2 8 3 4" xfId="41948" xr:uid="{00000000-0005-0000-0000-0000757E0000}"/>
    <cellStyle name="Normal 4 2 8 4" xfId="18426" xr:uid="{00000000-0005-0000-0000-0000767E0000}"/>
    <cellStyle name="Normal 4 2 8 4 2" xfId="34095" xr:uid="{00000000-0005-0000-0000-0000777E0000}"/>
    <cellStyle name="Normal 4 2 8 4 3" xfId="49692" xr:uid="{00000000-0005-0000-0000-0000787E0000}"/>
    <cellStyle name="Normal 4 2 8 5" xfId="26349" xr:uid="{00000000-0005-0000-0000-0000797E0000}"/>
    <cellStyle name="Normal 4 2 8 6" xfId="41946" xr:uid="{00000000-0005-0000-0000-00007A7E0000}"/>
    <cellStyle name="Normal 4 2 9" xfId="10520" xr:uid="{00000000-0005-0000-0000-00007B7E0000}"/>
    <cellStyle name="Normal 4 2 9 2" xfId="10521" xr:uid="{00000000-0005-0000-0000-00007C7E0000}"/>
    <cellStyle name="Normal 4 2 9 2 2" xfId="18430" xr:uid="{00000000-0005-0000-0000-00007D7E0000}"/>
    <cellStyle name="Normal 4 2 9 2 2 2" xfId="34099" xr:uid="{00000000-0005-0000-0000-00007E7E0000}"/>
    <cellStyle name="Normal 4 2 9 2 2 3" xfId="49696" xr:uid="{00000000-0005-0000-0000-00007F7E0000}"/>
    <cellStyle name="Normal 4 2 9 2 3" xfId="26353" xr:uid="{00000000-0005-0000-0000-0000807E0000}"/>
    <cellStyle name="Normal 4 2 9 2 4" xfId="41950" xr:uid="{00000000-0005-0000-0000-0000817E0000}"/>
    <cellStyle name="Normal 4 2 9 3" xfId="10522" xr:uid="{00000000-0005-0000-0000-0000827E0000}"/>
    <cellStyle name="Normal 4 2 9 3 2" xfId="18431" xr:uid="{00000000-0005-0000-0000-0000837E0000}"/>
    <cellStyle name="Normal 4 2 9 3 2 2" xfId="34100" xr:uid="{00000000-0005-0000-0000-0000847E0000}"/>
    <cellStyle name="Normal 4 2 9 3 2 3" xfId="49697" xr:uid="{00000000-0005-0000-0000-0000857E0000}"/>
    <cellStyle name="Normal 4 2 9 3 3" xfId="26354" xr:uid="{00000000-0005-0000-0000-0000867E0000}"/>
    <cellStyle name="Normal 4 2 9 3 4" xfId="41951" xr:uid="{00000000-0005-0000-0000-0000877E0000}"/>
    <cellStyle name="Normal 4 2 9 4" xfId="18429" xr:uid="{00000000-0005-0000-0000-0000887E0000}"/>
    <cellStyle name="Normal 4 2 9 4 2" xfId="34098" xr:uid="{00000000-0005-0000-0000-0000897E0000}"/>
    <cellStyle name="Normal 4 2 9 4 3" xfId="49695" xr:uid="{00000000-0005-0000-0000-00008A7E0000}"/>
    <cellStyle name="Normal 4 2 9 5" xfId="26352" xr:uid="{00000000-0005-0000-0000-00008B7E0000}"/>
    <cellStyle name="Normal 4 2 9 6" xfId="41949" xr:uid="{00000000-0005-0000-0000-00008C7E0000}"/>
    <cellStyle name="Normal 4 20" xfId="10523" xr:uid="{00000000-0005-0000-0000-00008D7E0000}"/>
    <cellStyle name="Normal 4 20 2" xfId="10524" xr:uid="{00000000-0005-0000-0000-00008E7E0000}"/>
    <cellStyle name="Normal 4 20 2 2" xfId="18433" xr:uid="{00000000-0005-0000-0000-00008F7E0000}"/>
    <cellStyle name="Normal 4 20 2 2 2" xfId="34102" xr:uid="{00000000-0005-0000-0000-0000907E0000}"/>
    <cellStyle name="Normal 4 20 2 2 3" xfId="49699" xr:uid="{00000000-0005-0000-0000-0000917E0000}"/>
    <cellStyle name="Normal 4 20 2 3" xfId="26356" xr:uid="{00000000-0005-0000-0000-0000927E0000}"/>
    <cellStyle name="Normal 4 20 2 4" xfId="41953" xr:uid="{00000000-0005-0000-0000-0000937E0000}"/>
    <cellStyle name="Normal 4 20 3" xfId="10525" xr:uid="{00000000-0005-0000-0000-0000947E0000}"/>
    <cellStyle name="Normal 4 20 3 2" xfId="18434" xr:uid="{00000000-0005-0000-0000-0000957E0000}"/>
    <cellStyle name="Normal 4 20 3 2 2" xfId="34103" xr:uid="{00000000-0005-0000-0000-0000967E0000}"/>
    <cellStyle name="Normal 4 20 3 2 3" xfId="49700" xr:uid="{00000000-0005-0000-0000-0000977E0000}"/>
    <cellStyle name="Normal 4 20 3 3" xfId="26357" xr:uid="{00000000-0005-0000-0000-0000987E0000}"/>
    <cellStyle name="Normal 4 20 3 4" xfId="41954" xr:uid="{00000000-0005-0000-0000-0000997E0000}"/>
    <cellStyle name="Normal 4 20 4" xfId="18432" xr:uid="{00000000-0005-0000-0000-00009A7E0000}"/>
    <cellStyle name="Normal 4 20 4 2" xfId="34101" xr:uid="{00000000-0005-0000-0000-00009B7E0000}"/>
    <cellStyle name="Normal 4 20 4 3" xfId="49698" xr:uid="{00000000-0005-0000-0000-00009C7E0000}"/>
    <cellStyle name="Normal 4 20 5" xfId="26355" xr:uid="{00000000-0005-0000-0000-00009D7E0000}"/>
    <cellStyle name="Normal 4 20 6" xfId="41952" xr:uid="{00000000-0005-0000-0000-00009E7E0000}"/>
    <cellStyle name="Normal 4 21" xfId="10526" xr:uid="{00000000-0005-0000-0000-00009F7E0000}"/>
    <cellStyle name="Normal 4 21 2" xfId="10527" xr:uid="{00000000-0005-0000-0000-0000A07E0000}"/>
    <cellStyle name="Normal 4 21 2 2" xfId="18436" xr:uid="{00000000-0005-0000-0000-0000A17E0000}"/>
    <cellStyle name="Normal 4 21 2 2 2" xfId="34105" xr:uid="{00000000-0005-0000-0000-0000A27E0000}"/>
    <cellStyle name="Normal 4 21 2 2 3" xfId="49702" xr:uid="{00000000-0005-0000-0000-0000A37E0000}"/>
    <cellStyle name="Normal 4 21 2 3" xfId="26359" xr:uid="{00000000-0005-0000-0000-0000A47E0000}"/>
    <cellStyle name="Normal 4 21 2 4" xfId="41956" xr:uid="{00000000-0005-0000-0000-0000A57E0000}"/>
    <cellStyle name="Normal 4 21 3" xfId="10528" xr:uid="{00000000-0005-0000-0000-0000A67E0000}"/>
    <cellStyle name="Normal 4 21 3 2" xfId="18437" xr:uid="{00000000-0005-0000-0000-0000A77E0000}"/>
    <cellStyle name="Normal 4 21 3 2 2" xfId="34106" xr:uid="{00000000-0005-0000-0000-0000A87E0000}"/>
    <cellStyle name="Normal 4 21 3 2 3" xfId="49703" xr:uid="{00000000-0005-0000-0000-0000A97E0000}"/>
    <cellStyle name="Normal 4 21 3 3" xfId="26360" xr:uid="{00000000-0005-0000-0000-0000AA7E0000}"/>
    <cellStyle name="Normal 4 21 3 4" xfId="41957" xr:uid="{00000000-0005-0000-0000-0000AB7E0000}"/>
    <cellStyle name="Normal 4 21 4" xfId="18435" xr:uid="{00000000-0005-0000-0000-0000AC7E0000}"/>
    <cellStyle name="Normal 4 21 4 2" xfId="34104" xr:uid="{00000000-0005-0000-0000-0000AD7E0000}"/>
    <cellStyle name="Normal 4 21 4 3" xfId="49701" xr:uid="{00000000-0005-0000-0000-0000AE7E0000}"/>
    <cellStyle name="Normal 4 21 5" xfId="26358" xr:uid="{00000000-0005-0000-0000-0000AF7E0000}"/>
    <cellStyle name="Normal 4 21 6" xfId="41955" xr:uid="{00000000-0005-0000-0000-0000B07E0000}"/>
    <cellStyle name="Normal 4 22" xfId="10529" xr:uid="{00000000-0005-0000-0000-0000B17E0000}"/>
    <cellStyle name="Normal 4 22 2" xfId="18438" xr:uid="{00000000-0005-0000-0000-0000B27E0000}"/>
    <cellStyle name="Normal 4 22 2 2" xfId="34107" xr:uid="{00000000-0005-0000-0000-0000B37E0000}"/>
    <cellStyle name="Normal 4 22 2 3" xfId="49704" xr:uid="{00000000-0005-0000-0000-0000B47E0000}"/>
    <cellStyle name="Normal 4 22 3" xfId="26361" xr:uid="{00000000-0005-0000-0000-0000B57E0000}"/>
    <cellStyle name="Normal 4 22 4" xfId="41958" xr:uid="{00000000-0005-0000-0000-0000B67E0000}"/>
    <cellStyle name="Normal 4 23" xfId="10530" xr:uid="{00000000-0005-0000-0000-0000B77E0000}"/>
    <cellStyle name="Normal 4 23 2" xfId="18439" xr:uid="{00000000-0005-0000-0000-0000B87E0000}"/>
    <cellStyle name="Normal 4 23 2 2" xfId="34108" xr:uid="{00000000-0005-0000-0000-0000B97E0000}"/>
    <cellStyle name="Normal 4 23 2 3" xfId="49705" xr:uid="{00000000-0005-0000-0000-0000BA7E0000}"/>
    <cellStyle name="Normal 4 23 3" xfId="26362" xr:uid="{00000000-0005-0000-0000-0000BB7E0000}"/>
    <cellStyle name="Normal 4 23 4" xfId="41959" xr:uid="{00000000-0005-0000-0000-0000BC7E0000}"/>
    <cellStyle name="Normal 4 24" xfId="10531" xr:uid="{00000000-0005-0000-0000-0000BD7E0000}"/>
    <cellStyle name="Normal 4 24 2" xfId="18440" xr:uid="{00000000-0005-0000-0000-0000BE7E0000}"/>
    <cellStyle name="Normal 4 24 2 2" xfId="34109" xr:uid="{00000000-0005-0000-0000-0000BF7E0000}"/>
    <cellStyle name="Normal 4 24 2 3" xfId="49706" xr:uid="{00000000-0005-0000-0000-0000C07E0000}"/>
    <cellStyle name="Normal 4 24 3" xfId="26363" xr:uid="{00000000-0005-0000-0000-0000C17E0000}"/>
    <cellStyle name="Normal 4 24 4" xfId="41960" xr:uid="{00000000-0005-0000-0000-0000C27E0000}"/>
    <cellStyle name="Normal 4 25" xfId="14081" xr:uid="{00000000-0005-0000-0000-0000C37E0000}"/>
    <cellStyle name="Normal 4 26" xfId="18133" xr:uid="{00000000-0005-0000-0000-0000C47E0000}"/>
    <cellStyle name="Normal 4 26 2" xfId="33802" xr:uid="{00000000-0005-0000-0000-0000C57E0000}"/>
    <cellStyle name="Normal 4 26 3" xfId="49399" xr:uid="{00000000-0005-0000-0000-0000C67E0000}"/>
    <cellStyle name="Normal 4 27" xfId="10224" xr:uid="{00000000-0005-0000-0000-0000C77E0000}"/>
    <cellStyle name="Normal 4 27 2" xfId="26056" xr:uid="{00000000-0005-0000-0000-0000C87E0000}"/>
    <cellStyle name="Normal 4 28" xfId="41653" xr:uid="{00000000-0005-0000-0000-0000C97E0000}"/>
    <cellStyle name="Normal 4 3" xfId="266" xr:uid="{00000000-0005-0000-0000-0000CA7E0000}"/>
    <cellStyle name="Normal 4 3 10" xfId="10533" xr:uid="{00000000-0005-0000-0000-0000CB7E0000}"/>
    <cellStyle name="Normal 4 3 10 2" xfId="18442" xr:uid="{00000000-0005-0000-0000-0000CC7E0000}"/>
    <cellStyle name="Normal 4 3 10 2 2" xfId="34111" xr:uid="{00000000-0005-0000-0000-0000CD7E0000}"/>
    <cellStyle name="Normal 4 3 10 2 3" xfId="49708" xr:uid="{00000000-0005-0000-0000-0000CE7E0000}"/>
    <cellStyle name="Normal 4 3 10 3" xfId="26365" xr:uid="{00000000-0005-0000-0000-0000CF7E0000}"/>
    <cellStyle name="Normal 4 3 10 4" xfId="41962" xr:uid="{00000000-0005-0000-0000-0000D07E0000}"/>
    <cellStyle name="Normal 4 3 11" xfId="10534" xr:uid="{00000000-0005-0000-0000-0000D17E0000}"/>
    <cellStyle name="Normal 4 3 11 2" xfId="18443" xr:uid="{00000000-0005-0000-0000-0000D27E0000}"/>
    <cellStyle name="Normal 4 3 11 2 2" xfId="34112" xr:uid="{00000000-0005-0000-0000-0000D37E0000}"/>
    <cellStyle name="Normal 4 3 11 2 3" xfId="49709" xr:uid="{00000000-0005-0000-0000-0000D47E0000}"/>
    <cellStyle name="Normal 4 3 11 3" xfId="26366" xr:uid="{00000000-0005-0000-0000-0000D57E0000}"/>
    <cellStyle name="Normal 4 3 11 4" xfId="41963" xr:uid="{00000000-0005-0000-0000-0000D67E0000}"/>
    <cellStyle name="Normal 4 3 12" xfId="10535" xr:uid="{00000000-0005-0000-0000-0000D77E0000}"/>
    <cellStyle name="Normal 4 3 12 2" xfId="18444" xr:uid="{00000000-0005-0000-0000-0000D87E0000}"/>
    <cellStyle name="Normal 4 3 12 2 2" xfId="34113" xr:uid="{00000000-0005-0000-0000-0000D97E0000}"/>
    <cellStyle name="Normal 4 3 12 2 3" xfId="49710" xr:uid="{00000000-0005-0000-0000-0000DA7E0000}"/>
    <cellStyle name="Normal 4 3 12 3" xfId="26367" xr:uid="{00000000-0005-0000-0000-0000DB7E0000}"/>
    <cellStyle name="Normal 4 3 12 4" xfId="41964" xr:uid="{00000000-0005-0000-0000-0000DC7E0000}"/>
    <cellStyle name="Normal 4 3 13" xfId="10536" xr:uid="{00000000-0005-0000-0000-0000DD7E0000}"/>
    <cellStyle name="Normal 4 3 13 2" xfId="18445" xr:uid="{00000000-0005-0000-0000-0000DE7E0000}"/>
    <cellStyle name="Normal 4 3 13 2 2" xfId="34114" xr:uid="{00000000-0005-0000-0000-0000DF7E0000}"/>
    <cellStyle name="Normal 4 3 13 2 3" xfId="49711" xr:uid="{00000000-0005-0000-0000-0000E07E0000}"/>
    <cellStyle name="Normal 4 3 13 3" xfId="26368" xr:uid="{00000000-0005-0000-0000-0000E17E0000}"/>
    <cellStyle name="Normal 4 3 13 4" xfId="41965" xr:uid="{00000000-0005-0000-0000-0000E27E0000}"/>
    <cellStyle name="Normal 4 3 14" xfId="10537" xr:uid="{00000000-0005-0000-0000-0000E37E0000}"/>
    <cellStyle name="Normal 4 3 14 2" xfId="18446" xr:uid="{00000000-0005-0000-0000-0000E47E0000}"/>
    <cellStyle name="Normal 4 3 14 2 2" xfId="34115" xr:uid="{00000000-0005-0000-0000-0000E57E0000}"/>
    <cellStyle name="Normal 4 3 14 2 3" xfId="49712" xr:uid="{00000000-0005-0000-0000-0000E67E0000}"/>
    <cellStyle name="Normal 4 3 14 3" xfId="26369" xr:uid="{00000000-0005-0000-0000-0000E77E0000}"/>
    <cellStyle name="Normal 4 3 14 4" xfId="41966" xr:uid="{00000000-0005-0000-0000-0000E87E0000}"/>
    <cellStyle name="Normal 4 3 15" xfId="10538" xr:uid="{00000000-0005-0000-0000-0000E97E0000}"/>
    <cellStyle name="Normal 4 3 15 2" xfId="18447" xr:uid="{00000000-0005-0000-0000-0000EA7E0000}"/>
    <cellStyle name="Normal 4 3 15 2 2" xfId="34116" xr:uid="{00000000-0005-0000-0000-0000EB7E0000}"/>
    <cellStyle name="Normal 4 3 15 2 3" xfId="49713" xr:uid="{00000000-0005-0000-0000-0000EC7E0000}"/>
    <cellStyle name="Normal 4 3 15 3" xfId="26370" xr:uid="{00000000-0005-0000-0000-0000ED7E0000}"/>
    <cellStyle name="Normal 4 3 15 4" xfId="41967" xr:uid="{00000000-0005-0000-0000-0000EE7E0000}"/>
    <cellStyle name="Normal 4 3 16" xfId="10539" xr:uid="{00000000-0005-0000-0000-0000EF7E0000}"/>
    <cellStyle name="Normal 4 3 16 2" xfId="18448" xr:uid="{00000000-0005-0000-0000-0000F07E0000}"/>
    <cellStyle name="Normal 4 3 16 2 2" xfId="34117" xr:uid="{00000000-0005-0000-0000-0000F17E0000}"/>
    <cellStyle name="Normal 4 3 16 2 3" xfId="49714" xr:uid="{00000000-0005-0000-0000-0000F27E0000}"/>
    <cellStyle name="Normal 4 3 16 3" xfId="26371" xr:uid="{00000000-0005-0000-0000-0000F37E0000}"/>
    <cellStyle name="Normal 4 3 16 4" xfId="41968" xr:uid="{00000000-0005-0000-0000-0000F47E0000}"/>
    <cellStyle name="Normal 4 3 17" xfId="10540" xr:uid="{00000000-0005-0000-0000-0000F57E0000}"/>
    <cellStyle name="Normal 4 3 17 2" xfId="18449" xr:uid="{00000000-0005-0000-0000-0000F67E0000}"/>
    <cellStyle name="Normal 4 3 17 2 2" xfId="34118" xr:uid="{00000000-0005-0000-0000-0000F77E0000}"/>
    <cellStyle name="Normal 4 3 17 2 3" xfId="49715" xr:uid="{00000000-0005-0000-0000-0000F87E0000}"/>
    <cellStyle name="Normal 4 3 17 3" xfId="26372" xr:uid="{00000000-0005-0000-0000-0000F97E0000}"/>
    <cellStyle name="Normal 4 3 17 4" xfId="41969" xr:uid="{00000000-0005-0000-0000-0000FA7E0000}"/>
    <cellStyle name="Normal 4 3 18" xfId="10541" xr:uid="{00000000-0005-0000-0000-0000FB7E0000}"/>
    <cellStyle name="Normal 4 3 18 2" xfId="18450" xr:uid="{00000000-0005-0000-0000-0000FC7E0000}"/>
    <cellStyle name="Normal 4 3 18 2 2" xfId="34119" xr:uid="{00000000-0005-0000-0000-0000FD7E0000}"/>
    <cellStyle name="Normal 4 3 18 2 3" xfId="49716" xr:uid="{00000000-0005-0000-0000-0000FE7E0000}"/>
    <cellStyle name="Normal 4 3 18 3" xfId="26373" xr:uid="{00000000-0005-0000-0000-0000FF7E0000}"/>
    <cellStyle name="Normal 4 3 18 4" xfId="41970" xr:uid="{00000000-0005-0000-0000-0000007F0000}"/>
    <cellStyle name="Normal 4 3 19" xfId="18441" xr:uid="{00000000-0005-0000-0000-0000017F0000}"/>
    <cellStyle name="Normal 4 3 19 2" xfId="34110" xr:uid="{00000000-0005-0000-0000-0000027F0000}"/>
    <cellStyle name="Normal 4 3 19 3" xfId="49707" xr:uid="{00000000-0005-0000-0000-0000037F0000}"/>
    <cellStyle name="Normal 4 3 2" xfId="10542" xr:uid="{00000000-0005-0000-0000-0000047F0000}"/>
    <cellStyle name="Normal 4 3 2 10" xfId="10543" xr:uid="{00000000-0005-0000-0000-0000057F0000}"/>
    <cellStyle name="Normal 4 3 2 10 2" xfId="18452" xr:uid="{00000000-0005-0000-0000-0000067F0000}"/>
    <cellStyle name="Normal 4 3 2 10 2 2" xfId="34121" xr:uid="{00000000-0005-0000-0000-0000077F0000}"/>
    <cellStyle name="Normal 4 3 2 10 2 3" xfId="49718" xr:uid="{00000000-0005-0000-0000-0000087F0000}"/>
    <cellStyle name="Normal 4 3 2 10 3" xfId="26375" xr:uid="{00000000-0005-0000-0000-0000097F0000}"/>
    <cellStyle name="Normal 4 3 2 10 4" xfId="41972" xr:uid="{00000000-0005-0000-0000-00000A7F0000}"/>
    <cellStyle name="Normal 4 3 2 11" xfId="10544" xr:uid="{00000000-0005-0000-0000-00000B7F0000}"/>
    <cellStyle name="Normal 4 3 2 11 2" xfId="18453" xr:uid="{00000000-0005-0000-0000-00000C7F0000}"/>
    <cellStyle name="Normal 4 3 2 11 2 2" xfId="34122" xr:uid="{00000000-0005-0000-0000-00000D7F0000}"/>
    <cellStyle name="Normal 4 3 2 11 2 3" xfId="49719" xr:uid="{00000000-0005-0000-0000-00000E7F0000}"/>
    <cellStyle name="Normal 4 3 2 11 3" xfId="26376" xr:uid="{00000000-0005-0000-0000-00000F7F0000}"/>
    <cellStyle name="Normal 4 3 2 11 4" xfId="41973" xr:uid="{00000000-0005-0000-0000-0000107F0000}"/>
    <cellStyle name="Normal 4 3 2 12" xfId="10545" xr:uid="{00000000-0005-0000-0000-0000117F0000}"/>
    <cellStyle name="Normal 4 3 2 12 2" xfId="18454" xr:uid="{00000000-0005-0000-0000-0000127F0000}"/>
    <cellStyle name="Normal 4 3 2 12 2 2" xfId="34123" xr:uid="{00000000-0005-0000-0000-0000137F0000}"/>
    <cellStyle name="Normal 4 3 2 12 2 3" xfId="49720" xr:uid="{00000000-0005-0000-0000-0000147F0000}"/>
    <cellStyle name="Normal 4 3 2 12 3" xfId="26377" xr:uid="{00000000-0005-0000-0000-0000157F0000}"/>
    <cellStyle name="Normal 4 3 2 12 4" xfId="41974" xr:uid="{00000000-0005-0000-0000-0000167F0000}"/>
    <cellStyle name="Normal 4 3 2 13" xfId="10546" xr:uid="{00000000-0005-0000-0000-0000177F0000}"/>
    <cellStyle name="Normal 4 3 2 13 2" xfId="18455" xr:uid="{00000000-0005-0000-0000-0000187F0000}"/>
    <cellStyle name="Normal 4 3 2 13 2 2" xfId="34124" xr:uid="{00000000-0005-0000-0000-0000197F0000}"/>
    <cellStyle name="Normal 4 3 2 13 2 3" xfId="49721" xr:uid="{00000000-0005-0000-0000-00001A7F0000}"/>
    <cellStyle name="Normal 4 3 2 13 3" xfId="26378" xr:uid="{00000000-0005-0000-0000-00001B7F0000}"/>
    <cellStyle name="Normal 4 3 2 13 4" xfId="41975" xr:uid="{00000000-0005-0000-0000-00001C7F0000}"/>
    <cellStyle name="Normal 4 3 2 14" xfId="10547" xr:uid="{00000000-0005-0000-0000-00001D7F0000}"/>
    <cellStyle name="Normal 4 3 2 14 2" xfId="18456" xr:uid="{00000000-0005-0000-0000-00001E7F0000}"/>
    <cellStyle name="Normal 4 3 2 14 2 2" xfId="34125" xr:uid="{00000000-0005-0000-0000-00001F7F0000}"/>
    <cellStyle name="Normal 4 3 2 14 2 3" xfId="49722" xr:uid="{00000000-0005-0000-0000-0000207F0000}"/>
    <cellStyle name="Normal 4 3 2 14 3" xfId="26379" xr:uid="{00000000-0005-0000-0000-0000217F0000}"/>
    <cellStyle name="Normal 4 3 2 14 4" xfId="41976" xr:uid="{00000000-0005-0000-0000-0000227F0000}"/>
    <cellStyle name="Normal 4 3 2 15" xfId="10548" xr:uid="{00000000-0005-0000-0000-0000237F0000}"/>
    <cellStyle name="Normal 4 3 2 15 2" xfId="18457" xr:uid="{00000000-0005-0000-0000-0000247F0000}"/>
    <cellStyle name="Normal 4 3 2 15 2 2" xfId="34126" xr:uid="{00000000-0005-0000-0000-0000257F0000}"/>
    <cellStyle name="Normal 4 3 2 15 2 3" xfId="49723" xr:uid="{00000000-0005-0000-0000-0000267F0000}"/>
    <cellStyle name="Normal 4 3 2 15 3" xfId="26380" xr:uid="{00000000-0005-0000-0000-0000277F0000}"/>
    <cellStyle name="Normal 4 3 2 15 4" xfId="41977" xr:uid="{00000000-0005-0000-0000-0000287F0000}"/>
    <cellStyle name="Normal 4 3 2 16" xfId="10549" xr:uid="{00000000-0005-0000-0000-0000297F0000}"/>
    <cellStyle name="Normal 4 3 2 16 2" xfId="18458" xr:uid="{00000000-0005-0000-0000-00002A7F0000}"/>
    <cellStyle name="Normal 4 3 2 16 2 2" xfId="34127" xr:uid="{00000000-0005-0000-0000-00002B7F0000}"/>
    <cellStyle name="Normal 4 3 2 16 2 3" xfId="49724" xr:uid="{00000000-0005-0000-0000-00002C7F0000}"/>
    <cellStyle name="Normal 4 3 2 16 3" xfId="26381" xr:uid="{00000000-0005-0000-0000-00002D7F0000}"/>
    <cellStyle name="Normal 4 3 2 16 4" xfId="41978" xr:uid="{00000000-0005-0000-0000-00002E7F0000}"/>
    <cellStyle name="Normal 4 3 2 17" xfId="10550" xr:uid="{00000000-0005-0000-0000-00002F7F0000}"/>
    <cellStyle name="Normal 4 3 2 17 2" xfId="18459" xr:uid="{00000000-0005-0000-0000-0000307F0000}"/>
    <cellStyle name="Normal 4 3 2 17 2 2" xfId="34128" xr:uid="{00000000-0005-0000-0000-0000317F0000}"/>
    <cellStyle name="Normal 4 3 2 17 2 3" xfId="49725" xr:uid="{00000000-0005-0000-0000-0000327F0000}"/>
    <cellStyle name="Normal 4 3 2 17 3" xfId="26382" xr:uid="{00000000-0005-0000-0000-0000337F0000}"/>
    <cellStyle name="Normal 4 3 2 17 4" xfId="41979" xr:uid="{00000000-0005-0000-0000-0000347F0000}"/>
    <cellStyle name="Normal 4 3 2 18" xfId="10551" xr:uid="{00000000-0005-0000-0000-0000357F0000}"/>
    <cellStyle name="Normal 4 3 2 18 2" xfId="18460" xr:uid="{00000000-0005-0000-0000-0000367F0000}"/>
    <cellStyle name="Normal 4 3 2 18 2 2" xfId="34129" xr:uid="{00000000-0005-0000-0000-0000377F0000}"/>
    <cellStyle name="Normal 4 3 2 18 2 3" xfId="49726" xr:uid="{00000000-0005-0000-0000-0000387F0000}"/>
    <cellStyle name="Normal 4 3 2 18 3" xfId="26383" xr:uid="{00000000-0005-0000-0000-0000397F0000}"/>
    <cellStyle name="Normal 4 3 2 18 4" xfId="41980" xr:uid="{00000000-0005-0000-0000-00003A7F0000}"/>
    <cellStyle name="Normal 4 3 2 19" xfId="18451" xr:uid="{00000000-0005-0000-0000-00003B7F0000}"/>
    <cellStyle name="Normal 4 3 2 19 2" xfId="34120" xr:uid="{00000000-0005-0000-0000-00003C7F0000}"/>
    <cellStyle name="Normal 4 3 2 19 3" xfId="49717" xr:uid="{00000000-0005-0000-0000-00003D7F0000}"/>
    <cellStyle name="Normal 4 3 2 2" xfId="10552" xr:uid="{00000000-0005-0000-0000-00003E7F0000}"/>
    <cellStyle name="Normal 4 3 2 2 2" xfId="10553" xr:uid="{00000000-0005-0000-0000-00003F7F0000}"/>
    <cellStyle name="Normal 4 3 2 2 2 2" xfId="18462" xr:uid="{00000000-0005-0000-0000-0000407F0000}"/>
    <cellStyle name="Normal 4 3 2 2 2 2 2" xfId="34131" xr:uid="{00000000-0005-0000-0000-0000417F0000}"/>
    <cellStyle name="Normal 4 3 2 2 2 2 3" xfId="49728" xr:uid="{00000000-0005-0000-0000-0000427F0000}"/>
    <cellStyle name="Normal 4 3 2 2 2 3" xfId="26385" xr:uid="{00000000-0005-0000-0000-0000437F0000}"/>
    <cellStyle name="Normal 4 3 2 2 2 4" xfId="41982" xr:uid="{00000000-0005-0000-0000-0000447F0000}"/>
    <cellStyle name="Normal 4 3 2 2 3" xfId="10554" xr:uid="{00000000-0005-0000-0000-0000457F0000}"/>
    <cellStyle name="Normal 4 3 2 2 3 2" xfId="18463" xr:uid="{00000000-0005-0000-0000-0000467F0000}"/>
    <cellStyle name="Normal 4 3 2 2 3 2 2" xfId="34132" xr:uid="{00000000-0005-0000-0000-0000477F0000}"/>
    <cellStyle name="Normal 4 3 2 2 3 2 3" xfId="49729" xr:uid="{00000000-0005-0000-0000-0000487F0000}"/>
    <cellStyle name="Normal 4 3 2 2 3 3" xfId="26386" xr:uid="{00000000-0005-0000-0000-0000497F0000}"/>
    <cellStyle name="Normal 4 3 2 2 3 4" xfId="41983" xr:uid="{00000000-0005-0000-0000-00004A7F0000}"/>
    <cellStyle name="Normal 4 3 2 2 4" xfId="10555" xr:uid="{00000000-0005-0000-0000-00004B7F0000}"/>
    <cellStyle name="Normal 4 3 2 2 4 2" xfId="18464" xr:uid="{00000000-0005-0000-0000-00004C7F0000}"/>
    <cellStyle name="Normal 4 3 2 2 4 2 2" xfId="34133" xr:uid="{00000000-0005-0000-0000-00004D7F0000}"/>
    <cellStyle name="Normal 4 3 2 2 4 2 3" xfId="49730" xr:uid="{00000000-0005-0000-0000-00004E7F0000}"/>
    <cellStyle name="Normal 4 3 2 2 4 3" xfId="26387" xr:uid="{00000000-0005-0000-0000-00004F7F0000}"/>
    <cellStyle name="Normal 4 3 2 2 4 4" xfId="41984" xr:uid="{00000000-0005-0000-0000-0000507F0000}"/>
    <cellStyle name="Normal 4 3 2 2 5" xfId="18461" xr:uid="{00000000-0005-0000-0000-0000517F0000}"/>
    <cellStyle name="Normal 4 3 2 2 5 2" xfId="34130" xr:uid="{00000000-0005-0000-0000-0000527F0000}"/>
    <cellStyle name="Normal 4 3 2 2 5 3" xfId="49727" xr:uid="{00000000-0005-0000-0000-0000537F0000}"/>
    <cellStyle name="Normal 4 3 2 2 6" xfId="26384" xr:uid="{00000000-0005-0000-0000-0000547F0000}"/>
    <cellStyle name="Normal 4 3 2 2 7" xfId="41981" xr:uid="{00000000-0005-0000-0000-0000557F0000}"/>
    <cellStyle name="Normal 4 3 2 20" xfId="26374" xr:uid="{00000000-0005-0000-0000-0000567F0000}"/>
    <cellStyle name="Normal 4 3 2 21" xfId="41971" xr:uid="{00000000-0005-0000-0000-0000577F0000}"/>
    <cellStyle name="Normal 4 3 2 3" xfId="10556" xr:uid="{00000000-0005-0000-0000-0000587F0000}"/>
    <cellStyle name="Normal 4 3 2 3 2" xfId="18465" xr:uid="{00000000-0005-0000-0000-0000597F0000}"/>
    <cellStyle name="Normal 4 3 2 3 2 2" xfId="34134" xr:uid="{00000000-0005-0000-0000-00005A7F0000}"/>
    <cellStyle name="Normal 4 3 2 3 2 3" xfId="49731" xr:uid="{00000000-0005-0000-0000-00005B7F0000}"/>
    <cellStyle name="Normal 4 3 2 3 3" xfId="26388" xr:uid="{00000000-0005-0000-0000-00005C7F0000}"/>
    <cellStyle name="Normal 4 3 2 3 4" xfId="41985" xr:uid="{00000000-0005-0000-0000-00005D7F0000}"/>
    <cellStyle name="Normal 4 3 2 4" xfId="10557" xr:uid="{00000000-0005-0000-0000-00005E7F0000}"/>
    <cellStyle name="Normal 4 3 2 4 2" xfId="18466" xr:uid="{00000000-0005-0000-0000-00005F7F0000}"/>
    <cellStyle name="Normal 4 3 2 4 2 2" xfId="34135" xr:uid="{00000000-0005-0000-0000-0000607F0000}"/>
    <cellStyle name="Normal 4 3 2 4 2 3" xfId="49732" xr:uid="{00000000-0005-0000-0000-0000617F0000}"/>
    <cellStyle name="Normal 4 3 2 4 3" xfId="26389" xr:uid="{00000000-0005-0000-0000-0000627F0000}"/>
    <cellStyle name="Normal 4 3 2 4 4" xfId="41986" xr:uid="{00000000-0005-0000-0000-0000637F0000}"/>
    <cellStyle name="Normal 4 3 2 5" xfId="10558" xr:uid="{00000000-0005-0000-0000-0000647F0000}"/>
    <cellStyle name="Normal 4 3 2 5 2" xfId="18467" xr:uid="{00000000-0005-0000-0000-0000657F0000}"/>
    <cellStyle name="Normal 4 3 2 5 2 2" xfId="34136" xr:uid="{00000000-0005-0000-0000-0000667F0000}"/>
    <cellStyle name="Normal 4 3 2 5 2 3" xfId="49733" xr:uid="{00000000-0005-0000-0000-0000677F0000}"/>
    <cellStyle name="Normal 4 3 2 5 3" xfId="26390" xr:uid="{00000000-0005-0000-0000-0000687F0000}"/>
    <cellStyle name="Normal 4 3 2 5 4" xfId="41987" xr:uid="{00000000-0005-0000-0000-0000697F0000}"/>
    <cellStyle name="Normal 4 3 2 6" xfId="10559" xr:uid="{00000000-0005-0000-0000-00006A7F0000}"/>
    <cellStyle name="Normal 4 3 2 6 2" xfId="18468" xr:uid="{00000000-0005-0000-0000-00006B7F0000}"/>
    <cellStyle name="Normal 4 3 2 6 2 2" xfId="34137" xr:uid="{00000000-0005-0000-0000-00006C7F0000}"/>
    <cellStyle name="Normal 4 3 2 6 2 3" xfId="49734" xr:uid="{00000000-0005-0000-0000-00006D7F0000}"/>
    <cellStyle name="Normal 4 3 2 6 3" xfId="26391" xr:uid="{00000000-0005-0000-0000-00006E7F0000}"/>
    <cellStyle name="Normal 4 3 2 6 4" xfId="41988" xr:uid="{00000000-0005-0000-0000-00006F7F0000}"/>
    <cellStyle name="Normal 4 3 2 7" xfId="10560" xr:uid="{00000000-0005-0000-0000-0000707F0000}"/>
    <cellStyle name="Normal 4 3 2 7 2" xfId="18469" xr:uid="{00000000-0005-0000-0000-0000717F0000}"/>
    <cellStyle name="Normal 4 3 2 7 2 2" xfId="34138" xr:uid="{00000000-0005-0000-0000-0000727F0000}"/>
    <cellStyle name="Normal 4 3 2 7 2 3" xfId="49735" xr:uid="{00000000-0005-0000-0000-0000737F0000}"/>
    <cellStyle name="Normal 4 3 2 7 3" xfId="26392" xr:uid="{00000000-0005-0000-0000-0000747F0000}"/>
    <cellStyle name="Normal 4 3 2 7 4" xfId="41989" xr:uid="{00000000-0005-0000-0000-0000757F0000}"/>
    <cellStyle name="Normal 4 3 2 8" xfId="10561" xr:uid="{00000000-0005-0000-0000-0000767F0000}"/>
    <cellStyle name="Normal 4 3 2 8 2" xfId="18470" xr:uid="{00000000-0005-0000-0000-0000777F0000}"/>
    <cellStyle name="Normal 4 3 2 8 2 2" xfId="34139" xr:uid="{00000000-0005-0000-0000-0000787F0000}"/>
    <cellStyle name="Normal 4 3 2 8 2 3" xfId="49736" xr:uid="{00000000-0005-0000-0000-0000797F0000}"/>
    <cellStyle name="Normal 4 3 2 8 3" xfId="26393" xr:uid="{00000000-0005-0000-0000-00007A7F0000}"/>
    <cellStyle name="Normal 4 3 2 8 4" xfId="41990" xr:uid="{00000000-0005-0000-0000-00007B7F0000}"/>
    <cellStyle name="Normal 4 3 2 9" xfId="10562" xr:uid="{00000000-0005-0000-0000-00007C7F0000}"/>
    <cellStyle name="Normal 4 3 2 9 2" xfId="18471" xr:uid="{00000000-0005-0000-0000-00007D7F0000}"/>
    <cellStyle name="Normal 4 3 2 9 2 2" xfId="34140" xr:uid="{00000000-0005-0000-0000-00007E7F0000}"/>
    <cellStyle name="Normal 4 3 2 9 2 3" xfId="49737" xr:uid="{00000000-0005-0000-0000-00007F7F0000}"/>
    <cellStyle name="Normal 4 3 2 9 3" xfId="26394" xr:uid="{00000000-0005-0000-0000-0000807F0000}"/>
    <cellStyle name="Normal 4 3 2 9 4" xfId="41991" xr:uid="{00000000-0005-0000-0000-0000817F0000}"/>
    <cellStyle name="Normal 4 3 20" xfId="10532" xr:uid="{00000000-0005-0000-0000-0000827F0000}"/>
    <cellStyle name="Normal 4 3 20 2" xfId="26364" xr:uid="{00000000-0005-0000-0000-0000837F0000}"/>
    <cellStyle name="Normal 4 3 21" xfId="41961" xr:uid="{00000000-0005-0000-0000-0000847F0000}"/>
    <cellStyle name="Normal 4 3 3" xfId="10563" xr:uid="{00000000-0005-0000-0000-0000857F0000}"/>
    <cellStyle name="Normal 4 3 3 2" xfId="10564" xr:uid="{00000000-0005-0000-0000-0000867F0000}"/>
    <cellStyle name="Normal 4 3 3 2 2" xfId="18473" xr:uid="{00000000-0005-0000-0000-0000877F0000}"/>
    <cellStyle name="Normal 4 3 3 2 2 2" xfId="34142" xr:uid="{00000000-0005-0000-0000-0000887F0000}"/>
    <cellStyle name="Normal 4 3 3 2 2 3" xfId="49739" xr:uid="{00000000-0005-0000-0000-0000897F0000}"/>
    <cellStyle name="Normal 4 3 3 2 3" xfId="26396" xr:uid="{00000000-0005-0000-0000-00008A7F0000}"/>
    <cellStyle name="Normal 4 3 3 2 4" xfId="41993" xr:uid="{00000000-0005-0000-0000-00008B7F0000}"/>
    <cellStyle name="Normal 4 3 3 3" xfId="10565" xr:uid="{00000000-0005-0000-0000-00008C7F0000}"/>
    <cellStyle name="Normal 4 3 3 3 2" xfId="18474" xr:uid="{00000000-0005-0000-0000-00008D7F0000}"/>
    <cellStyle name="Normal 4 3 3 3 2 2" xfId="34143" xr:uid="{00000000-0005-0000-0000-00008E7F0000}"/>
    <cellStyle name="Normal 4 3 3 3 2 3" xfId="49740" xr:uid="{00000000-0005-0000-0000-00008F7F0000}"/>
    <cellStyle name="Normal 4 3 3 3 3" xfId="26397" xr:uid="{00000000-0005-0000-0000-0000907F0000}"/>
    <cellStyle name="Normal 4 3 3 3 4" xfId="41994" xr:uid="{00000000-0005-0000-0000-0000917F0000}"/>
    <cellStyle name="Normal 4 3 3 4" xfId="10566" xr:uid="{00000000-0005-0000-0000-0000927F0000}"/>
    <cellStyle name="Normal 4 3 3 4 2" xfId="18475" xr:uid="{00000000-0005-0000-0000-0000937F0000}"/>
    <cellStyle name="Normal 4 3 3 4 2 2" xfId="34144" xr:uid="{00000000-0005-0000-0000-0000947F0000}"/>
    <cellStyle name="Normal 4 3 3 4 2 3" xfId="49741" xr:uid="{00000000-0005-0000-0000-0000957F0000}"/>
    <cellStyle name="Normal 4 3 3 4 3" xfId="26398" xr:uid="{00000000-0005-0000-0000-0000967F0000}"/>
    <cellStyle name="Normal 4 3 3 4 4" xfId="41995" xr:uid="{00000000-0005-0000-0000-0000977F0000}"/>
    <cellStyle name="Normal 4 3 3 5" xfId="18472" xr:uid="{00000000-0005-0000-0000-0000987F0000}"/>
    <cellStyle name="Normal 4 3 3 5 2" xfId="34141" xr:uid="{00000000-0005-0000-0000-0000997F0000}"/>
    <cellStyle name="Normal 4 3 3 5 3" xfId="49738" xr:uid="{00000000-0005-0000-0000-00009A7F0000}"/>
    <cellStyle name="Normal 4 3 3 6" xfId="26395" xr:uid="{00000000-0005-0000-0000-00009B7F0000}"/>
    <cellStyle name="Normal 4 3 3 7" xfId="41992" xr:uid="{00000000-0005-0000-0000-00009C7F0000}"/>
    <cellStyle name="Normal 4 3 4" xfId="10567" xr:uid="{00000000-0005-0000-0000-00009D7F0000}"/>
    <cellStyle name="Normal 4 3 4 2" xfId="18476" xr:uid="{00000000-0005-0000-0000-00009E7F0000}"/>
    <cellStyle name="Normal 4 3 4 2 2" xfId="34145" xr:uid="{00000000-0005-0000-0000-00009F7F0000}"/>
    <cellStyle name="Normal 4 3 4 2 3" xfId="49742" xr:uid="{00000000-0005-0000-0000-0000A07F0000}"/>
    <cellStyle name="Normal 4 3 4 3" xfId="26399" xr:uid="{00000000-0005-0000-0000-0000A17F0000}"/>
    <cellStyle name="Normal 4 3 4 4" xfId="41996" xr:uid="{00000000-0005-0000-0000-0000A27F0000}"/>
    <cellStyle name="Normal 4 3 5" xfId="10568" xr:uid="{00000000-0005-0000-0000-0000A37F0000}"/>
    <cellStyle name="Normal 4 3 5 2" xfId="18477" xr:uid="{00000000-0005-0000-0000-0000A47F0000}"/>
    <cellStyle name="Normal 4 3 5 2 2" xfId="34146" xr:uid="{00000000-0005-0000-0000-0000A57F0000}"/>
    <cellStyle name="Normal 4 3 5 2 3" xfId="49743" xr:uid="{00000000-0005-0000-0000-0000A67F0000}"/>
    <cellStyle name="Normal 4 3 5 3" xfId="26400" xr:uid="{00000000-0005-0000-0000-0000A77F0000}"/>
    <cellStyle name="Normal 4 3 5 4" xfId="41997" xr:uid="{00000000-0005-0000-0000-0000A87F0000}"/>
    <cellStyle name="Normal 4 3 6" xfId="10569" xr:uid="{00000000-0005-0000-0000-0000A97F0000}"/>
    <cellStyle name="Normal 4 3 6 2" xfId="18478" xr:uid="{00000000-0005-0000-0000-0000AA7F0000}"/>
    <cellStyle name="Normal 4 3 6 2 2" xfId="34147" xr:uid="{00000000-0005-0000-0000-0000AB7F0000}"/>
    <cellStyle name="Normal 4 3 6 2 3" xfId="49744" xr:uid="{00000000-0005-0000-0000-0000AC7F0000}"/>
    <cellStyle name="Normal 4 3 6 3" xfId="26401" xr:uid="{00000000-0005-0000-0000-0000AD7F0000}"/>
    <cellStyle name="Normal 4 3 6 4" xfId="41998" xr:uid="{00000000-0005-0000-0000-0000AE7F0000}"/>
    <cellStyle name="Normal 4 3 7" xfId="10570" xr:uid="{00000000-0005-0000-0000-0000AF7F0000}"/>
    <cellStyle name="Normal 4 3 7 2" xfId="18479" xr:uid="{00000000-0005-0000-0000-0000B07F0000}"/>
    <cellStyle name="Normal 4 3 7 2 2" xfId="34148" xr:uid="{00000000-0005-0000-0000-0000B17F0000}"/>
    <cellStyle name="Normal 4 3 7 2 3" xfId="49745" xr:uid="{00000000-0005-0000-0000-0000B27F0000}"/>
    <cellStyle name="Normal 4 3 7 3" xfId="26402" xr:uid="{00000000-0005-0000-0000-0000B37F0000}"/>
    <cellStyle name="Normal 4 3 7 4" xfId="41999" xr:uid="{00000000-0005-0000-0000-0000B47F0000}"/>
    <cellStyle name="Normal 4 3 8" xfId="10571" xr:uid="{00000000-0005-0000-0000-0000B57F0000}"/>
    <cellStyle name="Normal 4 3 8 2" xfId="18480" xr:uid="{00000000-0005-0000-0000-0000B67F0000}"/>
    <cellStyle name="Normal 4 3 8 2 2" xfId="34149" xr:uid="{00000000-0005-0000-0000-0000B77F0000}"/>
    <cellStyle name="Normal 4 3 8 2 3" xfId="49746" xr:uid="{00000000-0005-0000-0000-0000B87F0000}"/>
    <cellStyle name="Normal 4 3 8 3" xfId="26403" xr:uid="{00000000-0005-0000-0000-0000B97F0000}"/>
    <cellStyle name="Normal 4 3 8 4" xfId="42000" xr:uid="{00000000-0005-0000-0000-0000BA7F0000}"/>
    <cellStyle name="Normal 4 3 9" xfId="10572" xr:uid="{00000000-0005-0000-0000-0000BB7F0000}"/>
    <cellStyle name="Normal 4 3 9 2" xfId="18481" xr:uid="{00000000-0005-0000-0000-0000BC7F0000}"/>
    <cellStyle name="Normal 4 3 9 2 2" xfId="34150" xr:uid="{00000000-0005-0000-0000-0000BD7F0000}"/>
    <cellStyle name="Normal 4 3 9 2 3" xfId="49747" xr:uid="{00000000-0005-0000-0000-0000BE7F0000}"/>
    <cellStyle name="Normal 4 3 9 3" xfId="26404" xr:uid="{00000000-0005-0000-0000-0000BF7F0000}"/>
    <cellStyle name="Normal 4 3 9 4" xfId="42001" xr:uid="{00000000-0005-0000-0000-0000C07F0000}"/>
    <cellStyle name="Normal 4 4" xfId="267" xr:uid="{00000000-0005-0000-0000-0000C17F0000}"/>
    <cellStyle name="Normal 4 4 2" xfId="10574" xr:uid="{00000000-0005-0000-0000-0000C27F0000}"/>
    <cellStyle name="Normal 4 4 2 2" xfId="18483" xr:uid="{00000000-0005-0000-0000-0000C37F0000}"/>
    <cellStyle name="Normal 4 4 2 2 2" xfId="34152" xr:uid="{00000000-0005-0000-0000-0000C47F0000}"/>
    <cellStyle name="Normal 4 4 2 2 3" xfId="49749" xr:uid="{00000000-0005-0000-0000-0000C57F0000}"/>
    <cellStyle name="Normal 4 4 2 3" xfId="26406" xr:uid="{00000000-0005-0000-0000-0000C67F0000}"/>
    <cellStyle name="Normal 4 4 2 4" xfId="42003" xr:uid="{00000000-0005-0000-0000-0000C77F0000}"/>
    <cellStyle name="Normal 4 4 3" xfId="10575" xr:uid="{00000000-0005-0000-0000-0000C87F0000}"/>
    <cellStyle name="Normal 4 4 3 2" xfId="18484" xr:uid="{00000000-0005-0000-0000-0000C97F0000}"/>
    <cellStyle name="Normal 4 4 3 2 2" xfId="34153" xr:uid="{00000000-0005-0000-0000-0000CA7F0000}"/>
    <cellStyle name="Normal 4 4 3 2 3" xfId="49750" xr:uid="{00000000-0005-0000-0000-0000CB7F0000}"/>
    <cellStyle name="Normal 4 4 3 3" xfId="26407" xr:uid="{00000000-0005-0000-0000-0000CC7F0000}"/>
    <cellStyle name="Normal 4 4 3 4" xfId="42004" xr:uid="{00000000-0005-0000-0000-0000CD7F0000}"/>
    <cellStyle name="Normal 4 4 4" xfId="18482" xr:uid="{00000000-0005-0000-0000-0000CE7F0000}"/>
    <cellStyle name="Normal 4 4 4 2" xfId="34151" xr:uid="{00000000-0005-0000-0000-0000CF7F0000}"/>
    <cellStyle name="Normal 4 4 4 3" xfId="49748" xr:uid="{00000000-0005-0000-0000-0000D07F0000}"/>
    <cellStyle name="Normal 4 4 5" xfId="10573" xr:uid="{00000000-0005-0000-0000-0000D17F0000}"/>
    <cellStyle name="Normal 4 4 5 2" xfId="26405" xr:uid="{00000000-0005-0000-0000-0000D27F0000}"/>
    <cellStyle name="Normal 4 4 6" xfId="42002" xr:uid="{00000000-0005-0000-0000-0000D37F0000}"/>
    <cellStyle name="Normal 4 5" xfId="268" xr:uid="{00000000-0005-0000-0000-0000D47F0000}"/>
    <cellStyle name="Normal 4 5 2" xfId="10577" xr:uid="{00000000-0005-0000-0000-0000D57F0000}"/>
    <cellStyle name="Normal 4 5 2 2" xfId="18486" xr:uid="{00000000-0005-0000-0000-0000D67F0000}"/>
    <cellStyle name="Normal 4 5 2 2 2" xfId="34155" xr:uid="{00000000-0005-0000-0000-0000D77F0000}"/>
    <cellStyle name="Normal 4 5 2 2 3" xfId="49752" xr:uid="{00000000-0005-0000-0000-0000D87F0000}"/>
    <cellStyle name="Normal 4 5 2 3" xfId="26409" xr:uid="{00000000-0005-0000-0000-0000D97F0000}"/>
    <cellStyle name="Normal 4 5 2 4" xfId="42006" xr:uid="{00000000-0005-0000-0000-0000DA7F0000}"/>
    <cellStyle name="Normal 4 5 3" xfId="10578" xr:uid="{00000000-0005-0000-0000-0000DB7F0000}"/>
    <cellStyle name="Normal 4 5 3 2" xfId="18487" xr:uid="{00000000-0005-0000-0000-0000DC7F0000}"/>
    <cellStyle name="Normal 4 5 3 2 2" xfId="34156" xr:uid="{00000000-0005-0000-0000-0000DD7F0000}"/>
    <cellStyle name="Normal 4 5 3 2 3" xfId="49753" xr:uid="{00000000-0005-0000-0000-0000DE7F0000}"/>
    <cellStyle name="Normal 4 5 3 3" xfId="26410" xr:uid="{00000000-0005-0000-0000-0000DF7F0000}"/>
    <cellStyle name="Normal 4 5 3 4" xfId="42007" xr:uid="{00000000-0005-0000-0000-0000E07F0000}"/>
    <cellStyle name="Normal 4 5 4" xfId="18485" xr:uid="{00000000-0005-0000-0000-0000E17F0000}"/>
    <cellStyle name="Normal 4 5 4 2" xfId="34154" xr:uid="{00000000-0005-0000-0000-0000E27F0000}"/>
    <cellStyle name="Normal 4 5 4 3" xfId="49751" xr:uid="{00000000-0005-0000-0000-0000E37F0000}"/>
    <cellStyle name="Normal 4 5 5" xfId="10576" xr:uid="{00000000-0005-0000-0000-0000E47F0000}"/>
    <cellStyle name="Normal 4 5 5 2" xfId="26408" xr:uid="{00000000-0005-0000-0000-0000E57F0000}"/>
    <cellStyle name="Normal 4 5 6" xfId="42005" xr:uid="{00000000-0005-0000-0000-0000E67F0000}"/>
    <cellStyle name="Normal 4 6" xfId="10579" xr:uid="{00000000-0005-0000-0000-0000E77F0000}"/>
    <cellStyle name="Normal 4 6 2" xfId="18488" xr:uid="{00000000-0005-0000-0000-0000E87F0000}"/>
    <cellStyle name="Normal 4 6 2 2" xfId="34157" xr:uid="{00000000-0005-0000-0000-0000E97F0000}"/>
    <cellStyle name="Normal 4 6 2 3" xfId="49754" xr:uid="{00000000-0005-0000-0000-0000EA7F0000}"/>
    <cellStyle name="Normal 4 6 3" xfId="26411" xr:uid="{00000000-0005-0000-0000-0000EB7F0000}"/>
    <cellStyle name="Normal 4 6 4" xfId="42008" xr:uid="{00000000-0005-0000-0000-0000EC7F0000}"/>
    <cellStyle name="Normal 4 7" xfId="10580" xr:uid="{00000000-0005-0000-0000-0000ED7F0000}"/>
    <cellStyle name="Normal 4 7 2" xfId="18489" xr:uid="{00000000-0005-0000-0000-0000EE7F0000}"/>
    <cellStyle name="Normal 4 7 2 2" xfId="34158" xr:uid="{00000000-0005-0000-0000-0000EF7F0000}"/>
    <cellStyle name="Normal 4 7 2 3" xfId="49755" xr:uid="{00000000-0005-0000-0000-0000F07F0000}"/>
    <cellStyle name="Normal 4 7 3" xfId="26412" xr:uid="{00000000-0005-0000-0000-0000F17F0000}"/>
    <cellStyle name="Normal 4 7 4" xfId="42009" xr:uid="{00000000-0005-0000-0000-0000F27F0000}"/>
    <cellStyle name="Normal 4 8" xfId="10581" xr:uid="{00000000-0005-0000-0000-0000F37F0000}"/>
    <cellStyle name="Normal 4 8 2" xfId="18490" xr:uid="{00000000-0005-0000-0000-0000F47F0000}"/>
    <cellStyle name="Normal 4 8 2 2" xfId="34159" xr:uid="{00000000-0005-0000-0000-0000F57F0000}"/>
    <cellStyle name="Normal 4 8 2 3" xfId="49756" xr:uid="{00000000-0005-0000-0000-0000F67F0000}"/>
    <cellStyle name="Normal 4 8 3" xfId="26413" xr:uid="{00000000-0005-0000-0000-0000F77F0000}"/>
    <cellStyle name="Normal 4 8 4" xfId="42010" xr:uid="{00000000-0005-0000-0000-0000F87F0000}"/>
    <cellStyle name="Normal 4 9" xfId="10582" xr:uid="{00000000-0005-0000-0000-0000F97F0000}"/>
    <cellStyle name="Normal 4 9 2" xfId="18491" xr:uid="{00000000-0005-0000-0000-0000FA7F0000}"/>
    <cellStyle name="Normal 4 9 2 2" xfId="34160" xr:uid="{00000000-0005-0000-0000-0000FB7F0000}"/>
    <cellStyle name="Normal 4 9 2 3" xfId="49757" xr:uid="{00000000-0005-0000-0000-0000FC7F0000}"/>
    <cellStyle name="Normal 4 9 3" xfId="26414" xr:uid="{00000000-0005-0000-0000-0000FD7F0000}"/>
    <cellStyle name="Normal 4 9 4" xfId="42011" xr:uid="{00000000-0005-0000-0000-0000FE7F0000}"/>
    <cellStyle name="Normal 40" xfId="269" xr:uid="{00000000-0005-0000-0000-0000FF7F0000}"/>
    <cellStyle name="Normal 40 2" xfId="14082" xr:uid="{00000000-0005-0000-0000-000000800000}"/>
    <cellStyle name="Normal 40 3" xfId="21801" xr:uid="{00000000-0005-0000-0000-000001800000}"/>
    <cellStyle name="Normal 40 3 2" xfId="37470" xr:uid="{00000000-0005-0000-0000-000002800000}"/>
    <cellStyle name="Normal 40 3 3" xfId="53067" xr:uid="{00000000-0005-0000-0000-000003800000}"/>
    <cellStyle name="Normal 40 4" xfId="13912" xr:uid="{00000000-0005-0000-0000-000004800000}"/>
    <cellStyle name="Normal 40 4 2" xfId="29724" xr:uid="{00000000-0005-0000-0000-000005800000}"/>
    <cellStyle name="Normal 40 5" xfId="45321" xr:uid="{00000000-0005-0000-0000-000006800000}"/>
    <cellStyle name="Normal 41" xfId="270" xr:uid="{00000000-0005-0000-0000-000007800000}"/>
    <cellStyle name="Normal 41 2" xfId="14083" xr:uid="{00000000-0005-0000-0000-000008800000}"/>
    <cellStyle name="Normal 41 3" xfId="21815" xr:uid="{00000000-0005-0000-0000-000009800000}"/>
    <cellStyle name="Normal 41 3 2" xfId="37484" xr:uid="{00000000-0005-0000-0000-00000A800000}"/>
    <cellStyle name="Normal 41 3 3" xfId="53081" xr:uid="{00000000-0005-0000-0000-00000B800000}"/>
    <cellStyle name="Normal 41 4" xfId="13926" xr:uid="{00000000-0005-0000-0000-00000C800000}"/>
    <cellStyle name="Normal 41 4 2" xfId="29738" xr:uid="{00000000-0005-0000-0000-00000D800000}"/>
    <cellStyle name="Normal 41 5" xfId="45335" xr:uid="{00000000-0005-0000-0000-00000E800000}"/>
    <cellStyle name="Normal 42" xfId="271" xr:uid="{00000000-0005-0000-0000-00000F800000}"/>
    <cellStyle name="Normal 42 2" xfId="14084" xr:uid="{00000000-0005-0000-0000-000010800000}"/>
    <cellStyle name="Normal 42 3" xfId="21817" xr:uid="{00000000-0005-0000-0000-000011800000}"/>
    <cellStyle name="Normal 42 3 2" xfId="37486" xr:uid="{00000000-0005-0000-0000-000012800000}"/>
    <cellStyle name="Normal 42 3 3" xfId="53083" xr:uid="{00000000-0005-0000-0000-000013800000}"/>
    <cellStyle name="Normal 42 4" xfId="13928" xr:uid="{00000000-0005-0000-0000-000014800000}"/>
    <cellStyle name="Normal 42 4 2" xfId="29740" xr:uid="{00000000-0005-0000-0000-000015800000}"/>
    <cellStyle name="Normal 42 5" xfId="45337" xr:uid="{00000000-0005-0000-0000-000016800000}"/>
    <cellStyle name="Normal 43" xfId="272" xr:uid="{00000000-0005-0000-0000-000017800000}"/>
    <cellStyle name="Normal 44" xfId="273" xr:uid="{00000000-0005-0000-0000-000018800000}"/>
    <cellStyle name="Normal 45" xfId="274" xr:uid="{00000000-0005-0000-0000-000019800000}"/>
    <cellStyle name="Normal 46" xfId="275" xr:uid="{00000000-0005-0000-0000-00001A800000}"/>
    <cellStyle name="Normal 47" xfId="276" xr:uid="{00000000-0005-0000-0000-00001B800000}"/>
    <cellStyle name="Normal 48" xfId="277" xr:uid="{00000000-0005-0000-0000-00001C800000}"/>
    <cellStyle name="Normal 49" xfId="278" xr:uid="{00000000-0005-0000-0000-00001D800000}"/>
    <cellStyle name="Normal 5" xfId="279" xr:uid="{00000000-0005-0000-0000-00001E800000}"/>
    <cellStyle name="Normal 5 10" xfId="10584" xr:uid="{00000000-0005-0000-0000-00001F800000}"/>
    <cellStyle name="Normal 5 10 2" xfId="10585" xr:uid="{00000000-0005-0000-0000-000020800000}"/>
    <cellStyle name="Normal 5 10 2 2" xfId="10586" xr:uid="{00000000-0005-0000-0000-000021800000}"/>
    <cellStyle name="Normal 5 10 2 2 2" xfId="18495" xr:uid="{00000000-0005-0000-0000-000022800000}"/>
    <cellStyle name="Normal 5 10 2 2 2 2" xfId="34164" xr:uid="{00000000-0005-0000-0000-000023800000}"/>
    <cellStyle name="Normal 5 10 2 2 2 3" xfId="49761" xr:uid="{00000000-0005-0000-0000-000024800000}"/>
    <cellStyle name="Normal 5 10 2 2 3" xfId="26418" xr:uid="{00000000-0005-0000-0000-000025800000}"/>
    <cellStyle name="Normal 5 10 2 2 4" xfId="42015" xr:uid="{00000000-0005-0000-0000-000026800000}"/>
    <cellStyle name="Normal 5 10 2 3" xfId="10587" xr:uid="{00000000-0005-0000-0000-000027800000}"/>
    <cellStyle name="Normal 5 10 2 3 2" xfId="18496" xr:uid="{00000000-0005-0000-0000-000028800000}"/>
    <cellStyle name="Normal 5 10 2 3 2 2" xfId="34165" xr:uid="{00000000-0005-0000-0000-000029800000}"/>
    <cellStyle name="Normal 5 10 2 3 2 3" xfId="49762" xr:uid="{00000000-0005-0000-0000-00002A800000}"/>
    <cellStyle name="Normal 5 10 2 3 3" xfId="26419" xr:uid="{00000000-0005-0000-0000-00002B800000}"/>
    <cellStyle name="Normal 5 10 2 3 4" xfId="42016" xr:uid="{00000000-0005-0000-0000-00002C800000}"/>
    <cellStyle name="Normal 5 10 2 4" xfId="18494" xr:uid="{00000000-0005-0000-0000-00002D800000}"/>
    <cellStyle name="Normal 5 10 2 4 2" xfId="34163" xr:uid="{00000000-0005-0000-0000-00002E800000}"/>
    <cellStyle name="Normal 5 10 2 4 3" xfId="49760" xr:uid="{00000000-0005-0000-0000-00002F800000}"/>
    <cellStyle name="Normal 5 10 2 5" xfId="26417" xr:uid="{00000000-0005-0000-0000-000030800000}"/>
    <cellStyle name="Normal 5 10 2 6" xfId="42014" xr:uid="{00000000-0005-0000-0000-000031800000}"/>
    <cellStyle name="Normal 5 10 3" xfId="10588" xr:uid="{00000000-0005-0000-0000-000032800000}"/>
    <cellStyle name="Normal 5 10 3 2" xfId="18497" xr:uid="{00000000-0005-0000-0000-000033800000}"/>
    <cellStyle name="Normal 5 10 3 2 2" xfId="34166" xr:uid="{00000000-0005-0000-0000-000034800000}"/>
    <cellStyle name="Normal 5 10 3 2 3" xfId="49763" xr:uid="{00000000-0005-0000-0000-000035800000}"/>
    <cellStyle name="Normal 5 10 3 3" xfId="26420" xr:uid="{00000000-0005-0000-0000-000036800000}"/>
    <cellStyle name="Normal 5 10 3 4" xfId="42017" xr:uid="{00000000-0005-0000-0000-000037800000}"/>
    <cellStyle name="Normal 5 10 4" xfId="10589" xr:uid="{00000000-0005-0000-0000-000038800000}"/>
    <cellStyle name="Normal 5 10 4 2" xfId="18498" xr:uid="{00000000-0005-0000-0000-000039800000}"/>
    <cellStyle name="Normal 5 10 4 2 2" xfId="34167" xr:uid="{00000000-0005-0000-0000-00003A800000}"/>
    <cellStyle name="Normal 5 10 4 2 3" xfId="49764" xr:uid="{00000000-0005-0000-0000-00003B800000}"/>
    <cellStyle name="Normal 5 10 4 3" xfId="26421" xr:uid="{00000000-0005-0000-0000-00003C800000}"/>
    <cellStyle name="Normal 5 10 4 4" xfId="42018" xr:uid="{00000000-0005-0000-0000-00003D800000}"/>
    <cellStyle name="Normal 5 10 5" xfId="10590" xr:uid="{00000000-0005-0000-0000-00003E800000}"/>
    <cellStyle name="Normal 5 10 5 2" xfId="18499" xr:uid="{00000000-0005-0000-0000-00003F800000}"/>
    <cellStyle name="Normal 5 10 5 2 2" xfId="34168" xr:uid="{00000000-0005-0000-0000-000040800000}"/>
    <cellStyle name="Normal 5 10 5 2 3" xfId="49765" xr:uid="{00000000-0005-0000-0000-000041800000}"/>
    <cellStyle name="Normal 5 10 5 3" xfId="26422" xr:uid="{00000000-0005-0000-0000-000042800000}"/>
    <cellStyle name="Normal 5 10 5 4" xfId="42019" xr:uid="{00000000-0005-0000-0000-000043800000}"/>
    <cellStyle name="Normal 5 10 6" xfId="18493" xr:uid="{00000000-0005-0000-0000-000044800000}"/>
    <cellStyle name="Normal 5 10 6 2" xfId="34162" xr:uid="{00000000-0005-0000-0000-000045800000}"/>
    <cellStyle name="Normal 5 10 6 3" xfId="49759" xr:uid="{00000000-0005-0000-0000-000046800000}"/>
    <cellStyle name="Normal 5 10 7" xfId="26416" xr:uid="{00000000-0005-0000-0000-000047800000}"/>
    <cellStyle name="Normal 5 10 8" xfId="42013" xr:uid="{00000000-0005-0000-0000-000048800000}"/>
    <cellStyle name="Normal 5 11" xfId="10591" xr:uid="{00000000-0005-0000-0000-000049800000}"/>
    <cellStyle name="Normal 5 11 2" xfId="10592" xr:uid="{00000000-0005-0000-0000-00004A800000}"/>
    <cellStyle name="Normal 5 11 2 2" xfId="10593" xr:uid="{00000000-0005-0000-0000-00004B800000}"/>
    <cellStyle name="Normal 5 11 2 2 2" xfId="18502" xr:uid="{00000000-0005-0000-0000-00004C800000}"/>
    <cellStyle name="Normal 5 11 2 2 2 2" xfId="34171" xr:uid="{00000000-0005-0000-0000-00004D800000}"/>
    <cellStyle name="Normal 5 11 2 2 2 3" xfId="49768" xr:uid="{00000000-0005-0000-0000-00004E800000}"/>
    <cellStyle name="Normal 5 11 2 2 3" xfId="26425" xr:uid="{00000000-0005-0000-0000-00004F800000}"/>
    <cellStyle name="Normal 5 11 2 2 4" xfId="42022" xr:uid="{00000000-0005-0000-0000-000050800000}"/>
    <cellStyle name="Normal 5 11 2 3" xfId="10594" xr:uid="{00000000-0005-0000-0000-000051800000}"/>
    <cellStyle name="Normal 5 11 2 3 2" xfId="18503" xr:uid="{00000000-0005-0000-0000-000052800000}"/>
    <cellStyle name="Normal 5 11 2 3 2 2" xfId="34172" xr:uid="{00000000-0005-0000-0000-000053800000}"/>
    <cellStyle name="Normal 5 11 2 3 2 3" xfId="49769" xr:uid="{00000000-0005-0000-0000-000054800000}"/>
    <cellStyle name="Normal 5 11 2 3 3" xfId="26426" xr:uid="{00000000-0005-0000-0000-000055800000}"/>
    <cellStyle name="Normal 5 11 2 3 4" xfId="42023" xr:uid="{00000000-0005-0000-0000-000056800000}"/>
    <cellStyle name="Normal 5 11 2 4" xfId="18501" xr:uid="{00000000-0005-0000-0000-000057800000}"/>
    <cellStyle name="Normal 5 11 2 4 2" xfId="34170" xr:uid="{00000000-0005-0000-0000-000058800000}"/>
    <cellStyle name="Normal 5 11 2 4 3" xfId="49767" xr:uid="{00000000-0005-0000-0000-000059800000}"/>
    <cellStyle name="Normal 5 11 2 5" xfId="26424" xr:uid="{00000000-0005-0000-0000-00005A800000}"/>
    <cellStyle name="Normal 5 11 2 6" xfId="42021" xr:uid="{00000000-0005-0000-0000-00005B800000}"/>
    <cellStyle name="Normal 5 11 3" xfId="10595" xr:uid="{00000000-0005-0000-0000-00005C800000}"/>
    <cellStyle name="Normal 5 11 3 2" xfId="18504" xr:uid="{00000000-0005-0000-0000-00005D800000}"/>
    <cellStyle name="Normal 5 11 3 2 2" xfId="34173" xr:uid="{00000000-0005-0000-0000-00005E800000}"/>
    <cellStyle name="Normal 5 11 3 2 3" xfId="49770" xr:uid="{00000000-0005-0000-0000-00005F800000}"/>
    <cellStyle name="Normal 5 11 3 3" xfId="26427" xr:uid="{00000000-0005-0000-0000-000060800000}"/>
    <cellStyle name="Normal 5 11 3 4" xfId="42024" xr:uid="{00000000-0005-0000-0000-000061800000}"/>
    <cellStyle name="Normal 5 11 4" xfId="10596" xr:uid="{00000000-0005-0000-0000-000062800000}"/>
    <cellStyle name="Normal 5 11 4 2" xfId="18505" xr:uid="{00000000-0005-0000-0000-000063800000}"/>
    <cellStyle name="Normal 5 11 4 2 2" xfId="34174" xr:uid="{00000000-0005-0000-0000-000064800000}"/>
    <cellStyle name="Normal 5 11 4 2 3" xfId="49771" xr:uid="{00000000-0005-0000-0000-000065800000}"/>
    <cellStyle name="Normal 5 11 4 3" xfId="26428" xr:uid="{00000000-0005-0000-0000-000066800000}"/>
    <cellStyle name="Normal 5 11 4 4" xfId="42025" xr:uid="{00000000-0005-0000-0000-000067800000}"/>
    <cellStyle name="Normal 5 11 5" xfId="10597" xr:uid="{00000000-0005-0000-0000-000068800000}"/>
    <cellStyle name="Normal 5 11 5 2" xfId="18506" xr:uid="{00000000-0005-0000-0000-000069800000}"/>
    <cellStyle name="Normal 5 11 5 2 2" xfId="34175" xr:uid="{00000000-0005-0000-0000-00006A800000}"/>
    <cellStyle name="Normal 5 11 5 2 3" xfId="49772" xr:uid="{00000000-0005-0000-0000-00006B800000}"/>
    <cellStyle name="Normal 5 11 5 3" xfId="26429" xr:uid="{00000000-0005-0000-0000-00006C800000}"/>
    <cellStyle name="Normal 5 11 5 4" xfId="42026" xr:uid="{00000000-0005-0000-0000-00006D800000}"/>
    <cellStyle name="Normal 5 11 6" xfId="18500" xr:uid="{00000000-0005-0000-0000-00006E800000}"/>
    <cellStyle name="Normal 5 11 6 2" xfId="34169" xr:uid="{00000000-0005-0000-0000-00006F800000}"/>
    <cellStyle name="Normal 5 11 6 3" xfId="49766" xr:uid="{00000000-0005-0000-0000-000070800000}"/>
    <cellStyle name="Normal 5 11 7" xfId="26423" xr:uid="{00000000-0005-0000-0000-000071800000}"/>
    <cellStyle name="Normal 5 11 8" xfId="42020" xr:uid="{00000000-0005-0000-0000-000072800000}"/>
    <cellStyle name="Normal 5 12" xfId="10598" xr:uid="{00000000-0005-0000-0000-000073800000}"/>
    <cellStyle name="Normal 5 12 2" xfId="10599" xr:uid="{00000000-0005-0000-0000-000074800000}"/>
    <cellStyle name="Normal 5 12 2 2" xfId="18508" xr:uid="{00000000-0005-0000-0000-000075800000}"/>
    <cellStyle name="Normal 5 12 2 2 2" xfId="34177" xr:uid="{00000000-0005-0000-0000-000076800000}"/>
    <cellStyle name="Normal 5 12 2 2 3" xfId="49774" xr:uid="{00000000-0005-0000-0000-000077800000}"/>
    <cellStyle name="Normal 5 12 2 3" xfId="26431" xr:uid="{00000000-0005-0000-0000-000078800000}"/>
    <cellStyle name="Normal 5 12 2 4" xfId="42028" xr:uid="{00000000-0005-0000-0000-000079800000}"/>
    <cellStyle name="Normal 5 12 3" xfId="10600" xr:uid="{00000000-0005-0000-0000-00007A800000}"/>
    <cellStyle name="Normal 5 12 3 2" xfId="18509" xr:uid="{00000000-0005-0000-0000-00007B800000}"/>
    <cellStyle name="Normal 5 12 3 2 2" xfId="34178" xr:uid="{00000000-0005-0000-0000-00007C800000}"/>
    <cellStyle name="Normal 5 12 3 2 3" xfId="49775" xr:uid="{00000000-0005-0000-0000-00007D800000}"/>
    <cellStyle name="Normal 5 12 3 3" xfId="26432" xr:uid="{00000000-0005-0000-0000-00007E800000}"/>
    <cellStyle name="Normal 5 12 3 4" xfId="42029" xr:uid="{00000000-0005-0000-0000-00007F800000}"/>
    <cellStyle name="Normal 5 12 4" xfId="10601" xr:uid="{00000000-0005-0000-0000-000080800000}"/>
    <cellStyle name="Normal 5 12 4 2" xfId="18510" xr:uid="{00000000-0005-0000-0000-000081800000}"/>
    <cellStyle name="Normal 5 12 4 2 2" xfId="34179" xr:uid="{00000000-0005-0000-0000-000082800000}"/>
    <cellStyle name="Normal 5 12 4 2 3" xfId="49776" xr:uid="{00000000-0005-0000-0000-000083800000}"/>
    <cellStyle name="Normal 5 12 4 3" xfId="26433" xr:uid="{00000000-0005-0000-0000-000084800000}"/>
    <cellStyle name="Normal 5 12 4 4" xfId="42030" xr:uid="{00000000-0005-0000-0000-000085800000}"/>
    <cellStyle name="Normal 5 12 5" xfId="10602" xr:uid="{00000000-0005-0000-0000-000086800000}"/>
    <cellStyle name="Normal 5 12 5 2" xfId="18511" xr:uid="{00000000-0005-0000-0000-000087800000}"/>
    <cellStyle name="Normal 5 12 5 2 2" xfId="34180" xr:uid="{00000000-0005-0000-0000-000088800000}"/>
    <cellStyle name="Normal 5 12 5 2 3" xfId="49777" xr:uid="{00000000-0005-0000-0000-000089800000}"/>
    <cellStyle name="Normal 5 12 5 3" xfId="26434" xr:uid="{00000000-0005-0000-0000-00008A800000}"/>
    <cellStyle name="Normal 5 12 5 4" xfId="42031" xr:uid="{00000000-0005-0000-0000-00008B800000}"/>
    <cellStyle name="Normal 5 12 6" xfId="18507" xr:uid="{00000000-0005-0000-0000-00008C800000}"/>
    <cellStyle name="Normal 5 12 6 2" xfId="34176" xr:uid="{00000000-0005-0000-0000-00008D800000}"/>
    <cellStyle name="Normal 5 12 6 3" xfId="49773" xr:uid="{00000000-0005-0000-0000-00008E800000}"/>
    <cellStyle name="Normal 5 12 7" xfId="26430" xr:uid="{00000000-0005-0000-0000-00008F800000}"/>
    <cellStyle name="Normal 5 12 8" xfId="42027" xr:uid="{00000000-0005-0000-0000-000090800000}"/>
    <cellStyle name="Normal 5 13" xfId="10603" xr:uid="{00000000-0005-0000-0000-000091800000}"/>
    <cellStyle name="Normal 5 13 2" xfId="10604" xr:uid="{00000000-0005-0000-0000-000092800000}"/>
    <cellStyle name="Normal 5 13 2 2" xfId="18513" xr:uid="{00000000-0005-0000-0000-000093800000}"/>
    <cellStyle name="Normal 5 13 2 2 2" xfId="34182" xr:uid="{00000000-0005-0000-0000-000094800000}"/>
    <cellStyle name="Normal 5 13 2 2 3" xfId="49779" xr:uid="{00000000-0005-0000-0000-000095800000}"/>
    <cellStyle name="Normal 5 13 2 3" xfId="26436" xr:uid="{00000000-0005-0000-0000-000096800000}"/>
    <cellStyle name="Normal 5 13 2 4" xfId="42033" xr:uid="{00000000-0005-0000-0000-000097800000}"/>
    <cellStyle name="Normal 5 13 3" xfId="10605" xr:uid="{00000000-0005-0000-0000-000098800000}"/>
    <cellStyle name="Normal 5 13 3 2" xfId="18514" xr:uid="{00000000-0005-0000-0000-000099800000}"/>
    <cellStyle name="Normal 5 13 3 2 2" xfId="34183" xr:uid="{00000000-0005-0000-0000-00009A800000}"/>
    <cellStyle name="Normal 5 13 3 2 3" xfId="49780" xr:uid="{00000000-0005-0000-0000-00009B800000}"/>
    <cellStyle name="Normal 5 13 3 3" xfId="26437" xr:uid="{00000000-0005-0000-0000-00009C800000}"/>
    <cellStyle name="Normal 5 13 3 4" xfId="42034" xr:uid="{00000000-0005-0000-0000-00009D800000}"/>
    <cellStyle name="Normal 5 13 4" xfId="10606" xr:uid="{00000000-0005-0000-0000-00009E800000}"/>
    <cellStyle name="Normal 5 13 4 2" xfId="18515" xr:uid="{00000000-0005-0000-0000-00009F800000}"/>
    <cellStyle name="Normal 5 13 4 2 2" xfId="34184" xr:uid="{00000000-0005-0000-0000-0000A0800000}"/>
    <cellStyle name="Normal 5 13 4 2 3" xfId="49781" xr:uid="{00000000-0005-0000-0000-0000A1800000}"/>
    <cellStyle name="Normal 5 13 4 3" xfId="26438" xr:uid="{00000000-0005-0000-0000-0000A2800000}"/>
    <cellStyle name="Normal 5 13 4 4" xfId="42035" xr:uid="{00000000-0005-0000-0000-0000A3800000}"/>
    <cellStyle name="Normal 5 13 5" xfId="10607" xr:uid="{00000000-0005-0000-0000-0000A4800000}"/>
    <cellStyle name="Normal 5 13 5 2" xfId="18516" xr:uid="{00000000-0005-0000-0000-0000A5800000}"/>
    <cellStyle name="Normal 5 13 5 2 2" xfId="34185" xr:uid="{00000000-0005-0000-0000-0000A6800000}"/>
    <cellStyle name="Normal 5 13 5 2 3" xfId="49782" xr:uid="{00000000-0005-0000-0000-0000A7800000}"/>
    <cellStyle name="Normal 5 13 5 3" xfId="26439" xr:uid="{00000000-0005-0000-0000-0000A8800000}"/>
    <cellStyle name="Normal 5 13 5 4" xfId="42036" xr:uid="{00000000-0005-0000-0000-0000A9800000}"/>
    <cellStyle name="Normal 5 13 6" xfId="18512" xr:uid="{00000000-0005-0000-0000-0000AA800000}"/>
    <cellStyle name="Normal 5 13 6 2" xfId="34181" xr:uid="{00000000-0005-0000-0000-0000AB800000}"/>
    <cellStyle name="Normal 5 13 6 3" xfId="49778" xr:uid="{00000000-0005-0000-0000-0000AC800000}"/>
    <cellStyle name="Normal 5 13 7" xfId="26435" xr:uid="{00000000-0005-0000-0000-0000AD800000}"/>
    <cellStyle name="Normal 5 13 8" xfId="42032" xr:uid="{00000000-0005-0000-0000-0000AE800000}"/>
    <cellStyle name="Normal 5 14" xfId="10608" xr:uid="{00000000-0005-0000-0000-0000AF800000}"/>
    <cellStyle name="Normal 5 14 2" xfId="10609" xr:uid="{00000000-0005-0000-0000-0000B0800000}"/>
    <cellStyle name="Normal 5 14 2 2" xfId="18518" xr:uid="{00000000-0005-0000-0000-0000B1800000}"/>
    <cellStyle name="Normal 5 14 2 2 2" xfId="34187" xr:uid="{00000000-0005-0000-0000-0000B2800000}"/>
    <cellStyle name="Normal 5 14 2 2 3" xfId="49784" xr:uid="{00000000-0005-0000-0000-0000B3800000}"/>
    <cellStyle name="Normal 5 14 2 3" xfId="26441" xr:uid="{00000000-0005-0000-0000-0000B4800000}"/>
    <cellStyle name="Normal 5 14 2 4" xfId="42038" xr:uid="{00000000-0005-0000-0000-0000B5800000}"/>
    <cellStyle name="Normal 5 14 3" xfId="10610" xr:uid="{00000000-0005-0000-0000-0000B6800000}"/>
    <cellStyle name="Normal 5 14 3 2" xfId="18519" xr:uid="{00000000-0005-0000-0000-0000B7800000}"/>
    <cellStyle name="Normal 5 14 3 2 2" xfId="34188" xr:uid="{00000000-0005-0000-0000-0000B8800000}"/>
    <cellStyle name="Normal 5 14 3 2 3" xfId="49785" xr:uid="{00000000-0005-0000-0000-0000B9800000}"/>
    <cellStyle name="Normal 5 14 3 3" xfId="26442" xr:uid="{00000000-0005-0000-0000-0000BA800000}"/>
    <cellStyle name="Normal 5 14 3 4" xfId="42039" xr:uid="{00000000-0005-0000-0000-0000BB800000}"/>
    <cellStyle name="Normal 5 14 4" xfId="10611" xr:uid="{00000000-0005-0000-0000-0000BC800000}"/>
    <cellStyle name="Normal 5 14 4 2" xfId="18520" xr:uid="{00000000-0005-0000-0000-0000BD800000}"/>
    <cellStyle name="Normal 5 14 4 2 2" xfId="34189" xr:uid="{00000000-0005-0000-0000-0000BE800000}"/>
    <cellStyle name="Normal 5 14 4 2 3" xfId="49786" xr:uid="{00000000-0005-0000-0000-0000BF800000}"/>
    <cellStyle name="Normal 5 14 4 3" xfId="26443" xr:uid="{00000000-0005-0000-0000-0000C0800000}"/>
    <cellStyle name="Normal 5 14 4 4" xfId="42040" xr:uid="{00000000-0005-0000-0000-0000C1800000}"/>
    <cellStyle name="Normal 5 14 5" xfId="10612" xr:uid="{00000000-0005-0000-0000-0000C2800000}"/>
    <cellStyle name="Normal 5 14 5 2" xfId="18521" xr:uid="{00000000-0005-0000-0000-0000C3800000}"/>
    <cellStyle name="Normal 5 14 5 2 2" xfId="34190" xr:uid="{00000000-0005-0000-0000-0000C4800000}"/>
    <cellStyle name="Normal 5 14 5 2 3" xfId="49787" xr:uid="{00000000-0005-0000-0000-0000C5800000}"/>
    <cellStyle name="Normal 5 14 5 3" xfId="26444" xr:uid="{00000000-0005-0000-0000-0000C6800000}"/>
    <cellStyle name="Normal 5 14 5 4" xfId="42041" xr:uid="{00000000-0005-0000-0000-0000C7800000}"/>
    <cellStyle name="Normal 5 14 6" xfId="18517" xr:uid="{00000000-0005-0000-0000-0000C8800000}"/>
    <cellStyle name="Normal 5 14 6 2" xfId="34186" xr:uid="{00000000-0005-0000-0000-0000C9800000}"/>
    <cellStyle name="Normal 5 14 6 3" xfId="49783" xr:uid="{00000000-0005-0000-0000-0000CA800000}"/>
    <cellStyle name="Normal 5 14 7" xfId="26440" xr:uid="{00000000-0005-0000-0000-0000CB800000}"/>
    <cellStyle name="Normal 5 14 8" xfId="42037" xr:uid="{00000000-0005-0000-0000-0000CC800000}"/>
    <cellStyle name="Normal 5 15" xfId="10613" xr:uid="{00000000-0005-0000-0000-0000CD800000}"/>
    <cellStyle name="Normal 5 15 2" xfId="10614" xr:uid="{00000000-0005-0000-0000-0000CE800000}"/>
    <cellStyle name="Normal 5 15 2 2" xfId="18523" xr:uid="{00000000-0005-0000-0000-0000CF800000}"/>
    <cellStyle name="Normal 5 15 2 2 2" xfId="34192" xr:uid="{00000000-0005-0000-0000-0000D0800000}"/>
    <cellStyle name="Normal 5 15 2 2 3" xfId="49789" xr:uid="{00000000-0005-0000-0000-0000D1800000}"/>
    <cellStyle name="Normal 5 15 2 3" xfId="26446" xr:uid="{00000000-0005-0000-0000-0000D2800000}"/>
    <cellStyle name="Normal 5 15 2 4" xfId="42043" xr:uid="{00000000-0005-0000-0000-0000D3800000}"/>
    <cellStyle name="Normal 5 15 3" xfId="10615" xr:uid="{00000000-0005-0000-0000-0000D4800000}"/>
    <cellStyle name="Normal 5 15 3 2" xfId="18524" xr:uid="{00000000-0005-0000-0000-0000D5800000}"/>
    <cellStyle name="Normal 5 15 3 2 2" xfId="34193" xr:uid="{00000000-0005-0000-0000-0000D6800000}"/>
    <cellStyle name="Normal 5 15 3 2 3" xfId="49790" xr:uid="{00000000-0005-0000-0000-0000D7800000}"/>
    <cellStyle name="Normal 5 15 3 3" xfId="26447" xr:uid="{00000000-0005-0000-0000-0000D8800000}"/>
    <cellStyle name="Normal 5 15 3 4" xfId="42044" xr:uid="{00000000-0005-0000-0000-0000D9800000}"/>
    <cellStyle name="Normal 5 15 4" xfId="18522" xr:uid="{00000000-0005-0000-0000-0000DA800000}"/>
    <cellStyle name="Normal 5 15 4 2" xfId="34191" xr:uid="{00000000-0005-0000-0000-0000DB800000}"/>
    <cellStyle name="Normal 5 15 4 3" xfId="49788" xr:uid="{00000000-0005-0000-0000-0000DC800000}"/>
    <cellStyle name="Normal 5 15 5" xfId="26445" xr:uid="{00000000-0005-0000-0000-0000DD800000}"/>
    <cellStyle name="Normal 5 15 6" xfId="42042" xr:uid="{00000000-0005-0000-0000-0000DE800000}"/>
    <cellStyle name="Normal 5 16" xfId="10616" xr:uid="{00000000-0005-0000-0000-0000DF800000}"/>
    <cellStyle name="Normal 5 16 2" xfId="10617" xr:uid="{00000000-0005-0000-0000-0000E0800000}"/>
    <cellStyle name="Normal 5 16 2 2" xfId="18526" xr:uid="{00000000-0005-0000-0000-0000E1800000}"/>
    <cellStyle name="Normal 5 16 2 2 2" xfId="34195" xr:uid="{00000000-0005-0000-0000-0000E2800000}"/>
    <cellStyle name="Normal 5 16 2 2 3" xfId="49792" xr:uid="{00000000-0005-0000-0000-0000E3800000}"/>
    <cellStyle name="Normal 5 16 2 3" xfId="26449" xr:uid="{00000000-0005-0000-0000-0000E4800000}"/>
    <cellStyle name="Normal 5 16 2 4" xfId="42046" xr:uid="{00000000-0005-0000-0000-0000E5800000}"/>
    <cellStyle name="Normal 5 16 3" xfId="10618" xr:uid="{00000000-0005-0000-0000-0000E6800000}"/>
    <cellStyle name="Normal 5 16 3 2" xfId="18527" xr:uid="{00000000-0005-0000-0000-0000E7800000}"/>
    <cellStyle name="Normal 5 16 3 2 2" xfId="34196" xr:uid="{00000000-0005-0000-0000-0000E8800000}"/>
    <cellStyle name="Normal 5 16 3 2 3" xfId="49793" xr:uid="{00000000-0005-0000-0000-0000E9800000}"/>
    <cellStyle name="Normal 5 16 3 3" xfId="26450" xr:uid="{00000000-0005-0000-0000-0000EA800000}"/>
    <cellStyle name="Normal 5 16 3 4" xfId="42047" xr:uid="{00000000-0005-0000-0000-0000EB800000}"/>
    <cellStyle name="Normal 5 16 4" xfId="18525" xr:uid="{00000000-0005-0000-0000-0000EC800000}"/>
    <cellStyle name="Normal 5 16 4 2" xfId="34194" xr:uid="{00000000-0005-0000-0000-0000ED800000}"/>
    <cellStyle name="Normal 5 16 4 3" xfId="49791" xr:uid="{00000000-0005-0000-0000-0000EE800000}"/>
    <cellStyle name="Normal 5 16 5" xfId="26448" xr:uid="{00000000-0005-0000-0000-0000EF800000}"/>
    <cellStyle name="Normal 5 16 6" xfId="42045" xr:uid="{00000000-0005-0000-0000-0000F0800000}"/>
    <cellStyle name="Normal 5 17" xfId="10619" xr:uid="{00000000-0005-0000-0000-0000F1800000}"/>
    <cellStyle name="Normal 5 17 2" xfId="10620" xr:uid="{00000000-0005-0000-0000-0000F2800000}"/>
    <cellStyle name="Normal 5 17 2 2" xfId="18529" xr:uid="{00000000-0005-0000-0000-0000F3800000}"/>
    <cellStyle name="Normal 5 17 2 2 2" xfId="34198" xr:uid="{00000000-0005-0000-0000-0000F4800000}"/>
    <cellStyle name="Normal 5 17 2 2 3" xfId="49795" xr:uid="{00000000-0005-0000-0000-0000F5800000}"/>
    <cellStyle name="Normal 5 17 2 3" xfId="26452" xr:uid="{00000000-0005-0000-0000-0000F6800000}"/>
    <cellStyle name="Normal 5 17 2 4" xfId="42049" xr:uid="{00000000-0005-0000-0000-0000F7800000}"/>
    <cellStyle name="Normal 5 17 3" xfId="10621" xr:uid="{00000000-0005-0000-0000-0000F8800000}"/>
    <cellStyle name="Normal 5 17 3 2" xfId="18530" xr:uid="{00000000-0005-0000-0000-0000F9800000}"/>
    <cellStyle name="Normal 5 17 3 2 2" xfId="34199" xr:uid="{00000000-0005-0000-0000-0000FA800000}"/>
    <cellStyle name="Normal 5 17 3 2 3" xfId="49796" xr:uid="{00000000-0005-0000-0000-0000FB800000}"/>
    <cellStyle name="Normal 5 17 3 3" xfId="26453" xr:uid="{00000000-0005-0000-0000-0000FC800000}"/>
    <cellStyle name="Normal 5 17 3 4" xfId="42050" xr:uid="{00000000-0005-0000-0000-0000FD800000}"/>
    <cellStyle name="Normal 5 17 4" xfId="18528" xr:uid="{00000000-0005-0000-0000-0000FE800000}"/>
    <cellStyle name="Normal 5 17 4 2" xfId="34197" xr:uid="{00000000-0005-0000-0000-0000FF800000}"/>
    <cellStyle name="Normal 5 17 4 3" xfId="49794" xr:uid="{00000000-0005-0000-0000-000000810000}"/>
    <cellStyle name="Normal 5 17 5" xfId="26451" xr:uid="{00000000-0005-0000-0000-000001810000}"/>
    <cellStyle name="Normal 5 17 6" xfId="42048" xr:uid="{00000000-0005-0000-0000-000002810000}"/>
    <cellStyle name="Normal 5 18" xfId="10622" xr:uid="{00000000-0005-0000-0000-000003810000}"/>
    <cellStyle name="Normal 5 18 2" xfId="10623" xr:uid="{00000000-0005-0000-0000-000004810000}"/>
    <cellStyle name="Normal 5 18 2 2" xfId="18532" xr:uid="{00000000-0005-0000-0000-000005810000}"/>
    <cellStyle name="Normal 5 18 2 2 2" xfId="34201" xr:uid="{00000000-0005-0000-0000-000006810000}"/>
    <cellStyle name="Normal 5 18 2 2 3" xfId="49798" xr:uid="{00000000-0005-0000-0000-000007810000}"/>
    <cellStyle name="Normal 5 18 2 3" xfId="26455" xr:uid="{00000000-0005-0000-0000-000008810000}"/>
    <cellStyle name="Normal 5 18 2 4" xfId="42052" xr:uid="{00000000-0005-0000-0000-000009810000}"/>
    <cellStyle name="Normal 5 18 3" xfId="10624" xr:uid="{00000000-0005-0000-0000-00000A810000}"/>
    <cellStyle name="Normal 5 18 3 2" xfId="18533" xr:uid="{00000000-0005-0000-0000-00000B810000}"/>
    <cellStyle name="Normal 5 18 3 2 2" xfId="34202" xr:uid="{00000000-0005-0000-0000-00000C810000}"/>
    <cellStyle name="Normal 5 18 3 2 3" xfId="49799" xr:uid="{00000000-0005-0000-0000-00000D810000}"/>
    <cellStyle name="Normal 5 18 3 3" xfId="26456" xr:uid="{00000000-0005-0000-0000-00000E810000}"/>
    <cellStyle name="Normal 5 18 3 4" xfId="42053" xr:uid="{00000000-0005-0000-0000-00000F810000}"/>
    <cellStyle name="Normal 5 18 4" xfId="18531" xr:uid="{00000000-0005-0000-0000-000010810000}"/>
    <cellStyle name="Normal 5 18 4 2" xfId="34200" xr:uid="{00000000-0005-0000-0000-000011810000}"/>
    <cellStyle name="Normal 5 18 4 3" xfId="49797" xr:uid="{00000000-0005-0000-0000-000012810000}"/>
    <cellStyle name="Normal 5 18 5" xfId="26454" xr:uid="{00000000-0005-0000-0000-000013810000}"/>
    <cellStyle name="Normal 5 18 6" xfId="42051" xr:uid="{00000000-0005-0000-0000-000014810000}"/>
    <cellStyle name="Normal 5 19" xfId="10625" xr:uid="{00000000-0005-0000-0000-000015810000}"/>
    <cellStyle name="Normal 5 19 2" xfId="10626" xr:uid="{00000000-0005-0000-0000-000016810000}"/>
    <cellStyle name="Normal 5 19 2 2" xfId="18535" xr:uid="{00000000-0005-0000-0000-000017810000}"/>
    <cellStyle name="Normal 5 19 2 2 2" xfId="34204" xr:uid="{00000000-0005-0000-0000-000018810000}"/>
    <cellStyle name="Normal 5 19 2 2 3" xfId="49801" xr:uid="{00000000-0005-0000-0000-000019810000}"/>
    <cellStyle name="Normal 5 19 2 3" xfId="26458" xr:uid="{00000000-0005-0000-0000-00001A810000}"/>
    <cellStyle name="Normal 5 19 2 4" xfId="42055" xr:uid="{00000000-0005-0000-0000-00001B810000}"/>
    <cellStyle name="Normal 5 19 3" xfId="10627" xr:uid="{00000000-0005-0000-0000-00001C810000}"/>
    <cellStyle name="Normal 5 19 3 2" xfId="18536" xr:uid="{00000000-0005-0000-0000-00001D810000}"/>
    <cellStyle name="Normal 5 19 3 2 2" xfId="34205" xr:uid="{00000000-0005-0000-0000-00001E810000}"/>
    <cellStyle name="Normal 5 19 3 2 3" xfId="49802" xr:uid="{00000000-0005-0000-0000-00001F810000}"/>
    <cellStyle name="Normal 5 19 3 3" xfId="26459" xr:uid="{00000000-0005-0000-0000-000020810000}"/>
    <cellStyle name="Normal 5 19 3 4" xfId="42056" xr:uid="{00000000-0005-0000-0000-000021810000}"/>
    <cellStyle name="Normal 5 19 4" xfId="18534" xr:uid="{00000000-0005-0000-0000-000022810000}"/>
    <cellStyle name="Normal 5 19 4 2" xfId="34203" xr:uid="{00000000-0005-0000-0000-000023810000}"/>
    <cellStyle name="Normal 5 19 4 3" xfId="49800" xr:uid="{00000000-0005-0000-0000-000024810000}"/>
    <cellStyle name="Normal 5 19 5" xfId="26457" xr:uid="{00000000-0005-0000-0000-000025810000}"/>
    <cellStyle name="Normal 5 19 6" xfId="42054" xr:uid="{00000000-0005-0000-0000-000026810000}"/>
    <cellStyle name="Normal 5 2" xfId="280" xr:uid="{00000000-0005-0000-0000-000027810000}"/>
    <cellStyle name="Normal 5 2 10" xfId="10629" xr:uid="{00000000-0005-0000-0000-000028810000}"/>
    <cellStyle name="Normal 5 2 10 2" xfId="10630" xr:uid="{00000000-0005-0000-0000-000029810000}"/>
    <cellStyle name="Normal 5 2 10 2 2" xfId="18539" xr:uid="{00000000-0005-0000-0000-00002A810000}"/>
    <cellStyle name="Normal 5 2 10 2 2 2" xfId="34208" xr:uid="{00000000-0005-0000-0000-00002B810000}"/>
    <cellStyle name="Normal 5 2 10 2 2 3" xfId="49805" xr:uid="{00000000-0005-0000-0000-00002C810000}"/>
    <cellStyle name="Normal 5 2 10 2 3" xfId="26462" xr:uid="{00000000-0005-0000-0000-00002D810000}"/>
    <cellStyle name="Normal 5 2 10 2 4" xfId="42059" xr:uid="{00000000-0005-0000-0000-00002E810000}"/>
    <cellStyle name="Normal 5 2 10 3" xfId="10631" xr:uid="{00000000-0005-0000-0000-00002F810000}"/>
    <cellStyle name="Normal 5 2 10 3 2" xfId="18540" xr:uid="{00000000-0005-0000-0000-000030810000}"/>
    <cellStyle name="Normal 5 2 10 3 2 2" xfId="34209" xr:uid="{00000000-0005-0000-0000-000031810000}"/>
    <cellStyle name="Normal 5 2 10 3 2 3" xfId="49806" xr:uid="{00000000-0005-0000-0000-000032810000}"/>
    <cellStyle name="Normal 5 2 10 3 3" xfId="26463" xr:uid="{00000000-0005-0000-0000-000033810000}"/>
    <cellStyle name="Normal 5 2 10 3 4" xfId="42060" xr:uid="{00000000-0005-0000-0000-000034810000}"/>
    <cellStyle name="Normal 5 2 10 4" xfId="18538" xr:uid="{00000000-0005-0000-0000-000035810000}"/>
    <cellStyle name="Normal 5 2 10 4 2" xfId="34207" xr:uid="{00000000-0005-0000-0000-000036810000}"/>
    <cellStyle name="Normal 5 2 10 4 3" xfId="49804" xr:uid="{00000000-0005-0000-0000-000037810000}"/>
    <cellStyle name="Normal 5 2 10 5" xfId="26461" xr:uid="{00000000-0005-0000-0000-000038810000}"/>
    <cellStyle name="Normal 5 2 10 6" xfId="42058" xr:uid="{00000000-0005-0000-0000-000039810000}"/>
    <cellStyle name="Normal 5 2 11" xfId="10632" xr:uid="{00000000-0005-0000-0000-00003A810000}"/>
    <cellStyle name="Normal 5 2 11 2" xfId="10633" xr:uid="{00000000-0005-0000-0000-00003B810000}"/>
    <cellStyle name="Normal 5 2 11 2 2" xfId="18542" xr:uid="{00000000-0005-0000-0000-00003C810000}"/>
    <cellStyle name="Normal 5 2 11 2 2 2" xfId="34211" xr:uid="{00000000-0005-0000-0000-00003D810000}"/>
    <cellStyle name="Normal 5 2 11 2 2 3" xfId="49808" xr:uid="{00000000-0005-0000-0000-00003E810000}"/>
    <cellStyle name="Normal 5 2 11 2 3" xfId="26465" xr:uid="{00000000-0005-0000-0000-00003F810000}"/>
    <cellStyle name="Normal 5 2 11 2 4" xfId="42062" xr:uid="{00000000-0005-0000-0000-000040810000}"/>
    <cellStyle name="Normal 5 2 11 3" xfId="10634" xr:uid="{00000000-0005-0000-0000-000041810000}"/>
    <cellStyle name="Normal 5 2 11 3 2" xfId="18543" xr:uid="{00000000-0005-0000-0000-000042810000}"/>
    <cellStyle name="Normal 5 2 11 3 2 2" xfId="34212" xr:uid="{00000000-0005-0000-0000-000043810000}"/>
    <cellStyle name="Normal 5 2 11 3 2 3" xfId="49809" xr:uid="{00000000-0005-0000-0000-000044810000}"/>
    <cellStyle name="Normal 5 2 11 3 3" xfId="26466" xr:uid="{00000000-0005-0000-0000-000045810000}"/>
    <cellStyle name="Normal 5 2 11 3 4" xfId="42063" xr:uid="{00000000-0005-0000-0000-000046810000}"/>
    <cellStyle name="Normal 5 2 11 4" xfId="18541" xr:uid="{00000000-0005-0000-0000-000047810000}"/>
    <cellStyle name="Normal 5 2 11 4 2" xfId="34210" xr:uid="{00000000-0005-0000-0000-000048810000}"/>
    <cellStyle name="Normal 5 2 11 4 3" xfId="49807" xr:uid="{00000000-0005-0000-0000-000049810000}"/>
    <cellStyle name="Normal 5 2 11 5" xfId="26464" xr:uid="{00000000-0005-0000-0000-00004A810000}"/>
    <cellStyle name="Normal 5 2 11 6" xfId="42061" xr:uid="{00000000-0005-0000-0000-00004B810000}"/>
    <cellStyle name="Normal 5 2 12" xfId="10635" xr:uid="{00000000-0005-0000-0000-00004C810000}"/>
    <cellStyle name="Normal 5 2 12 2" xfId="10636" xr:uid="{00000000-0005-0000-0000-00004D810000}"/>
    <cellStyle name="Normal 5 2 12 2 2" xfId="18545" xr:uid="{00000000-0005-0000-0000-00004E810000}"/>
    <cellStyle name="Normal 5 2 12 2 2 2" xfId="34214" xr:uid="{00000000-0005-0000-0000-00004F810000}"/>
    <cellStyle name="Normal 5 2 12 2 2 3" xfId="49811" xr:uid="{00000000-0005-0000-0000-000050810000}"/>
    <cellStyle name="Normal 5 2 12 2 3" xfId="26468" xr:uid="{00000000-0005-0000-0000-000051810000}"/>
    <cellStyle name="Normal 5 2 12 2 4" xfId="42065" xr:uid="{00000000-0005-0000-0000-000052810000}"/>
    <cellStyle name="Normal 5 2 12 3" xfId="10637" xr:uid="{00000000-0005-0000-0000-000053810000}"/>
    <cellStyle name="Normal 5 2 12 3 2" xfId="18546" xr:uid="{00000000-0005-0000-0000-000054810000}"/>
    <cellStyle name="Normal 5 2 12 3 2 2" xfId="34215" xr:uid="{00000000-0005-0000-0000-000055810000}"/>
    <cellStyle name="Normal 5 2 12 3 2 3" xfId="49812" xr:uid="{00000000-0005-0000-0000-000056810000}"/>
    <cellStyle name="Normal 5 2 12 3 3" xfId="26469" xr:uid="{00000000-0005-0000-0000-000057810000}"/>
    <cellStyle name="Normal 5 2 12 3 4" xfId="42066" xr:uid="{00000000-0005-0000-0000-000058810000}"/>
    <cellStyle name="Normal 5 2 12 4" xfId="18544" xr:uid="{00000000-0005-0000-0000-000059810000}"/>
    <cellStyle name="Normal 5 2 12 4 2" xfId="34213" xr:uid="{00000000-0005-0000-0000-00005A810000}"/>
    <cellStyle name="Normal 5 2 12 4 3" xfId="49810" xr:uid="{00000000-0005-0000-0000-00005B810000}"/>
    <cellStyle name="Normal 5 2 12 5" xfId="26467" xr:uid="{00000000-0005-0000-0000-00005C810000}"/>
    <cellStyle name="Normal 5 2 12 6" xfId="42064" xr:uid="{00000000-0005-0000-0000-00005D810000}"/>
    <cellStyle name="Normal 5 2 13" xfId="10638" xr:uid="{00000000-0005-0000-0000-00005E810000}"/>
    <cellStyle name="Normal 5 2 13 2" xfId="10639" xr:uid="{00000000-0005-0000-0000-00005F810000}"/>
    <cellStyle name="Normal 5 2 13 2 2" xfId="18548" xr:uid="{00000000-0005-0000-0000-000060810000}"/>
    <cellStyle name="Normal 5 2 13 2 2 2" xfId="34217" xr:uid="{00000000-0005-0000-0000-000061810000}"/>
    <cellStyle name="Normal 5 2 13 2 2 3" xfId="49814" xr:uid="{00000000-0005-0000-0000-000062810000}"/>
    <cellStyle name="Normal 5 2 13 2 3" xfId="26471" xr:uid="{00000000-0005-0000-0000-000063810000}"/>
    <cellStyle name="Normal 5 2 13 2 4" xfId="42068" xr:uid="{00000000-0005-0000-0000-000064810000}"/>
    <cellStyle name="Normal 5 2 13 3" xfId="10640" xr:uid="{00000000-0005-0000-0000-000065810000}"/>
    <cellStyle name="Normal 5 2 13 3 2" xfId="18549" xr:uid="{00000000-0005-0000-0000-000066810000}"/>
    <cellStyle name="Normal 5 2 13 3 2 2" xfId="34218" xr:uid="{00000000-0005-0000-0000-000067810000}"/>
    <cellStyle name="Normal 5 2 13 3 2 3" xfId="49815" xr:uid="{00000000-0005-0000-0000-000068810000}"/>
    <cellStyle name="Normal 5 2 13 3 3" xfId="26472" xr:uid="{00000000-0005-0000-0000-000069810000}"/>
    <cellStyle name="Normal 5 2 13 3 4" xfId="42069" xr:uid="{00000000-0005-0000-0000-00006A810000}"/>
    <cellStyle name="Normal 5 2 13 4" xfId="18547" xr:uid="{00000000-0005-0000-0000-00006B810000}"/>
    <cellStyle name="Normal 5 2 13 4 2" xfId="34216" xr:uid="{00000000-0005-0000-0000-00006C810000}"/>
    <cellStyle name="Normal 5 2 13 4 3" xfId="49813" xr:uid="{00000000-0005-0000-0000-00006D810000}"/>
    <cellStyle name="Normal 5 2 13 5" xfId="26470" xr:uid="{00000000-0005-0000-0000-00006E810000}"/>
    <cellStyle name="Normal 5 2 13 6" xfId="42067" xr:uid="{00000000-0005-0000-0000-00006F810000}"/>
    <cellStyle name="Normal 5 2 14" xfId="10641" xr:uid="{00000000-0005-0000-0000-000070810000}"/>
    <cellStyle name="Normal 5 2 14 2" xfId="10642" xr:uid="{00000000-0005-0000-0000-000071810000}"/>
    <cellStyle name="Normal 5 2 14 2 2" xfId="18551" xr:uid="{00000000-0005-0000-0000-000072810000}"/>
    <cellStyle name="Normal 5 2 14 2 2 2" xfId="34220" xr:uid="{00000000-0005-0000-0000-000073810000}"/>
    <cellStyle name="Normal 5 2 14 2 2 3" xfId="49817" xr:uid="{00000000-0005-0000-0000-000074810000}"/>
    <cellStyle name="Normal 5 2 14 2 3" xfId="26474" xr:uid="{00000000-0005-0000-0000-000075810000}"/>
    <cellStyle name="Normal 5 2 14 2 4" xfId="42071" xr:uid="{00000000-0005-0000-0000-000076810000}"/>
    <cellStyle name="Normal 5 2 14 3" xfId="10643" xr:uid="{00000000-0005-0000-0000-000077810000}"/>
    <cellStyle name="Normal 5 2 14 3 2" xfId="18552" xr:uid="{00000000-0005-0000-0000-000078810000}"/>
    <cellStyle name="Normal 5 2 14 3 2 2" xfId="34221" xr:uid="{00000000-0005-0000-0000-000079810000}"/>
    <cellStyle name="Normal 5 2 14 3 2 3" xfId="49818" xr:uid="{00000000-0005-0000-0000-00007A810000}"/>
    <cellStyle name="Normal 5 2 14 3 3" xfId="26475" xr:uid="{00000000-0005-0000-0000-00007B810000}"/>
    <cellStyle name="Normal 5 2 14 3 4" xfId="42072" xr:uid="{00000000-0005-0000-0000-00007C810000}"/>
    <cellStyle name="Normal 5 2 14 4" xfId="18550" xr:uid="{00000000-0005-0000-0000-00007D810000}"/>
    <cellStyle name="Normal 5 2 14 4 2" xfId="34219" xr:uid="{00000000-0005-0000-0000-00007E810000}"/>
    <cellStyle name="Normal 5 2 14 4 3" xfId="49816" xr:uid="{00000000-0005-0000-0000-00007F810000}"/>
    <cellStyle name="Normal 5 2 14 5" xfId="26473" xr:uid="{00000000-0005-0000-0000-000080810000}"/>
    <cellStyle name="Normal 5 2 14 6" xfId="42070" xr:uid="{00000000-0005-0000-0000-000081810000}"/>
    <cellStyle name="Normal 5 2 15" xfId="10644" xr:uid="{00000000-0005-0000-0000-000082810000}"/>
    <cellStyle name="Normal 5 2 15 2" xfId="10645" xr:uid="{00000000-0005-0000-0000-000083810000}"/>
    <cellStyle name="Normal 5 2 15 2 2" xfId="18554" xr:uid="{00000000-0005-0000-0000-000084810000}"/>
    <cellStyle name="Normal 5 2 15 2 2 2" xfId="34223" xr:uid="{00000000-0005-0000-0000-000085810000}"/>
    <cellStyle name="Normal 5 2 15 2 2 3" xfId="49820" xr:uid="{00000000-0005-0000-0000-000086810000}"/>
    <cellStyle name="Normal 5 2 15 2 3" xfId="26477" xr:uid="{00000000-0005-0000-0000-000087810000}"/>
    <cellStyle name="Normal 5 2 15 2 4" xfId="42074" xr:uid="{00000000-0005-0000-0000-000088810000}"/>
    <cellStyle name="Normal 5 2 15 3" xfId="10646" xr:uid="{00000000-0005-0000-0000-000089810000}"/>
    <cellStyle name="Normal 5 2 15 3 2" xfId="18555" xr:uid="{00000000-0005-0000-0000-00008A810000}"/>
    <cellStyle name="Normal 5 2 15 3 2 2" xfId="34224" xr:uid="{00000000-0005-0000-0000-00008B810000}"/>
    <cellStyle name="Normal 5 2 15 3 2 3" xfId="49821" xr:uid="{00000000-0005-0000-0000-00008C810000}"/>
    <cellStyle name="Normal 5 2 15 3 3" xfId="26478" xr:uid="{00000000-0005-0000-0000-00008D810000}"/>
    <cellStyle name="Normal 5 2 15 3 4" xfId="42075" xr:uid="{00000000-0005-0000-0000-00008E810000}"/>
    <cellStyle name="Normal 5 2 15 4" xfId="18553" xr:uid="{00000000-0005-0000-0000-00008F810000}"/>
    <cellStyle name="Normal 5 2 15 4 2" xfId="34222" xr:uid="{00000000-0005-0000-0000-000090810000}"/>
    <cellStyle name="Normal 5 2 15 4 3" xfId="49819" xr:uid="{00000000-0005-0000-0000-000091810000}"/>
    <cellStyle name="Normal 5 2 15 5" xfId="26476" xr:uid="{00000000-0005-0000-0000-000092810000}"/>
    <cellStyle name="Normal 5 2 15 6" xfId="42073" xr:uid="{00000000-0005-0000-0000-000093810000}"/>
    <cellStyle name="Normal 5 2 16" xfId="10647" xr:uid="{00000000-0005-0000-0000-000094810000}"/>
    <cellStyle name="Normal 5 2 16 2" xfId="10648" xr:uid="{00000000-0005-0000-0000-000095810000}"/>
    <cellStyle name="Normal 5 2 16 2 2" xfId="18557" xr:uid="{00000000-0005-0000-0000-000096810000}"/>
    <cellStyle name="Normal 5 2 16 2 2 2" xfId="34226" xr:uid="{00000000-0005-0000-0000-000097810000}"/>
    <cellStyle name="Normal 5 2 16 2 2 3" xfId="49823" xr:uid="{00000000-0005-0000-0000-000098810000}"/>
    <cellStyle name="Normal 5 2 16 2 3" xfId="26480" xr:uid="{00000000-0005-0000-0000-000099810000}"/>
    <cellStyle name="Normal 5 2 16 2 4" xfId="42077" xr:uid="{00000000-0005-0000-0000-00009A810000}"/>
    <cellStyle name="Normal 5 2 16 3" xfId="10649" xr:uid="{00000000-0005-0000-0000-00009B810000}"/>
    <cellStyle name="Normal 5 2 16 3 2" xfId="18558" xr:uid="{00000000-0005-0000-0000-00009C810000}"/>
    <cellStyle name="Normal 5 2 16 3 2 2" xfId="34227" xr:uid="{00000000-0005-0000-0000-00009D810000}"/>
    <cellStyle name="Normal 5 2 16 3 2 3" xfId="49824" xr:uid="{00000000-0005-0000-0000-00009E810000}"/>
    <cellStyle name="Normal 5 2 16 3 3" xfId="26481" xr:uid="{00000000-0005-0000-0000-00009F810000}"/>
    <cellStyle name="Normal 5 2 16 3 4" xfId="42078" xr:uid="{00000000-0005-0000-0000-0000A0810000}"/>
    <cellStyle name="Normal 5 2 16 4" xfId="18556" xr:uid="{00000000-0005-0000-0000-0000A1810000}"/>
    <cellStyle name="Normal 5 2 16 4 2" xfId="34225" xr:uid="{00000000-0005-0000-0000-0000A2810000}"/>
    <cellStyle name="Normal 5 2 16 4 3" xfId="49822" xr:uid="{00000000-0005-0000-0000-0000A3810000}"/>
    <cellStyle name="Normal 5 2 16 5" xfId="26479" xr:uid="{00000000-0005-0000-0000-0000A4810000}"/>
    <cellStyle name="Normal 5 2 16 6" xfId="42076" xr:uid="{00000000-0005-0000-0000-0000A5810000}"/>
    <cellStyle name="Normal 5 2 17" xfId="10650" xr:uid="{00000000-0005-0000-0000-0000A6810000}"/>
    <cellStyle name="Normal 5 2 17 2" xfId="10651" xr:uid="{00000000-0005-0000-0000-0000A7810000}"/>
    <cellStyle name="Normal 5 2 17 2 2" xfId="18560" xr:uid="{00000000-0005-0000-0000-0000A8810000}"/>
    <cellStyle name="Normal 5 2 17 2 2 2" xfId="34229" xr:uid="{00000000-0005-0000-0000-0000A9810000}"/>
    <cellStyle name="Normal 5 2 17 2 2 3" xfId="49826" xr:uid="{00000000-0005-0000-0000-0000AA810000}"/>
    <cellStyle name="Normal 5 2 17 2 3" xfId="26483" xr:uid="{00000000-0005-0000-0000-0000AB810000}"/>
    <cellStyle name="Normal 5 2 17 2 4" xfId="42080" xr:uid="{00000000-0005-0000-0000-0000AC810000}"/>
    <cellStyle name="Normal 5 2 17 3" xfId="10652" xr:uid="{00000000-0005-0000-0000-0000AD810000}"/>
    <cellStyle name="Normal 5 2 17 3 2" xfId="18561" xr:uid="{00000000-0005-0000-0000-0000AE810000}"/>
    <cellStyle name="Normal 5 2 17 3 2 2" xfId="34230" xr:uid="{00000000-0005-0000-0000-0000AF810000}"/>
    <cellStyle name="Normal 5 2 17 3 2 3" xfId="49827" xr:uid="{00000000-0005-0000-0000-0000B0810000}"/>
    <cellStyle name="Normal 5 2 17 3 3" xfId="26484" xr:uid="{00000000-0005-0000-0000-0000B1810000}"/>
    <cellStyle name="Normal 5 2 17 3 4" xfId="42081" xr:uid="{00000000-0005-0000-0000-0000B2810000}"/>
    <cellStyle name="Normal 5 2 17 4" xfId="18559" xr:uid="{00000000-0005-0000-0000-0000B3810000}"/>
    <cellStyle name="Normal 5 2 17 4 2" xfId="34228" xr:uid="{00000000-0005-0000-0000-0000B4810000}"/>
    <cellStyle name="Normal 5 2 17 4 3" xfId="49825" xr:uid="{00000000-0005-0000-0000-0000B5810000}"/>
    <cellStyle name="Normal 5 2 17 5" xfId="26482" xr:uid="{00000000-0005-0000-0000-0000B6810000}"/>
    <cellStyle name="Normal 5 2 17 6" xfId="42079" xr:uid="{00000000-0005-0000-0000-0000B7810000}"/>
    <cellStyle name="Normal 5 2 18" xfId="10653" xr:uid="{00000000-0005-0000-0000-0000B8810000}"/>
    <cellStyle name="Normal 5 2 18 2" xfId="10654" xr:uid="{00000000-0005-0000-0000-0000B9810000}"/>
    <cellStyle name="Normal 5 2 18 2 2" xfId="18563" xr:uid="{00000000-0005-0000-0000-0000BA810000}"/>
    <cellStyle name="Normal 5 2 18 2 2 2" xfId="34232" xr:uid="{00000000-0005-0000-0000-0000BB810000}"/>
    <cellStyle name="Normal 5 2 18 2 2 3" xfId="49829" xr:uid="{00000000-0005-0000-0000-0000BC810000}"/>
    <cellStyle name="Normal 5 2 18 2 3" xfId="26486" xr:uid="{00000000-0005-0000-0000-0000BD810000}"/>
    <cellStyle name="Normal 5 2 18 2 4" xfId="42083" xr:uid="{00000000-0005-0000-0000-0000BE810000}"/>
    <cellStyle name="Normal 5 2 18 3" xfId="10655" xr:uid="{00000000-0005-0000-0000-0000BF810000}"/>
    <cellStyle name="Normal 5 2 18 3 2" xfId="18564" xr:uid="{00000000-0005-0000-0000-0000C0810000}"/>
    <cellStyle name="Normal 5 2 18 3 2 2" xfId="34233" xr:uid="{00000000-0005-0000-0000-0000C1810000}"/>
    <cellStyle name="Normal 5 2 18 3 2 3" xfId="49830" xr:uid="{00000000-0005-0000-0000-0000C2810000}"/>
    <cellStyle name="Normal 5 2 18 3 3" xfId="26487" xr:uid="{00000000-0005-0000-0000-0000C3810000}"/>
    <cellStyle name="Normal 5 2 18 3 4" xfId="42084" xr:uid="{00000000-0005-0000-0000-0000C4810000}"/>
    <cellStyle name="Normal 5 2 18 4" xfId="18562" xr:uid="{00000000-0005-0000-0000-0000C5810000}"/>
    <cellStyle name="Normal 5 2 18 4 2" xfId="34231" xr:uid="{00000000-0005-0000-0000-0000C6810000}"/>
    <cellStyle name="Normal 5 2 18 4 3" xfId="49828" xr:uid="{00000000-0005-0000-0000-0000C7810000}"/>
    <cellStyle name="Normal 5 2 18 5" xfId="26485" xr:uid="{00000000-0005-0000-0000-0000C8810000}"/>
    <cellStyle name="Normal 5 2 18 6" xfId="42082" xr:uid="{00000000-0005-0000-0000-0000C9810000}"/>
    <cellStyle name="Normal 5 2 19" xfId="10656" xr:uid="{00000000-0005-0000-0000-0000CA810000}"/>
    <cellStyle name="Normal 5 2 19 2" xfId="10657" xr:uid="{00000000-0005-0000-0000-0000CB810000}"/>
    <cellStyle name="Normal 5 2 19 2 2" xfId="18566" xr:uid="{00000000-0005-0000-0000-0000CC810000}"/>
    <cellStyle name="Normal 5 2 19 2 2 2" xfId="34235" xr:uid="{00000000-0005-0000-0000-0000CD810000}"/>
    <cellStyle name="Normal 5 2 19 2 2 3" xfId="49832" xr:uid="{00000000-0005-0000-0000-0000CE810000}"/>
    <cellStyle name="Normal 5 2 19 2 3" xfId="26489" xr:uid="{00000000-0005-0000-0000-0000CF810000}"/>
    <cellStyle name="Normal 5 2 19 2 4" xfId="42086" xr:uid="{00000000-0005-0000-0000-0000D0810000}"/>
    <cellStyle name="Normal 5 2 19 3" xfId="10658" xr:uid="{00000000-0005-0000-0000-0000D1810000}"/>
    <cellStyle name="Normal 5 2 19 3 2" xfId="18567" xr:uid="{00000000-0005-0000-0000-0000D2810000}"/>
    <cellStyle name="Normal 5 2 19 3 2 2" xfId="34236" xr:uid="{00000000-0005-0000-0000-0000D3810000}"/>
    <cellStyle name="Normal 5 2 19 3 2 3" xfId="49833" xr:uid="{00000000-0005-0000-0000-0000D4810000}"/>
    <cellStyle name="Normal 5 2 19 3 3" xfId="26490" xr:uid="{00000000-0005-0000-0000-0000D5810000}"/>
    <cellStyle name="Normal 5 2 19 3 4" xfId="42087" xr:uid="{00000000-0005-0000-0000-0000D6810000}"/>
    <cellStyle name="Normal 5 2 19 4" xfId="18565" xr:uid="{00000000-0005-0000-0000-0000D7810000}"/>
    <cellStyle name="Normal 5 2 19 4 2" xfId="34234" xr:uid="{00000000-0005-0000-0000-0000D8810000}"/>
    <cellStyle name="Normal 5 2 19 4 3" xfId="49831" xr:uid="{00000000-0005-0000-0000-0000D9810000}"/>
    <cellStyle name="Normal 5 2 19 5" xfId="26488" xr:uid="{00000000-0005-0000-0000-0000DA810000}"/>
    <cellStyle name="Normal 5 2 19 6" xfId="42085" xr:uid="{00000000-0005-0000-0000-0000DB810000}"/>
    <cellStyle name="Normal 5 2 2" xfId="10659" xr:uid="{00000000-0005-0000-0000-0000DC810000}"/>
    <cellStyle name="Normal 5 2 2 10" xfId="10660" xr:uid="{00000000-0005-0000-0000-0000DD810000}"/>
    <cellStyle name="Normal 5 2 2 10 2" xfId="10661" xr:uid="{00000000-0005-0000-0000-0000DE810000}"/>
    <cellStyle name="Normal 5 2 2 10 2 2" xfId="18570" xr:uid="{00000000-0005-0000-0000-0000DF810000}"/>
    <cellStyle name="Normal 5 2 2 10 2 2 2" xfId="34239" xr:uid="{00000000-0005-0000-0000-0000E0810000}"/>
    <cellStyle name="Normal 5 2 2 10 2 2 3" xfId="49836" xr:uid="{00000000-0005-0000-0000-0000E1810000}"/>
    <cellStyle name="Normal 5 2 2 10 2 3" xfId="26493" xr:uid="{00000000-0005-0000-0000-0000E2810000}"/>
    <cellStyle name="Normal 5 2 2 10 2 4" xfId="42090" xr:uid="{00000000-0005-0000-0000-0000E3810000}"/>
    <cellStyle name="Normal 5 2 2 10 3" xfId="10662" xr:uid="{00000000-0005-0000-0000-0000E4810000}"/>
    <cellStyle name="Normal 5 2 2 10 3 2" xfId="18571" xr:uid="{00000000-0005-0000-0000-0000E5810000}"/>
    <cellStyle name="Normal 5 2 2 10 3 2 2" xfId="34240" xr:uid="{00000000-0005-0000-0000-0000E6810000}"/>
    <cellStyle name="Normal 5 2 2 10 3 2 3" xfId="49837" xr:uid="{00000000-0005-0000-0000-0000E7810000}"/>
    <cellStyle name="Normal 5 2 2 10 3 3" xfId="26494" xr:uid="{00000000-0005-0000-0000-0000E8810000}"/>
    <cellStyle name="Normal 5 2 2 10 3 4" xfId="42091" xr:uid="{00000000-0005-0000-0000-0000E9810000}"/>
    <cellStyle name="Normal 5 2 2 10 4" xfId="18569" xr:uid="{00000000-0005-0000-0000-0000EA810000}"/>
    <cellStyle name="Normal 5 2 2 10 4 2" xfId="34238" xr:uid="{00000000-0005-0000-0000-0000EB810000}"/>
    <cellStyle name="Normal 5 2 2 10 4 3" xfId="49835" xr:uid="{00000000-0005-0000-0000-0000EC810000}"/>
    <cellStyle name="Normal 5 2 2 10 5" xfId="26492" xr:uid="{00000000-0005-0000-0000-0000ED810000}"/>
    <cellStyle name="Normal 5 2 2 10 6" xfId="42089" xr:uid="{00000000-0005-0000-0000-0000EE810000}"/>
    <cellStyle name="Normal 5 2 2 11" xfId="10663" xr:uid="{00000000-0005-0000-0000-0000EF810000}"/>
    <cellStyle name="Normal 5 2 2 11 2" xfId="10664" xr:uid="{00000000-0005-0000-0000-0000F0810000}"/>
    <cellStyle name="Normal 5 2 2 11 2 2" xfId="18573" xr:uid="{00000000-0005-0000-0000-0000F1810000}"/>
    <cellStyle name="Normal 5 2 2 11 2 2 2" xfId="34242" xr:uid="{00000000-0005-0000-0000-0000F2810000}"/>
    <cellStyle name="Normal 5 2 2 11 2 2 3" xfId="49839" xr:uid="{00000000-0005-0000-0000-0000F3810000}"/>
    <cellStyle name="Normal 5 2 2 11 2 3" xfId="26496" xr:uid="{00000000-0005-0000-0000-0000F4810000}"/>
    <cellStyle name="Normal 5 2 2 11 2 4" xfId="42093" xr:uid="{00000000-0005-0000-0000-0000F5810000}"/>
    <cellStyle name="Normal 5 2 2 11 3" xfId="10665" xr:uid="{00000000-0005-0000-0000-0000F6810000}"/>
    <cellStyle name="Normal 5 2 2 11 3 2" xfId="18574" xr:uid="{00000000-0005-0000-0000-0000F7810000}"/>
    <cellStyle name="Normal 5 2 2 11 3 2 2" xfId="34243" xr:uid="{00000000-0005-0000-0000-0000F8810000}"/>
    <cellStyle name="Normal 5 2 2 11 3 2 3" xfId="49840" xr:uid="{00000000-0005-0000-0000-0000F9810000}"/>
    <cellStyle name="Normal 5 2 2 11 3 3" xfId="26497" xr:uid="{00000000-0005-0000-0000-0000FA810000}"/>
    <cellStyle name="Normal 5 2 2 11 3 4" xfId="42094" xr:uid="{00000000-0005-0000-0000-0000FB810000}"/>
    <cellStyle name="Normal 5 2 2 11 4" xfId="18572" xr:uid="{00000000-0005-0000-0000-0000FC810000}"/>
    <cellStyle name="Normal 5 2 2 11 4 2" xfId="34241" xr:uid="{00000000-0005-0000-0000-0000FD810000}"/>
    <cellStyle name="Normal 5 2 2 11 4 3" xfId="49838" xr:uid="{00000000-0005-0000-0000-0000FE810000}"/>
    <cellStyle name="Normal 5 2 2 11 5" xfId="26495" xr:uid="{00000000-0005-0000-0000-0000FF810000}"/>
    <cellStyle name="Normal 5 2 2 11 6" xfId="42092" xr:uid="{00000000-0005-0000-0000-000000820000}"/>
    <cellStyle name="Normal 5 2 2 12" xfId="10666" xr:uid="{00000000-0005-0000-0000-000001820000}"/>
    <cellStyle name="Normal 5 2 2 12 2" xfId="10667" xr:uid="{00000000-0005-0000-0000-000002820000}"/>
    <cellStyle name="Normal 5 2 2 12 2 2" xfId="18576" xr:uid="{00000000-0005-0000-0000-000003820000}"/>
    <cellStyle name="Normal 5 2 2 12 2 2 2" xfId="34245" xr:uid="{00000000-0005-0000-0000-000004820000}"/>
    <cellStyle name="Normal 5 2 2 12 2 2 3" xfId="49842" xr:uid="{00000000-0005-0000-0000-000005820000}"/>
    <cellStyle name="Normal 5 2 2 12 2 3" xfId="26499" xr:uid="{00000000-0005-0000-0000-000006820000}"/>
    <cellStyle name="Normal 5 2 2 12 2 4" xfId="42096" xr:uid="{00000000-0005-0000-0000-000007820000}"/>
    <cellStyle name="Normal 5 2 2 12 3" xfId="10668" xr:uid="{00000000-0005-0000-0000-000008820000}"/>
    <cellStyle name="Normal 5 2 2 12 3 2" xfId="18577" xr:uid="{00000000-0005-0000-0000-000009820000}"/>
    <cellStyle name="Normal 5 2 2 12 3 2 2" xfId="34246" xr:uid="{00000000-0005-0000-0000-00000A820000}"/>
    <cellStyle name="Normal 5 2 2 12 3 2 3" xfId="49843" xr:uid="{00000000-0005-0000-0000-00000B820000}"/>
    <cellStyle name="Normal 5 2 2 12 3 3" xfId="26500" xr:uid="{00000000-0005-0000-0000-00000C820000}"/>
    <cellStyle name="Normal 5 2 2 12 3 4" xfId="42097" xr:uid="{00000000-0005-0000-0000-00000D820000}"/>
    <cellStyle name="Normal 5 2 2 12 4" xfId="18575" xr:uid="{00000000-0005-0000-0000-00000E820000}"/>
    <cellStyle name="Normal 5 2 2 12 4 2" xfId="34244" xr:uid="{00000000-0005-0000-0000-00000F820000}"/>
    <cellStyle name="Normal 5 2 2 12 4 3" xfId="49841" xr:uid="{00000000-0005-0000-0000-000010820000}"/>
    <cellStyle name="Normal 5 2 2 12 5" xfId="26498" xr:uid="{00000000-0005-0000-0000-000011820000}"/>
    <cellStyle name="Normal 5 2 2 12 6" xfId="42095" xr:uid="{00000000-0005-0000-0000-000012820000}"/>
    <cellStyle name="Normal 5 2 2 13" xfId="10669" xr:uid="{00000000-0005-0000-0000-000013820000}"/>
    <cellStyle name="Normal 5 2 2 13 2" xfId="10670" xr:uid="{00000000-0005-0000-0000-000014820000}"/>
    <cellStyle name="Normal 5 2 2 13 2 2" xfId="18579" xr:uid="{00000000-0005-0000-0000-000015820000}"/>
    <cellStyle name="Normal 5 2 2 13 2 2 2" xfId="34248" xr:uid="{00000000-0005-0000-0000-000016820000}"/>
    <cellStyle name="Normal 5 2 2 13 2 2 3" xfId="49845" xr:uid="{00000000-0005-0000-0000-000017820000}"/>
    <cellStyle name="Normal 5 2 2 13 2 3" xfId="26502" xr:uid="{00000000-0005-0000-0000-000018820000}"/>
    <cellStyle name="Normal 5 2 2 13 2 4" xfId="42099" xr:uid="{00000000-0005-0000-0000-000019820000}"/>
    <cellStyle name="Normal 5 2 2 13 3" xfId="10671" xr:uid="{00000000-0005-0000-0000-00001A820000}"/>
    <cellStyle name="Normal 5 2 2 13 3 2" xfId="18580" xr:uid="{00000000-0005-0000-0000-00001B820000}"/>
    <cellStyle name="Normal 5 2 2 13 3 2 2" xfId="34249" xr:uid="{00000000-0005-0000-0000-00001C820000}"/>
    <cellStyle name="Normal 5 2 2 13 3 2 3" xfId="49846" xr:uid="{00000000-0005-0000-0000-00001D820000}"/>
    <cellStyle name="Normal 5 2 2 13 3 3" xfId="26503" xr:uid="{00000000-0005-0000-0000-00001E820000}"/>
    <cellStyle name="Normal 5 2 2 13 3 4" xfId="42100" xr:uid="{00000000-0005-0000-0000-00001F820000}"/>
    <cellStyle name="Normal 5 2 2 13 4" xfId="18578" xr:uid="{00000000-0005-0000-0000-000020820000}"/>
    <cellStyle name="Normal 5 2 2 13 4 2" xfId="34247" xr:uid="{00000000-0005-0000-0000-000021820000}"/>
    <cellStyle name="Normal 5 2 2 13 4 3" xfId="49844" xr:uid="{00000000-0005-0000-0000-000022820000}"/>
    <cellStyle name="Normal 5 2 2 13 5" xfId="26501" xr:uid="{00000000-0005-0000-0000-000023820000}"/>
    <cellStyle name="Normal 5 2 2 13 6" xfId="42098" xr:uid="{00000000-0005-0000-0000-000024820000}"/>
    <cellStyle name="Normal 5 2 2 14" xfId="10672" xr:uid="{00000000-0005-0000-0000-000025820000}"/>
    <cellStyle name="Normal 5 2 2 14 2" xfId="10673" xr:uid="{00000000-0005-0000-0000-000026820000}"/>
    <cellStyle name="Normal 5 2 2 14 2 2" xfId="18582" xr:uid="{00000000-0005-0000-0000-000027820000}"/>
    <cellStyle name="Normal 5 2 2 14 2 2 2" xfId="34251" xr:uid="{00000000-0005-0000-0000-000028820000}"/>
    <cellStyle name="Normal 5 2 2 14 2 2 3" xfId="49848" xr:uid="{00000000-0005-0000-0000-000029820000}"/>
    <cellStyle name="Normal 5 2 2 14 2 3" xfId="26505" xr:uid="{00000000-0005-0000-0000-00002A820000}"/>
    <cellStyle name="Normal 5 2 2 14 2 4" xfId="42102" xr:uid="{00000000-0005-0000-0000-00002B820000}"/>
    <cellStyle name="Normal 5 2 2 14 3" xfId="10674" xr:uid="{00000000-0005-0000-0000-00002C820000}"/>
    <cellStyle name="Normal 5 2 2 14 3 2" xfId="18583" xr:uid="{00000000-0005-0000-0000-00002D820000}"/>
    <cellStyle name="Normal 5 2 2 14 3 2 2" xfId="34252" xr:uid="{00000000-0005-0000-0000-00002E820000}"/>
    <cellStyle name="Normal 5 2 2 14 3 2 3" xfId="49849" xr:uid="{00000000-0005-0000-0000-00002F820000}"/>
    <cellStyle name="Normal 5 2 2 14 3 3" xfId="26506" xr:uid="{00000000-0005-0000-0000-000030820000}"/>
    <cellStyle name="Normal 5 2 2 14 3 4" xfId="42103" xr:uid="{00000000-0005-0000-0000-000031820000}"/>
    <cellStyle name="Normal 5 2 2 14 4" xfId="18581" xr:uid="{00000000-0005-0000-0000-000032820000}"/>
    <cellStyle name="Normal 5 2 2 14 4 2" xfId="34250" xr:uid="{00000000-0005-0000-0000-000033820000}"/>
    <cellStyle name="Normal 5 2 2 14 4 3" xfId="49847" xr:uid="{00000000-0005-0000-0000-000034820000}"/>
    <cellStyle name="Normal 5 2 2 14 5" xfId="26504" xr:uid="{00000000-0005-0000-0000-000035820000}"/>
    <cellStyle name="Normal 5 2 2 14 6" xfId="42101" xr:uid="{00000000-0005-0000-0000-000036820000}"/>
    <cellStyle name="Normal 5 2 2 15" xfId="10675" xr:uid="{00000000-0005-0000-0000-000037820000}"/>
    <cellStyle name="Normal 5 2 2 15 2" xfId="10676" xr:uid="{00000000-0005-0000-0000-000038820000}"/>
    <cellStyle name="Normal 5 2 2 15 2 2" xfId="18585" xr:uid="{00000000-0005-0000-0000-000039820000}"/>
    <cellStyle name="Normal 5 2 2 15 2 2 2" xfId="34254" xr:uid="{00000000-0005-0000-0000-00003A820000}"/>
    <cellStyle name="Normal 5 2 2 15 2 2 3" xfId="49851" xr:uid="{00000000-0005-0000-0000-00003B820000}"/>
    <cellStyle name="Normal 5 2 2 15 2 3" xfId="26508" xr:uid="{00000000-0005-0000-0000-00003C820000}"/>
    <cellStyle name="Normal 5 2 2 15 2 4" xfId="42105" xr:uid="{00000000-0005-0000-0000-00003D820000}"/>
    <cellStyle name="Normal 5 2 2 15 3" xfId="10677" xr:uid="{00000000-0005-0000-0000-00003E820000}"/>
    <cellStyle name="Normal 5 2 2 15 3 2" xfId="18586" xr:uid="{00000000-0005-0000-0000-00003F820000}"/>
    <cellStyle name="Normal 5 2 2 15 3 2 2" xfId="34255" xr:uid="{00000000-0005-0000-0000-000040820000}"/>
    <cellStyle name="Normal 5 2 2 15 3 2 3" xfId="49852" xr:uid="{00000000-0005-0000-0000-000041820000}"/>
    <cellStyle name="Normal 5 2 2 15 3 3" xfId="26509" xr:uid="{00000000-0005-0000-0000-000042820000}"/>
    <cellStyle name="Normal 5 2 2 15 3 4" xfId="42106" xr:uid="{00000000-0005-0000-0000-000043820000}"/>
    <cellStyle name="Normal 5 2 2 15 4" xfId="18584" xr:uid="{00000000-0005-0000-0000-000044820000}"/>
    <cellStyle name="Normal 5 2 2 15 4 2" xfId="34253" xr:uid="{00000000-0005-0000-0000-000045820000}"/>
    <cellStyle name="Normal 5 2 2 15 4 3" xfId="49850" xr:uid="{00000000-0005-0000-0000-000046820000}"/>
    <cellStyle name="Normal 5 2 2 15 5" xfId="26507" xr:uid="{00000000-0005-0000-0000-000047820000}"/>
    <cellStyle name="Normal 5 2 2 15 6" xfId="42104" xr:uid="{00000000-0005-0000-0000-000048820000}"/>
    <cellStyle name="Normal 5 2 2 16" xfId="10678" xr:uid="{00000000-0005-0000-0000-000049820000}"/>
    <cellStyle name="Normal 5 2 2 16 2" xfId="10679" xr:uid="{00000000-0005-0000-0000-00004A820000}"/>
    <cellStyle name="Normal 5 2 2 16 2 2" xfId="18588" xr:uid="{00000000-0005-0000-0000-00004B820000}"/>
    <cellStyle name="Normal 5 2 2 16 2 2 2" xfId="34257" xr:uid="{00000000-0005-0000-0000-00004C820000}"/>
    <cellStyle name="Normal 5 2 2 16 2 2 3" xfId="49854" xr:uid="{00000000-0005-0000-0000-00004D820000}"/>
    <cellStyle name="Normal 5 2 2 16 2 3" xfId="26511" xr:uid="{00000000-0005-0000-0000-00004E820000}"/>
    <cellStyle name="Normal 5 2 2 16 2 4" xfId="42108" xr:uid="{00000000-0005-0000-0000-00004F820000}"/>
    <cellStyle name="Normal 5 2 2 16 3" xfId="10680" xr:uid="{00000000-0005-0000-0000-000050820000}"/>
    <cellStyle name="Normal 5 2 2 16 3 2" xfId="18589" xr:uid="{00000000-0005-0000-0000-000051820000}"/>
    <cellStyle name="Normal 5 2 2 16 3 2 2" xfId="34258" xr:uid="{00000000-0005-0000-0000-000052820000}"/>
    <cellStyle name="Normal 5 2 2 16 3 2 3" xfId="49855" xr:uid="{00000000-0005-0000-0000-000053820000}"/>
    <cellStyle name="Normal 5 2 2 16 3 3" xfId="26512" xr:uid="{00000000-0005-0000-0000-000054820000}"/>
    <cellStyle name="Normal 5 2 2 16 3 4" xfId="42109" xr:uid="{00000000-0005-0000-0000-000055820000}"/>
    <cellStyle name="Normal 5 2 2 16 4" xfId="18587" xr:uid="{00000000-0005-0000-0000-000056820000}"/>
    <cellStyle name="Normal 5 2 2 16 4 2" xfId="34256" xr:uid="{00000000-0005-0000-0000-000057820000}"/>
    <cellStyle name="Normal 5 2 2 16 4 3" xfId="49853" xr:uid="{00000000-0005-0000-0000-000058820000}"/>
    <cellStyle name="Normal 5 2 2 16 5" xfId="26510" xr:uid="{00000000-0005-0000-0000-000059820000}"/>
    <cellStyle name="Normal 5 2 2 16 6" xfId="42107" xr:uid="{00000000-0005-0000-0000-00005A820000}"/>
    <cellStyle name="Normal 5 2 2 17" xfId="10681" xr:uid="{00000000-0005-0000-0000-00005B820000}"/>
    <cellStyle name="Normal 5 2 2 17 2" xfId="10682" xr:uid="{00000000-0005-0000-0000-00005C820000}"/>
    <cellStyle name="Normal 5 2 2 17 2 2" xfId="18591" xr:uid="{00000000-0005-0000-0000-00005D820000}"/>
    <cellStyle name="Normal 5 2 2 17 2 2 2" xfId="34260" xr:uid="{00000000-0005-0000-0000-00005E820000}"/>
    <cellStyle name="Normal 5 2 2 17 2 2 3" xfId="49857" xr:uid="{00000000-0005-0000-0000-00005F820000}"/>
    <cellStyle name="Normal 5 2 2 17 2 3" xfId="26514" xr:uid="{00000000-0005-0000-0000-000060820000}"/>
    <cellStyle name="Normal 5 2 2 17 2 4" xfId="42111" xr:uid="{00000000-0005-0000-0000-000061820000}"/>
    <cellStyle name="Normal 5 2 2 17 3" xfId="10683" xr:uid="{00000000-0005-0000-0000-000062820000}"/>
    <cellStyle name="Normal 5 2 2 17 3 2" xfId="18592" xr:uid="{00000000-0005-0000-0000-000063820000}"/>
    <cellStyle name="Normal 5 2 2 17 3 2 2" xfId="34261" xr:uid="{00000000-0005-0000-0000-000064820000}"/>
    <cellStyle name="Normal 5 2 2 17 3 2 3" xfId="49858" xr:uid="{00000000-0005-0000-0000-000065820000}"/>
    <cellStyle name="Normal 5 2 2 17 3 3" xfId="26515" xr:uid="{00000000-0005-0000-0000-000066820000}"/>
    <cellStyle name="Normal 5 2 2 17 3 4" xfId="42112" xr:uid="{00000000-0005-0000-0000-000067820000}"/>
    <cellStyle name="Normal 5 2 2 17 4" xfId="18590" xr:uid="{00000000-0005-0000-0000-000068820000}"/>
    <cellStyle name="Normal 5 2 2 17 4 2" xfId="34259" xr:uid="{00000000-0005-0000-0000-000069820000}"/>
    <cellStyle name="Normal 5 2 2 17 4 3" xfId="49856" xr:uid="{00000000-0005-0000-0000-00006A820000}"/>
    <cellStyle name="Normal 5 2 2 17 5" xfId="26513" xr:uid="{00000000-0005-0000-0000-00006B820000}"/>
    <cellStyle name="Normal 5 2 2 17 6" xfId="42110" xr:uid="{00000000-0005-0000-0000-00006C820000}"/>
    <cellStyle name="Normal 5 2 2 18" xfId="10684" xr:uid="{00000000-0005-0000-0000-00006D820000}"/>
    <cellStyle name="Normal 5 2 2 18 2" xfId="10685" xr:uid="{00000000-0005-0000-0000-00006E820000}"/>
    <cellStyle name="Normal 5 2 2 18 2 2" xfId="18594" xr:uid="{00000000-0005-0000-0000-00006F820000}"/>
    <cellStyle name="Normal 5 2 2 18 2 2 2" xfId="34263" xr:uid="{00000000-0005-0000-0000-000070820000}"/>
    <cellStyle name="Normal 5 2 2 18 2 2 3" xfId="49860" xr:uid="{00000000-0005-0000-0000-000071820000}"/>
    <cellStyle name="Normal 5 2 2 18 2 3" xfId="26517" xr:uid="{00000000-0005-0000-0000-000072820000}"/>
    <cellStyle name="Normal 5 2 2 18 2 4" xfId="42114" xr:uid="{00000000-0005-0000-0000-000073820000}"/>
    <cellStyle name="Normal 5 2 2 18 3" xfId="10686" xr:uid="{00000000-0005-0000-0000-000074820000}"/>
    <cellStyle name="Normal 5 2 2 18 3 2" xfId="18595" xr:uid="{00000000-0005-0000-0000-000075820000}"/>
    <cellStyle name="Normal 5 2 2 18 3 2 2" xfId="34264" xr:uid="{00000000-0005-0000-0000-000076820000}"/>
    <cellStyle name="Normal 5 2 2 18 3 2 3" xfId="49861" xr:uid="{00000000-0005-0000-0000-000077820000}"/>
    <cellStyle name="Normal 5 2 2 18 3 3" xfId="26518" xr:uid="{00000000-0005-0000-0000-000078820000}"/>
    <cellStyle name="Normal 5 2 2 18 3 4" xfId="42115" xr:uid="{00000000-0005-0000-0000-000079820000}"/>
    <cellStyle name="Normal 5 2 2 18 4" xfId="18593" xr:uid="{00000000-0005-0000-0000-00007A820000}"/>
    <cellStyle name="Normal 5 2 2 18 4 2" xfId="34262" xr:uid="{00000000-0005-0000-0000-00007B820000}"/>
    <cellStyle name="Normal 5 2 2 18 4 3" xfId="49859" xr:uid="{00000000-0005-0000-0000-00007C820000}"/>
    <cellStyle name="Normal 5 2 2 18 5" xfId="26516" xr:uid="{00000000-0005-0000-0000-00007D820000}"/>
    <cellStyle name="Normal 5 2 2 18 6" xfId="42113" xr:uid="{00000000-0005-0000-0000-00007E820000}"/>
    <cellStyle name="Normal 5 2 2 19" xfId="10687" xr:uid="{00000000-0005-0000-0000-00007F820000}"/>
    <cellStyle name="Normal 5 2 2 19 2" xfId="18596" xr:uid="{00000000-0005-0000-0000-000080820000}"/>
    <cellStyle name="Normal 5 2 2 19 2 2" xfId="34265" xr:uid="{00000000-0005-0000-0000-000081820000}"/>
    <cellStyle name="Normal 5 2 2 19 2 3" xfId="49862" xr:uid="{00000000-0005-0000-0000-000082820000}"/>
    <cellStyle name="Normal 5 2 2 19 3" xfId="26519" xr:uid="{00000000-0005-0000-0000-000083820000}"/>
    <cellStyle name="Normal 5 2 2 19 4" xfId="42116" xr:uid="{00000000-0005-0000-0000-000084820000}"/>
    <cellStyle name="Normal 5 2 2 2" xfId="10688" xr:uid="{00000000-0005-0000-0000-000085820000}"/>
    <cellStyle name="Normal 5 2 2 2 10" xfId="10689" xr:uid="{00000000-0005-0000-0000-000086820000}"/>
    <cellStyle name="Normal 5 2 2 2 10 2" xfId="10690" xr:uid="{00000000-0005-0000-0000-000087820000}"/>
    <cellStyle name="Normal 5 2 2 2 10 2 2" xfId="18599" xr:uid="{00000000-0005-0000-0000-000088820000}"/>
    <cellStyle name="Normal 5 2 2 2 10 2 2 2" xfId="34268" xr:uid="{00000000-0005-0000-0000-000089820000}"/>
    <cellStyle name="Normal 5 2 2 2 10 2 2 3" xfId="49865" xr:uid="{00000000-0005-0000-0000-00008A820000}"/>
    <cellStyle name="Normal 5 2 2 2 10 2 3" xfId="26522" xr:uid="{00000000-0005-0000-0000-00008B820000}"/>
    <cellStyle name="Normal 5 2 2 2 10 2 4" xfId="42119" xr:uid="{00000000-0005-0000-0000-00008C820000}"/>
    <cellStyle name="Normal 5 2 2 2 10 3" xfId="10691" xr:uid="{00000000-0005-0000-0000-00008D820000}"/>
    <cellStyle name="Normal 5 2 2 2 10 3 2" xfId="18600" xr:uid="{00000000-0005-0000-0000-00008E820000}"/>
    <cellStyle name="Normal 5 2 2 2 10 3 2 2" xfId="34269" xr:uid="{00000000-0005-0000-0000-00008F820000}"/>
    <cellStyle name="Normal 5 2 2 2 10 3 2 3" xfId="49866" xr:uid="{00000000-0005-0000-0000-000090820000}"/>
    <cellStyle name="Normal 5 2 2 2 10 3 3" xfId="26523" xr:uid="{00000000-0005-0000-0000-000091820000}"/>
    <cellStyle name="Normal 5 2 2 2 10 3 4" xfId="42120" xr:uid="{00000000-0005-0000-0000-000092820000}"/>
    <cellStyle name="Normal 5 2 2 2 10 4" xfId="18598" xr:uid="{00000000-0005-0000-0000-000093820000}"/>
    <cellStyle name="Normal 5 2 2 2 10 4 2" xfId="34267" xr:uid="{00000000-0005-0000-0000-000094820000}"/>
    <cellStyle name="Normal 5 2 2 2 10 4 3" xfId="49864" xr:uid="{00000000-0005-0000-0000-000095820000}"/>
    <cellStyle name="Normal 5 2 2 2 10 5" xfId="26521" xr:uid="{00000000-0005-0000-0000-000096820000}"/>
    <cellStyle name="Normal 5 2 2 2 10 6" xfId="42118" xr:uid="{00000000-0005-0000-0000-000097820000}"/>
    <cellStyle name="Normal 5 2 2 2 11" xfId="10692" xr:uid="{00000000-0005-0000-0000-000098820000}"/>
    <cellStyle name="Normal 5 2 2 2 11 2" xfId="10693" xr:uid="{00000000-0005-0000-0000-000099820000}"/>
    <cellStyle name="Normal 5 2 2 2 11 2 2" xfId="18602" xr:uid="{00000000-0005-0000-0000-00009A820000}"/>
    <cellStyle name="Normal 5 2 2 2 11 2 2 2" xfId="34271" xr:uid="{00000000-0005-0000-0000-00009B820000}"/>
    <cellStyle name="Normal 5 2 2 2 11 2 2 3" xfId="49868" xr:uid="{00000000-0005-0000-0000-00009C820000}"/>
    <cellStyle name="Normal 5 2 2 2 11 2 3" xfId="26525" xr:uid="{00000000-0005-0000-0000-00009D820000}"/>
    <cellStyle name="Normal 5 2 2 2 11 2 4" xfId="42122" xr:uid="{00000000-0005-0000-0000-00009E820000}"/>
    <cellStyle name="Normal 5 2 2 2 11 3" xfId="10694" xr:uid="{00000000-0005-0000-0000-00009F820000}"/>
    <cellStyle name="Normal 5 2 2 2 11 3 2" xfId="18603" xr:uid="{00000000-0005-0000-0000-0000A0820000}"/>
    <cellStyle name="Normal 5 2 2 2 11 3 2 2" xfId="34272" xr:uid="{00000000-0005-0000-0000-0000A1820000}"/>
    <cellStyle name="Normal 5 2 2 2 11 3 2 3" xfId="49869" xr:uid="{00000000-0005-0000-0000-0000A2820000}"/>
    <cellStyle name="Normal 5 2 2 2 11 3 3" xfId="26526" xr:uid="{00000000-0005-0000-0000-0000A3820000}"/>
    <cellStyle name="Normal 5 2 2 2 11 3 4" xfId="42123" xr:uid="{00000000-0005-0000-0000-0000A4820000}"/>
    <cellStyle name="Normal 5 2 2 2 11 4" xfId="18601" xr:uid="{00000000-0005-0000-0000-0000A5820000}"/>
    <cellStyle name="Normal 5 2 2 2 11 4 2" xfId="34270" xr:uid="{00000000-0005-0000-0000-0000A6820000}"/>
    <cellStyle name="Normal 5 2 2 2 11 4 3" xfId="49867" xr:uid="{00000000-0005-0000-0000-0000A7820000}"/>
    <cellStyle name="Normal 5 2 2 2 11 5" xfId="26524" xr:uid="{00000000-0005-0000-0000-0000A8820000}"/>
    <cellStyle name="Normal 5 2 2 2 11 6" xfId="42121" xr:uid="{00000000-0005-0000-0000-0000A9820000}"/>
    <cellStyle name="Normal 5 2 2 2 12" xfId="10695" xr:uid="{00000000-0005-0000-0000-0000AA820000}"/>
    <cellStyle name="Normal 5 2 2 2 12 2" xfId="10696" xr:uid="{00000000-0005-0000-0000-0000AB820000}"/>
    <cellStyle name="Normal 5 2 2 2 12 2 2" xfId="18605" xr:uid="{00000000-0005-0000-0000-0000AC820000}"/>
    <cellStyle name="Normal 5 2 2 2 12 2 2 2" xfId="34274" xr:uid="{00000000-0005-0000-0000-0000AD820000}"/>
    <cellStyle name="Normal 5 2 2 2 12 2 2 3" xfId="49871" xr:uid="{00000000-0005-0000-0000-0000AE820000}"/>
    <cellStyle name="Normal 5 2 2 2 12 2 3" xfId="26528" xr:uid="{00000000-0005-0000-0000-0000AF820000}"/>
    <cellStyle name="Normal 5 2 2 2 12 2 4" xfId="42125" xr:uid="{00000000-0005-0000-0000-0000B0820000}"/>
    <cellStyle name="Normal 5 2 2 2 12 3" xfId="10697" xr:uid="{00000000-0005-0000-0000-0000B1820000}"/>
    <cellStyle name="Normal 5 2 2 2 12 3 2" xfId="18606" xr:uid="{00000000-0005-0000-0000-0000B2820000}"/>
    <cellStyle name="Normal 5 2 2 2 12 3 2 2" xfId="34275" xr:uid="{00000000-0005-0000-0000-0000B3820000}"/>
    <cellStyle name="Normal 5 2 2 2 12 3 2 3" xfId="49872" xr:uid="{00000000-0005-0000-0000-0000B4820000}"/>
    <cellStyle name="Normal 5 2 2 2 12 3 3" xfId="26529" xr:uid="{00000000-0005-0000-0000-0000B5820000}"/>
    <cellStyle name="Normal 5 2 2 2 12 3 4" xfId="42126" xr:uid="{00000000-0005-0000-0000-0000B6820000}"/>
    <cellStyle name="Normal 5 2 2 2 12 4" xfId="18604" xr:uid="{00000000-0005-0000-0000-0000B7820000}"/>
    <cellStyle name="Normal 5 2 2 2 12 4 2" xfId="34273" xr:uid="{00000000-0005-0000-0000-0000B8820000}"/>
    <cellStyle name="Normal 5 2 2 2 12 4 3" xfId="49870" xr:uid="{00000000-0005-0000-0000-0000B9820000}"/>
    <cellStyle name="Normal 5 2 2 2 12 5" xfId="26527" xr:uid="{00000000-0005-0000-0000-0000BA820000}"/>
    <cellStyle name="Normal 5 2 2 2 12 6" xfId="42124" xr:uid="{00000000-0005-0000-0000-0000BB820000}"/>
    <cellStyle name="Normal 5 2 2 2 13" xfId="10698" xr:uid="{00000000-0005-0000-0000-0000BC820000}"/>
    <cellStyle name="Normal 5 2 2 2 13 2" xfId="10699" xr:uid="{00000000-0005-0000-0000-0000BD820000}"/>
    <cellStyle name="Normal 5 2 2 2 13 2 2" xfId="18608" xr:uid="{00000000-0005-0000-0000-0000BE820000}"/>
    <cellStyle name="Normal 5 2 2 2 13 2 2 2" xfId="34277" xr:uid="{00000000-0005-0000-0000-0000BF820000}"/>
    <cellStyle name="Normal 5 2 2 2 13 2 2 3" xfId="49874" xr:uid="{00000000-0005-0000-0000-0000C0820000}"/>
    <cellStyle name="Normal 5 2 2 2 13 2 3" xfId="26531" xr:uid="{00000000-0005-0000-0000-0000C1820000}"/>
    <cellStyle name="Normal 5 2 2 2 13 2 4" xfId="42128" xr:uid="{00000000-0005-0000-0000-0000C2820000}"/>
    <cellStyle name="Normal 5 2 2 2 13 3" xfId="10700" xr:uid="{00000000-0005-0000-0000-0000C3820000}"/>
    <cellStyle name="Normal 5 2 2 2 13 3 2" xfId="18609" xr:uid="{00000000-0005-0000-0000-0000C4820000}"/>
    <cellStyle name="Normal 5 2 2 2 13 3 2 2" xfId="34278" xr:uid="{00000000-0005-0000-0000-0000C5820000}"/>
    <cellStyle name="Normal 5 2 2 2 13 3 2 3" xfId="49875" xr:uid="{00000000-0005-0000-0000-0000C6820000}"/>
    <cellStyle name="Normal 5 2 2 2 13 3 3" xfId="26532" xr:uid="{00000000-0005-0000-0000-0000C7820000}"/>
    <cellStyle name="Normal 5 2 2 2 13 3 4" xfId="42129" xr:uid="{00000000-0005-0000-0000-0000C8820000}"/>
    <cellStyle name="Normal 5 2 2 2 13 4" xfId="18607" xr:uid="{00000000-0005-0000-0000-0000C9820000}"/>
    <cellStyle name="Normal 5 2 2 2 13 4 2" xfId="34276" xr:uid="{00000000-0005-0000-0000-0000CA820000}"/>
    <cellStyle name="Normal 5 2 2 2 13 4 3" xfId="49873" xr:uid="{00000000-0005-0000-0000-0000CB820000}"/>
    <cellStyle name="Normal 5 2 2 2 13 5" xfId="26530" xr:uid="{00000000-0005-0000-0000-0000CC820000}"/>
    <cellStyle name="Normal 5 2 2 2 13 6" xfId="42127" xr:uid="{00000000-0005-0000-0000-0000CD820000}"/>
    <cellStyle name="Normal 5 2 2 2 14" xfId="10701" xr:uid="{00000000-0005-0000-0000-0000CE820000}"/>
    <cellStyle name="Normal 5 2 2 2 14 2" xfId="10702" xr:uid="{00000000-0005-0000-0000-0000CF820000}"/>
    <cellStyle name="Normal 5 2 2 2 14 2 2" xfId="18611" xr:uid="{00000000-0005-0000-0000-0000D0820000}"/>
    <cellStyle name="Normal 5 2 2 2 14 2 2 2" xfId="34280" xr:uid="{00000000-0005-0000-0000-0000D1820000}"/>
    <cellStyle name="Normal 5 2 2 2 14 2 2 3" xfId="49877" xr:uid="{00000000-0005-0000-0000-0000D2820000}"/>
    <cellStyle name="Normal 5 2 2 2 14 2 3" xfId="26534" xr:uid="{00000000-0005-0000-0000-0000D3820000}"/>
    <cellStyle name="Normal 5 2 2 2 14 2 4" xfId="42131" xr:uid="{00000000-0005-0000-0000-0000D4820000}"/>
    <cellStyle name="Normal 5 2 2 2 14 3" xfId="10703" xr:uid="{00000000-0005-0000-0000-0000D5820000}"/>
    <cellStyle name="Normal 5 2 2 2 14 3 2" xfId="18612" xr:uid="{00000000-0005-0000-0000-0000D6820000}"/>
    <cellStyle name="Normal 5 2 2 2 14 3 2 2" xfId="34281" xr:uid="{00000000-0005-0000-0000-0000D7820000}"/>
    <cellStyle name="Normal 5 2 2 2 14 3 2 3" xfId="49878" xr:uid="{00000000-0005-0000-0000-0000D8820000}"/>
    <cellStyle name="Normal 5 2 2 2 14 3 3" xfId="26535" xr:uid="{00000000-0005-0000-0000-0000D9820000}"/>
    <cellStyle name="Normal 5 2 2 2 14 3 4" xfId="42132" xr:uid="{00000000-0005-0000-0000-0000DA820000}"/>
    <cellStyle name="Normal 5 2 2 2 14 4" xfId="18610" xr:uid="{00000000-0005-0000-0000-0000DB820000}"/>
    <cellStyle name="Normal 5 2 2 2 14 4 2" xfId="34279" xr:uid="{00000000-0005-0000-0000-0000DC820000}"/>
    <cellStyle name="Normal 5 2 2 2 14 4 3" xfId="49876" xr:uid="{00000000-0005-0000-0000-0000DD820000}"/>
    <cellStyle name="Normal 5 2 2 2 14 5" xfId="26533" xr:uid="{00000000-0005-0000-0000-0000DE820000}"/>
    <cellStyle name="Normal 5 2 2 2 14 6" xfId="42130" xr:uid="{00000000-0005-0000-0000-0000DF820000}"/>
    <cellStyle name="Normal 5 2 2 2 15" xfId="10704" xr:uid="{00000000-0005-0000-0000-0000E0820000}"/>
    <cellStyle name="Normal 5 2 2 2 15 2" xfId="10705" xr:uid="{00000000-0005-0000-0000-0000E1820000}"/>
    <cellStyle name="Normal 5 2 2 2 15 2 2" xfId="18614" xr:uid="{00000000-0005-0000-0000-0000E2820000}"/>
    <cellStyle name="Normal 5 2 2 2 15 2 2 2" xfId="34283" xr:uid="{00000000-0005-0000-0000-0000E3820000}"/>
    <cellStyle name="Normal 5 2 2 2 15 2 2 3" xfId="49880" xr:uid="{00000000-0005-0000-0000-0000E4820000}"/>
    <cellStyle name="Normal 5 2 2 2 15 2 3" xfId="26537" xr:uid="{00000000-0005-0000-0000-0000E5820000}"/>
    <cellStyle name="Normal 5 2 2 2 15 2 4" xfId="42134" xr:uid="{00000000-0005-0000-0000-0000E6820000}"/>
    <cellStyle name="Normal 5 2 2 2 15 3" xfId="10706" xr:uid="{00000000-0005-0000-0000-0000E7820000}"/>
    <cellStyle name="Normal 5 2 2 2 15 3 2" xfId="18615" xr:uid="{00000000-0005-0000-0000-0000E8820000}"/>
    <cellStyle name="Normal 5 2 2 2 15 3 2 2" xfId="34284" xr:uid="{00000000-0005-0000-0000-0000E9820000}"/>
    <cellStyle name="Normal 5 2 2 2 15 3 2 3" xfId="49881" xr:uid="{00000000-0005-0000-0000-0000EA820000}"/>
    <cellStyle name="Normal 5 2 2 2 15 3 3" xfId="26538" xr:uid="{00000000-0005-0000-0000-0000EB820000}"/>
    <cellStyle name="Normal 5 2 2 2 15 3 4" xfId="42135" xr:uid="{00000000-0005-0000-0000-0000EC820000}"/>
    <cellStyle name="Normal 5 2 2 2 15 4" xfId="18613" xr:uid="{00000000-0005-0000-0000-0000ED820000}"/>
    <cellStyle name="Normal 5 2 2 2 15 4 2" xfId="34282" xr:uid="{00000000-0005-0000-0000-0000EE820000}"/>
    <cellStyle name="Normal 5 2 2 2 15 4 3" xfId="49879" xr:uid="{00000000-0005-0000-0000-0000EF820000}"/>
    <cellStyle name="Normal 5 2 2 2 15 5" xfId="26536" xr:uid="{00000000-0005-0000-0000-0000F0820000}"/>
    <cellStyle name="Normal 5 2 2 2 15 6" xfId="42133" xr:uid="{00000000-0005-0000-0000-0000F1820000}"/>
    <cellStyle name="Normal 5 2 2 2 16" xfId="10707" xr:uid="{00000000-0005-0000-0000-0000F2820000}"/>
    <cellStyle name="Normal 5 2 2 2 16 2" xfId="10708" xr:uid="{00000000-0005-0000-0000-0000F3820000}"/>
    <cellStyle name="Normal 5 2 2 2 16 2 2" xfId="18617" xr:uid="{00000000-0005-0000-0000-0000F4820000}"/>
    <cellStyle name="Normal 5 2 2 2 16 2 2 2" xfId="34286" xr:uid="{00000000-0005-0000-0000-0000F5820000}"/>
    <cellStyle name="Normal 5 2 2 2 16 2 2 3" xfId="49883" xr:uid="{00000000-0005-0000-0000-0000F6820000}"/>
    <cellStyle name="Normal 5 2 2 2 16 2 3" xfId="26540" xr:uid="{00000000-0005-0000-0000-0000F7820000}"/>
    <cellStyle name="Normal 5 2 2 2 16 2 4" xfId="42137" xr:uid="{00000000-0005-0000-0000-0000F8820000}"/>
    <cellStyle name="Normal 5 2 2 2 16 3" xfId="10709" xr:uid="{00000000-0005-0000-0000-0000F9820000}"/>
    <cellStyle name="Normal 5 2 2 2 16 3 2" xfId="18618" xr:uid="{00000000-0005-0000-0000-0000FA820000}"/>
    <cellStyle name="Normal 5 2 2 2 16 3 2 2" xfId="34287" xr:uid="{00000000-0005-0000-0000-0000FB820000}"/>
    <cellStyle name="Normal 5 2 2 2 16 3 2 3" xfId="49884" xr:uid="{00000000-0005-0000-0000-0000FC820000}"/>
    <cellStyle name="Normal 5 2 2 2 16 3 3" xfId="26541" xr:uid="{00000000-0005-0000-0000-0000FD820000}"/>
    <cellStyle name="Normal 5 2 2 2 16 3 4" xfId="42138" xr:uid="{00000000-0005-0000-0000-0000FE820000}"/>
    <cellStyle name="Normal 5 2 2 2 16 4" xfId="18616" xr:uid="{00000000-0005-0000-0000-0000FF820000}"/>
    <cellStyle name="Normal 5 2 2 2 16 4 2" xfId="34285" xr:uid="{00000000-0005-0000-0000-000000830000}"/>
    <cellStyle name="Normal 5 2 2 2 16 4 3" xfId="49882" xr:uid="{00000000-0005-0000-0000-000001830000}"/>
    <cellStyle name="Normal 5 2 2 2 16 5" xfId="26539" xr:uid="{00000000-0005-0000-0000-000002830000}"/>
    <cellStyle name="Normal 5 2 2 2 16 6" xfId="42136" xr:uid="{00000000-0005-0000-0000-000003830000}"/>
    <cellStyle name="Normal 5 2 2 2 17" xfId="10710" xr:uid="{00000000-0005-0000-0000-000004830000}"/>
    <cellStyle name="Normal 5 2 2 2 17 2" xfId="18619" xr:uid="{00000000-0005-0000-0000-000005830000}"/>
    <cellStyle name="Normal 5 2 2 2 17 2 2" xfId="34288" xr:uid="{00000000-0005-0000-0000-000006830000}"/>
    <cellStyle name="Normal 5 2 2 2 17 2 3" xfId="49885" xr:uid="{00000000-0005-0000-0000-000007830000}"/>
    <cellStyle name="Normal 5 2 2 2 17 3" xfId="26542" xr:uid="{00000000-0005-0000-0000-000008830000}"/>
    <cellStyle name="Normal 5 2 2 2 17 4" xfId="42139" xr:uid="{00000000-0005-0000-0000-000009830000}"/>
    <cellStyle name="Normal 5 2 2 2 18" xfId="10711" xr:uid="{00000000-0005-0000-0000-00000A830000}"/>
    <cellStyle name="Normal 5 2 2 2 18 2" xfId="18620" xr:uid="{00000000-0005-0000-0000-00000B830000}"/>
    <cellStyle name="Normal 5 2 2 2 18 2 2" xfId="34289" xr:uid="{00000000-0005-0000-0000-00000C830000}"/>
    <cellStyle name="Normal 5 2 2 2 18 2 3" xfId="49886" xr:uid="{00000000-0005-0000-0000-00000D830000}"/>
    <cellStyle name="Normal 5 2 2 2 18 3" xfId="26543" xr:uid="{00000000-0005-0000-0000-00000E830000}"/>
    <cellStyle name="Normal 5 2 2 2 18 4" xfId="42140" xr:uid="{00000000-0005-0000-0000-00000F830000}"/>
    <cellStyle name="Normal 5 2 2 2 19" xfId="18597" xr:uid="{00000000-0005-0000-0000-000010830000}"/>
    <cellStyle name="Normal 5 2 2 2 19 2" xfId="34266" xr:uid="{00000000-0005-0000-0000-000011830000}"/>
    <cellStyle name="Normal 5 2 2 2 19 3" xfId="49863" xr:uid="{00000000-0005-0000-0000-000012830000}"/>
    <cellStyle name="Normal 5 2 2 2 2" xfId="10712" xr:uid="{00000000-0005-0000-0000-000013830000}"/>
    <cellStyle name="Normal 5 2 2 2 2 2" xfId="10713" xr:uid="{00000000-0005-0000-0000-000014830000}"/>
    <cellStyle name="Normal 5 2 2 2 2 2 2" xfId="10714" xr:uid="{00000000-0005-0000-0000-000015830000}"/>
    <cellStyle name="Normal 5 2 2 2 2 2 2 2" xfId="10715" xr:uid="{00000000-0005-0000-0000-000016830000}"/>
    <cellStyle name="Normal 5 2 2 2 2 2 2 2 2" xfId="18624" xr:uid="{00000000-0005-0000-0000-000017830000}"/>
    <cellStyle name="Normal 5 2 2 2 2 2 2 2 2 2" xfId="34293" xr:uid="{00000000-0005-0000-0000-000018830000}"/>
    <cellStyle name="Normal 5 2 2 2 2 2 2 2 2 3" xfId="49890" xr:uid="{00000000-0005-0000-0000-000019830000}"/>
    <cellStyle name="Normal 5 2 2 2 2 2 2 2 3" xfId="26547" xr:uid="{00000000-0005-0000-0000-00001A830000}"/>
    <cellStyle name="Normal 5 2 2 2 2 2 2 2 4" xfId="42144" xr:uid="{00000000-0005-0000-0000-00001B830000}"/>
    <cellStyle name="Normal 5 2 2 2 2 2 2 3" xfId="10716" xr:uid="{00000000-0005-0000-0000-00001C830000}"/>
    <cellStyle name="Normal 5 2 2 2 2 2 2 3 2" xfId="18625" xr:uid="{00000000-0005-0000-0000-00001D830000}"/>
    <cellStyle name="Normal 5 2 2 2 2 2 2 3 2 2" xfId="34294" xr:uid="{00000000-0005-0000-0000-00001E830000}"/>
    <cellStyle name="Normal 5 2 2 2 2 2 2 3 2 3" xfId="49891" xr:uid="{00000000-0005-0000-0000-00001F830000}"/>
    <cellStyle name="Normal 5 2 2 2 2 2 2 3 3" xfId="26548" xr:uid="{00000000-0005-0000-0000-000020830000}"/>
    <cellStyle name="Normal 5 2 2 2 2 2 2 3 4" xfId="42145" xr:uid="{00000000-0005-0000-0000-000021830000}"/>
    <cellStyle name="Normal 5 2 2 2 2 2 2 4" xfId="18623" xr:uid="{00000000-0005-0000-0000-000022830000}"/>
    <cellStyle name="Normal 5 2 2 2 2 2 2 4 2" xfId="34292" xr:uid="{00000000-0005-0000-0000-000023830000}"/>
    <cellStyle name="Normal 5 2 2 2 2 2 2 4 3" xfId="49889" xr:uid="{00000000-0005-0000-0000-000024830000}"/>
    <cellStyle name="Normal 5 2 2 2 2 2 2 5" xfId="26546" xr:uid="{00000000-0005-0000-0000-000025830000}"/>
    <cellStyle name="Normal 5 2 2 2 2 2 2 6" xfId="42143" xr:uid="{00000000-0005-0000-0000-000026830000}"/>
    <cellStyle name="Normal 5 2 2 2 2 2 3" xfId="10717" xr:uid="{00000000-0005-0000-0000-000027830000}"/>
    <cellStyle name="Normal 5 2 2 2 2 2 3 2" xfId="18626" xr:uid="{00000000-0005-0000-0000-000028830000}"/>
    <cellStyle name="Normal 5 2 2 2 2 2 3 2 2" xfId="34295" xr:uid="{00000000-0005-0000-0000-000029830000}"/>
    <cellStyle name="Normal 5 2 2 2 2 2 3 2 3" xfId="49892" xr:uid="{00000000-0005-0000-0000-00002A830000}"/>
    <cellStyle name="Normal 5 2 2 2 2 2 3 3" xfId="26549" xr:uid="{00000000-0005-0000-0000-00002B830000}"/>
    <cellStyle name="Normal 5 2 2 2 2 2 3 4" xfId="42146" xr:uid="{00000000-0005-0000-0000-00002C830000}"/>
    <cellStyle name="Normal 5 2 2 2 2 2 4" xfId="10718" xr:uid="{00000000-0005-0000-0000-00002D830000}"/>
    <cellStyle name="Normal 5 2 2 2 2 2 4 2" xfId="18627" xr:uid="{00000000-0005-0000-0000-00002E830000}"/>
    <cellStyle name="Normal 5 2 2 2 2 2 4 2 2" xfId="34296" xr:uid="{00000000-0005-0000-0000-00002F830000}"/>
    <cellStyle name="Normal 5 2 2 2 2 2 4 2 3" xfId="49893" xr:uid="{00000000-0005-0000-0000-000030830000}"/>
    <cellStyle name="Normal 5 2 2 2 2 2 4 3" xfId="26550" xr:uid="{00000000-0005-0000-0000-000031830000}"/>
    <cellStyle name="Normal 5 2 2 2 2 2 4 4" xfId="42147" xr:uid="{00000000-0005-0000-0000-000032830000}"/>
    <cellStyle name="Normal 5 2 2 2 2 2 5" xfId="18622" xr:uid="{00000000-0005-0000-0000-000033830000}"/>
    <cellStyle name="Normal 5 2 2 2 2 2 5 2" xfId="34291" xr:uid="{00000000-0005-0000-0000-000034830000}"/>
    <cellStyle name="Normal 5 2 2 2 2 2 5 3" xfId="49888" xr:uid="{00000000-0005-0000-0000-000035830000}"/>
    <cellStyle name="Normal 5 2 2 2 2 2 6" xfId="26545" xr:uid="{00000000-0005-0000-0000-000036830000}"/>
    <cellStyle name="Normal 5 2 2 2 2 2 7" xfId="42142" xr:uid="{00000000-0005-0000-0000-000037830000}"/>
    <cellStyle name="Normal 5 2 2 2 2 3" xfId="10719" xr:uid="{00000000-0005-0000-0000-000038830000}"/>
    <cellStyle name="Normal 5 2 2 2 2 3 2" xfId="10720" xr:uid="{00000000-0005-0000-0000-000039830000}"/>
    <cellStyle name="Normal 5 2 2 2 2 3 2 2" xfId="18629" xr:uid="{00000000-0005-0000-0000-00003A830000}"/>
    <cellStyle name="Normal 5 2 2 2 2 3 2 2 2" xfId="34298" xr:uid="{00000000-0005-0000-0000-00003B830000}"/>
    <cellStyle name="Normal 5 2 2 2 2 3 2 2 3" xfId="49895" xr:uid="{00000000-0005-0000-0000-00003C830000}"/>
    <cellStyle name="Normal 5 2 2 2 2 3 2 3" xfId="26552" xr:uid="{00000000-0005-0000-0000-00003D830000}"/>
    <cellStyle name="Normal 5 2 2 2 2 3 2 4" xfId="42149" xr:uid="{00000000-0005-0000-0000-00003E830000}"/>
    <cellStyle name="Normal 5 2 2 2 2 3 3" xfId="10721" xr:uid="{00000000-0005-0000-0000-00003F830000}"/>
    <cellStyle name="Normal 5 2 2 2 2 3 3 2" xfId="18630" xr:uid="{00000000-0005-0000-0000-000040830000}"/>
    <cellStyle name="Normal 5 2 2 2 2 3 3 2 2" xfId="34299" xr:uid="{00000000-0005-0000-0000-000041830000}"/>
    <cellStyle name="Normal 5 2 2 2 2 3 3 2 3" xfId="49896" xr:uid="{00000000-0005-0000-0000-000042830000}"/>
    <cellStyle name="Normal 5 2 2 2 2 3 3 3" xfId="26553" xr:uid="{00000000-0005-0000-0000-000043830000}"/>
    <cellStyle name="Normal 5 2 2 2 2 3 3 4" xfId="42150" xr:uid="{00000000-0005-0000-0000-000044830000}"/>
    <cellStyle name="Normal 5 2 2 2 2 3 4" xfId="18628" xr:uid="{00000000-0005-0000-0000-000045830000}"/>
    <cellStyle name="Normal 5 2 2 2 2 3 4 2" xfId="34297" xr:uid="{00000000-0005-0000-0000-000046830000}"/>
    <cellStyle name="Normal 5 2 2 2 2 3 4 3" xfId="49894" xr:uid="{00000000-0005-0000-0000-000047830000}"/>
    <cellStyle name="Normal 5 2 2 2 2 3 5" xfId="26551" xr:uid="{00000000-0005-0000-0000-000048830000}"/>
    <cellStyle name="Normal 5 2 2 2 2 3 6" xfId="42148" xr:uid="{00000000-0005-0000-0000-000049830000}"/>
    <cellStyle name="Normal 5 2 2 2 2 4" xfId="10722" xr:uid="{00000000-0005-0000-0000-00004A830000}"/>
    <cellStyle name="Normal 5 2 2 2 2 4 2" xfId="18631" xr:uid="{00000000-0005-0000-0000-00004B830000}"/>
    <cellStyle name="Normal 5 2 2 2 2 4 2 2" xfId="34300" xr:uid="{00000000-0005-0000-0000-00004C830000}"/>
    <cellStyle name="Normal 5 2 2 2 2 4 2 3" xfId="49897" xr:uid="{00000000-0005-0000-0000-00004D830000}"/>
    <cellStyle name="Normal 5 2 2 2 2 4 3" xfId="26554" xr:uid="{00000000-0005-0000-0000-00004E830000}"/>
    <cellStyle name="Normal 5 2 2 2 2 4 4" xfId="42151" xr:uid="{00000000-0005-0000-0000-00004F830000}"/>
    <cellStyle name="Normal 5 2 2 2 2 5" xfId="10723" xr:uid="{00000000-0005-0000-0000-000050830000}"/>
    <cellStyle name="Normal 5 2 2 2 2 5 2" xfId="18632" xr:uid="{00000000-0005-0000-0000-000051830000}"/>
    <cellStyle name="Normal 5 2 2 2 2 5 2 2" xfId="34301" xr:uid="{00000000-0005-0000-0000-000052830000}"/>
    <cellStyle name="Normal 5 2 2 2 2 5 2 3" xfId="49898" xr:uid="{00000000-0005-0000-0000-000053830000}"/>
    <cellStyle name="Normal 5 2 2 2 2 5 3" xfId="26555" xr:uid="{00000000-0005-0000-0000-000054830000}"/>
    <cellStyle name="Normal 5 2 2 2 2 5 4" xfId="42152" xr:uid="{00000000-0005-0000-0000-000055830000}"/>
    <cellStyle name="Normal 5 2 2 2 2 6" xfId="18621" xr:uid="{00000000-0005-0000-0000-000056830000}"/>
    <cellStyle name="Normal 5 2 2 2 2 6 2" xfId="34290" xr:uid="{00000000-0005-0000-0000-000057830000}"/>
    <cellStyle name="Normal 5 2 2 2 2 6 3" xfId="49887" xr:uid="{00000000-0005-0000-0000-000058830000}"/>
    <cellStyle name="Normal 5 2 2 2 2 7" xfId="26544" xr:uid="{00000000-0005-0000-0000-000059830000}"/>
    <cellStyle name="Normal 5 2 2 2 2 8" xfId="42141" xr:uid="{00000000-0005-0000-0000-00005A830000}"/>
    <cellStyle name="Normal 5 2 2 2 20" xfId="26520" xr:uid="{00000000-0005-0000-0000-00005B830000}"/>
    <cellStyle name="Normal 5 2 2 2 21" xfId="42117" xr:uid="{00000000-0005-0000-0000-00005C830000}"/>
    <cellStyle name="Normal 5 2 2 2 3" xfId="10724" xr:uid="{00000000-0005-0000-0000-00005D830000}"/>
    <cellStyle name="Normal 5 2 2 2 3 2" xfId="10725" xr:uid="{00000000-0005-0000-0000-00005E830000}"/>
    <cellStyle name="Normal 5 2 2 2 3 2 2" xfId="10726" xr:uid="{00000000-0005-0000-0000-00005F830000}"/>
    <cellStyle name="Normal 5 2 2 2 3 2 2 2" xfId="10727" xr:uid="{00000000-0005-0000-0000-000060830000}"/>
    <cellStyle name="Normal 5 2 2 2 3 2 2 2 2" xfId="18636" xr:uid="{00000000-0005-0000-0000-000061830000}"/>
    <cellStyle name="Normal 5 2 2 2 3 2 2 2 2 2" xfId="34305" xr:uid="{00000000-0005-0000-0000-000062830000}"/>
    <cellStyle name="Normal 5 2 2 2 3 2 2 2 2 3" xfId="49902" xr:uid="{00000000-0005-0000-0000-000063830000}"/>
    <cellStyle name="Normal 5 2 2 2 3 2 2 2 3" xfId="26559" xr:uid="{00000000-0005-0000-0000-000064830000}"/>
    <cellStyle name="Normal 5 2 2 2 3 2 2 2 4" xfId="42156" xr:uid="{00000000-0005-0000-0000-000065830000}"/>
    <cellStyle name="Normal 5 2 2 2 3 2 2 3" xfId="10728" xr:uid="{00000000-0005-0000-0000-000066830000}"/>
    <cellStyle name="Normal 5 2 2 2 3 2 2 3 2" xfId="18637" xr:uid="{00000000-0005-0000-0000-000067830000}"/>
    <cellStyle name="Normal 5 2 2 2 3 2 2 3 2 2" xfId="34306" xr:uid="{00000000-0005-0000-0000-000068830000}"/>
    <cellStyle name="Normal 5 2 2 2 3 2 2 3 2 3" xfId="49903" xr:uid="{00000000-0005-0000-0000-000069830000}"/>
    <cellStyle name="Normal 5 2 2 2 3 2 2 3 3" xfId="26560" xr:uid="{00000000-0005-0000-0000-00006A830000}"/>
    <cellStyle name="Normal 5 2 2 2 3 2 2 3 4" xfId="42157" xr:uid="{00000000-0005-0000-0000-00006B830000}"/>
    <cellStyle name="Normal 5 2 2 2 3 2 2 4" xfId="18635" xr:uid="{00000000-0005-0000-0000-00006C830000}"/>
    <cellStyle name="Normal 5 2 2 2 3 2 2 4 2" xfId="34304" xr:uid="{00000000-0005-0000-0000-00006D830000}"/>
    <cellStyle name="Normal 5 2 2 2 3 2 2 4 3" xfId="49901" xr:uid="{00000000-0005-0000-0000-00006E830000}"/>
    <cellStyle name="Normal 5 2 2 2 3 2 2 5" xfId="26558" xr:uid="{00000000-0005-0000-0000-00006F830000}"/>
    <cellStyle name="Normal 5 2 2 2 3 2 2 6" xfId="42155" xr:uid="{00000000-0005-0000-0000-000070830000}"/>
    <cellStyle name="Normal 5 2 2 2 3 2 3" xfId="10729" xr:uid="{00000000-0005-0000-0000-000071830000}"/>
    <cellStyle name="Normal 5 2 2 2 3 2 3 2" xfId="18638" xr:uid="{00000000-0005-0000-0000-000072830000}"/>
    <cellStyle name="Normal 5 2 2 2 3 2 3 2 2" xfId="34307" xr:uid="{00000000-0005-0000-0000-000073830000}"/>
    <cellStyle name="Normal 5 2 2 2 3 2 3 2 3" xfId="49904" xr:uid="{00000000-0005-0000-0000-000074830000}"/>
    <cellStyle name="Normal 5 2 2 2 3 2 3 3" xfId="26561" xr:uid="{00000000-0005-0000-0000-000075830000}"/>
    <cellStyle name="Normal 5 2 2 2 3 2 3 4" xfId="42158" xr:uid="{00000000-0005-0000-0000-000076830000}"/>
    <cellStyle name="Normal 5 2 2 2 3 2 4" xfId="10730" xr:uid="{00000000-0005-0000-0000-000077830000}"/>
    <cellStyle name="Normal 5 2 2 2 3 2 4 2" xfId="18639" xr:uid="{00000000-0005-0000-0000-000078830000}"/>
    <cellStyle name="Normal 5 2 2 2 3 2 4 2 2" xfId="34308" xr:uid="{00000000-0005-0000-0000-000079830000}"/>
    <cellStyle name="Normal 5 2 2 2 3 2 4 2 3" xfId="49905" xr:uid="{00000000-0005-0000-0000-00007A830000}"/>
    <cellStyle name="Normal 5 2 2 2 3 2 4 3" xfId="26562" xr:uid="{00000000-0005-0000-0000-00007B830000}"/>
    <cellStyle name="Normal 5 2 2 2 3 2 4 4" xfId="42159" xr:uid="{00000000-0005-0000-0000-00007C830000}"/>
    <cellStyle name="Normal 5 2 2 2 3 2 5" xfId="18634" xr:uid="{00000000-0005-0000-0000-00007D830000}"/>
    <cellStyle name="Normal 5 2 2 2 3 2 5 2" xfId="34303" xr:uid="{00000000-0005-0000-0000-00007E830000}"/>
    <cellStyle name="Normal 5 2 2 2 3 2 5 3" xfId="49900" xr:uid="{00000000-0005-0000-0000-00007F830000}"/>
    <cellStyle name="Normal 5 2 2 2 3 2 6" xfId="26557" xr:uid="{00000000-0005-0000-0000-000080830000}"/>
    <cellStyle name="Normal 5 2 2 2 3 2 7" xfId="42154" xr:uid="{00000000-0005-0000-0000-000081830000}"/>
    <cellStyle name="Normal 5 2 2 2 3 3" xfId="10731" xr:uid="{00000000-0005-0000-0000-000082830000}"/>
    <cellStyle name="Normal 5 2 2 2 3 3 2" xfId="10732" xr:uid="{00000000-0005-0000-0000-000083830000}"/>
    <cellStyle name="Normal 5 2 2 2 3 3 2 2" xfId="18641" xr:uid="{00000000-0005-0000-0000-000084830000}"/>
    <cellStyle name="Normal 5 2 2 2 3 3 2 2 2" xfId="34310" xr:uid="{00000000-0005-0000-0000-000085830000}"/>
    <cellStyle name="Normal 5 2 2 2 3 3 2 2 3" xfId="49907" xr:uid="{00000000-0005-0000-0000-000086830000}"/>
    <cellStyle name="Normal 5 2 2 2 3 3 2 3" xfId="26564" xr:uid="{00000000-0005-0000-0000-000087830000}"/>
    <cellStyle name="Normal 5 2 2 2 3 3 2 4" xfId="42161" xr:uid="{00000000-0005-0000-0000-000088830000}"/>
    <cellStyle name="Normal 5 2 2 2 3 3 3" xfId="10733" xr:uid="{00000000-0005-0000-0000-000089830000}"/>
    <cellStyle name="Normal 5 2 2 2 3 3 3 2" xfId="18642" xr:uid="{00000000-0005-0000-0000-00008A830000}"/>
    <cellStyle name="Normal 5 2 2 2 3 3 3 2 2" xfId="34311" xr:uid="{00000000-0005-0000-0000-00008B830000}"/>
    <cellStyle name="Normal 5 2 2 2 3 3 3 2 3" xfId="49908" xr:uid="{00000000-0005-0000-0000-00008C830000}"/>
    <cellStyle name="Normal 5 2 2 2 3 3 3 3" xfId="26565" xr:uid="{00000000-0005-0000-0000-00008D830000}"/>
    <cellStyle name="Normal 5 2 2 2 3 3 3 4" xfId="42162" xr:uid="{00000000-0005-0000-0000-00008E830000}"/>
    <cellStyle name="Normal 5 2 2 2 3 3 4" xfId="18640" xr:uid="{00000000-0005-0000-0000-00008F830000}"/>
    <cellStyle name="Normal 5 2 2 2 3 3 4 2" xfId="34309" xr:uid="{00000000-0005-0000-0000-000090830000}"/>
    <cellStyle name="Normal 5 2 2 2 3 3 4 3" xfId="49906" xr:uid="{00000000-0005-0000-0000-000091830000}"/>
    <cellStyle name="Normal 5 2 2 2 3 3 5" xfId="26563" xr:uid="{00000000-0005-0000-0000-000092830000}"/>
    <cellStyle name="Normal 5 2 2 2 3 3 6" xfId="42160" xr:uid="{00000000-0005-0000-0000-000093830000}"/>
    <cellStyle name="Normal 5 2 2 2 3 4" xfId="10734" xr:uid="{00000000-0005-0000-0000-000094830000}"/>
    <cellStyle name="Normal 5 2 2 2 3 4 2" xfId="18643" xr:uid="{00000000-0005-0000-0000-000095830000}"/>
    <cellStyle name="Normal 5 2 2 2 3 4 2 2" xfId="34312" xr:uid="{00000000-0005-0000-0000-000096830000}"/>
    <cellStyle name="Normal 5 2 2 2 3 4 2 3" xfId="49909" xr:uid="{00000000-0005-0000-0000-000097830000}"/>
    <cellStyle name="Normal 5 2 2 2 3 4 3" xfId="26566" xr:uid="{00000000-0005-0000-0000-000098830000}"/>
    <cellStyle name="Normal 5 2 2 2 3 4 4" xfId="42163" xr:uid="{00000000-0005-0000-0000-000099830000}"/>
    <cellStyle name="Normal 5 2 2 2 3 5" xfId="10735" xr:uid="{00000000-0005-0000-0000-00009A830000}"/>
    <cellStyle name="Normal 5 2 2 2 3 5 2" xfId="18644" xr:uid="{00000000-0005-0000-0000-00009B830000}"/>
    <cellStyle name="Normal 5 2 2 2 3 5 2 2" xfId="34313" xr:uid="{00000000-0005-0000-0000-00009C830000}"/>
    <cellStyle name="Normal 5 2 2 2 3 5 2 3" xfId="49910" xr:uid="{00000000-0005-0000-0000-00009D830000}"/>
    <cellStyle name="Normal 5 2 2 2 3 5 3" xfId="26567" xr:uid="{00000000-0005-0000-0000-00009E830000}"/>
    <cellStyle name="Normal 5 2 2 2 3 5 4" xfId="42164" xr:uid="{00000000-0005-0000-0000-00009F830000}"/>
    <cellStyle name="Normal 5 2 2 2 3 6" xfId="18633" xr:uid="{00000000-0005-0000-0000-0000A0830000}"/>
    <cellStyle name="Normal 5 2 2 2 3 6 2" xfId="34302" xr:uid="{00000000-0005-0000-0000-0000A1830000}"/>
    <cellStyle name="Normal 5 2 2 2 3 6 3" xfId="49899" xr:uid="{00000000-0005-0000-0000-0000A2830000}"/>
    <cellStyle name="Normal 5 2 2 2 3 7" xfId="26556" xr:uid="{00000000-0005-0000-0000-0000A3830000}"/>
    <cellStyle name="Normal 5 2 2 2 3 8" xfId="42153" xr:uid="{00000000-0005-0000-0000-0000A4830000}"/>
    <cellStyle name="Normal 5 2 2 2 4" xfId="10736" xr:uid="{00000000-0005-0000-0000-0000A5830000}"/>
    <cellStyle name="Normal 5 2 2 2 4 2" xfId="10737" xr:uid="{00000000-0005-0000-0000-0000A6830000}"/>
    <cellStyle name="Normal 5 2 2 2 4 2 2" xfId="10738" xr:uid="{00000000-0005-0000-0000-0000A7830000}"/>
    <cellStyle name="Normal 5 2 2 2 4 2 2 2" xfId="18647" xr:uid="{00000000-0005-0000-0000-0000A8830000}"/>
    <cellStyle name="Normal 5 2 2 2 4 2 2 2 2" xfId="34316" xr:uid="{00000000-0005-0000-0000-0000A9830000}"/>
    <cellStyle name="Normal 5 2 2 2 4 2 2 2 3" xfId="49913" xr:uid="{00000000-0005-0000-0000-0000AA830000}"/>
    <cellStyle name="Normal 5 2 2 2 4 2 2 3" xfId="26570" xr:uid="{00000000-0005-0000-0000-0000AB830000}"/>
    <cellStyle name="Normal 5 2 2 2 4 2 2 4" xfId="42167" xr:uid="{00000000-0005-0000-0000-0000AC830000}"/>
    <cellStyle name="Normal 5 2 2 2 4 2 3" xfId="10739" xr:uid="{00000000-0005-0000-0000-0000AD830000}"/>
    <cellStyle name="Normal 5 2 2 2 4 2 3 2" xfId="18648" xr:uid="{00000000-0005-0000-0000-0000AE830000}"/>
    <cellStyle name="Normal 5 2 2 2 4 2 3 2 2" xfId="34317" xr:uid="{00000000-0005-0000-0000-0000AF830000}"/>
    <cellStyle name="Normal 5 2 2 2 4 2 3 2 3" xfId="49914" xr:uid="{00000000-0005-0000-0000-0000B0830000}"/>
    <cellStyle name="Normal 5 2 2 2 4 2 3 3" xfId="26571" xr:uid="{00000000-0005-0000-0000-0000B1830000}"/>
    <cellStyle name="Normal 5 2 2 2 4 2 3 4" xfId="42168" xr:uid="{00000000-0005-0000-0000-0000B2830000}"/>
    <cellStyle name="Normal 5 2 2 2 4 2 4" xfId="18646" xr:uid="{00000000-0005-0000-0000-0000B3830000}"/>
    <cellStyle name="Normal 5 2 2 2 4 2 4 2" xfId="34315" xr:uid="{00000000-0005-0000-0000-0000B4830000}"/>
    <cellStyle name="Normal 5 2 2 2 4 2 4 3" xfId="49912" xr:uid="{00000000-0005-0000-0000-0000B5830000}"/>
    <cellStyle name="Normal 5 2 2 2 4 2 5" xfId="26569" xr:uid="{00000000-0005-0000-0000-0000B6830000}"/>
    <cellStyle name="Normal 5 2 2 2 4 2 6" xfId="42166" xr:uid="{00000000-0005-0000-0000-0000B7830000}"/>
    <cellStyle name="Normal 5 2 2 2 4 3" xfId="10740" xr:uid="{00000000-0005-0000-0000-0000B8830000}"/>
    <cellStyle name="Normal 5 2 2 2 4 3 2" xfId="18649" xr:uid="{00000000-0005-0000-0000-0000B9830000}"/>
    <cellStyle name="Normal 5 2 2 2 4 3 2 2" xfId="34318" xr:uid="{00000000-0005-0000-0000-0000BA830000}"/>
    <cellStyle name="Normal 5 2 2 2 4 3 2 3" xfId="49915" xr:uid="{00000000-0005-0000-0000-0000BB830000}"/>
    <cellStyle name="Normal 5 2 2 2 4 3 3" xfId="26572" xr:uid="{00000000-0005-0000-0000-0000BC830000}"/>
    <cellStyle name="Normal 5 2 2 2 4 3 4" xfId="42169" xr:uid="{00000000-0005-0000-0000-0000BD830000}"/>
    <cellStyle name="Normal 5 2 2 2 4 4" xfId="10741" xr:uid="{00000000-0005-0000-0000-0000BE830000}"/>
    <cellStyle name="Normal 5 2 2 2 4 4 2" xfId="18650" xr:uid="{00000000-0005-0000-0000-0000BF830000}"/>
    <cellStyle name="Normal 5 2 2 2 4 4 2 2" xfId="34319" xr:uid="{00000000-0005-0000-0000-0000C0830000}"/>
    <cellStyle name="Normal 5 2 2 2 4 4 2 3" xfId="49916" xr:uid="{00000000-0005-0000-0000-0000C1830000}"/>
    <cellStyle name="Normal 5 2 2 2 4 4 3" xfId="26573" xr:uid="{00000000-0005-0000-0000-0000C2830000}"/>
    <cellStyle name="Normal 5 2 2 2 4 4 4" xfId="42170" xr:uid="{00000000-0005-0000-0000-0000C3830000}"/>
    <cellStyle name="Normal 5 2 2 2 4 5" xfId="18645" xr:uid="{00000000-0005-0000-0000-0000C4830000}"/>
    <cellStyle name="Normal 5 2 2 2 4 5 2" xfId="34314" xr:uid="{00000000-0005-0000-0000-0000C5830000}"/>
    <cellStyle name="Normal 5 2 2 2 4 5 3" xfId="49911" xr:uid="{00000000-0005-0000-0000-0000C6830000}"/>
    <cellStyle name="Normal 5 2 2 2 4 6" xfId="26568" xr:uid="{00000000-0005-0000-0000-0000C7830000}"/>
    <cellStyle name="Normal 5 2 2 2 4 7" xfId="42165" xr:uid="{00000000-0005-0000-0000-0000C8830000}"/>
    <cellStyle name="Normal 5 2 2 2 5" xfId="10742" xr:uid="{00000000-0005-0000-0000-0000C9830000}"/>
    <cellStyle name="Normal 5 2 2 2 5 2" xfId="10743" xr:uid="{00000000-0005-0000-0000-0000CA830000}"/>
    <cellStyle name="Normal 5 2 2 2 5 2 2" xfId="18652" xr:uid="{00000000-0005-0000-0000-0000CB830000}"/>
    <cellStyle name="Normal 5 2 2 2 5 2 2 2" xfId="34321" xr:uid="{00000000-0005-0000-0000-0000CC830000}"/>
    <cellStyle name="Normal 5 2 2 2 5 2 2 3" xfId="49918" xr:uid="{00000000-0005-0000-0000-0000CD830000}"/>
    <cellStyle name="Normal 5 2 2 2 5 2 3" xfId="26575" xr:uid="{00000000-0005-0000-0000-0000CE830000}"/>
    <cellStyle name="Normal 5 2 2 2 5 2 4" xfId="42172" xr:uid="{00000000-0005-0000-0000-0000CF830000}"/>
    <cellStyle name="Normal 5 2 2 2 5 3" xfId="10744" xr:uid="{00000000-0005-0000-0000-0000D0830000}"/>
    <cellStyle name="Normal 5 2 2 2 5 3 2" xfId="18653" xr:uid="{00000000-0005-0000-0000-0000D1830000}"/>
    <cellStyle name="Normal 5 2 2 2 5 3 2 2" xfId="34322" xr:uid="{00000000-0005-0000-0000-0000D2830000}"/>
    <cellStyle name="Normal 5 2 2 2 5 3 2 3" xfId="49919" xr:uid="{00000000-0005-0000-0000-0000D3830000}"/>
    <cellStyle name="Normal 5 2 2 2 5 3 3" xfId="26576" xr:uid="{00000000-0005-0000-0000-0000D4830000}"/>
    <cellStyle name="Normal 5 2 2 2 5 3 4" xfId="42173" xr:uid="{00000000-0005-0000-0000-0000D5830000}"/>
    <cellStyle name="Normal 5 2 2 2 5 4" xfId="18651" xr:uid="{00000000-0005-0000-0000-0000D6830000}"/>
    <cellStyle name="Normal 5 2 2 2 5 4 2" xfId="34320" xr:uid="{00000000-0005-0000-0000-0000D7830000}"/>
    <cellStyle name="Normal 5 2 2 2 5 4 3" xfId="49917" xr:uid="{00000000-0005-0000-0000-0000D8830000}"/>
    <cellStyle name="Normal 5 2 2 2 5 5" xfId="26574" xr:uid="{00000000-0005-0000-0000-0000D9830000}"/>
    <cellStyle name="Normal 5 2 2 2 5 6" xfId="42171" xr:uid="{00000000-0005-0000-0000-0000DA830000}"/>
    <cellStyle name="Normal 5 2 2 2 6" xfId="10745" xr:uid="{00000000-0005-0000-0000-0000DB830000}"/>
    <cellStyle name="Normal 5 2 2 2 6 2" xfId="10746" xr:uid="{00000000-0005-0000-0000-0000DC830000}"/>
    <cellStyle name="Normal 5 2 2 2 6 2 2" xfId="18655" xr:uid="{00000000-0005-0000-0000-0000DD830000}"/>
    <cellStyle name="Normal 5 2 2 2 6 2 2 2" xfId="34324" xr:uid="{00000000-0005-0000-0000-0000DE830000}"/>
    <cellStyle name="Normal 5 2 2 2 6 2 2 3" xfId="49921" xr:uid="{00000000-0005-0000-0000-0000DF830000}"/>
    <cellStyle name="Normal 5 2 2 2 6 2 3" xfId="26578" xr:uid="{00000000-0005-0000-0000-0000E0830000}"/>
    <cellStyle name="Normal 5 2 2 2 6 2 4" xfId="42175" xr:uid="{00000000-0005-0000-0000-0000E1830000}"/>
    <cellStyle name="Normal 5 2 2 2 6 3" xfId="10747" xr:uid="{00000000-0005-0000-0000-0000E2830000}"/>
    <cellStyle name="Normal 5 2 2 2 6 3 2" xfId="18656" xr:uid="{00000000-0005-0000-0000-0000E3830000}"/>
    <cellStyle name="Normal 5 2 2 2 6 3 2 2" xfId="34325" xr:uid="{00000000-0005-0000-0000-0000E4830000}"/>
    <cellStyle name="Normal 5 2 2 2 6 3 2 3" xfId="49922" xr:uid="{00000000-0005-0000-0000-0000E5830000}"/>
    <cellStyle name="Normal 5 2 2 2 6 3 3" xfId="26579" xr:uid="{00000000-0005-0000-0000-0000E6830000}"/>
    <cellStyle name="Normal 5 2 2 2 6 3 4" xfId="42176" xr:uid="{00000000-0005-0000-0000-0000E7830000}"/>
    <cellStyle name="Normal 5 2 2 2 6 4" xfId="18654" xr:uid="{00000000-0005-0000-0000-0000E8830000}"/>
    <cellStyle name="Normal 5 2 2 2 6 4 2" xfId="34323" xr:uid="{00000000-0005-0000-0000-0000E9830000}"/>
    <cellStyle name="Normal 5 2 2 2 6 4 3" xfId="49920" xr:uid="{00000000-0005-0000-0000-0000EA830000}"/>
    <cellStyle name="Normal 5 2 2 2 6 5" xfId="26577" xr:uid="{00000000-0005-0000-0000-0000EB830000}"/>
    <cellStyle name="Normal 5 2 2 2 6 6" xfId="42174" xr:uid="{00000000-0005-0000-0000-0000EC830000}"/>
    <cellStyle name="Normal 5 2 2 2 7" xfId="10748" xr:uid="{00000000-0005-0000-0000-0000ED830000}"/>
    <cellStyle name="Normal 5 2 2 2 7 2" xfId="10749" xr:uid="{00000000-0005-0000-0000-0000EE830000}"/>
    <cellStyle name="Normal 5 2 2 2 7 2 2" xfId="18658" xr:uid="{00000000-0005-0000-0000-0000EF830000}"/>
    <cellStyle name="Normal 5 2 2 2 7 2 2 2" xfId="34327" xr:uid="{00000000-0005-0000-0000-0000F0830000}"/>
    <cellStyle name="Normal 5 2 2 2 7 2 2 3" xfId="49924" xr:uid="{00000000-0005-0000-0000-0000F1830000}"/>
    <cellStyle name="Normal 5 2 2 2 7 2 3" xfId="26581" xr:uid="{00000000-0005-0000-0000-0000F2830000}"/>
    <cellStyle name="Normal 5 2 2 2 7 2 4" xfId="42178" xr:uid="{00000000-0005-0000-0000-0000F3830000}"/>
    <cellStyle name="Normal 5 2 2 2 7 3" xfId="10750" xr:uid="{00000000-0005-0000-0000-0000F4830000}"/>
    <cellStyle name="Normal 5 2 2 2 7 3 2" xfId="18659" xr:uid="{00000000-0005-0000-0000-0000F5830000}"/>
    <cellStyle name="Normal 5 2 2 2 7 3 2 2" xfId="34328" xr:uid="{00000000-0005-0000-0000-0000F6830000}"/>
    <cellStyle name="Normal 5 2 2 2 7 3 2 3" xfId="49925" xr:uid="{00000000-0005-0000-0000-0000F7830000}"/>
    <cellStyle name="Normal 5 2 2 2 7 3 3" xfId="26582" xr:uid="{00000000-0005-0000-0000-0000F8830000}"/>
    <cellStyle name="Normal 5 2 2 2 7 3 4" xfId="42179" xr:uid="{00000000-0005-0000-0000-0000F9830000}"/>
    <cellStyle name="Normal 5 2 2 2 7 4" xfId="18657" xr:uid="{00000000-0005-0000-0000-0000FA830000}"/>
    <cellStyle name="Normal 5 2 2 2 7 4 2" xfId="34326" xr:uid="{00000000-0005-0000-0000-0000FB830000}"/>
    <cellStyle name="Normal 5 2 2 2 7 4 3" xfId="49923" xr:uid="{00000000-0005-0000-0000-0000FC830000}"/>
    <cellStyle name="Normal 5 2 2 2 7 5" xfId="26580" xr:uid="{00000000-0005-0000-0000-0000FD830000}"/>
    <cellStyle name="Normal 5 2 2 2 7 6" xfId="42177" xr:uid="{00000000-0005-0000-0000-0000FE830000}"/>
    <cellStyle name="Normal 5 2 2 2 8" xfId="10751" xr:uid="{00000000-0005-0000-0000-0000FF830000}"/>
    <cellStyle name="Normal 5 2 2 2 8 2" xfId="10752" xr:uid="{00000000-0005-0000-0000-000000840000}"/>
    <cellStyle name="Normal 5 2 2 2 8 2 2" xfId="18661" xr:uid="{00000000-0005-0000-0000-000001840000}"/>
    <cellStyle name="Normal 5 2 2 2 8 2 2 2" xfId="34330" xr:uid="{00000000-0005-0000-0000-000002840000}"/>
    <cellStyle name="Normal 5 2 2 2 8 2 2 3" xfId="49927" xr:uid="{00000000-0005-0000-0000-000003840000}"/>
    <cellStyle name="Normal 5 2 2 2 8 2 3" xfId="26584" xr:uid="{00000000-0005-0000-0000-000004840000}"/>
    <cellStyle name="Normal 5 2 2 2 8 2 4" xfId="42181" xr:uid="{00000000-0005-0000-0000-000005840000}"/>
    <cellStyle name="Normal 5 2 2 2 8 3" xfId="10753" xr:uid="{00000000-0005-0000-0000-000006840000}"/>
    <cellStyle name="Normal 5 2 2 2 8 3 2" xfId="18662" xr:uid="{00000000-0005-0000-0000-000007840000}"/>
    <cellStyle name="Normal 5 2 2 2 8 3 2 2" xfId="34331" xr:uid="{00000000-0005-0000-0000-000008840000}"/>
    <cellStyle name="Normal 5 2 2 2 8 3 2 3" xfId="49928" xr:uid="{00000000-0005-0000-0000-000009840000}"/>
    <cellStyle name="Normal 5 2 2 2 8 3 3" xfId="26585" xr:uid="{00000000-0005-0000-0000-00000A840000}"/>
    <cellStyle name="Normal 5 2 2 2 8 3 4" xfId="42182" xr:uid="{00000000-0005-0000-0000-00000B840000}"/>
    <cellStyle name="Normal 5 2 2 2 8 4" xfId="18660" xr:uid="{00000000-0005-0000-0000-00000C840000}"/>
    <cellStyle name="Normal 5 2 2 2 8 4 2" xfId="34329" xr:uid="{00000000-0005-0000-0000-00000D840000}"/>
    <cellStyle name="Normal 5 2 2 2 8 4 3" xfId="49926" xr:uid="{00000000-0005-0000-0000-00000E840000}"/>
    <cellStyle name="Normal 5 2 2 2 8 5" xfId="26583" xr:uid="{00000000-0005-0000-0000-00000F840000}"/>
    <cellStyle name="Normal 5 2 2 2 8 6" xfId="42180" xr:uid="{00000000-0005-0000-0000-000010840000}"/>
    <cellStyle name="Normal 5 2 2 2 9" xfId="10754" xr:uid="{00000000-0005-0000-0000-000011840000}"/>
    <cellStyle name="Normal 5 2 2 2 9 2" xfId="10755" xr:uid="{00000000-0005-0000-0000-000012840000}"/>
    <cellStyle name="Normal 5 2 2 2 9 2 2" xfId="18664" xr:uid="{00000000-0005-0000-0000-000013840000}"/>
    <cellStyle name="Normal 5 2 2 2 9 2 2 2" xfId="34333" xr:uid="{00000000-0005-0000-0000-000014840000}"/>
    <cellStyle name="Normal 5 2 2 2 9 2 2 3" xfId="49930" xr:uid="{00000000-0005-0000-0000-000015840000}"/>
    <cellStyle name="Normal 5 2 2 2 9 2 3" xfId="26587" xr:uid="{00000000-0005-0000-0000-000016840000}"/>
    <cellStyle name="Normal 5 2 2 2 9 2 4" xfId="42184" xr:uid="{00000000-0005-0000-0000-000017840000}"/>
    <cellStyle name="Normal 5 2 2 2 9 3" xfId="10756" xr:uid="{00000000-0005-0000-0000-000018840000}"/>
    <cellStyle name="Normal 5 2 2 2 9 3 2" xfId="18665" xr:uid="{00000000-0005-0000-0000-000019840000}"/>
    <cellStyle name="Normal 5 2 2 2 9 3 2 2" xfId="34334" xr:uid="{00000000-0005-0000-0000-00001A840000}"/>
    <cellStyle name="Normal 5 2 2 2 9 3 2 3" xfId="49931" xr:uid="{00000000-0005-0000-0000-00001B840000}"/>
    <cellStyle name="Normal 5 2 2 2 9 3 3" xfId="26588" xr:uid="{00000000-0005-0000-0000-00001C840000}"/>
    <cellStyle name="Normal 5 2 2 2 9 3 4" xfId="42185" xr:uid="{00000000-0005-0000-0000-00001D840000}"/>
    <cellStyle name="Normal 5 2 2 2 9 4" xfId="18663" xr:uid="{00000000-0005-0000-0000-00001E840000}"/>
    <cellStyle name="Normal 5 2 2 2 9 4 2" xfId="34332" xr:uid="{00000000-0005-0000-0000-00001F840000}"/>
    <cellStyle name="Normal 5 2 2 2 9 4 3" xfId="49929" xr:uid="{00000000-0005-0000-0000-000020840000}"/>
    <cellStyle name="Normal 5 2 2 2 9 5" xfId="26586" xr:uid="{00000000-0005-0000-0000-000021840000}"/>
    <cellStyle name="Normal 5 2 2 2 9 6" xfId="42183" xr:uid="{00000000-0005-0000-0000-000022840000}"/>
    <cellStyle name="Normal 5 2 2 20" xfId="10757" xr:uid="{00000000-0005-0000-0000-000023840000}"/>
    <cellStyle name="Normal 5 2 2 20 2" xfId="18666" xr:uid="{00000000-0005-0000-0000-000024840000}"/>
    <cellStyle name="Normal 5 2 2 20 2 2" xfId="34335" xr:uid="{00000000-0005-0000-0000-000025840000}"/>
    <cellStyle name="Normal 5 2 2 20 2 3" xfId="49932" xr:uid="{00000000-0005-0000-0000-000026840000}"/>
    <cellStyle name="Normal 5 2 2 20 3" xfId="26589" xr:uid="{00000000-0005-0000-0000-000027840000}"/>
    <cellStyle name="Normal 5 2 2 20 4" xfId="42186" xr:uid="{00000000-0005-0000-0000-000028840000}"/>
    <cellStyle name="Normal 5 2 2 21" xfId="18568" xr:uid="{00000000-0005-0000-0000-000029840000}"/>
    <cellStyle name="Normal 5 2 2 21 2" xfId="34237" xr:uid="{00000000-0005-0000-0000-00002A840000}"/>
    <cellStyle name="Normal 5 2 2 21 3" xfId="49834" xr:uid="{00000000-0005-0000-0000-00002B840000}"/>
    <cellStyle name="Normal 5 2 2 22" xfId="26491" xr:uid="{00000000-0005-0000-0000-00002C840000}"/>
    <cellStyle name="Normal 5 2 2 23" xfId="42088" xr:uid="{00000000-0005-0000-0000-00002D840000}"/>
    <cellStyle name="Normal 5 2 2 3" xfId="10758" xr:uid="{00000000-0005-0000-0000-00002E840000}"/>
    <cellStyle name="Normal 5 2 2 3 10" xfId="10759" xr:uid="{00000000-0005-0000-0000-00002F840000}"/>
    <cellStyle name="Normal 5 2 2 3 10 2" xfId="10760" xr:uid="{00000000-0005-0000-0000-000030840000}"/>
    <cellStyle name="Normal 5 2 2 3 10 2 2" xfId="18669" xr:uid="{00000000-0005-0000-0000-000031840000}"/>
    <cellStyle name="Normal 5 2 2 3 10 2 2 2" xfId="34338" xr:uid="{00000000-0005-0000-0000-000032840000}"/>
    <cellStyle name="Normal 5 2 2 3 10 2 2 3" xfId="49935" xr:uid="{00000000-0005-0000-0000-000033840000}"/>
    <cellStyle name="Normal 5 2 2 3 10 2 3" xfId="26592" xr:uid="{00000000-0005-0000-0000-000034840000}"/>
    <cellStyle name="Normal 5 2 2 3 10 2 4" xfId="42189" xr:uid="{00000000-0005-0000-0000-000035840000}"/>
    <cellStyle name="Normal 5 2 2 3 10 3" xfId="10761" xr:uid="{00000000-0005-0000-0000-000036840000}"/>
    <cellStyle name="Normal 5 2 2 3 10 3 2" xfId="18670" xr:uid="{00000000-0005-0000-0000-000037840000}"/>
    <cellStyle name="Normal 5 2 2 3 10 3 2 2" xfId="34339" xr:uid="{00000000-0005-0000-0000-000038840000}"/>
    <cellStyle name="Normal 5 2 2 3 10 3 2 3" xfId="49936" xr:uid="{00000000-0005-0000-0000-000039840000}"/>
    <cellStyle name="Normal 5 2 2 3 10 3 3" xfId="26593" xr:uid="{00000000-0005-0000-0000-00003A840000}"/>
    <cellStyle name="Normal 5 2 2 3 10 3 4" xfId="42190" xr:uid="{00000000-0005-0000-0000-00003B840000}"/>
    <cellStyle name="Normal 5 2 2 3 10 4" xfId="18668" xr:uid="{00000000-0005-0000-0000-00003C840000}"/>
    <cellStyle name="Normal 5 2 2 3 10 4 2" xfId="34337" xr:uid="{00000000-0005-0000-0000-00003D840000}"/>
    <cellStyle name="Normal 5 2 2 3 10 4 3" xfId="49934" xr:uid="{00000000-0005-0000-0000-00003E840000}"/>
    <cellStyle name="Normal 5 2 2 3 10 5" xfId="26591" xr:uid="{00000000-0005-0000-0000-00003F840000}"/>
    <cellStyle name="Normal 5 2 2 3 10 6" xfId="42188" xr:uid="{00000000-0005-0000-0000-000040840000}"/>
    <cellStyle name="Normal 5 2 2 3 11" xfId="10762" xr:uid="{00000000-0005-0000-0000-000041840000}"/>
    <cellStyle name="Normal 5 2 2 3 11 2" xfId="10763" xr:uid="{00000000-0005-0000-0000-000042840000}"/>
    <cellStyle name="Normal 5 2 2 3 11 2 2" xfId="18672" xr:uid="{00000000-0005-0000-0000-000043840000}"/>
    <cellStyle name="Normal 5 2 2 3 11 2 2 2" xfId="34341" xr:uid="{00000000-0005-0000-0000-000044840000}"/>
    <cellStyle name="Normal 5 2 2 3 11 2 2 3" xfId="49938" xr:uid="{00000000-0005-0000-0000-000045840000}"/>
    <cellStyle name="Normal 5 2 2 3 11 2 3" xfId="26595" xr:uid="{00000000-0005-0000-0000-000046840000}"/>
    <cellStyle name="Normal 5 2 2 3 11 2 4" xfId="42192" xr:uid="{00000000-0005-0000-0000-000047840000}"/>
    <cellStyle name="Normal 5 2 2 3 11 3" xfId="10764" xr:uid="{00000000-0005-0000-0000-000048840000}"/>
    <cellStyle name="Normal 5 2 2 3 11 3 2" xfId="18673" xr:uid="{00000000-0005-0000-0000-000049840000}"/>
    <cellStyle name="Normal 5 2 2 3 11 3 2 2" xfId="34342" xr:uid="{00000000-0005-0000-0000-00004A840000}"/>
    <cellStyle name="Normal 5 2 2 3 11 3 2 3" xfId="49939" xr:uid="{00000000-0005-0000-0000-00004B840000}"/>
    <cellStyle name="Normal 5 2 2 3 11 3 3" xfId="26596" xr:uid="{00000000-0005-0000-0000-00004C840000}"/>
    <cellStyle name="Normal 5 2 2 3 11 3 4" xfId="42193" xr:uid="{00000000-0005-0000-0000-00004D840000}"/>
    <cellStyle name="Normal 5 2 2 3 11 4" xfId="18671" xr:uid="{00000000-0005-0000-0000-00004E840000}"/>
    <cellStyle name="Normal 5 2 2 3 11 4 2" xfId="34340" xr:uid="{00000000-0005-0000-0000-00004F840000}"/>
    <cellStyle name="Normal 5 2 2 3 11 4 3" xfId="49937" xr:uid="{00000000-0005-0000-0000-000050840000}"/>
    <cellStyle name="Normal 5 2 2 3 11 5" xfId="26594" xr:uid="{00000000-0005-0000-0000-000051840000}"/>
    <cellStyle name="Normal 5 2 2 3 11 6" xfId="42191" xr:uid="{00000000-0005-0000-0000-000052840000}"/>
    <cellStyle name="Normal 5 2 2 3 12" xfId="10765" xr:uid="{00000000-0005-0000-0000-000053840000}"/>
    <cellStyle name="Normal 5 2 2 3 12 2" xfId="10766" xr:uid="{00000000-0005-0000-0000-000054840000}"/>
    <cellStyle name="Normal 5 2 2 3 12 2 2" xfId="18675" xr:uid="{00000000-0005-0000-0000-000055840000}"/>
    <cellStyle name="Normal 5 2 2 3 12 2 2 2" xfId="34344" xr:uid="{00000000-0005-0000-0000-000056840000}"/>
    <cellStyle name="Normal 5 2 2 3 12 2 2 3" xfId="49941" xr:uid="{00000000-0005-0000-0000-000057840000}"/>
    <cellStyle name="Normal 5 2 2 3 12 2 3" xfId="26598" xr:uid="{00000000-0005-0000-0000-000058840000}"/>
    <cellStyle name="Normal 5 2 2 3 12 2 4" xfId="42195" xr:uid="{00000000-0005-0000-0000-000059840000}"/>
    <cellStyle name="Normal 5 2 2 3 12 3" xfId="10767" xr:uid="{00000000-0005-0000-0000-00005A840000}"/>
    <cellStyle name="Normal 5 2 2 3 12 3 2" xfId="18676" xr:uid="{00000000-0005-0000-0000-00005B840000}"/>
    <cellStyle name="Normal 5 2 2 3 12 3 2 2" xfId="34345" xr:uid="{00000000-0005-0000-0000-00005C840000}"/>
    <cellStyle name="Normal 5 2 2 3 12 3 2 3" xfId="49942" xr:uid="{00000000-0005-0000-0000-00005D840000}"/>
    <cellStyle name="Normal 5 2 2 3 12 3 3" xfId="26599" xr:uid="{00000000-0005-0000-0000-00005E840000}"/>
    <cellStyle name="Normal 5 2 2 3 12 3 4" xfId="42196" xr:uid="{00000000-0005-0000-0000-00005F840000}"/>
    <cellStyle name="Normal 5 2 2 3 12 4" xfId="18674" xr:uid="{00000000-0005-0000-0000-000060840000}"/>
    <cellStyle name="Normal 5 2 2 3 12 4 2" xfId="34343" xr:uid="{00000000-0005-0000-0000-000061840000}"/>
    <cellStyle name="Normal 5 2 2 3 12 4 3" xfId="49940" xr:uid="{00000000-0005-0000-0000-000062840000}"/>
    <cellStyle name="Normal 5 2 2 3 12 5" xfId="26597" xr:uid="{00000000-0005-0000-0000-000063840000}"/>
    <cellStyle name="Normal 5 2 2 3 12 6" xfId="42194" xr:uid="{00000000-0005-0000-0000-000064840000}"/>
    <cellStyle name="Normal 5 2 2 3 13" xfId="10768" xr:uid="{00000000-0005-0000-0000-000065840000}"/>
    <cellStyle name="Normal 5 2 2 3 13 2" xfId="10769" xr:uid="{00000000-0005-0000-0000-000066840000}"/>
    <cellStyle name="Normal 5 2 2 3 13 2 2" xfId="18678" xr:uid="{00000000-0005-0000-0000-000067840000}"/>
    <cellStyle name="Normal 5 2 2 3 13 2 2 2" xfId="34347" xr:uid="{00000000-0005-0000-0000-000068840000}"/>
    <cellStyle name="Normal 5 2 2 3 13 2 2 3" xfId="49944" xr:uid="{00000000-0005-0000-0000-000069840000}"/>
    <cellStyle name="Normal 5 2 2 3 13 2 3" xfId="26601" xr:uid="{00000000-0005-0000-0000-00006A840000}"/>
    <cellStyle name="Normal 5 2 2 3 13 2 4" xfId="42198" xr:uid="{00000000-0005-0000-0000-00006B840000}"/>
    <cellStyle name="Normal 5 2 2 3 13 3" xfId="10770" xr:uid="{00000000-0005-0000-0000-00006C840000}"/>
    <cellStyle name="Normal 5 2 2 3 13 3 2" xfId="18679" xr:uid="{00000000-0005-0000-0000-00006D840000}"/>
    <cellStyle name="Normal 5 2 2 3 13 3 2 2" xfId="34348" xr:uid="{00000000-0005-0000-0000-00006E840000}"/>
    <cellStyle name="Normal 5 2 2 3 13 3 2 3" xfId="49945" xr:uid="{00000000-0005-0000-0000-00006F840000}"/>
    <cellStyle name="Normal 5 2 2 3 13 3 3" xfId="26602" xr:uid="{00000000-0005-0000-0000-000070840000}"/>
    <cellStyle name="Normal 5 2 2 3 13 3 4" xfId="42199" xr:uid="{00000000-0005-0000-0000-000071840000}"/>
    <cellStyle name="Normal 5 2 2 3 13 4" xfId="18677" xr:uid="{00000000-0005-0000-0000-000072840000}"/>
    <cellStyle name="Normal 5 2 2 3 13 4 2" xfId="34346" xr:uid="{00000000-0005-0000-0000-000073840000}"/>
    <cellStyle name="Normal 5 2 2 3 13 4 3" xfId="49943" xr:uid="{00000000-0005-0000-0000-000074840000}"/>
    <cellStyle name="Normal 5 2 2 3 13 5" xfId="26600" xr:uid="{00000000-0005-0000-0000-000075840000}"/>
    <cellStyle name="Normal 5 2 2 3 13 6" xfId="42197" xr:uid="{00000000-0005-0000-0000-000076840000}"/>
    <cellStyle name="Normal 5 2 2 3 14" xfId="10771" xr:uid="{00000000-0005-0000-0000-000077840000}"/>
    <cellStyle name="Normal 5 2 2 3 14 2" xfId="10772" xr:uid="{00000000-0005-0000-0000-000078840000}"/>
    <cellStyle name="Normal 5 2 2 3 14 2 2" xfId="18681" xr:uid="{00000000-0005-0000-0000-000079840000}"/>
    <cellStyle name="Normal 5 2 2 3 14 2 2 2" xfId="34350" xr:uid="{00000000-0005-0000-0000-00007A840000}"/>
    <cellStyle name="Normal 5 2 2 3 14 2 2 3" xfId="49947" xr:uid="{00000000-0005-0000-0000-00007B840000}"/>
    <cellStyle name="Normal 5 2 2 3 14 2 3" xfId="26604" xr:uid="{00000000-0005-0000-0000-00007C840000}"/>
    <cellStyle name="Normal 5 2 2 3 14 2 4" xfId="42201" xr:uid="{00000000-0005-0000-0000-00007D840000}"/>
    <cellStyle name="Normal 5 2 2 3 14 3" xfId="10773" xr:uid="{00000000-0005-0000-0000-00007E840000}"/>
    <cellStyle name="Normal 5 2 2 3 14 3 2" xfId="18682" xr:uid="{00000000-0005-0000-0000-00007F840000}"/>
    <cellStyle name="Normal 5 2 2 3 14 3 2 2" xfId="34351" xr:uid="{00000000-0005-0000-0000-000080840000}"/>
    <cellStyle name="Normal 5 2 2 3 14 3 2 3" xfId="49948" xr:uid="{00000000-0005-0000-0000-000081840000}"/>
    <cellStyle name="Normal 5 2 2 3 14 3 3" xfId="26605" xr:uid="{00000000-0005-0000-0000-000082840000}"/>
    <cellStyle name="Normal 5 2 2 3 14 3 4" xfId="42202" xr:uid="{00000000-0005-0000-0000-000083840000}"/>
    <cellStyle name="Normal 5 2 2 3 14 4" xfId="18680" xr:uid="{00000000-0005-0000-0000-000084840000}"/>
    <cellStyle name="Normal 5 2 2 3 14 4 2" xfId="34349" xr:uid="{00000000-0005-0000-0000-000085840000}"/>
    <cellStyle name="Normal 5 2 2 3 14 4 3" xfId="49946" xr:uid="{00000000-0005-0000-0000-000086840000}"/>
    <cellStyle name="Normal 5 2 2 3 14 5" xfId="26603" xr:uid="{00000000-0005-0000-0000-000087840000}"/>
    <cellStyle name="Normal 5 2 2 3 14 6" xfId="42200" xr:uid="{00000000-0005-0000-0000-000088840000}"/>
    <cellStyle name="Normal 5 2 2 3 15" xfId="10774" xr:uid="{00000000-0005-0000-0000-000089840000}"/>
    <cellStyle name="Normal 5 2 2 3 15 2" xfId="10775" xr:uid="{00000000-0005-0000-0000-00008A840000}"/>
    <cellStyle name="Normal 5 2 2 3 15 2 2" xfId="18684" xr:uid="{00000000-0005-0000-0000-00008B840000}"/>
    <cellStyle name="Normal 5 2 2 3 15 2 2 2" xfId="34353" xr:uid="{00000000-0005-0000-0000-00008C840000}"/>
    <cellStyle name="Normal 5 2 2 3 15 2 2 3" xfId="49950" xr:uid="{00000000-0005-0000-0000-00008D840000}"/>
    <cellStyle name="Normal 5 2 2 3 15 2 3" xfId="26607" xr:uid="{00000000-0005-0000-0000-00008E840000}"/>
    <cellStyle name="Normal 5 2 2 3 15 2 4" xfId="42204" xr:uid="{00000000-0005-0000-0000-00008F840000}"/>
    <cellStyle name="Normal 5 2 2 3 15 3" xfId="10776" xr:uid="{00000000-0005-0000-0000-000090840000}"/>
    <cellStyle name="Normal 5 2 2 3 15 3 2" xfId="18685" xr:uid="{00000000-0005-0000-0000-000091840000}"/>
    <cellStyle name="Normal 5 2 2 3 15 3 2 2" xfId="34354" xr:uid="{00000000-0005-0000-0000-000092840000}"/>
    <cellStyle name="Normal 5 2 2 3 15 3 2 3" xfId="49951" xr:uid="{00000000-0005-0000-0000-000093840000}"/>
    <cellStyle name="Normal 5 2 2 3 15 3 3" xfId="26608" xr:uid="{00000000-0005-0000-0000-000094840000}"/>
    <cellStyle name="Normal 5 2 2 3 15 3 4" xfId="42205" xr:uid="{00000000-0005-0000-0000-000095840000}"/>
    <cellStyle name="Normal 5 2 2 3 15 4" xfId="18683" xr:uid="{00000000-0005-0000-0000-000096840000}"/>
    <cellStyle name="Normal 5 2 2 3 15 4 2" xfId="34352" xr:uid="{00000000-0005-0000-0000-000097840000}"/>
    <cellStyle name="Normal 5 2 2 3 15 4 3" xfId="49949" xr:uid="{00000000-0005-0000-0000-000098840000}"/>
    <cellStyle name="Normal 5 2 2 3 15 5" xfId="26606" xr:uid="{00000000-0005-0000-0000-000099840000}"/>
    <cellStyle name="Normal 5 2 2 3 15 6" xfId="42203" xr:uid="{00000000-0005-0000-0000-00009A840000}"/>
    <cellStyle name="Normal 5 2 2 3 16" xfId="10777" xr:uid="{00000000-0005-0000-0000-00009B840000}"/>
    <cellStyle name="Normal 5 2 2 3 16 2" xfId="10778" xr:uid="{00000000-0005-0000-0000-00009C840000}"/>
    <cellStyle name="Normal 5 2 2 3 16 2 2" xfId="18687" xr:uid="{00000000-0005-0000-0000-00009D840000}"/>
    <cellStyle name="Normal 5 2 2 3 16 2 2 2" xfId="34356" xr:uid="{00000000-0005-0000-0000-00009E840000}"/>
    <cellStyle name="Normal 5 2 2 3 16 2 2 3" xfId="49953" xr:uid="{00000000-0005-0000-0000-00009F840000}"/>
    <cellStyle name="Normal 5 2 2 3 16 2 3" xfId="26610" xr:uid="{00000000-0005-0000-0000-0000A0840000}"/>
    <cellStyle name="Normal 5 2 2 3 16 2 4" xfId="42207" xr:uid="{00000000-0005-0000-0000-0000A1840000}"/>
    <cellStyle name="Normal 5 2 2 3 16 3" xfId="10779" xr:uid="{00000000-0005-0000-0000-0000A2840000}"/>
    <cellStyle name="Normal 5 2 2 3 16 3 2" xfId="18688" xr:uid="{00000000-0005-0000-0000-0000A3840000}"/>
    <cellStyle name="Normal 5 2 2 3 16 3 2 2" xfId="34357" xr:uid="{00000000-0005-0000-0000-0000A4840000}"/>
    <cellStyle name="Normal 5 2 2 3 16 3 2 3" xfId="49954" xr:uid="{00000000-0005-0000-0000-0000A5840000}"/>
    <cellStyle name="Normal 5 2 2 3 16 3 3" xfId="26611" xr:uid="{00000000-0005-0000-0000-0000A6840000}"/>
    <cellStyle name="Normal 5 2 2 3 16 3 4" xfId="42208" xr:uid="{00000000-0005-0000-0000-0000A7840000}"/>
    <cellStyle name="Normal 5 2 2 3 16 4" xfId="18686" xr:uid="{00000000-0005-0000-0000-0000A8840000}"/>
    <cellStyle name="Normal 5 2 2 3 16 4 2" xfId="34355" xr:uid="{00000000-0005-0000-0000-0000A9840000}"/>
    <cellStyle name="Normal 5 2 2 3 16 4 3" xfId="49952" xr:uid="{00000000-0005-0000-0000-0000AA840000}"/>
    <cellStyle name="Normal 5 2 2 3 16 5" xfId="26609" xr:uid="{00000000-0005-0000-0000-0000AB840000}"/>
    <cellStyle name="Normal 5 2 2 3 16 6" xfId="42206" xr:uid="{00000000-0005-0000-0000-0000AC840000}"/>
    <cellStyle name="Normal 5 2 2 3 17" xfId="10780" xr:uid="{00000000-0005-0000-0000-0000AD840000}"/>
    <cellStyle name="Normal 5 2 2 3 17 2" xfId="18689" xr:uid="{00000000-0005-0000-0000-0000AE840000}"/>
    <cellStyle name="Normal 5 2 2 3 17 2 2" xfId="34358" xr:uid="{00000000-0005-0000-0000-0000AF840000}"/>
    <cellStyle name="Normal 5 2 2 3 17 2 3" xfId="49955" xr:uid="{00000000-0005-0000-0000-0000B0840000}"/>
    <cellStyle name="Normal 5 2 2 3 17 3" xfId="26612" xr:uid="{00000000-0005-0000-0000-0000B1840000}"/>
    <cellStyle name="Normal 5 2 2 3 17 4" xfId="42209" xr:uid="{00000000-0005-0000-0000-0000B2840000}"/>
    <cellStyle name="Normal 5 2 2 3 18" xfId="10781" xr:uid="{00000000-0005-0000-0000-0000B3840000}"/>
    <cellStyle name="Normal 5 2 2 3 18 2" xfId="18690" xr:uid="{00000000-0005-0000-0000-0000B4840000}"/>
    <cellStyle name="Normal 5 2 2 3 18 2 2" xfId="34359" xr:uid="{00000000-0005-0000-0000-0000B5840000}"/>
    <cellStyle name="Normal 5 2 2 3 18 2 3" xfId="49956" xr:uid="{00000000-0005-0000-0000-0000B6840000}"/>
    <cellStyle name="Normal 5 2 2 3 18 3" xfId="26613" xr:uid="{00000000-0005-0000-0000-0000B7840000}"/>
    <cellStyle name="Normal 5 2 2 3 18 4" xfId="42210" xr:uid="{00000000-0005-0000-0000-0000B8840000}"/>
    <cellStyle name="Normal 5 2 2 3 19" xfId="18667" xr:uid="{00000000-0005-0000-0000-0000B9840000}"/>
    <cellStyle name="Normal 5 2 2 3 19 2" xfId="34336" xr:uid="{00000000-0005-0000-0000-0000BA840000}"/>
    <cellStyle name="Normal 5 2 2 3 19 3" xfId="49933" xr:uid="{00000000-0005-0000-0000-0000BB840000}"/>
    <cellStyle name="Normal 5 2 2 3 2" xfId="10782" xr:uid="{00000000-0005-0000-0000-0000BC840000}"/>
    <cellStyle name="Normal 5 2 2 3 2 2" xfId="10783" xr:uid="{00000000-0005-0000-0000-0000BD840000}"/>
    <cellStyle name="Normal 5 2 2 3 2 2 2" xfId="10784" xr:uid="{00000000-0005-0000-0000-0000BE840000}"/>
    <cellStyle name="Normal 5 2 2 3 2 2 2 2" xfId="10785" xr:uid="{00000000-0005-0000-0000-0000BF840000}"/>
    <cellStyle name="Normal 5 2 2 3 2 2 2 2 2" xfId="18694" xr:uid="{00000000-0005-0000-0000-0000C0840000}"/>
    <cellStyle name="Normal 5 2 2 3 2 2 2 2 2 2" xfId="34363" xr:uid="{00000000-0005-0000-0000-0000C1840000}"/>
    <cellStyle name="Normal 5 2 2 3 2 2 2 2 2 3" xfId="49960" xr:uid="{00000000-0005-0000-0000-0000C2840000}"/>
    <cellStyle name="Normal 5 2 2 3 2 2 2 2 3" xfId="26617" xr:uid="{00000000-0005-0000-0000-0000C3840000}"/>
    <cellStyle name="Normal 5 2 2 3 2 2 2 2 4" xfId="42214" xr:uid="{00000000-0005-0000-0000-0000C4840000}"/>
    <cellStyle name="Normal 5 2 2 3 2 2 2 3" xfId="10786" xr:uid="{00000000-0005-0000-0000-0000C5840000}"/>
    <cellStyle name="Normal 5 2 2 3 2 2 2 3 2" xfId="18695" xr:uid="{00000000-0005-0000-0000-0000C6840000}"/>
    <cellStyle name="Normal 5 2 2 3 2 2 2 3 2 2" xfId="34364" xr:uid="{00000000-0005-0000-0000-0000C7840000}"/>
    <cellStyle name="Normal 5 2 2 3 2 2 2 3 2 3" xfId="49961" xr:uid="{00000000-0005-0000-0000-0000C8840000}"/>
    <cellStyle name="Normal 5 2 2 3 2 2 2 3 3" xfId="26618" xr:uid="{00000000-0005-0000-0000-0000C9840000}"/>
    <cellStyle name="Normal 5 2 2 3 2 2 2 3 4" xfId="42215" xr:uid="{00000000-0005-0000-0000-0000CA840000}"/>
    <cellStyle name="Normal 5 2 2 3 2 2 2 4" xfId="18693" xr:uid="{00000000-0005-0000-0000-0000CB840000}"/>
    <cellStyle name="Normal 5 2 2 3 2 2 2 4 2" xfId="34362" xr:uid="{00000000-0005-0000-0000-0000CC840000}"/>
    <cellStyle name="Normal 5 2 2 3 2 2 2 4 3" xfId="49959" xr:uid="{00000000-0005-0000-0000-0000CD840000}"/>
    <cellStyle name="Normal 5 2 2 3 2 2 2 5" xfId="26616" xr:uid="{00000000-0005-0000-0000-0000CE840000}"/>
    <cellStyle name="Normal 5 2 2 3 2 2 2 6" xfId="42213" xr:uid="{00000000-0005-0000-0000-0000CF840000}"/>
    <cellStyle name="Normal 5 2 2 3 2 2 3" xfId="10787" xr:uid="{00000000-0005-0000-0000-0000D0840000}"/>
    <cellStyle name="Normal 5 2 2 3 2 2 3 2" xfId="18696" xr:uid="{00000000-0005-0000-0000-0000D1840000}"/>
    <cellStyle name="Normal 5 2 2 3 2 2 3 2 2" xfId="34365" xr:uid="{00000000-0005-0000-0000-0000D2840000}"/>
    <cellStyle name="Normal 5 2 2 3 2 2 3 2 3" xfId="49962" xr:uid="{00000000-0005-0000-0000-0000D3840000}"/>
    <cellStyle name="Normal 5 2 2 3 2 2 3 3" xfId="26619" xr:uid="{00000000-0005-0000-0000-0000D4840000}"/>
    <cellStyle name="Normal 5 2 2 3 2 2 3 4" xfId="42216" xr:uid="{00000000-0005-0000-0000-0000D5840000}"/>
    <cellStyle name="Normal 5 2 2 3 2 2 4" xfId="10788" xr:uid="{00000000-0005-0000-0000-0000D6840000}"/>
    <cellStyle name="Normal 5 2 2 3 2 2 4 2" xfId="18697" xr:uid="{00000000-0005-0000-0000-0000D7840000}"/>
    <cellStyle name="Normal 5 2 2 3 2 2 4 2 2" xfId="34366" xr:uid="{00000000-0005-0000-0000-0000D8840000}"/>
    <cellStyle name="Normal 5 2 2 3 2 2 4 2 3" xfId="49963" xr:uid="{00000000-0005-0000-0000-0000D9840000}"/>
    <cellStyle name="Normal 5 2 2 3 2 2 4 3" xfId="26620" xr:uid="{00000000-0005-0000-0000-0000DA840000}"/>
    <cellStyle name="Normal 5 2 2 3 2 2 4 4" xfId="42217" xr:uid="{00000000-0005-0000-0000-0000DB840000}"/>
    <cellStyle name="Normal 5 2 2 3 2 2 5" xfId="18692" xr:uid="{00000000-0005-0000-0000-0000DC840000}"/>
    <cellStyle name="Normal 5 2 2 3 2 2 5 2" xfId="34361" xr:uid="{00000000-0005-0000-0000-0000DD840000}"/>
    <cellStyle name="Normal 5 2 2 3 2 2 5 3" xfId="49958" xr:uid="{00000000-0005-0000-0000-0000DE840000}"/>
    <cellStyle name="Normal 5 2 2 3 2 2 6" xfId="26615" xr:uid="{00000000-0005-0000-0000-0000DF840000}"/>
    <cellStyle name="Normal 5 2 2 3 2 2 7" xfId="42212" xr:uid="{00000000-0005-0000-0000-0000E0840000}"/>
    <cellStyle name="Normal 5 2 2 3 2 3" xfId="10789" xr:uid="{00000000-0005-0000-0000-0000E1840000}"/>
    <cellStyle name="Normal 5 2 2 3 2 3 2" xfId="10790" xr:uid="{00000000-0005-0000-0000-0000E2840000}"/>
    <cellStyle name="Normal 5 2 2 3 2 3 2 2" xfId="18699" xr:uid="{00000000-0005-0000-0000-0000E3840000}"/>
    <cellStyle name="Normal 5 2 2 3 2 3 2 2 2" xfId="34368" xr:uid="{00000000-0005-0000-0000-0000E4840000}"/>
    <cellStyle name="Normal 5 2 2 3 2 3 2 2 3" xfId="49965" xr:uid="{00000000-0005-0000-0000-0000E5840000}"/>
    <cellStyle name="Normal 5 2 2 3 2 3 2 3" xfId="26622" xr:uid="{00000000-0005-0000-0000-0000E6840000}"/>
    <cellStyle name="Normal 5 2 2 3 2 3 2 4" xfId="42219" xr:uid="{00000000-0005-0000-0000-0000E7840000}"/>
    <cellStyle name="Normal 5 2 2 3 2 3 3" xfId="10791" xr:uid="{00000000-0005-0000-0000-0000E8840000}"/>
    <cellStyle name="Normal 5 2 2 3 2 3 3 2" xfId="18700" xr:uid="{00000000-0005-0000-0000-0000E9840000}"/>
    <cellStyle name="Normal 5 2 2 3 2 3 3 2 2" xfId="34369" xr:uid="{00000000-0005-0000-0000-0000EA840000}"/>
    <cellStyle name="Normal 5 2 2 3 2 3 3 2 3" xfId="49966" xr:uid="{00000000-0005-0000-0000-0000EB840000}"/>
    <cellStyle name="Normal 5 2 2 3 2 3 3 3" xfId="26623" xr:uid="{00000000-0005-0000-0000-0000EC840000}"/>
    <cellStyle name="Normal 5 2 2 3 2 3 3 4" xfId="42220" xr:uid="{00000000-0005-0000-0000-0000ED840000}"/>
    <cellStyle name="Normal 5 2 2 3 2 3 4" xfId="18698" xr:uid="{00000000-0005-0000-0000-0000EE840000}"/>
    <cellStyle name="Normal 5 2 2 3 2 3 4 2" xfId="34367" xr:uid="{00000000-0005-0000-0000-0000EF840000}"/>
    <cellStyle name="Normal 5 2 2 3 2 3 4 3" xfId="49964" xr:uid="{00000000-0005-0000-0000-0000F0840000}"/>
    <cellStyle name="Normal 5 2 2 3 2 3 5" xfId="26621" xr:uid="{00000000-0005-0000-0000-0000F1840000}"/>
    <cellStyle name="Normal 5 2 2 3 2 3 6" xfId="42218" xr:uid="{00000000-0005-0000-0000-0000F2840000}"/>
    <cellStyle name="Normal 5 2 2 3 2 4" xfId="10792" xr:uid="{00000000-0005-0000-0000-0000F3840000}"/>
    <cellStyle name="Normal 5 2 2 3 2 4 2" xfId="18701" xr:uid="{00000000-0005-0000-0000-0000F4840000}"/>
    <cellStyle name="Normal 5 2 2 3 2 4 2 2" xfId="34370" xr:uid="{00000000-0005-0000-0000-0000F5840000}"/>
    <cellStyle name="Normal 5 2 2 3 2 4 2 3" xfId="49967" xr:uid="{00000000-0005-0000-0000-0000F6840000}"/>
    <cellStyle name="Normal 5 2 2 3 2 4 3" xfId="26624" xr:uid="{00000000-0005-0000-0000-0000F7840000}"/>
    <cellStyle name="Normal 5 2 2 3 2 4 4" xfId="42221" xr:uid="{00000000-0005-0000-0000-0000F8840000}"/>
    <cellStyle name="Normal 5 2 2 3 2 5" xfId="10793" xr:uid="{00000000-0005-0000-0000-0000F9840000}"/>
    <cellStyle name="Normal 5 2 2 3 2 5 2" xfId="18702" xr:uid="{00000000-0005-0000-0000-0000FA840000}"/>
    <cellStyle name="Normal 5 2 2 3 2 5 2 2" xfId="34371" xr:uid="{00000000-0005-0000-0000-0000FB840000}"/>
    <cellStyle name="Normal 5 2 2 3 2 5 2 3" xfId="49968" xr:uid="{00000000-0005-0000-0000-0000FC840000}"/>
    <cellStyle name="Normal 5 2 2 3 2 5 3" xfId="26625" xr:uid="{00000000-0005-0000-0000-0000FD840000}"/>
    <cellStyle name="Normal 5 2 2 3 2 5 4" xfId="42222" xr:uid="{00000000-0005-0000-0000-0000FE840000}"/>
    <cellStyle name="Normal 5 2 2 3 2 6" xfId="18691" xr:uid="{00000000-0005-0000-0000-0000FF840000}"/>
    <cellStyle name="Normal 5 2 2 3 2 6 2" xfId="34360" xr:uid="{00000000-0005-0000-0000-000000850000}"/>
    <cellStyle name="Normal 5 2 2 3 2 6 3" xfId="49957" xr:uid="{00000000-0005-0000-0000-000001850000}"/>
    <cellStyle name="Normal 5 2 2 3 2 7" xfId="26614" xr:uid="{00000000-0005-0000-0000-000002850000}"/>
    <cellStyle name="Normal 5 2 2 3 2 8" xfId="42211" xr:uid="{00000000-0005-0000-0000-000003850000}"/>
    <cellStyle name="Normal 5 2 2 3 20" xfId="26590" xr:uid="{00000000-0005-0000-0000-000004850000}"/>
    <cellStyle name="Normal 5 2 2 3 21" xfId="42187" xr:uid="{00000000-0005-0000-0000-000005850000}"/>
    <cellStyle name="Normal 5 2 2 3 3" xfId="10794" xr:uid="{00000000-0005-0000-0000-000006850000}"/>
    <cellStyle name="Normal 5 2 2 3 3 2" xfId="10795" xr:uid="{00000000-0005-0000-0000-000007850000}"/>
    <cellStyle name="Normal 5 2 2 3 3 2 2" xfId="10796" xr:uid="{00000000-0005-0000-0000-000008850000}"/>
    <cellStyle name="Normal 5 2 2 3 3 2 2 2" xfId="10797" xr:uid="{00000000-0005-0000-0000-000009850000}"/>
    <cellStyle name="Normal 5 2 2 3 3 2 2 2 2" xfId="18706" xr:uid="{00000000-0005-0000-0000-00000A850000}"/>
    <cellStyle name="Normal 5 2 2 3 3 2 2 2 2 2" xfId="34375" xr:uid="{00000000-0005-0000-0000-00000B850000}"/>
    <cellStyle name="Normal 5 2 2 3 3 2 2 2 2 3" xfId="49972" xr:uid="{00000000-0005-0000-0000-00000C850000}"/>
    <cellStyle name="Normal 5 2 2 3 3 2 2 2 3" xfId="26629" xr:uid="{00000000-0005-0000-0000-00000D850000}"/>
    <cellStyle name="Normal 5 2 2 3 3 2 2 2 4" xfId="42226" xr:uid="{00000000-0005-0000-0000-00000E850000}"/>
    <cellStyle name="Normal 5 2 2 3 3 2 2 3" xfId="10798" xr:uid="{00000000-0005-0000-0000-00000F850000}"/>
    <cellStyle name="Normal 5 2 2 3 3 2 2 3 2" xfId="18707" xr:uid="{00000000-0005-0000-0000-000010850000}"/>
    <cellStyle name="Normal 5 2 2 3 3 2 2 3 2 2" xfId="34376" xr:uid="{00000000-0005-0000-0000-000011850000}"/>
    <cellStyle name="Normal 5 2 2 3 3 2 2 3 2 3" xfId="49973" xr:uid="{00000000-0005-0000-0000-000012850000}"/>
    <cellStyle name="Normal 5 2 2 3 3 2 2 3 3" xfId="26630" xr:uid="{00000000-0005-0000-0000-000013850000}"/>
    <cellStyle name="Normal 5 2 2 3 3 2 2 3 4" xfId="42227" xr:uid="{00000000-0005-0000-0000-000014850000}"/>
    <cellStyle name="Normal 5 2 2 3 3 2 2 4" xfId="18705" xr:uid="{00000000-0005-0000-0000-000015850000}"/>
    <cellStyle name="Normal 5 2 2 3 3 2 2 4 2" xfId="34374" xr:uid="{00000000-0005-0000-0000-000016850000}"/>
    <cellStyle name="Normal 5 2 2 3 3 2 2 4 3" xfId="49971" xr:uid="{00000000-0005-0000-0000-000017850000}"/>
    <cellStyle name="Normal 5 2 2 3 3 2 2 5" xfId="26628" xr:uid="{00000000-0005-0000-0000-000018850000}"/>
    <cellStyle name="Normal 5 2 2 3 3 2 2 6" xfId="42225" xr:uid="{00000000-0005-0000-0000-000019850000}"/>
    <cellStyle name="Normal 5 2 2 3 3 2 3" xfId="10799" xr:uid="{00000000-0005-0000-0000-00001A850000}"/>
    <cellStyle name="Normal 5 2 2 3 3 2 3 2" xfId="18708" xr:uid="{00000000-0005-0000-0000-00001B850000}"/>
    <cellStyle name="Normal 5 2 2 3 3 2 3 2 2" xfId="34377" xr:uid="{00000000-0005-0000-0000-00001C850000}"/>
    <cellStyle name="Normal 5 2 2 3 3 2 3 2 3" xfId="49974" xr:uid="{00000000-0005-0000-0000-00001D850000}"/>
    <cellStyle name="Normal 5 2 2 3 3 2 3 3" xfId="26631" xr:uid="{00000000-0005-0000-0000-00001E850000}"/>
    <cellStyle name="Normal 5 2 2 3 3 2 3 4" xfId="42228" xr:uid="{00000000-0005-0000-0000-00001F850000}"/>
    <cellStyle name="Normal 5 2 2 3 3 2 4" xfId="10800" xr:uid="{00000000-0005-0000-0000-000020850000}"/>
    <cellStyle name="Normal 5 2 2 3 3 2 4 2" xfId="18709" xr:uid="{00000000-0005-0000-0000-000021850000}"/>
    <cellStyle name="Normal 5 2 2 3 3 2 4 2 2" xfId="34378" xr:uid="{00000000-0005-0000-0000-000022850000}"/>
    <cellStyle name="Normal 5 2 2 3 3 2 4 2 3" xfId="49975" xr:uid="{00000000-0005-0000-0000-000023850000}"/>
    <cellStyle name="Normal 5 2 2 3 3 2 4 3" xfId="26632" xr:uid="{00000000-0005-0000-0000-000024850000}"/>
    <cellStyle name="Normal 5 2 2 3 3 2 4 4" xfId="42229" xr:uid="{00000000-0005-0000-0000-000025850000}"/>
    <cellStyle name="Normal 5 2 2 3 3 2 5" xfId="18704" xr:uid="{00000000-0005-0000-0000-000026850000}"/>
    <cellStyle name="Normal 5 2 2 3 3 2 5 2" xfId="34373" xr:uid="{00000000-0005-0000-0000-000027850000}"/>
    <cellStyle name="Normal 5 2 2 3 3 2 5 3" xfId="49970" xr:uid="{00000000-0005-0000-0000-000028850000}"/>
    <cellStyle name="Normal 5 2 2 3 3 2 6" xfId="26627" xr:uid="{00000000-0005-0000-0000-000029850000}"/>
    <cellStyle name="Normal 5 2 2 3 3 2 7" xfId="42224" xr:uid="{00000000-0005-0000-0000-00002A850000}"/>
    <cellStyle name="Normal 5 2 2 3 3 3" xfId="10801" xr:uid="{00000000-0005-0000-0000-00002B850000}"/>
    <cellStyle name="Normal 5 2 2 3 3 3 2" xfId="10802" xr:uid="{00000000-0005-0000-0000-00002C850000}"/>
    <cellStyle name="Normal 5 2 2 3 3 3 2 2" xfId="18711" xr:uid="{00000000-0005-0000-0000-00002D850000}"/>
    <cellStyle name="Normal 5 2 2 3 3 3 2 2 2" xfId="34380" xr:uid="{00000000-0005-0000-0000-00002E850000}"/>
    <cellStyle name="Normal 5 2 2 3 3 3 2 2 3" xfId="49977" xr:uid="{00000000-0005-0000-0000-00002F850000}"/>
    <cellStyle name="Normal 5 2 2 3 3 3 2 3" xfId="26634" xr:uid="{00000000-0005-0000-0000-000030850000}"/>
    <cellStyle name="Normal 5 2 2 3 3 3 2 4" xfId="42231" xr:uid="{00000000-0005-0000-0000-000031850000}"/>
    <cellStyle name="Normal 5 2 2 3 3 3 3" xfId="10803" xr:uid="{00000000-0005-0000-0000-000032850000}"/>
    <cellStyle name="Normal 5 2 2 3 3 3 3 2" xfId="18712" xr:uid="{00000000-0005-0000-0000-000033850000}"/>
    <cellStyle name="Normal 5 2 2 3 3 3 3 2 2" xfId="34381" xr:uid="{00000000-0005-0000-0000-000034850000}"/>
    <cellStyle name="Normal 5 2 2 3 3 3 3 2 3" xfId="49978" xr:uid="{00000000-0005-0000-0000-000035850000}"/>
    <cellStyle name="Normal 5 2 2 3 3 3 3 3" xfId="26635" xr:uid="{00000000-0005-0000-0000-000036850000}"/>
    <cellStyle name="Normal 5 2 2 3 3 3 3 4" xfId="42232" xr:uid="{00000000-0005-0000-0000-000037850000}"/>
    <cellStyle name="Normal 5 2 2 3 3 3 4" xfId="18710" xr:uid="{00000000-0005-0000-0000-000038850000}"/>
    <cellStyle name="Normal 5 2 2 3 3 3 4 2" xfId="34379" xr:uid="{00000000-0005-0000-0000-000039850000}"/>
    <cellStyle name="Normal 5 2 2 3 3 3 4 3" xfId="49976" xr:uid="{00000000-0005-0000-0000-00003A850000}"/>
    <cellStyle name="Normal 5 2 2 3 3 3 5" xfId="26633" xr:uid="{00000000-0005-0000-0000-00003B850000}"/>
    <cellStyle name="Normal 5 2 2 3 3 3 6" xfId="42230" xr:uid="{00000000-0005-0000-0000-00003C850000}"/>
    <cellStyle name="Normal 5 2 2 3 3 4" xfId="10804" xr:uid="{00000000-0005-0000-0000-00003D850000}"/>
    <cellStyle name="Normal 5 2 2 3 3 4 2" xfId="18713" xr:uid="{00000000-0005-0000-0000-00003E850000}"/>
    <cellStyle name="Normal 5 2 2 3 3 4 2 2" xfId="34382" xr:uid="{00000000-0005-0000-0000-00003F850000}"/>
    <cellStyle name="Normal 5 2 2 3 3 4 2 3" xfId="49979" xr:uid="{00000000-0005-0000-0000-000040850000}"/>
    <cellStyle name="Normal 5 2 2 3 3 4 3" xfId="26636" xr:uid="{00000000-0005-0000-0000-000041850000}"/>
    <cellStyle name="Normal 5 2 2 3 3 4 4" xfId="42233" xr:uid="{00000000-0005-0000-0000-000042850000}"/>
    <cellStyle name="Normal 5 2 2 3 3 5" xfId="10805" xr:uid="{00000000-0005-0000-0000-000043850000}"/>
    <cellStyle name="Normal 5 2 2 3 3 5 2" xfId="18714" xr:uid="{00000000-0005-0000-0000-000044850000}"/>
    <cellStyle name="Normal 5 2 2 3 3 5 2 2" xfId="34383" xr:uid="{00000000-0005-0000-0000-000045850000}"/>
    <cellStyle name="Normal 5 2 2 3 3 5 2 3" xfId="49980" xr:uid="{00000000-0005-0000-0000-000046850000}"/>
    <cellStyle name="Normal 5 2 2 3 3 5 3" xfId="26637" xr:uid="{00000000-0005-0000-0000-000047850000}"/>
    <cellStyle name="Normal 5 2 2 3 3 5 4" xfId="42234" xr:uid="{00000000-0005-0000-0000-000048850000}"/>
    <cellStyle name="Normal 5 2 2 3 3 6" xfId="18703" xr:uid="{00000000-0005-0000-0000-000049850000}"/>
    <cellStyle name="Normal 5 2 2 3 3 6 2" xfId="34372" xr:uid="{00000000-0005-0000-0000-00004A850000}"/>
    <cellStyle name="Normal 5 2 2 3 3 6 3" xfId="49969" xr:uid="{00000000-0005-0000-0000-00004B850000}"/>
    <cellStyle name="Normal 5 2 2 3 3 7" xfId="26626" xr:uid="{00000000-0005-0000-0000-00004C850000}"/>
    <cellStyle name="Normal 5 2 2 3 3 8" xfId="42223" xr:uid="{00000000-0005-0000-0000-00004D850000}"/>
    <cellStyle name="Normal 5 2 2 3 4" xfId="10806" xr:uid="{00000000-0005-0000-0000-00004E850000}"/>
    <cellStyle name="Normal 5 2 2 3 4 2" xfId="10807" xr:uid="{00000000-0005-0000-0000-00004F850000}"/>
    <cellStyle name="Normal 5 2 2 3 4 2 2" xfId="10808" xr:uid="{00000000-0005-0000-0000-000050850000}"/>
    <cellStyle name="Normal 5 2 2 3 4 2 2 2" xfId="18717" xr:uid="{00000000-0005-0000-0000-000051850000}"/>
    <cellStyle name="Normal 5 2 2 3 4 2 2 2 2" xfId="34386" xr:uid="{00000000-0005-0000-0000-000052850000}"/>
    <cellStyle name="Normal 5 2 2 3 4 2 2 2 3" xfId="49983" xr:uid="{00000000-0005-0000-0000-000053850000}"/>
    <cellStyle name="Normal 5 2 2 3 4 2 2 3" xfId="26640" xr:uid="{00000000-0005-0000-0000-000054850000}"/>
    <cellStyle name="Normal 5 2 2 3 4 2 2 4" xfId="42237" xr:uid="{00000000-0005-0000-0000-000055850000}"/>
    <cellStyle name="Normal 5 2 2 3 4 2 3" xfId="10809" xr:uid="{00000000-0005-0000-0000-000056850000}"/>
    <cellStyle name="Normal 5 2 2 3 4 2 3 2" xfId="18718" xr:uid="{00000000-0005-0000-0000-000057850000}"/>
    <cellStyle name="Normal 5 2 2 3 4 2 3 2 2" xfId="34387" xr:uid="{00000000-0005-0000-0000-000058850000}"/>
    <cellStyle name="Normal 5 2 2 3 4 2 3 2 3" xfId="49984" xr:uid="{00000000-0005-0000-0000-000059850000}"/>
    <cellStyle name="Normal 5 2 2 3 4 2 3 3" xfId="26641" xr:uid="{00000000-0005-0000-0000-00005A850000}"/>
    <cellStyle name="Normal 5 2 2 3 4 2 3 4" xfId="42238" xr:uid="{00000000-0005-0000-0000-00005B850000}"/>
    <cellStyle name="Normal 5 2 2 3 4 2 4" xfId="18716" xr:uid="{00000000-0005-0000-0000-00005C850000}"/>
    <cellStyle name="Normal 5 2 2 3 4 2 4 2" xfId="34385" xr:uid="{00000000-0005-0000-0000-00005D850000}"/>
    <cellStyle name="Normal 5 2 2 3 4 2 4 3" xfId="49982" xr:uid="{00000000-0005-0000-0000-00005E850000}"/>
    <cellStyle name="Normal 5 2 2 3 4 2 5" xfId="26639" xr:uid="{00000000-0005-0000-0000-00005F850000}"/>
    <cellStyle name="Normal 5 2 2 3 4 2 6" xfId="42236" xr:uid="{00000000-0005-0000-0000-000060850000}"/>
    <cellStyle name="Normal 5 2 2 3 4 3" xfId="10810" xr:uid="{00000000-0005-0000-0000-000061850000}"/>
    <cellStyle name="Normal 5 2 2 3 4 3 2" xfId="18719" xr:uid="{00000000-0005-0000-0000-000062850000}"/>
    <cellStyle name="Normal 5 2 2 3 4 3 2 2" xfId="34388" xr:uid="{00000000-0005-0000-0000-000063850000}"/>
    <cellStyle name="Normal 5 2 2 3 4 3 2 3" xfId="49985" xr:uid="{00000000-0005-0000-0000-000064850000}"/>
    <cellStyle name="Normal 5 2 2 3 4 3 3" xfId="26642" xr:uid="{00000000-0005-0000-0000-000065850000}"/>
    <cellStyle name="Normal 5 2 2 3 4 3 4" xfId="42239" xr:uid="{00000000-0005-0000-0000-000066850000}"/>
    <cellStyle name="Normal 5 2 2 3 4 4" xfId="10811" xr:uid="{00000000-0005-0000-0000-000067850000}"/>
    <cellStyle name="Normal 5 2 2 3 4 4 2" xfId="18720" xr:uid="{00000000-0005-0000-0000-000068850000}"/>
    <cellStyle name="Normal 5 2 2 3 4 4 2 2" xfId="34389" xr:uid="{00000000-0005-0000-0000-000069850000}"/>
    <cellStyle name="Normal 5 2 2 3 4 4 2 3" xfId="49986" xr:uid="{00000000-0005-0000-0000-00006A850000}"/>
    <cellStyle name="Normal 5 2 2 3 4 4 3" xfId="26643" xr:uid="{00000000-0005-0000-0000-00006B850000}"/>
    <cellStyle name="Normal 5 2 2 3 4 4 4" xfId="42240" xr:uid="{00000000-0005-0000-0000-00006C850000}"/>
    <cellStyle name="Normal 5 2 2 3 4 5" xfId="18715" xr:uid="{00000000-0005-0000-0000-00006D850000}"/>
    <cellStyle name="Normal 5 2 2 3 4 5 2" xfId="34384" xr:uid="{00000000-0005-0000-0000-00006E850000}"/>
    <cellStyle name="Normal 5 2 2 3 4 5 3" xfId="49981" xr:uid="{00000000-0005-0000-0000-00006F850000}"/>
    <cellStyle name="Normal 5 2 2 3 4 6" xfId="26638" xr:uid="{00000000-0005-0000-0000-000070850000}"/>
    <cellStyle name="Normal 5 2 2 3 4 7" xfId="42235" xr:uid="{00000000-0005-0000-0000-000071850000}"/>
    <cellStyle name="Normal 5 2 2 3 5" xfId="10812" xr:uid="{00000000-0005-0000-0000-000072850000}"/>
    <cellStyle name="Normal 5 2 2 3 5 2" xfId="10813" xr:uid="{00000000-0005-0000-0000-000073850000}"/>
    <cellStyle name="Normal 5 2 2 3 5 2 2" xfId="18722" xr:uid="{00000000-0005-0000-0000-000074850000}"/>
    <cellStyle name="Normal 5 2 2 3 5 2 2 2" xfId="34391" xr:uid="{00000000-0005-0000-0000-000075850000}"/>
    <cellStyle name="Normal 5 2 2 3 5 2 2 3" xfId="49988" xr:uid="{00000000-0005-0000-0000-000076850000}"/>
    <cellStyle name="Normal 5 2 2 3 5 2 3" xfId="26645" xr:uid="{00000000-0005-0000-0000-000077850000}"/>
    <cellStyle name="Normal 5 2 2 3 5 2 4" xfId="42242" xr:uid="{00000000-0005-0000-0000-000078850000}"/>
    <cellStyle name="Normal 5 2 2 3 5 3" xfId="10814" xr:uid="{00000000-0005-0000-0000-000079850000}"/>
    <cellStyle name="Normal 5 2 2 3 5 3 2" xfId="18723" xr:uid="{00000000-0005-0000-0000-00007A850000}"/>
    <cellStyle name="Normal 5 2 2 3 5 3 2 2" xfId="34392" xr:uid="{00000000-0005-0000-0000-00007B850000}"/>
    <cellStyle name="Normal 5 2 2 3 5 3 2 3" xfId="49989" xr:uid="{00000000-0005-0000-0000-00007C850000}"/>
    <cellStyle name="Normal 5 2 2 3 5 3 3" xfId="26646" xr:uid="{00000000-0005-0000-0000-00007D850000}"/>
    <cellStyle name="Normal 5 2 2 3 5 3 4" xfId="42243" xr:uid="{00000000-0005-0000-0000-00007E850000}"/>
    <cellStyle name="Normal 5 2 2 3 5 4" xfId="18721" xr:uid="{00000000-0005-0000-0000-00007F850000}"/>
    <cellStyle name="Normal 5 2 2 3 5 4 2" xfId="34390" xr:uid="{00000000-0005-0000-0000-000080850000}"/>
    <cellStyle name="Normal 5 2 2 3 5 4 3" xfId="49987" xr:uid="{00000000-0005-0000-0000-000081850000}"/>
    <cellStyle name="Normal 5 2 2 3 5 5" xfId="26644" xr:uid="{00000000-0005-0000-0000-000082850000}"/>
    <cellStyle name="Normal 5 2 2 3 5 6" xfId="42241" xr:uid="{00000000-0005-0000-0000-000083850000}"/>
    <cellStyle name="Normal 5 2 2 3 6" xfId="10815" xr:uid="{00000000-0005-0000-0000-000084850000}"/>
    <cellStyle name="Normal 5 2 2 3 6 2" xfId="10816" xr:uid="{00000000-0005-0000-0000-000085850000}"/>
    <cellStyle name="Normal 5 2 2 3 6 2 2" xfId="18725" xr:uid="{00000000-0005-0000-0000-000086850000}"/>
    <cellStyle name="Normal 5 2 2 3 6 2 2 2" xfId="34394" xr:uid="{00000000-0005-0000-0000-000087850000}"/>
    <cellStyle name="Normal 5 2 2 3 6 2 2 3" xfId="49991" xr:uid="{00000000-0005-0000-0000-000088850000}"/>
    <cellStyle name="Normal 5 2 2 3 6 2 3" xfId="26648" xr:uid="{00000000-0005-0000-0000-000089850000}"/>
    <cellStyle name="Normal 5 2 2 3 6 2 4" xfId="42245" xr:uid="{00000000-0005-0000-0000-00008A850000}"/>
    <cellStyle name="Normal 5 2 2 3 6 3" xfId="10817" xr:uid="{00000000-0005-0000-0000-00008B850000}"/>
    <cellStyle name="Normal 5 2 2 3 6 3 2" xfId="18726" xr:uid="{00000000-0005-0000-0000-00008C850000}"/>
    <cellStyle name="Normal 5 2 2 3 6 3 2 2" xfId="34395" xr:uid="{00000000-0005-0000-0000-00008D850000}"/>
    <cellStyle name="Normal 5 2 2 3 6 3 2 3" xfId="49992" xr:uid="{00000000-0005-0000-0000-00008E850000}"/>
    <cellStyle name="Normal 5 2 2 3 6 3 3" xfId="26649" xr:uid="{00000000-0005-0000-0000-00008F850000}"/>
    <cellStyle name="Normal 5 2 2 3 6 3 4" xfId="42246" xr:uid="{00000000-0005-0000-0000-000090850000}"/>
    <cellStyle name="Normal 5 2 2 3 6 4" xfId="18724" xr:uid="{00000000-0005-0000-0000-000091850000}"/>
    <cellStyle name="Normal 5 2 2 3 6 4 2" xfId="34393" xr:uid="{00000000-0005-0000-0000-000092850000}"/>
    <cellStyle name="Normal 5 2 2 3 6 4 3" xfId="49990" xr:uid="{00000000-0005-0000-0000-000093850000}"/>
    <cellStyle name="Normal 5 2 2 3 6 5" xfId="26647" xr:uid="{00000000-0005-0000-0000-000094850000}"/>
    <cellStyle name="Normal 5 2 2 3 6 6" xfId="42244" xr:uid="{00000000-0005-0000-0000-000095850000}"/>
    <cellStyle name="Normal 5 2 2 3 7" xfId="10818" xr:uid="{00000000-0005-0000-0000-000096850000}"/>
    <cellStyle name="Normal 5 2 2 3 7 2" xfId="10819" xr:uid="{00000000-0005-0000-0000-000097850000}"/>
    <cellStyle name="Normal 5 2 2 3 7 2 2" xfId="18728" xr:uid="{00000000-0005-0000-0000-000098850000}"/>
    <cellStyle name="Normal 5 2 2 3 7 2 2 2" xfId="34397" xr:uid="{00000000-0005-0000-0000-000099850000}"/>
    <cellStyle name="Normal 5 2 2 3 7 2 2 3" xfId="49994" xr:uid="{00000000-0005-0000-0000-00009A850000}"/>
    <cellStyle name="Normal 5 2 2 3 7 2 3" xfId="26651" xr:uid="{00000000-0005-0000-0000-00009B850000}"/>
    <cellStyle name="Normal 5 2 2 3 7 2 4" xfId="42248" xr:uid="{00000000-0005-0000-0000-00009C850000}"/>
    <cellStyle name="Normal 5 2 2 3 7 3" xfId="10820" xr:uid="{00000000-0005-0000-0000-00009D850000}"/>
    <cellStyle name="Normal 5 2 2 3 7 3 2" xfId="18729" xr:uid="{00000000-0005-0000-0000-00009E850000}"/>
    <cellStyle name="Normal 5 2 2 3 7 3 2 2" xfId="34398" xr:uid="{00000000-0005-0000-0000-00009F850000}"/>
    <cellStyle name="Normal 5 2 2 3 7 3 2 3" xfId="49995" xr:uid="{00000000-0005-0000-0000-0000A0850000}"/>
    <cellStyle name="Normal 5 2 2 3 7 3 3" xfId="26652" xr:uid="{00000000-0005-0000-0000-0000A1850000}"/>
    <cellStyle name="Normal 5 2 2 3 7 3 4" xfId="42249" xr:uid="{00000000-0005-0000-0000-0000A2850000}"/>
    <cellStyle name="Normal 5 2 2 3 7 4" xfId="18727" xr:uid="{00000000-0005-0000-0000-0000A3850000}"/>
    <cellStyle name="Normal 5 2 2 3 7 4 2" xfId="34396" xr:uid="{00000000-0005-0000-0000-0000A4850000}"/>
    <cellStyle name="Normal 5 2 2 3 7 4 3" xfId="49993" xr:uid="{00000000-0005-0000-0000-0000A5850000}"/>
    <cellStyle name="Normal 5 2 2 3 7 5" xfId="26650" xr:uid="{00000000-0005-0000-0000-0000A6850000}"/>
    <cellStyle name="Normal 5 2 2 3 7 6" xfId="42247" xr:uid="{00000000-0005-0000-0000-0000A7850000}"/>
    <cellStyle name="Normal 5 2 2 3 8" xfId="10821" xr:uid="{00000000-0005-0000-0000-0000A8850000}"/>
    <cellStyle name="Normal 5 2 2 3 8 2" xfId="10822" xr:uid="{00000000-0005-0000-0000-0000A9850000}"/>
    <cellStyle name="Normal 5 2 2 3 8 2 2" xfId="18731" xr:uid="{00000000-0005-0000-0000-0000AA850000}"/>
    <cellStyle name="Normal 5 2 2 3 8 2 2 2" xfId="34400" xr:uid="{00000000-0005-0000-0000-0000AB850000}"/>
    <cellStyle name="Normal 5 2 2 3 8 2 2 3" xfId="49997" xr:uid="{00000000-0005-0000-0000-0000AC850000}"/>
    <cellStyle name="Normal 5 2 2 3 8 2 3" xfId="26654" xr:uid="{00000000-0005-0000-0000-0000AD850000}"/>
    <cellStyle name="Normal 5 2 2 3 8 2 4" xfId="42251" xr:uid="{00000000-0005-0000-0000-0000AE850000}"/>
    <cellStyle name="Normal 5 2 2 3 8 3" xfId="10823" xr:uid="{00000000-0005-0000-0000-0000AF850000}"/>
    <cellStyle name="Normal 5 2 2 3 8 3 2" xfId="18732" xr:uid="{00000000-0005-0000-0000-0000B0850000}"/>
    <cellStyle name="Normal 5 2 2 3 8 3 2 2" xfId="34401" xr:uid="{00000000-0005-0000-0000-0000B1850000}"/>
    <cellStyle name="Normal 5 2 2 3 8 3 2 3" xfId="49998" xr:uid="{00000000-0005-0000-0000-0000B2850000}"/>
    <cellStyle name="Normal 5 2 2 3 8 3 3" xfId="26655" xr:uid="{00000000-0005-0000-0000-0000B3850000}"/>
    <cellStyle name="Normal 5 2 2 3 8 3 4" xfId="42252" xr:uid="{00000000-0005-0000-0000-0000B4850000}"/>
    <cellStyle name="Normal 5 2 2 3 8 4" xfId="18730" xr:uid="{00000000-0005-0000-0000-0000B5850000}"/>
    <cellStyle name="Normal 5 2 2 3 8 4 2" xfId="34399" xr:uid="{00000000-0005-0000-0000-0000B6850000}"/>
    <cellStyle name="Normal 5 2 2 3 8 4 3" xfId="49996" xr:uid="{00000000-0005-0000-0000-0000B7850000}"/>
    <cellStyle name="Normal 5 2 2 3 8 5" xfId="26653" xr:uid="{00000000-0005-0000-0000-0000B8850000}"/>
    <cellStyle name="Normal 5 2 2 3 8 6" xfId="42250" xr:uid="{00000000-0005-0000-0000-0000B9850000}"/>
    <cellStyle name="Normal 5 2 2 3 9" xfId="10824" xr:uid="{00000000-0005-0000-0000-0000BA850000}"/>
    <cellStyle name="Normal 5 2 2 3 9 2" xfId="10825" xr:uid="{00000000-0005-0000-0000-0000BB850000}"/>
    <cellStyle name="Normal 5 2 2 3 9 2 2" xfId="18734" xr:uid="{00000000-0005-0000-0000-0000BC850000}"/>
    <cellStyle name="Normal 5 2 2 3 9 2 2 2" xfId="34403" xr:uid="{00000000-0005-0000-0000-0000BD850000}"/>
    <cellStyle name="Normal 5 2 2 3 9 2 2 3" xfId="50000" xr:uid="{00000000-0005-0000-0000-0000BE850000}"/>
    <cellStyle name="Normal 5 2 2 3 9 2 3" xfId="26657" xr:uid="{00000000-0005-0000-0000-0000BF850000}"/>
    <cellStyle name="Normal 5 2 2 3 9 2 4" xfId="42254" xr:uid="{00000000-0005-0000-0000-0000C0850000}"/>
    <cellStyle name="Normal 5 2 2 3 9 3" xfId="10826" xr:uid="{00000000-0005-0000-0000-0000C1850000}"/>
    <cellStyle name="Normal 5 2 2 3 9 3 2" xfId="18735" xr:uid="{00000000-0005-0000-0000-0000C2850000}"/>
    <cellStyle name="Normal 5 2 2 3 9 3 2 2" xfId="34404" xr:uid="{00000000-0005-0000-0000-0000C3850000}"/>
    <cellStyle name="Normal 5 2 2 3 9 3 2 3" xfId="50001" xr:uid="{00000000-0005-0000-0000-0000C4850000}"/>
    <cellStyle name="Normal 5 2 2 3 9 3 3" xfId="26658" xr:uid="{00000000-0005-0000-0000-0000C5850000}"/>
    <cellStyle name="Normal 5 2 2 3 9 3 4" xfId="42255" xr:uid="{00000000-0005-0000-0000-0000C6850000}"/>
    <cellStyle name="Normal 5 2 2 3 9 4" xfId="18733" xr:uid="{00000000-0005-0000-0000-0000C7850000}"/>
    <cellStyle name="Normal 5 2 2 3 9 4 2" xfId="34402" xr:uid="{00000000-0005-0000-0000-0000C8850000}"/>
    <cellStyle name="Normal 5 2 2 3 9 4 3" xfId="49999" xr:uid="{00000000-0005-0000-0000-0000C9850000}"/>
    <cellStyle name="Normal 5 2 2 3 9 5" xfId="26656" xr:uid="{00000000-0005-0000-0000-0000CA850000}"/>
    <cellStyle name="Normal 5 2 2 3 9 6" xfId="42253" xr:uid="{00000000-0005-0000-0000-0000CB850000}"/>
    <cellStyle name="Normal 5 2 2 4" xfId="10827" xr:uid="{00000000-0005-0000-0000-0000CC850000}"/>
    <cellStyle name="Normal 5 2 2 4 2" xfId="10828" xr:uid="{00000000-0005-0000-0000-0000CD850000}"/>
    <cellStyle name="Normal 5 2 2 4 2 2" xfId="10829" xr:uid="{00000000-0005-0000-0000-0000CE850000}"/>
    <cellStyle name="Normal 5 2 2 4 2 2 2" xfId="10830" xr:uid="{00000000-0005-0000-0000-0000CF850000}"/>
    <cellStyle name="Normal 5 2 2 4 2 2 2 2" xfId="18739" xr:uid="{00000000-0005-0000-0000-0000D0850000}"/>
    <cellStyle name="Normal 5 2 2 4 2 2 2 2 2" xfId="34408" xr:uid="{00000000-0005-0000-0000-0000D1850000}"/>
    <cellStyle name="Normal 5 2 2 4 2 2 2 2 3" xfId="50005" xr:uid="{00000000-0005-0000-0000-0000D2850000}"/>
    <cellStyle name="Normal 5 2 2 4 2 2 2 3" xfId="26662" xr:uid="{00000000-0005-0000-0000-0000D3850000}"/>
    <cellStyle name="Normal 5 2 2 4 2 2 2 4" xfId="42259" xr:uid="{00000000-0005-0000-0000-0000D4850000}"/>
    <cellStyle name="Normal 5 2 2 4 2 2 3" xfId="10831" xr:uid="{00000000-0005-0000-0000-0000D5850000}"/>
    <cellStyle name="Normal 5 2 2 4 2 2 3 2" xfId="18740" xr:uid="{00000000-0005-0000-0000-0000D6850000}"/>
    <cellStyle name="Normal 5 2 2 4 2 2 3 2 2" xfId="34409" xr:uid="{00000000-0005-0000-0000-0000D7850000}"/>
    <cellStyle name="Normal 5 2 2 4 2 2 3 2 3" xfId="50006" xr:uid="{00000000-0005-0000-0000-0000D8850000}"/>
    <cellStyle name="Normal 5 2 2 4 2 2 3 3" xfId="26663" xr:uid="{00000000-0005-0000-0000-0000D9850000}"/>
    <cellStyle name="Normal 5 2 2 4 2 2 3 4" xfId="42260" xr:uid="{00000000-0005-0000-0000-0000DA850000}"/>
    <cellStyle name="Normal 5 2 2 4 2 2 4" xfId="18738" xr:uid="{00000000-0005-0000-0000-0000DB850000}"/>
    <cellStyle name="Normal 5 2 2 4 2 2 4 2" xfId="34407" xr:uid="{00000000-0005-0000-0000-0000DC850000}"/>
    <cellStyle name="Normal 5 2 2 4 2 2 4 3" xfId="50004" xr:uid="{00000000-0005-0000-0000-0000DD850000}"/>
    <cellStyle name="Normal 5 2 2 4 2 2 5" xfId="26661" xr:uid="{00000000-0005-0000-0000-0000DE850000}"/>
    <cellStyle name="Normal 5 2 2 4 2 2 6" xfId="42258" xr:uid="{00000000-0005-0000-0000-0000DF850000}"/>
    <cellStyle name="Normal 5 2 2 4 2 3" xfId="10832" xr:uid="{00000000-0005-0000-0000-0000E0850000}"/>
    <cellStyle name="Normal 5 2 2 4 2 3 2" xfId="18741" xr:uid="{00000000-0005-0000-0000-0000E1850000}"/>
    <cellStyle name="Normal 5 2 2 4 2 3 2 2" xfId="34410" xr:uid="{00000000-0005-0000-0000-0000E2850000}"/>
    <cellStyle name="Normal 5 2 2 4 2 3 2 3" xfId="50007" xr:uid="{00000000-0005-0000-0000-0000E3850000}"/>
    <cellStyle name="Normal 5 2 2 4 2 3 3" xfId="26664" xr:uid="{00000000-0005-0000-0000-0000E4850000}"/>
    <cellStyle name="Normal 5 2 2 4 2 3 4" xfId="42261" xr:uid="{00000000-0005-0000-0000-0000E5850000}"/>
    <cellStyle name="Normal 5 2 2 4 2 4" xfId="10833" xr:uid="{00000000-0005-0000-0000-0000E6850000}"/>
    <cellStyle name="Normal 5 2 2 4 2 4 2" xfId="18742" xr:uid="{00000000-0005-0000-0000-0000E7850000}"/>
    <cellStyle name="Normal 5 2 2 4 2 4 2 2" xfId="34411" xr:uid="{00000000-0005-0000-0000-0000E8850000}"/>
    <cellStyle name="Normal 5 2 2 4 2 4 2 3" xfId="50008" xr:uid="{00000000-0005-0000-0000-0000E9850000}"/>
    <cellStyle name="Normal 5 2 2 4 2 4 3" xfId="26665" xr:uid="{00000000-0005-0000-0000-0000EA850000}"/>
    <cellStyle name="Normal 5 2 2 4 2 4 4" xfId="42262" xr:uid="{00000000-0005-0000-0000-0000EB850000}"/>
    <cellStyle name="Normal 5 2 2 4 2 5" xfId="18737" xr:uid="{00000000-0005-0000-0000-0000EC850000}"/>
    <cellStyle name="Normal 5 2 2 4 2 5 2" xfId="34406" xr:uid="{00000000-0005-0000-0000-0000ED850000}"/>
    <cellStyle name="Normal 5 2 2 4 2 5 3" xfId="50003" xr:uid="{00000000-0005-0000-0000-0000EE850000}"/>
    <cellStyle name="Normal 5 2 2 4 2 6" xfId="26660" xr:uid="{00000000-0005-0000-0000-0000EF850000}"/>
    <cellStyle name="Normal 5 2 2 4 2 7" xfId="42257" xr:uid="{00000000-0005-0000-0000-0000F0850000}"/>
    <cellStyle name="Normal 5 2 2 4 3" xfId="10834" xr:uid="{00000000-0005-0000-0000-0000F1850000}"/>
    <cellStyle name="Normal 5 2 2 4 3 2" xfId="10835" xr:uid="{00000000-0005-0000-0000-0000F2850000}"/>
    <cellStyle name="Normal 5 2 2 4 3 2 2" xfId="18744" xr:uid="{00000000-0005-0000-0000-0000F3850000}"/>
    <cellStyle name="Normal 5 2 2 4 3 2 2 2" xfId="34413" xr:uid="{00000000-0005-0000-0000-0000F4850000}"/>
    <cellStyle name="Normal 5 2 2 4 3 2 2 3" xfId="50010" xr:uid="{00000000-0005-0000-0000-0000F5850000}"/>
    <cellStyle name="Normal 5 2 2 4 3 2 3" xfId="26667" xr:uid="{00000000-0005-0000-0000-0000F6850000}"/>
    <cellStyle name="Normal 5 2 2 4 3 2 4" xfId="42264" xr:uid="{00000000-0005-0000-0000-0000F7850000}"/>
    <cellStyle name="Normal 5 2 2 4 3 3" xfId="10836" xr:uid="{00000000-0005-0000-0000-0000F8850000}"/>
    <cellStyle name="Normal 5 2 2 4 3 3 2" xfId="18745" xr:uid="{00000000-0005-0000-0000-0000F9850000}"/>
    <cellStyle name="Normal 5 2 2 4 3 3 2 2" xfId="34414" xr:uid="{00000000-0005-0000-0000-0000FA850000}"/>
    <cellStyle name="Normal 5 2 2 4 3 3 2 3" xfId="50011" xr:uid="{00000000-0005-0000-0000-0000FB850000}"/>
    <cellStyle name="Normal 5 2 2 4 3 3 3" xfId="26668" xr:uid="{00000000-0005-0000-0000-0000FC850000}"/>
    <cellStyle name="Normal 5 2 2 4 3 3 4" xfId="42265" xr:uid="{00000000-0005-0000-0000-0000FD850000}"/>
    <cellStyle name="Normal 5 2 2 4 3 4" xfId="18743" xr:uid="{00000000-0005-0000-0000-0000FE850000}"/>
    <cellStyle name="Normal 5 2 2 4 3 4 2" xfId="34412" xr:uid="{00000000-0005-0000-0000-0000FF850000}"/>
    <cellStyle name="Normal 5 2 2 4 3 4 3" xfId="50009" xr:uid="{00000000-0005-0000-0000-000000860000}"/>
    <cellStyle name="Normal 5 2 2 4 3 5" xfId="26666" xr:uid="{00000000-0005-0000-0000-000001860000}"/>
    <cellStyle name="Normal 5 2 2 4 3 6" xfId="42263" xr:uid="{00000000-0005-0000-0000-000002860000}"/>
    <cellStyle name="Normal 5 2 2 4 4" xfId="10837" xr:uid="{00000000-0005-0000-0000-000003860000}"/>
    <cellStyle name="Normal 5 2 2 4 4 2" xfId="18746" xr:uid="{00000000-0005-0000-0000-000004860000}"/>
    <cellStyle name="Normal 5 2 2 4 4 2 2" xfId="34415" xr:uid="{00000000-0005-0000-0000-000005860000}"/>
    <cellStyle name="Normal 5 2 2 4 4 2 3" xfId="50012" xr:uid="{00000000-0005-0000-0000-000006860000}"/>
    <cellStyle name="Normal 5 2 2 4 4 3" xfId="26669" xr:uid="{00000000-0005-0000-0000-000007860000}"/>
    <cellStyle name="Normal 5 2 2 4 4 4" xfId="42266" xr:uid="{00000000-0005-0000-0000-000008860000}"/>
    <cellStyle name="Normal 5 2 2 4 5" xfId="10838" xr:uid="{00000000-0005-0000-0000-000009860000}"/>
    <cellStyle name="Normal 5 2 2 4 5 2" xfId="18747" xr:uid="{00000000-0005-0000-0000-00000A860000}"/>
    <cellStyle name="Normal 5 2 2 4 5 2 2" xfId="34416" xr:uid="{00000000-0005-0000-0000-00000B860000}"/>
    <cellStyle name="Normal 5 2 2 4 5 2 3" xfId="50013" xr:uid="{00000000-0005-0000-0000-00000C860000}"/>
    <cellStyle name="Normal 5 2 2 4 5 3" xfId="26670" xr:uid="{00000000-0005-0000-0000-00000D860000}"/>
    <cellStyle name="Normal 5 2 2 4 5 4" xfId="42267" xr:uid="{00000000-0005-0000-0000-00000E860000}"/>
    <cellStyle name="Normal 5 2 2 4 6" xfId="18736" xr:uid="{00000000-0005-0000-0000-00000F860000}"/>
    <cellStyle name="Normal 5 2 2 4 6 2" xfId="34405" xr:uid="{00000000-0005-0000-0000-000010860000}"/>
    <cellStyle name="Normal 5 2 2 4 6 3" xfId="50002" xr:uid="{00000000-0005-0000-0000-000011860000}"/>
    <cellStyle name="Normal 5 2 2 4 7" xfId="26659" xr:uid="{00000000-0005-0000-0000-000012860000}"/>
    <cellStyle name="Normal 5 2 2 4 8" xfId="42256" xr:uid="{00000000-0005-0000-0000-000013860000}"/>
    <cellStyle name="Normal 5 2 2 5" xfId="10839" xr:uid="{00000000-0005-0000-0000-000014860000}"/>
    <cellStyle name="Normal 5 2 2 5 2" xfId="10840" xr:uid="{00000000-0005-0000-0000-000015860000}"/>
    <cellStyle name="Normal 5 2 2 5 2 2" xfId="10841" xr:uid="{00000000-0005-0000-0000-000016860000}"/>
    <cellStyle name="Normal 5 2 2 5 2 2 2" xfId="10842" xr:uid="{00000000-0005-0000-0000-000017860000}"/>
    <cellStyle name="Normal 5 2 2 5 2 2 2 2" xfId="18751" xr:uid="{00000000-0005-0000-0000-000018860000}"/>
    <cellStyle name="Normal 5 2 2 5 2 2 2 2 2" xfId="34420" xr:uid="{00000000-0005-0000-0000-000019860000}"/>
    <cellStyle name="Normal 5 2 2 5 2 2 2 2 3" xfId="50017" xr:uid="{00000000-0005-0000-0000-00001A860000}"/>
    <cellStyle name="Normal 5 2 2 5 2 2 2 3" xfId="26674" xr:uid="{00000000-0005-0000-0000-00001B860000}"/>
    <cellStyle name="Normal 5 2 2 5 2 2 2 4" xfId="42271" xr:uid="{00000000-0005-0000-0000-00001C860000}"/>
    <cellStyle name="Normal 5 2 2 5 2 2 3" xfId="10843" xr:uid="{00000000-0005-0000-0000-00001D860000}"/>
    <cellStyle name="Normal 5 2 2 5 2 2 3 2" xfId="18752" xr:uid="{00000000-0005-0000-0000-00001E860000}"/>
    <cellStyle name="Normal 5 2 2 5 2 2 3 2 2" xfId="34421" xr:uid="{00000000-0005-0000-0000-00001F860000}"/>
    <cellStyle name="Normal 5 2 2 5 2 2 3 2 3" xfId="50018" xr:uid="{00000000-0005-0000-0000-000020860000}"/>
    <cellStyle name="Normal 5 2 2 5 2 2 3 3" xfId="26675" xr:uid="{00000000-0005-0000-0000-000021860000}"/>
    <cellStyle name="Normal 5 2 2 5 2 2 3 4" xfId="42272" xr:uid="{00000000-0005-0000-0000-000022860000}"/>
    <cellStyle name="Normal 5 2 2 5 2 2 4" xfId="18750" xr:uid="{00000000-0005-0000-0000-000023860000}"/>
    <cellStyle name="Normal 5 2 2 5 2 2 4 2" xfId="34419" xr:uid="{00000000-0005-0000-0000-000024860000}"/>
    <cellStyle name="Normal 5 2 2 5 2 2 4 3" xfId="50016" xr:uid="{00000000-0005-0000-0000-000025860000}"/>
    <cellStyle name="Normal 5 2 2 5 2 2 5" xfId="26673" xr:uid="{00000000-0005-0000-0000-000026860000}"/>
    <cellStyle name="Normal 5 2 2 5 2 2 6" xfId="42270" xr:uid="{00000000-0005-0000-0000-000027860000}"/>
    <cellStyle name="Normal 5 2 2 5 2 3" xfId="10844" xr:uid="{00000000-0005-0000-0000-000028860000}"/>
    <cellStyle name="Normal 5 2 2 5 2 3 2" xfId="18753" xr:uid="{00000000-0005-0000-0000-000029860000}"/>
    <cellStyle name="Normal 5 2 2 5 2 3 2 2" xfId="34422" xr:uid="{00000000-0005-0000-0000-00002A860000}"/>
    <cellStyle name="Normal 5 2 2 5 2 3 2 3" xfId="50019" xr:uid="{00000000-0005-0000-0000-00002B860000}"/>
    <cellStyle name="Normal 5 2 2 5 2 3 3" xfId="26676" xr:uid="{00000000-0005-0000-0000-00002C860000}"/>
    <cellStyle name="Normal 5 2 2 5 2 3 4" xfId="42273" xr:uid="{00000000-0005-0000-0000-00002D860000}"/>
    <cellStyle name="Normal 5 2 2 5 2 4" xfId="10845" xr:uid="{00000000-0005-0000-0000-00002E860000}"/>
    <cellStyle name="Normal 5 2 2 5 2 4 2" xfId="18754" xr:uid="{00000000-0005-0000-0000-00002F860000}"/>
    <cellStyle name="Normal 5 2 2 5 2 4 2 2" xfId="34423" xr:uid="{00000000-0005-0000-0000-000030860000}"/>
    <cellStyle name="Normal 5 2 2 5 2 4 2 3" xfId="50020" xr:uid="{00000000-0005-0000-0000-000031860000}"/>
    <cellStyle name="Normal 5 2 2 5 2 4 3" xfId="26677" xr:uid="{00000000-0005-0000-0000-000032860000}"/>
    <cellStyle name="Normal 5 2 2 5 2 4 4" xfId="42274" xr:uid="{00000000-0005-0000-0000-000033860000}"/>
    <cellStyle name="Normal 5 2 2 5 2 5" xfId="18749" xr:uid="{00000000-0005-0000-0000-000034860000}"/>
    <cellStyle name="Normal 5 2 2 5 2 5 2" xfId="34418" xr:uid="{00000000-0005-0000-0000-000035860000}"/>
    <cellStyle name="Normal 5 2 2 5 2 5 3" xfId="50015" xr:uid="{00000000-0005-0000-0000-000036860000}"/>
    <cellStyle name="Normal 5 2 2 5 2 6" xfId="26672" xr:uid="{00000000-0005-0000-0000-000037860000}"/>
    <cellStyle name="Normal 5 2 2 5 2 7" xfId="42269" xr:uid="{00000000-0005-0000-0000-000038860000}"/>
    <cellStyle name="Normal 5 2 2 5 3" xfId="10846" xr:uid="{00000000-0005-0000-0000-000039860000}"/>
    <cellStyle name="Normal 5 2 2 5 3 2" xfId="10847" xr:uid="{00000000-0005-0000-0000-00003A860000}"/>
    <cellStyle name="Normal 5 2 2 5 3 2 2" xfId="18756" xr:uid="{00000000-0005-0000-0000-00003B860000}"/>
    <cellStyle name="Normal 5 2 2 5 3 2 2 2" xfId="34425" xr:uid="{00000000-0005-0000-0000-00003C860000}"/>
    <cellStyle name="Normal 5 2 2 5 3 2 2 3" xfId="50022" xr:uid="{00000000-0005-0000-0000-00003D860000}"/>
    <cellStyle name="Normal 5 2 2 5 3 2 3" xfId="26679" xr:uid="{00000000-0005-0000-0000-00003E860000}"/>
    <cellStyle name="Normal 5 2 2 5 3 2 4" xfId="42276" xr:uid="{00000000-0005-0000-0000-00003F860000}"/>
    <cellStyle name="Normal 5 2 2 5 3 3" xfId="10848" xr:uid="{00000000-0005-0000-0000-000040860000}"/>
    <cellStyle name="Normal 5 2 2 5 3 3 2" xfId="18757" xr:uid="{00000000-0005-0000-0000-000041860000}"/>
    <cellStyle name="Normal 5 2 2 5 3 3 2 2" xfId="34426" xr:uid="{00000000-0005-0000-0000-000042860000}"/>
    <cellStyle name="Normal 5 2 2 5 3 3 2 3" xfId="50023" xr:uid="{00000000-0005-0000-0000-000043860000}"/>
    <cellStyle name="Normal 5 2 2 5 3 3 3" xfId="26680" xr:uid="{00000000-0005-0000-0000-000044860000}"/>
    <cellStyle name="Normal 5 2 2 5 3 3 4" xfId="42277" xr:uid="{00000000-0005-0000-0000-000045860000}"/>
    <cellStyle name="Normal 5 2 2 5 3 4" xfId="18755" xr:uid="{00000000-0005-0000-0000-000046860000}"/>
    <cellStyle name="Normal 5 2 2 5 3 4 2" xfId="34424" xr:uid="{00000000-0005-0000-0000-000047860000}"/>
    <cellStyle name="Normal 5 2 2 5 3 4 3" xfId="50021" xr:uid="{00000000-0005-0000-0000-000048860000}"/>
    <cellStyle name="Normal 5 2 2 5 3 5" xfId="26678" xr:uid="{00000000-0005-0000-0000-000049860000}"/>
    <cellStyle name="Normal 5 2 2 5 3 6" xfId="42275" xr:uid="{00000000-0005-0000-0000-00004A860000}"/>
    <cellStyle name="Normal 5 2 2 5 4" xfId="10849" xr:uid="{00000000-0005-0000-0000-00004B860000}"/>
    <cellStyle name="Normal 5 2 2 5 4 2" xfId="18758" xr:uid="{00000000-0005-0000-0000-00004C860000}"/>
    <cellStyle name="Normal 5 2 2 5 4 2 2" xfId="34427" xr:uid="{00000000-0005-0000-0000-00004D860000}"/>
    <cellStyle name="Normal 5 2 2 5 4 2 3" xfId="50024" xr:uid="{00000000-0005-0000-0000-00004E860000}"/>
    <cellStyle name="Normal 5 2 2 5 4 3" xfId="26681" xr:uid="{00000000-0005-0000-0000-00004F860000}"/>
    <cellStyle name="Normal 5 2 2 5 4 4" xfId="42278" xr:uid="{00000000-0005-0000-0000-000050860000}"/>
    <cellStyle name="Normal 5 2 2 5 5" xfId="10850" xr:uid="{00000000-0005-0000-0000-000051860000}"/>
    <cellStyle name="Normal 5 2 2 5 5 2" xfId="18759" xr:uid="{00000000-0005-0000-0000-000052860000}"/>
    <cellStyle name="Normal 5 2 2 5 5 2 2" xfId="34428" xr:uid="{00000000-0005-0000-0000-000053860000}"/>
    <cellStyle name="Normal 5 2 2 5 5 2 3" xfId="50025" xr:uid="{00000000-0005-0000-0000-000054860000}"/>
    <cellStyle name="Normal 5 2 2 5 5 3" xfId="26682" xr:uid="{00000000-0005-0000-0000-000055860000}"/>
    <cellStyle name="Normal 5 2 2 5 5 4" xfId="42279" xr:uid="{00000000-0005-0000-0000-000056860000}"/>
    <cellStyle name="Normal 5 2 2 5 6" xfId="18748" xr:uid="{00000000-0005-0000-0000-000057860000}"/>
    <cellStyle name="Normal 5 2 2 5 6 2" xfId="34417" xr:uid="{00000000-0005-0000-0000-000058860000}"/>
    <cellStyle name="Normal 5 2 2 5 6 3" xfId="50014" xr:uid="{00000000-0005-0000-0000-000059860000}"/>
    <cellStyle name="Normal 5 2 2 5 7" xfId="26671" xr:uid="{00000000-0005-0000-0000-00005A860000}"/>
    <cellStyle name="Normal 5 2 2 5 8" xfId="42268" xr:uid="{00000000-0005-0000-0000-00005B860000}"/>
    <cellStyle name="Normal 5 2 2 6" xfId="10851" xr:uid="{00000000-0005-0000-0000-00005C860000}"/>
    <cellStyle name="Normal 5 2 2 6 2" xfId="10852" xr:uid="{00000000-0005-0000-0000-00005D860000}"/>
    <cellStyle name="Normal 5 2 2 6 2 2" xfId="10853" xr:uid="{00000000-0005-0000-0000-00005E860000}"/>
    <cellStyle name="Normal 5 2 2 6 2 2 2" xfId="18762" xr:uid="{00000000-0005-0000-0000-00005F860000}"/>
    <cellStyle name="Normal 5 2 2 6 2 2 2 2" xfId="34431" xr:uid="{00000000-0005-0000-0000-000060860000}"/>
    <cellStyle name="Normal 5 2 2 6 2 2 2 3" xfId="50028" xr:uid="{00000000-0005-0000-0000-000061860000}"/>
    <cellStyle name="Normal 5 2 2 6 2 2 3" xfId="26685" xr:uid="{00000000-0005-0000-0000-000062860000}"/>
    <cellStyle name="Normal 5 2 2 6 2 2 4" xfId="42282" xr:uid="{00000000-0005-0000-0000-000063860000}"/>
    <cellStyle name="Normal 5 2 2 6 2 3" xfId="10854" xr:uid="{00000000-0005-0000-0000-000064860000}"/>
    <cellStyle name="Normal 5 2 2 6 2 3 2" xfId="18763" xr:uid="{00000000-0005-0000-0000-000065860000}"/>
    <cellStyle name="Normal 5 2 2 6 2 3 2 2" xfId="34432" xr:uid="{00000000-0005-0000-0000-000066860000}"/>
    <cellStyle name="Normal 5 2 2 6 2 3 2 3" xfId="50029" xr:uid="{00000000-0005-0000-0000-000067860000}"/>
    <cellStyle name="Normal 5 2 2 6 2 3 3" xfId="26686" xr:uid="{00000000-0005-0000-0000-000068860000}"/>
    <cellStyle name="Normal 5 2 2 6 2 3 4" xfId="42283" xr:uid="{00000000-0005-0000-0000-000069860000}"/>
    <cellStyle name="Normal 5 2 2 6 2 4" xfId="18761" xr:uid="{00000000-0005-0000-0000-00006A860000}"/>
    <cellStyle name="Normal 5 2 2 6 2 4 2" xfId="34430" xr:uid="{00000000-0005-0000-0000-00006B860000}"/>
    <cellStyle name="Normal 5 2 2 6 2 4 3" xfId="50027" xr:uid="{00000000-0005-0000-0000-00006C860000}"/>
    <cellStyle name="Normal 5 2 2 6 2 5" xfId="26684" xr:uid="{00000000-0005-0000-0000-00006D860000}"/>
    <cellStyle name="Normal 5 2 2 6 2 6" xfId="42281" xr:uid="{00000000-0005-0000-0000-00006E860000}"/>
    <cellStyle name="Normal 5 2 2 6 3" xfId="10855" xr:uid="{00000000-0005-0000-0000-00006F860000}"/>
    <cellStyle name="Normal 5 2 2 6 3 2" xfId="18764" xr:uid="{00000000-0005-0000-0000-000070860000}"/>
    <cellStyle name="Normal 5 2 2 6 3 2 2" xfId="34433" xr:uid="{00000000-0005-0000-0000-000071860000}"/>
    <cellStyle name="Normal 5 2 2 6 3 2 3" xfId="50030" xr:uid="{00000000-0005-0000-0000-000072860000}"/>
    <cellStyle name="Normal 5 2 2 6 3 3" xfId="26687" xr:uid="{00000000-0005-0000-0000-000073860000}"/>
    <cellStyle name="Normal 5 2 2 6 3 4" xfId="42284" xr:uid="{00000000-0005-0000-0000-000074860000}"/>
    <cellStyle name="Normal 5 2 2 6 4" xfId="10856" xr:uid="{00000000-0005-0000-0000-000075860000}"/>
    <cellStyle name="Normal 5 2 2 6 4 2" xfId="18765" xr:uid="{00000000-0005-0000-0000-000076860000}"/>
    <cellStyle name="Normal 5 2 2 6 4 2 2" xfId="34434" xr:uid="{00000000-0005-0000-0000-000077860000}"/>
    <cellStyle name="Normal 5 2 2 6 4 2 3" xfId="50031" xr:uid="{00000000-0005-0000-0000-000078860000}"/>
    <cellStyle name="Normal 5 2 2 6 4 3" xfId="26688" xr:uid="{00000000-0005-0000-0000-000079860000}"/>
    <cellStyle name="Normal 5 2 2 6 4 4" xfId="42285" xr:uid="{00000000-0005-0000-0000-00007A860000}"/>
    <cellStyle name="Normal 5 2 2 6 5" xfId="18760" xr:uid="{00000000-0005-0000-0000-00007B860000}"/>
    <cellStyle name="Normal 5 2 2 6 5 2" xfId="34429" xr:uid="{00000000-0005-0000-0000-00007C860000}"/>
    <cellStyle name="Normal 5 2 2 6 5 3" xfId="50026" xr:uid="{00000000-0005-0000-0000-00007D860000}"/>
    <cellStyle name="Normal 5 2 2 6 6" xfId="26683" xr:uid="{00000000-0005-0000-0000-00007E860000}"/>
    <cellStyle name="Normal 5 2 2 6 7" xfId="42280" xr:uid="{00000000-0005-0000-0000-00007F860000}"/>
    <cellStyle name="Normal 5 2 2 7" xfId="10857" xr:uid="{00000000-0005-0000-0000-000080860000}"/>
    <cellStyle name="Normal 5 2 2 7 2" xfId="10858" xr:uid="{00000000-0005-0000-0000-000081860000}"/>
    <cellStyle name="Normal 5 2 2 7 2 2" xfId="18767" xr:uid="{00000000-0005-0000-0000-000082860000}"/>
    <cellStyle name="Normal 5 2 2 7 2 2 2" xfId="34436" xr:uid="{00000000-0005-0000-0000-000083860000}"/>
    <cellStyle name="Normal 5 2 2 7 2 2 3" xfId="50033" xr:uid="{00000000-0005-0000-0000-000084860000}"/>
    <cellStyle name="Normal 5 2 2 7 2 3" xfId="26690" xr:uid="{00000000-0005-0000-0000-000085860000}"/>
    <cellStyle name="Normal 5 2 2 7 2 4" xfId="42287" xr:uid="{00000000-0005-0000-0000-000086860000}"/>
    <cellStyle name="Normal 5 2 2 7 3" xfId="10859" xr:uid="{00000000-0005-0000-0000-000087860000}"/>
    <cellStyle name="Normal 5 2 2 7 3 2" xfId="18768" xr:uid="{00000000-0005-0000-0000-000088860000}"/>
    <cellStyle name="Normal 5 2 2 7 3 2 2" xfId="34437" xr:uid="{00000000-0005-0000-0000-000089860000}"/>
    <cellStyle name="Normal 5 2 2 7 3 2 3" xfId="50034" xr:uid="{00000000-0005-0000-0000-00008A860000}"/>
    <cellStyle name="Normal 5 2 2 7 3 3" xfId="26691" xr:uid="{00000000-0005-0000-0000-00008B860000}"/>
    <cellStyle name="Normal 5 2 2 7 3 4" xfId="42288" xr:uid="{00000000-0005-0000-0000-00008C860000}"/>
    <cellStyle name="Normal 5 2 2 7 4" xfId="18766" xr:uid="{00000000-0005-0000-0000-00008D860000}"/>
    <cellStyle name="Normal 5 2 2 7 4 2" xfId="34435" xr:uid="{00000000-0005-0000-0000-00008E860000}"/>
    <cellStyle name="Normal 5 2 2 7 4 3" xfId="50032" xr:uid="{00000000-0005-0000-0000-00008F860000}"/>
    <cellStyle name="Normal 5 2 2 7 5" xfId="26689" xr:uid="{00000000-0005-0000-0000-000090860000}"/>
    <cellStyle name="Normal 5 2 2 7 6" xfId="42286" xr:uid="{00000000-0005-0000-0000-000091860000}"/>
    <cellStyle name="Normal 5 2 2 8" xfId="10860" xr:uid="{00000000-0005-0000-0000-000092860000}"/>
    <cellStyle name="Normal 5 2 2 8 2" xfId="10861" xr:uid="{00000000-0005-0000-0000-000093860000}"/>
    <cellStyle name="Normal 5 2 2 8 2 2" xfId="18770" xr:uid="{00000000-0005-0000-0000-000094860000}"/>
    <cellStyle name="Normal 5 2 2 8 2 2 2" xfId="34439" xr:uid="{00000000-0005-0000-0000-000095860000}"/>
    <cellStyle name="Normal 5 2 2 8 2 2 3" xfId="50036" xr:uid="{00000000-0005-0000-0000-000096860000}"/>
    <cellStyle name="Normal 5 2 2 8 2 3" xfId="26693" xr:uid="{00000000-0005-0000-0000-000097860000}"/>
    <cellStyle name="Normal 5 2 2 8 2 4" xfId="42290" xr:uid="{00000000-0005-0000-0000-000098860000}"/>
    <cellStyle name="Normal 5 2 2 8 3" xfId="10862" xr:uid="{00000000-0005-0000-0000-000099860000}"/>
    <cellStyle name="Normal 5 2 2 8 3 2" xfId="18771" xr:uid="{00000000-0005-0000-0000-00009A860000}"/>
    <cellStyle name="Normal 5 2 2 8 3 2 2" xfId="34440" xr:uid="{00000000-0005-0000-0000-00009B860000}"/>
    <cellStyle name="Normal 5 2 2 8 3 2 3" xfId="50037" xr:uid="{00000000-0005-0000-0000-00009C860000}"/>
    <cellStyle name="Normal 5 2 2 8 3 3" xfId="26694" xr:uid="{00000000-0005-0000-0000-00009D860000}"/>
    <cellStyle name="Normal 5 2 2 8 3 4" xfId="42291" xr:uid="{00000000-0005-0000-0000-00009E860000}"/>
    <cellStyle name="Normal 5 2 2 8 4" xfId="18769" xr:uid="{00000000-0005-0000-0000-00009F860000}"/>
    <cellStyle name="Normal 5 2 2 8 4 2" xfId="34438" xr:uid="{00000000-0005-0000-0000-0000A0860000}"/>
    <cellStyle name="Normal 5 2 2 8 4 3" xfId="50035" xr:uid="{00000000-0005-0000-0000-0000A1860000}"/>
    <cellStyle name="Normal 5 2 2 8 5" xfId="26692" xr:uid="{00000000-0005-0000-0000-0000A2860000}"/>
    <cellStyle name="Normal 5 2 2 8 6" xfId="42289" xr:uid="{00000000-0005-0000-0000-0000A3860000}"/>
    <cellStyle name="Normal 5 2 2 9" xfId="10863" xr:uid="{00000000-0005-0000-0000-0000A4860000}"/>
    <cellStyle name="Normal 5 2 2 9 2" xfId="10864" xr:uid="{00000000-0005-0000-0000-0000A5860000}"/>
    <cellStyle name="Normal 5 2 2 9 2 2" xfId="18773" xr:uid="{00000000-0005-0000-0000-0000A6860000}"/>
    <cellStyle name="Normal 5 2 2 9 2 2 2" xfId="34442" xr:uid="{00000000-0005-0000-0000-0000A7860000}"/>
    <cellStyle name="Normal 5 2 2 9 2 2 3" xfId="50039" xr:uid="{00000000-0005-0000-0000-0000A8860000}"/>
    <cellStyle name="Normal 5 2 2 9 2 3" xfId="26696" xr:uid="{00000000-0005-0000-0000-0000A9860000}"/>
    <cellStyle name="Normal 5 2 2 9 2 4" xfId="42293" xr:uid="{00000000-0005-0000-0000-0000AA860000}"/>
    <cellStyle name="Normal 5 2 2 9 3" xfId="10865" xr:uid="{00000000-0005-0000-0000-0000AB860000}"/>
    <cellStyle name="Normal 5 2 2 9 3 2" xfId="18774" xr:uid="{00000000-0005-0000-0000-0000AC860000}"/>
    <cellStyle name="Normal 5 2 2 9 3 2 2" xfId="34443" xr:uid="{00000000-0005-0000-0000-0000AD860000}"/>
    <cellStyle name="Normal 5 2 2 9 3 2 3" xfId="50040" xr:uid="{00000000-0005-0000-0000-0000AE860000}"/>
    <cellStyle name="Normal 5 2 2 9 3 3" xfId="26697" xr:uid="{00000000-0005-0000-0000-0000AF860000}"/>
    <cellStyle name="Normal 5 2 2 9 3 4" xfId="42294" xr:uid="{00000000-0005-0000-0000-0000B0860000}"/>
    <cellStyle name="Normal 5 2 2 9 4" xfId="18772" xr:uid="{00000000-0005-0000-0000-0000B1860000}"/>
    <cellStyle name="Normal 5 2 2 9 4 2" xfId="34441" xr:uid="{00000000-0005-0000-0000-0000B2860000}"/>
    <cellStyle name="Normal 5 2 2 9 4 3" xfId="50038" xr:uid="{00000000-0005-0000-0000-0000B3860000}"/>
    <cellStyle name="Normal 5 2 2 9 5" xfId="26695" xr:uid="{00000000-0005-0000-0000-0000B4860000}"/>
    <cellStyle name="Normal 5 2 2 9 6" xfId="42292" xr:uid="{00000000-0005-0000-0000-0000B5860000}"/>
    <cellStyle name="Normal 5 2 20" xfId="10866" xr:uid="{00000000-0005-0000-0000-0000B6860000}"/>
    <cellStyle name="Normal 5 2 20 2" xfId="18775" xr:uid="{00000000-0005-0000-0000-0000B7860000}"/>
    <cellStyle name="Normal 5 2 20 2 2" xfId="34444" xr:uid="{00000000-0005-0000-0000-0000B8860000}"/>
    <cellStyle name="Normal 5 2 20 2 3" xfId="50041" xr:uid="{00000000-0005-0000-0000-0000B9860000}"/>
    <cellStyle name="Normal 5 2 20 3" xfId="26698" xr:uid="{00000000-0005-0000-0000-0000BA860000}"/>
    <cellStyle name="Normal 5 2 20 4" xfId="42295" xr:uid="{00000000-0005-0000-0000-0000BB860000}"/>
    <cellStyle name="Normal 5 2 21" xfId="10867" xr:uid="{00000000-0005-0000-0000-0000BC860000}"/>
    <cellStyle name="Normal 5 2 21 2" xfId="18776" xr:uid="{00000000-0005-0000-0000-0000BD860000}"/>
    <cellStyle name="Normal 5 2 21 2 2" xfId="34445" xr:uid="{00000000-0005-0000-0000-0000BE860000}"/>
    <cellStyle name="Normal 5 2 21 2 3" xfId="50042" xr:uid="{00000000-0005-0000-0000-0000BF860000}"/>
    <cellStyle name="Normal 5 2 21 3" xfId="26699" xr:uid="{00000000-0005-0000-0000-0000C0860000}"/>
    <cellStyle name="Normal 5 2 21 4" xfId="42296" xr:uid="{00000000-0005-0000-0000-0000C1860000}"/>
    <cellStyle name="Normal 5 2 22" xfId="18537" xr:uid="{00000000-0005-0000-0000-0000C2860000}"/>
    <cellStyle name="Normal 5 2 22 2" xfId="34206" xr:uid="{00000000-0005-0000-0000-0000C3860000}"/>
    <cellStyle name="Normal 5 2 22 3" xfId="49803" xr:uid="{00000000-0005-0000-0000-0000C4860000}"/>
    <cellStyle name="Normal 5 2 23" xfId="10628" xr:uid="{00000000-0005-0000-0000-0000C5860000}"/>
    <cellStyle name="Normal 5 2 23 2" xfId="26460" xr:uid="{00000000-0005-0000-0000-0000C6860000}"/>
    <cellStyle name="Normal 5 2 24" xfId="42057" xr:uid="{00000000-0005-0000-0000-0000C7860000}"/>
    <cellStyle name="Normal 5 2 3" xfId="10868" xr:uid="{00000000-0005-0000-0000-0000C8860000}"/>
    <cellStyle name="Normal 5 2 3 10" xfId="10869" xr:uid="{00000000-0005-0000-0000-0000C9860000}"/>
    <cellStyle name="Normal 5 2 3 10 2" xfId="10870" xr:uid="{00000000-0005-0000-0000-0000CA860000}"/>
    <cellStyle name="Normal 5 2 3 10 2 2" xfId="18779" xr:uid="{00000000-0005-0000-0000-0000CB860000}"/>
    <cellStyle name="Normal 5 2 3 10 2 2 2" xfId="34448" xr:uid="{00000000-0005-0000-0000-0000CC860000}"/>
    <cellStyle name="Normal 5 2 3 10 2 2 3" xfId="50045" xr:uid="{00000000-0005-0000-0000-0000CD860000}"/>
    <cellStyle name="Normal 5 2 3 10 2 3" xfId="26702" xr:uid="{00000000-0005-0000-0000-0000CE860000}"/>
    <cellStyle name="Normal 5 2 3 10 2 4" xfId="42299" xr:uid="{00000000-0005-0000-0000-0000CF860000}"/>
    <cellStyle name="Normal 5 2 3 10 3" xfId="10871" xr:uid="{00000000-0005-0000-0000-0000D0860000}"/>
    <cellStyle name="Normal 5 2 3 10 3 2" xfId="18780" xr:uid="{00000000-0005-0000-0000-0000D1860000}"/>
    <cellStyle name="Normal 5 2 3 10 3 2 2" xfId="34449" xr:uid="{00000000-0005-0000-0000-0000D2860000}"/>
    <cellStyle name="Normal 5 2 3 10 3 2 3" xfId="50046" xr:uid="{00000000-0005-0000-0000-0000D3860000}"/>
    <cellStyle name="Normal 5 2 3 10 3 3" xfId="26703" xr:uid="{00000000-0005-0000-0000-0000D4860000}"/>
    <cellStyle name="Normal 5 2 3 10 3 4" xfId="42300" xr:uid="{00000000-0005-0000-0000-0000D5860000}"/>
    <cellStyle name="Normal 5 2 3 10 4" xfId="18778" xr:uid="{00000000-0005-0000-0000-0000D6860000}"/>
    <cellStyle name="Normal 5 2 3 10 4 2" xfId="34447" xr:uid="{00000000-0005-0000-0000-0000D7860000}"/>
    <cellStyle name="Normal 5 2 3 10 4 3" xfId="50044" xr:uid="{00000000-0005-0000-0000-0000D8860000}"/>
    <cellStyle name="Normal 5 2 3 10 5" xfId="26701" xr:uid="{00000000-0005-0000-0000-0000D9860000}"/>
    <cellStyle name="Normal 5 2 3 10 6" xfId="42298" xr:uid="{00000000-0005-0000-0000-0000DA860000}"/>
    <cellStyle name="Normal 5 2 3 11" xfId="10872" xr:uid="{00000000-0005-0000-0000-0000DB860000}"/>
    <cellStyle name="Normal 5 2 3 11 2" xfId="10873" xr:uid="{00000000-0005-0000-0000-0000DC860000}"/>
    <cellStyle name="Normal 5 2 3 11 2 2" xfId="18782" xr:uid="{00000000-0005-0000-0000-0000DD860000}"/>
    <cellStyle name="Normal 5 2 3 11 2 2 2" xfId="34451" xr:uid="{00000000-0005-0000-0000-0000DE860000}"/>
    <cellStyle name="Normal 5 2 3 11 2 2 3" xfId="50048" xr:uid="{00000000-0005-0000-0000-0000DF860000}"/>
    <cellStyle name="Normal 5 2 3 11 2 3" xfId="26705" xr:uid="{00000000-0005-0000-0000-0000E0860000}"/>
    <cellStyle name="Normal 5 2 3 11 2 4" xfId="42302" xr:uid="{00000000-0005-0000-0000-0000E1860000}"/>
    <cellStyle name="Normal 5 2 3 11 3" xfId="10874" xr:uid="{00000000-0005-0000-0000-0000E2860000}"/>
    <cellStyle name="Normal 5 2 3 11 3 2" xfId="18783" xr:uid="{00000000-0005-0000-0000-0000E3860000}"/>
    <cellStyle name="Normal 5 2 3 11 3 2 2" xfId="34452" xr:uid="{00000000-0005-0000-0000-0000E4860000}"/>
    <cellStyle name="Normal 5 2 3 11 3 2 3" xfId="50049" xr:uid="{00000000-0005-0000-0000-0000E5860000}"/>
    <cellStyle name="Normal 5 2 3 11 3 3" xfId="26706" xr:uid="{00000000-0005-0000-0000-0000E6860000}"/>
    <cellStyle name="Normal 5 2 3 11 3 4" xfId="42303" xr:uid="{00000000-0005-0000-0000-0000E7860000}"/>
    <cellStyle name="Normal 5 2 3 11 4" xfId="18781" xr:uid="{00000000-0005-0000-0000-0000E8860000}"/>
    <cellStyle name="Normal 5 2 3 11 4 2" xfId="34450" xr:uid="{00000000-0005-0000-0000-0000E9860000}"/>
    <cellStyle name="Normal 5 2 3 11 4 3" xfId="50047" xr:uid="{00000000-0005-0000-0000-0000EA860000}"/>
    <cellStyle name="Normal 5 2 3 11 5" xfId="26704" xr:uid="{00000000-0005-0000-0000-0000EB860000}"/>
    <cellStyle name="Normal 5 2 3 11 6" xfId="42301" xr:uid="{00000000-0005-0000-0000-0000EC860000}"/>
    <cellStyle name="Normal 5 2 3 12" xfId="10875" xr:uid="{00000000-0005-0000-0000-0000ED860000}"/>
    <cellStyle name="Normal 5 2 3 12 2" xfId="10876" xr:uid="{00000000-0005-0000-0000-0000EE860000}"/>
    <cellStyle name="Normal 5 2 3 12 2 2" xfId="18785" xr:uid="{00000000-0005-0000-0000-0000EF860000}"/>
    <cellStyle name="Normal 5 2 3 12 2 2 2" xfId="34454" xr:uid="{00000000-0005-0000-0000-0000F0860000}"/>
    <cellStyle name="Normal 5 2 3 12 2 2 3" xfId="50051" xr:uid="{00000000-0005-0000-0000-0000F1860000}"/>
    <cellStyle name="Normal 5 2 3 12 2 3" xfId="26708" xr:uid="{00000000-0005-0000-0000-0000F2860000}"/>
    <cellStyle name="Normal 5 2 3 12 2 4" xfId="42305" xr:uid="{00000000-0005-0000-0000-0000F3860000}"/>
    <cellStyle name="Normal 5 2 3 12 3" xfId="10877" xr:uid="{00000000-0005-0000-0000-0000F4860000}"/>
    <cellStyle name="Normal 5 2 3 12 3 2" xfId="18786" xr:uid="{00000000-0005-0000-0000-0000F5860000}"/>
    <cellStyle name="Normal 5 2 3 12 3 2 2" xfId="34455" xr:uid="{00000000-0005-0000-0000-0000F6860000}"/>
    <cellStyle name="Normal 5 2 3 12 3 2 3" xfId="50052" xr:uid="{00000000-0005-0000-0000-0000F7860000}"/>
    <cellStyle name="Normal 5 2 3 12 3 3" xfId="26709" xr:uid="{00000000-0005-0000-0000-0000F8860000}"/>
    <cellStyle name="Normal 5 2 3 12 3 4" xfId="42306" xr:uid="{00000000-0005-0000-0000-0000F9860000}"/>
    <cellStyle name="Normal 5 2 3 12 4" xfId="18784" xr:uid="{00000000-0005-0000-0000-0000FA860000}"/>
    <cellStyle name="Normal 5 2 3 12 4 2" xfId="34453" xr:uid="{00000000-0005-0000-0000-0000FB860000}"/>
    <cellStyle name="Normal 5 2 3 12 4 3" xfId="50050" xr:uid="{00000000-0005-0000-0000-0000FC860000}"/>
    <cellStyle name="Normal 5 2 3 12 5" xfId="26707" xr:uid="{00000000-0005-0000-0000-0000FD860000}"/>
    <cellStyle name="Normal 5 2 3 12 6" xfId="42304" xr:uid="{00000000-0005-0000-0000-0000FE860000}"/>
    <cellStyle name="Normal 5 2 3 13" xfId="10878" xr:uid="{00000000-0005-0000-0000-0000FF860000}"/>
    <cellStyle name="Normal 5 2 3 13 2" xfId="10879" xr:uid="{00000000-0005-0000-0000-000000870000}"/>
    <cellStyle name="Normal 5 2 3 13 2 2" xfId="18788" xr:uid="{00000000-0005-0000-0000-000001870000}"/>
    <cellStyle name="Normal 5 2 3 13 2 2 2" xfId="34457" xr:uid="{00000000-0005-0000-0000-000002870000}"/>
    <cellStyle name="Normal 5 2 3 13 2 2 3" xfId="50054" xr:uid="{00000000-0005-0000-0000-000003870000}"/>
    <cellStyle name="Normal 5 2 3 13 2 3" xfId="26711" xr:uid="{00000000-0005-0000-0000-000004870000}"/>
    <cellStyle name="Normal 5 2 3 13 2 4" xfId="42308" xr:uid="{00000000-0005-0000-0000-000005870000}"/>
    <cellStyle name="Normal 5 2 3 13 3" xfId="10880" xr:uid="{00000000-0005-0000-0000-000006870000}"/>
    <cellStyle name="Normal 5 2 3 13 3 2" xfId="18789" xr:uid="{00000000-0005-0000-0000-000007870000}"/>
    <cellStyle name="Normal 5 2 3 13 3 2 2" xfId="34458" xr:uid="{00000000-0005-0000-0000-000008870000}"/>
    <cellStyle name="Normal 5 2 3 13 3 2 3" xfId="50055" xr:uid="{00000000-0005-0000-0000-000009870000}"/>
    <cellStyle name="Normal 5 2 3 13 3 3" xfId="26712" xr:uid="{00000000-0005-0000-0000-00000A870000}"/>
    <cellStyle name="Normal 5 2 3 13 3 4" xfId="42309" xr:uid="{00000000-0005-0000-0000-00000B870000}"/>
    <cellStyle name="Normal 5 2 3 13 4" xfId="18787" xr:uid="{00000000-0005-0000-0000-00000C870000}"/>
    <cellStyle name="Normal 5 2 3 13 4 2" xfId="34456" xr:uid="{00000000-0005-0000-0000-00000D870000}"/>
    <cellStyle name="Normal 5 2 3 13 4 3" xfId="50053" xr:uid="{00000000-0005-0000-0000-00000E870000}"/>
    <cellStyle name="Normal 5 2 3 13 5" xfId="26710" xr:uid="{00000000-0005-0000-0000-00000F870000}"/>
    <cellStyle name="Normal 5 2 3 13 6" xfId="42307" xr:uid="{00000000-0005-0000-0000-000010870000}"/>
    <cellStyle name="Normal 5 2 3 14" xfId="10881" xr:uid="{00000000-0005-0000-0000-000011870000}"/>
    <cellStyle name="Normal 5 2 3 14 2" xfId="10882" xr:uid="{00000000-0005-0000-0000-000012870000}"/>
    <cellStyle name="Normal 5 2 3 14 2 2" xfId="18791" xr:uid="{00000000-0005-0000-0000-000013870000}"/>
    <cellStyle name="Normal 5 2 3 14 2 2 2" xfId="34460" xr:uid="{00000000-0005-0000-0000-000014870000}"/>
    <cellStyle name="Normal 5 2 3 14 2 2 3" xfId="50057" xr:uid="{00000000-0005-0000-0000-000015870000}"/>
    <cellStyle name="Normal 5 2 3 14 2 3" xfId="26714" xr:uid="{00000000-0005-0000-0000-000016870000}"/>
    <cellStyle name="Normal 5 2 3 14 2 4" xfId="42311" xr:uid="{00000000-0005-0000-0000-000017870000}"/>
    <cellStyle name="Normal 5 2 3 14 3" xfId="10883" xr:uid="{00000000-0005-0000-0000-000018870000}"/>
    <cellStyle name="Normal 5 2 3 14 3 2" xfId="18792" xr:uid="{00000000-0005-0000-0000-000019870000}"/>
    <cellStyle name="Normal 5 2 3 14 3 2 2" xfId="34461" xr:uid="{00000000-0005-0000-0000-00001A870000}"/>
    <cellStyle name="Normal 5 2 3 14 3 2 3" xfId="50058" xr:uid="{00000000-0005-0000-0000-00001B870000}"/>
    <cellStyle name="Normal 5 2 3 14 3 3" xfId="26715" xr:uid="{00000000-0005-0000-0000-00001C870000}"/>
    <cellStyle name="Normal 5 2 3 14 3 4" xfId="42312" xr:uid="{00000000-0005-0000-0000-00001D870000}"/>
    <cellStyle name="Normal 5 2 3 14 4" xfId="18790" xr:uid="{00000000-0005-0000-0000-00001E870000}"/>
    <cellStyle name="Normal 5 2 3 14 4 2" xfId="34459" xr:uid="{00000000-0005-0000-0000-00001F870000}"/>
    <cellStyle name="Normal 5 2 3 14 4 3" xfId="50056" xr:uid="{00000000-0005-0000-0000-000020870000}"/>
    <cellStyle name="Normal 5 2 3 14 5" xfId="26713" xr:uid="{00000000-0005-0000-0000-000021870000}"/>
    <cellStyle name="Normal 5 2 3 14 6" xfId="42310" xr:uid="{00000000-0005-0000-0000-000022870000}"/>
    <cellStyle name="Normal 5 2 3 15" xfId="10884" xr:uid="{00000000-0005-0000-0000-000023870000}"/>
    <cellStyle name="Normal 5 2 3 15 2" xfId="10885" xr:uid="{00000000-0005-0000-0000-000024870000}"/>
    <cellStyle name="Normal 5 2 3 15 2 2" xfId="18794" xr:uid="{00000000-0005-0000-0000-000025870000}"/>
    <cellStyle name="Normal 5 2 3 15 2 2 2" xfId="34463" xr:uid="{00000000-0005-0000-0000-000026870000}"/>
    <cellStyle name="Normal 5 2 3 15 2 2 3" xfId="50060" xr:uid="{00000000-0005-0000-0000-000027870000}"/>
    <cellStyle name="Normal 5 2 3 15 2 3" xfId="26717" xr:uid="{00000000-0005-0000-0000-000028870000}"/>
    <cellStyle name="Normal 5 2 3 15 2 4" xfId="42314" xr:uid="{00000000-0005-0000-0000-000029870000}"/>
    <cellStyle name="Normal 5 2 3 15 3" xfId="10886" xr:uid="{00000000-0005-0000-0000-00002A870000}"/>
    <cellStyle name="Normal 5 2 3 15 3 2" xfId="18795" xr:uid="{00000000-0005-0000-0000-00002B870000}"/>
    <cellStyle name="Normal 5 2 3 15 3 2 2" xfId="34464" xr:uid="{00000000-0005-0000-0000-00002C870000}"/>
    <cellStyle name="Normal 5 2 3 15 3 2 3" xfId="50061" xr:uid="{00000000-0005-0000-0000-00002D870000}"/>
    <cellStyle name="Normal 5 2 3 15 3 3" xfId="26718" xr:uid="{00000000-0005-0000-0000-00002E870000}"/>
    <cellStyle name="Normal 5 2 3 15 3 4" xfId="42315" xr:uid="{00000000-0005-0000-0000-00002F870000}"/>
    <cellStyle name="Normal 5 2 3 15 4" xfId="18793" xr:uid="{00000000-0005-0000-0000-000030870000}"/>
    <cellStyle name="Normal 5 2 3 15 4 2" xfId="34462" xr:uid="{00000000-0005-0000-0000-000031870000}"/>
    <cellStyle name="Normal 5 2 3 15 4 3" xfId="50059" xr:uid="{00000000-0005-0000-0000-000032870000}"/>
    <cellStyle name="Normal 5 2 3 15 5" xfId="26716" xr:uid="{00000000-0005-0000-0000-000033870000}"/>
    <cellStyle name="Normal 5 2 3 15 6" xfId="42313" xr:uid="{00000000-0005-0000-0000-000034870000}"/>
    <cellStyle name="Normal 5 2 3 16" xfId="10887" xr:uid="{00000000-0005-0000-0000-000035870000}"/>
    <cellStyle name="Normal 5 2 3 16 2" xfId="10888" xr:uid="{00000000-0005-0000-0000-000036870000}"/>
    <cellStyle name="Normal 5 2 3 16 2 2" xfId="18797" xr:uid="{00000000-0005-0000-0000-000037870000}"/>
    <cellStyle name="Normal 5 2 3 16 2 2 2" xfId="34466" xr:uid="{00000000-0005-0000-0000-000038870000}"/>
    <cellStyle name="Normal 5 2 3 16 2 2 3" xfId="50063" xr:uid="{00000000-0005-0000-0000-000039870000}"/>
    <cellStyle name="Normal 5 2 3 16 2 3" xfId="26720" xr:uid="{00000000-0005-0000-0000-00003A870000}"/>
    <cellStyle name="Normal 5 2 3 16 2 4" xfId="42317" xr:uid="{00000000-0005-0000-0000-00003B870000}"/>
    <cellStyle name="Normal 5 2 3 16 3" xfId="10889" xr:uid="{00000000-0005-0000-0000-00003C870000}"/>
    <cellStyle name="Normal 5 2 3 16 3 2" xfId="18798" xr:uid="{00000000-0005-0000-0000-00003D870000}"/>
    <cellStyle name="Normal 5 2 3 16 3 2 2" xfId="34467" xr:uid="{00000000-0005-0000-0000-00003E870000}"/>
    <cellStyle name="Normal 5 2 3 16 3 2 3" xfId="50064" xr:uid="{00000000-0005-0000-0000-00003F870000}"/>
    <cellStyle name="Normal 5 2 3 16 3 3" xfId="26721" xr:uid="{00000000-0005-0000-0000-000040870000}"/>
    <cellStyle name="Normal 5 2 3 16 3 4" xfId="42318" xr:uid="{00000000-0005-0000-0000-000041870000}"/>
    <cellStyle name="Normal 5 2 3 16 4" xfId="18796" xr:uid="{00000000-0005-0000-0000-000042870000}"/>
    <cellStyle name="Normal 5 2 3 16 4 2" xfId="34465" xr:uid="{00000000-0005-0000-0000-000043870000}"/>
    <cellStyle name="Normal 5 2 3 16 4 3" xfId="50062" xr:uid="{00000000-0005-0000-0000-000044870000}"/>
    <cellStyle name="Normal 5 2 3 16 5" xfId="26719" xr:uid="{00000000-0005-0000-0000-000045870000}"/>
    <cellStyle name="Normal 5 2 3 16 6" xfId="42316" xr:uid="{00000000-0005-0000-0000-000046870000}"/>
    <cellStyle name="Normal 5 2 3 17" xfId="10890" xr:uid="{00000000-0005-0000-0000-000047870000}"/>
    <cellStyle name="Normal 5 2 3 17 2" xfId="18799" xr:uid="{00000000-0005-0000-0000-000048870000}"/>
    <cellStyle name="Normal 5 2 3 17 2 2" xfId="34468" xr:uid="{00000000-0005-0000-0000-000049870000}"/>
    <cellStyle name="Normal 5 2 3 17 2 3" xfId="50065" xr:uid="{00000000-0005-0000-0000-00004A870000}"/>
    <cellStyle name="Normal 5 2 3 17 3" xfId="26722" xr:uid="{00000000-0005-0000-0000-00004B870000}"/>
    <cellStyle name="Normal 5 2 3 17 4" xfId="42319" xr:uid="{00000000-0005-0000-0000-00004C870000}"/>
    <cellStyle name="Normal 5 2 3 18" xfId="10891" xr:uid="{00000000-0005-0000-0000-00004D870000}"/>
    <cellStyle name="Normal 5 2 3 18 2" xfId="18800" xr:uid="{00000000-0005-0000-0000-00004E870000}"/>
    <cellStyle name="Normal 5 2 3 18 2 2" xfId="34469" xr:uid="{00000000-0005-0000-0000-00004F870000}"/>
    <cellStyle name="Normal 5 2 3 18 2 3" xfId="50066" xr:uid="{00000000-0005-0000-0000-000050870000}"/>
    <cellStyle name="Normal 5 2 3 18 3" xfId="26723" xr:uid="{00000000-0005-0000-0000-000051870000}"/>
    <cellStyle name="Normal 5 2 3 18 4" xfId="42320" xr:uid="{00000000-0005-0000-0000-000052870000}"/>
    <cellStyle name="Normal 5 2 3 19" xfId="18777" xr:uid="{00000000-0005-0000-0000-000053870000}"/>
    <cellStyle name="Normal 5 2 3 19 2" xfId="34446" xr:uid="{00000000-0005-0000-0000-000054870000}"/>
    <cellStyle name="Normal 5 2 3 19 3" xfId="50043" xr:uid="{00000000-0005-0000-0000-000055870000}"/>
    <cellStyle name="Normal 5 2 3 2" xfId="10892" xr:uid="{00000000-0005-0000-0000-000056870000}"/>
    <cellStyle name="Normal 5 2 3 2 2" xfId="10893" xr:uid="{00000000-0005-0000-0000-000057870000}"/>
    <cellStyle name="Normal 5 2 3 2 2 2" xfId="10894" xr:uid="{00000000-0005-0000-0000-000058870000}"/>
    <cellStyle name="Normal 5 2 3 2 2 2 2" xfId="10895" xr:uid="{00000000-0005-0000-0000-000059870000}"/>
    <cellStyle name="Normal 5 2 3 2 2 2 2 2" xfId="18804" xr:uid="{00000000-0005-0000-0000-00005A870000}"/>
    <cellStyle name="Normal 5 2 3 2 2 2 2 2 2" xfId="34473" xr:uid="{00000000-0005-0000-0000-00005B870000}"/>
    <cellStyle name="Normal 5 2 3 2 2 2 2 2 3" xfId="50070" xr:uid="{00000000-0005-0000-0000-00005C870000}"/>
    <cellStyle name="Normal 5 2 3 2 2 2 2 3" xfId="26727" xr:uid="{00000000-0005-0000-0000-00005D870000}"/>
    <cellStyle name="Normal 5 2 3 2 2 2 2 4" xfId="42324" xr:uid="{00000000-0005-0000-0000-00005E870000}"/>
    <cellStyle name="Normal 5 2 3 2 2 2 3" xfId="10896" xr:uid="{00000000-0005-0000-0000-00005F870000}"/>
    <cellStyle name="Normal 5 2 3 2 2 2 3 2" xfId="18805" xr:uid="{00000000-0005-0000-0000-000060870000}"/>
    <cellStyle name="Normal 5 2 3 2 2 2 3 2 2" xfId="34474" xr:uid="{00000000-0005-0000-0000-000061870000}"/>
    <cellStyle name="Normal 5 2 3 2 2 2 3 2 3" xfId="50071" xr:uid="{00000000-0005-0000-0000-000062870000}"/>
    <cellStyle name="Normal 5 2 3 2 2 2 3 3" xfId="26728" xr:uid="{00000000-0005-0000-0000-000063870000}"/>
    <cellStyle name="Normal 5 2 3 2 2 2 3 4" xfId="42325" xr:uid="{00000000-0005-0000-0000-000064870000}"/>
    <cellStyle name="Normal 5 2 3 2 2 2 4" xfId="18803" xr:uid="{00000000-0005-0000-0000-000065870000}"/>
    <cellStyle name="Normal 5 2 3 2 2 2 4 2" xfId="34472" xr:uid="{00000000-0005-0000-0000-000066870000}"/>
    <cellStyle name="Normal 5 2 3 2 2 2 4 3" xfId="50069" xr:uid="{00000000-0005-0000-0000-000067870000}"/>
    <cellStyle name="Normal 5 2 3 2 2 2 5" xfId="26726" xr:uid="{00000000-0005-0000-0000-000068870000}"/>
    <cellStyle name="Normal 5 2 3 2 2 2 6" xfId="42323" xr:uid="{00000000-0005-0000-0000-000069870000}"/>
    <cellStyle name="Normal 5 2 3 2 2 3" xfId="10897" xr:uid="{00000000-0005-0000-0000-00006A870000}"/>
    <cellStyle name="Normal 5 2 3 2 2 3 2" xfId="18806" xr:uid="{00000000-0005-0000-0000-00006B870000}"/>
    <cellStyle name="Normal 5 2 3 2 2 3 2 2" xfId="34475" xr:uid="{00000000-0005-0000-0000-00006C870000}"/>
    <cellStyle name="Normal 5 2 3 2 2 3 2 3" xfId="50072" xr:uid="{00000000-0005-0000-0000-00006D870000}"/>
    <cellStyle name="Normal 5 2 3 2 2 3 3" xfId="26729" xr:uid="{00000000-0005-0000-0000-00006E870000}"/>
    <cellStyle name="Normal 5 2 3 2 2 3 4" xfId="42326" xr:uid="{00000000-0005-0000-0000-00006F870000}"/>
    <cellStyle name="Normal 5 2 3 2 2 4" xfId="10898" xr:uid="{00000000-0005-0000-0000-000070870000}"/>
    <cellStyle name="Normal 5 2 3 2 2 4 2" xfId="18807" xr:uid="{00000000-0005-0000-0000-000071870000}"/>
    <cellStyle name="Normal 5 2 3 2 2 4 2 2" xfId="34476" xr:uid="{00000000-0005-0000-0000-000072870000}"/>
    <cellStyle name="Normal 5 2 3 2 2 4 2 3" xfId="50073" xr:uid="{00000000-0005-0000-0000-000073870000}"/>
    <cellStyle name="Normal 5 2 3 2 2 4 3" xfId="26730" xr:uid="{00000000-0005-0000-0000-000074870000}"/>
    <cellStyle name="Normal 5 2 3 2 2 4 4" xfId="42327" xr:uid="{00000000-0005-0000-0000-000075870000}"/>
    <cellStyle name="Normal 5 2 3 2 2 5" xfId="18802" xr:uid="{00000000-0005-0000-0000-000076870000}"/>
    <cellStyle name="Normal 5 2 3 2 2 5 2" xfId="34471" xr:uid="{00000000-0005-0000-0000-000077870000}"/>
    <cellStyle name="Normal 5 2 3 2 2 5 3" xfId="50068" xr:uid="{00000000-0005-0000-0000-000078870000}"/>
    <cellStyle name="Normal 5 2 3 2 2 6" xfId="26725" xr:uid="{00000000-0005-0000-0000-000079870000}"/>
    <cellStyle name="Normal 5 2 3 2 2 7" xfId="42322" xr:uid="{00000000-0005-0000-0000-00007A870000}"/>
    <cellStyle name="Normal 5 2 3 2 3" xfId="10899" xr:uid="{00000000-0005-0000-0000-00007B870000}"/>
    <cellStyle name="Normal 5 2 3 2 3 2" xfId="10900" xr:uid="{00000000-0005-0000-0000-00007C870000}"/>
    <cellStyle name="Normal 5 2 3 2 3 2 2" xfId="18809" xr:uid="{00000000-0005-0000-0000-00007D870000}"/>
    <cellStyle name="Normal 5 2 3 2 3 2 2 2" xfId="34478" xr:uid="{00000000-0005-0000-0000-00007E870000}"/>
    <cellStyle name="Normal 5 2 3 2 3 2 2 3" xfId="50075" xr:uid="{00000000-0005-0000-0000-00007F870000}"/>
    <cellStyle name="Normal 5 2 3 2 3 2 3" xfId="26732" xr:uid="{00000000-0005-0000-0000-000080870000}"/>
    <cellStyle name="Normal 5 2 3 2 3 2 4" xfId="42329" xr:uid="{00000000-0005-0000-0000-000081870000}"/>
    <cellStyle name="Normal 5 2 3 2 3 3" xfId="10901" xr:uid="{00000000-0005-0000-0000-000082870000}"/>
    <cellStyle name="Normal 5 2 3 2 3 3 2" xfId="18810" xr:uid="{00000000-0005-0000-0000-000083870000}"/>
    <cellStyle name="Normal 5 2 3 2 3 3 2 2" xfId="34479" xr:uid="{00000000-0005-0000-0000-000084870000}"/>
    <cellStyle name="Normal 5 2 3 2 3 3 2 3" xfId="50076" xr:uid="{00000000-0005-0000-0000-000085870000}"/>
    <cellStyle name="Normal 5 2 3 2 3 3 3" xfId="26733" xr:uid="{00000000-0005-0000-0000-000086870000}"/>
    <cellStyle name="Normal 5 2 3 2 3 3 4" xfId="42330" xr:uid="{00000000-0005-0000-0000-000087870000}"/>
    <cellStyle name="Normal 5 2 3 2 3 4" xfId="18808" xr:uid="{00000000-0005-0000-0000-000088870000}"/>
    <cellStyle name="Normal 5 2 3 2 3 4 2" xfId="34477" xr:uid="{00000000-0005-0000-0000-000089870000}"/>
    <cellStyle name="Normal 5 2 3 2 3 4 3" xfId="50074" xr:uid="{00000000-0005-0000-0000-00008A870000}"/>
    <cellStyle name="Normal 5 2 3 2 3 5" xfId="26731" xr:uid="{00000000-0005-0000-0000-00008B870000}"/>
    <cellStyle name="Normal 5 2 3 2 3 6" xfId="42328" xr:uid="{00000000-0005-0000-0000-00008C870000}"/>
    <cellStyle name="Normal 5 2 3 2 4" xfId="10902" xr:uid="{00000000-0005-0000-0000-00008D870000}"/>
    <cellStyle name="Normal 5 2 3 2 4 2" xfId="18811" xr:uid="{00000000-0005-0000-0000-00008E870000}"/>
    <cellStyle name="Normal 5 2 3 2 4 2 2" xfId="34480" xr:uid="{00000000-0005-0000-0000-00008F870000}"/>
    <cellStyle name="Normal 5 2 3 2 4 2 3" xfId="50077" xr:uid="{00000000-0005-0000-0000-000090870000}"/>
    <cellStyle name="Normal 5 2 3 2 4 3" xfId="26734" xr:uid="{00000000-0005-0000-0000-000091870000}"/>
    <cellStyle name="Normal 5 2 3 2 4 4" xfId="42331" xr:uid="{00000000-0005-0000-0000-000092870000}"/>
    <cellStyle name="Normal 5 2 3 2 5" xfId="10903" xr:uid="{00000000-0005-0000-0000-000093870000}"/>
    <cellStyle name="Normal 5 2 3 2 5 2" xfId="18812" xr:uid="{00000000-0005-0000-0000-000094870000}"/>
    <cellStyle name="Normal 5 2 3 2 5 2 2" xfId="34481" xr:uid="{00000000-0005-0000-0000-000095870000}"/>
    <cellStyle name="Normal 5 2 3 2 5 2 3" xfId="50078" xr:uid="{00000000-0005-0000-0000-000096870000}"/>
    <cellStyle name="Normal 5 2 3 2 5 3" xfId="26735" xr:uid="{00000000-0005-0000-0000-000097870000}"/>
    <cellStyle name="Normal 5 2 3 2 5 4" xfId="42332" xr:uid="{00000000-0005-0000-0000-000098870000}"/>
    <cellStyle name="Normal 5 2 3 2 6" xfId="18801" xr:uid="{00000000-0005-0000-0000-000099870000}"/>
    <cellStyle name="Normal 5 2 3 2 6 2" xfId="34470" xr:uid="{00000000-0005-0000-0000-00009A870000}"/>
    <cellStyle name="Normal 5 2 3 2 6 3" xfId="50067" xr:uid="{00000000-0005-0000-0000-00009B870000}"/>
    <cellStyle name="Normal 5 2 3 2 7" xfId="26724" xr:uid="{00000000-0005-0000-0000-00009C870000}"/>
    <cellStyle name="Normal 5 2 3 2 8" xfId="42321" xr:uid="{00000000-0005-0000-0000-00009D870000}"/>
    <cellStyle name="Normal 5 2 3 20" xfId="26700" xr:uid="{00000000-0005-0000-0000-00009E870000}"/>
    <cellStyle name="Normal 5 2 3 21" xfId="42297" xr:uid="{00000000-0005-0000-0000-00009F870000}"/>
    <cellStyle name="Normal 5 2 3 3" xfId="10904" xr:uid="{00000000-0005-0000-0000-0000A0870000}"/>
    <cellStyle name="Normal 5 2 3 3 2" xfId="10905" xr:uid="{00000000-0005-0000-0000-0000A1870000}"/>
    <cellStyle name="Normal 5 2 3 3 2 2" xfId="10906" xr:uid="{00000000-0005-0000-0000-0000A2870000}"/>
    <cellStyle name="Normal 5 2 3 3 2 2 2" xfId="10907" xr:uid="{00000000-0005-0000-0000-0000A3870000}"/>
    <cellStyle name="Normal 5 2 3 3 2 2 2 2" xfId="18816" xr:uid="{00000000-0005-0000-0000-0000A4870000}"/>
    <cellStyle name="Normal 5 2 3 3 2 2 2 2 2" xfId="34485" xr:uid="{00000000-0005-0000-0000-0000A5870000}"/>
    <cellStyle name="Normal 5 2 3 3 2 2 2 2 3" xfId="50082" xr:uid="{00000000-0005-0000-0000-0000A6870000}"/>
    <cellStyle name="Normal 5 2 3 3 2 2 2 3" xfId="26739" xr:uid="{00000000-0005-0000-0000-0000A7870000}"/>
    <cellStyle name="Normal 5 2 3 3 2 2 2 4" xfId="42336" xr:uid="{00000000-0005-0000-0000-0000A8870000}"/>
    <cellStyle name="Normal 5 2 3 3 2 2 3" xfId="10908" xr:uid="{00000000-0005-0000-0000-0000A9870000}"/>
    <cellStyle name="Normal 5 2 3 3 2 2 3 2" xfId="18817" xr:uid="{00000000-0005-0000-0000-0000AA870000}"/>
    <cellStyle name="Normal 5 2 3 3 2 2 3 2 2" xfId="34486" xr:uid="{00000000-0005-0000-0000-0000AB870000}"/>
    <cellStyle name="Normal 5 2 3 3 2 2 3 2 3" xfId="50083" xr:uid="{00000000-0005-0000-0000-0000AC870000}"/>
    <cellStyle name="Normal 5 2 3 3 2 2 3 3" xfId="26740" xr:uid="{00000000-0005-0000-0000-0000AD870000}"/>
    <cellStyle name="Normal 5 2 3 3 2 2 3 4" xfId="42337" xr:uid="{00000000-0005-0000-0000-0000AE870000}"/>
    <cellStyle name="Normal 5 2 3 3 2 2 4" xfId="18815" xr:uid="{00000000-0005-0000-0000-0000AF870000}"/>
    <cellStyle name="Normal 5 2 3 3 2 2 4 2" xfId="34484" xr:uid="{00000000-0005-0000-0000-0000B0870000}"/>
    <cellStyle name="Normal 5 2 3 3 2 2 4 3" xfId="50081" xr:uid="{00000000-0005-0000-0000-0000B1870000}"/>
    <cellStyle name="Normal 5 2 3 3 2 2 5" xfId="26738" xr:uid="{00000000-0005-0000-0000-0000B2870000}"/>
    <cellStyle name="Normal 5 2 3 3 2 2 6" xfId="42335" xr:uid="{00000000-0005-0000-0000-0000B3870000}"/>
    <cellStyle name="Normal 5 2 3 3 2 3" xfId="10909" xr:uid="{00000000-0005-0000-0000-0000B4870000}"/>
    <cellStyle name="Normal 5 2 3 3 2 3 2" xfId="18818" xr:uid="{00000000-0005-0000-0000-0000B5870000}"/>
    <cellStyle name="Normal 5 2 3 3 2 3 2 2" xfId="34487" xr:uid="{00000000-0005-0000-0000-0000B6870000}"/>
    <cellStyle name="Normal 5 2 3 3 2 3 2 3" xfId="50084" xr:uid="{00000000-0005-0000-0000-0000B7870000}"/>
    <cellStyle name="Normal 5 2 3 3 2 3 3" xfId="26741" xr:uid="{00000000-0005-0000-0000-0000B8870000}"/>
    <cellStyle name="Normal 5 2 3 3 2 3 4" xfId="42338" xr:uid="{00000000-0005-0000-0000-0000B9870000}"/>
    <cellStyle name="Normal 5 2 3 3 2 4" xfId="10910" xr:uid="{00000000-0005-0000-0000-0000BA870000}"/>
    <cellStyle name="Normal 5 2 3 3 2 4 2" xfId="18819" xr:uid="{00000000-0005-0000-0000-0000BB870000}"/>
    <cellStyle name="Normal 5 2 3 3 2 4 2 2" xfId="34488" xr:uid="{00000000-0005-0000-0000-0000BC870000}"/>
    <cellStyle name="Normal 5 2 3 3 2 4 2 3" xfId="50085" xr:uid="{00000000-0005-0000-0000-0000BD870000}"/>
    <cellStyle name="Normal 5 2 3 3 2 4 3" xfId="26742" xr:uid="{00000000-0005-0000-0000-0000BE870000}"/>
    <cellStyle name="Normal 5 2 3 3 2 4 4" xfId="42339" xr:uid="{00000000-0005-0000-0000-0000BF870000}"/>
    <cellStyle name="Normal 5 2 3 3 2 5" xfId="18814" xr:uid="{00000000-0005-0000-0000-0000C0870000}"/>
    <cellStyle name="Normal 5 2 3 3 2 5 2" xfId="34483" xr:uid="{00000000-0005-0000-0000-0000C1870000}"/>
    <cellStyle name="Normal 5 2 3 3 2 5 3" xfId="50080" xr:uid="{00000000-0005-0000-0000-0000C2870000}"/>
    <cellStyle name="Normal 5 2 3 3 2 6" xfId="26737" xr:uid="{00000000-0005-0000-0000-0000C3870000}"/>
    <cellStyle name="Normal 5 2 3 3 2 7" xfId="42334" xr:uid="{00000000-0005-0000-0000-0000C4870000}"/>
    <cellStyle name="Normal 5 2 3 3 3" xfId="10911" xr:uid="{00000000-0005-0000-0000-0000C5870000}"/>
    <cellStyle name="Normal 5 2 3 3 3 2" xfId="10912" xr:uid="{00000000-0005-0000-0000-0000C6870000}"/>
    <cellStyle name="Normal 5 2 3 3 3 2 2" xfId="18821" xr:uid="{00000000-0005-0000-0000-0000C7870000}"/>
    <cellStyle name="Normal 5 2 3 3 3 2 2 2" xfId="34490" xr:uid="{00000000-0005-0000-0000-0000C8870000}"/>
    <cellStyle name="Normal 5 2 3 3 3 2 2 3" xfId="50087" xr:uid="{00000000-0005-0000-0000-0000C9870000}"/>
    <cellStyle name="Normal 5 2 3 3 3 2 3" xfId="26744" xr:uid="{00000000-0005-0000-0000-0000CA870000}"/>
    <cellStyle name="Normal 5 2 3 3 3 2 4" xfId="42341" xr:uid="{00000000-0005-0000-0000-0000CB870000}"/>
    <cellStyle name="Normal 5 2 3 3 3 3" xfId="10913" xr:uid="{00000000-0005-0000-0000-0000CC870000}"/>
    <cellStyle name="Normal 5 2 3 3 3 3 2" xfId="18822" xr:uid="{00000000-0005-0000-0000-0000CD870000}"/>
    <cellStyle name="Normal 5 2 3 3 3 3 2 2" xfId="34491" xr:uid="{00000000-0005-0000-0000-0000CE870000}"/>
    <cellStyle name="Normal 5 2 3 3 3 3 2 3" xfId="50088" xr:uid="{00000000-0005-0000-0000-0000CF870000}"/>
    <cellStyle name="Normal 5 2 3 3 3 3 3" xfId="26745" xr:uid="{00000000-0005-0000-0000-0000D0870000}"/>
    <cellStyle name="Normal 5 2 3 3 3 3 4" xfId="42342" xr:uid="{00000000-0005-0000-0000-0000D1870000}"/>
    <cellStyle name="Normal 5 2 3 3 3 4" xfId="18820" xr:uid="{00000000-0005-0000-0000-0000D2870000}"/>
    <cellStyle name="Normal 5 2 3 3 3 4 2" xfId="34489" xr:uid="{00000000-0005-0000-0000-0000D3870000}"/>
    <cellStyle name="Normal 5 2 3 3 3 4 3" xfId="50086" xr:uid="{00000000-0005-0000-0000-0000D4870000}"/>
    <cellStyle name="Normal 5 2 3 3 3 5" xfId="26743" xr:uid="{00000000-0005-0000-0000-0000D5870000}"/>
    <cellStyle name="Normal 5 2 3 3 3 6" xfId="42340" xr:uid="{00000000-0005-0000-0000-0000D6870000}"/>
    <cellStyle name="Normal 5 2 3 3 4" xfId="10914" xr:uid="{00000000-0005-0000-0000-0000D7870000}"/>
    <cellStyle name="Normal 5 2 3 3 4 2" xfId="18823" xr:uid="{00000000-0005-0000-0000-0000D8870000}"/>
    <cellStyle name="Normal 5 2 3 3 4 2 2" xfId="34492" xr:uid="{00000000-0005-0000-0000-0000D9870000}"/>
    <cellStyle name="Normal 5 2 3 3 4 2 3" xfId="50089" xr:uid="{00000000-0005-0000-0000-0000DA870000}"/>
    <cellStyle name="Normal 5 2 3 3 4 3" xfId="26746" xr:uid="{00000000-0005-0000-0000-0000DB870000}"/>
    <cellStyle name="Normal 5 2 3 3 4 4" xfId="42343" xr:uid="{00000000-0005-0000-0000-0000DC870000}"/>
    <cellStyle name="Normal 5 2 3 3 5" xfId="10915" xr:uid="{00000000-0005-0000-0000-0000DD870000}"/>
    <cellStyle name="Normal 5 2 3 3 5 2" xfId="18824" xr:uid="{00000000-0005-0000-0000-0000DE870000}"/>
    <cellStyle name="Normal 5 2 3 3 5 2 2" xfId="34493" xr:uid="{00000000-0005-0000-0000-0000DF870000}"/>
    <cellStyle name="Normal 5 2 3 3 5 2 3" xfId="50090" xr:uid="{00000000-0005-0000-0000-0000E0870000}"/>
    <cellStyle name="Normal 5 2 3 3 5 3" xfId="26747" xr:uid="{00000000-0005-0000-0000-0000E1870000}"/>
    <cellStyle name="Normal 5 2 3 3 5 4" xfId="42344" xr:uid="{00000000-0005-0000-0000-0000E2870000}"/>
    <cellStyle name="Normal 5 2 3 3 6" xfId="18813" xr:uid="{00000000-0005-0000-0000-0000E3870000}"/>
    <cellStyle name="Normal 5 2 3 3 6 2" xfId="34482" xr:uid="{00000000-0005-0000-0000-0000E4870000}"/>
    <cellStyle name="Normal 5 2 3 3 6 3" xfId="50079" xr:uid="{00000000-0005-0000-0000-0000E5870000}"/>
    <cellStyle name="Normal 5 2 3 3 7" xfId="26736" xr:uid="{00000000-0005-0000-0000-0000E6870000}"/>
    <cellStyle name="Normal 5 2 3 3 8" xfId="42333" xr:uid="{00000000-0005-0000-0000-0000E7870000}"/>
    <cellStyle name="Normal 5 2 3 4" xfId="10916" xr:uid="{00000000-0005-0000-0000-0000E8870000}"/>
    <cellStyle name="Normal 5 2 3 4 2" xfId="10917" xr:uid="{00000000-0005-0000-0000-0000E9870000}"/>
    <cellStyle name="Normal 5 2 3 4 2 2" xfId="10918" xr:uid="{00000000-0005-0000-0000-0000EA870000}"/>
    <cellStyle name="Normal 5 2 3 4 2 2 2" xfId="18827" xr:uid="{00000000-0005-0000-0000-0000EB870000}"/>
    <cellStyle name="Normal 5 2 3 4 2 2 2 2" xfId="34496" xr:uid="{00000000-0005-0000-0000-0000EC870000}"/>
    <cellStyle name="Normal 5 2 3 4 2 2 2 3" xfId="50093" xr:uid="{00000000-0005-0000-0000-0000ED870000}"/>
    <cellStyle name="Normal 5 2 3 4 2 2 3" xfId="26750" xr:uid="{00000000-0005-0000-0000-0000EE870000}"/>
    <cellStyle name="Normal 5 2 3 4 2 2 4" xfId="42347" xr:uid="{00000000-0005-0000-0000-0000EF870000}"/>
    <cellStyle name="Normal 5 2 3 4 2 3" xfId="10919" xr:uid="{00000000-0005-0000-0000-0000F0870000}"/>
    <cellStyle name="Normal 5 2 3 4 2 3 2" xfId="18828" xr:uid="{00000000-0005-0000-0000-0000F1870000}"/>
    <cellStyle name="Normal 5 2 3 4 2 3 2 2" xfId="34497" xr:uid="{00000000-0005-0000-0000-0000F2870000}"/>
    <cellStyle name="Normal 5 2 3 4 2 3 2 3" xfId="50094" xr:uid="{00000000-0005-0000-0000-0000F3870000}"/>
    <cellStyle name="Normal 5 2 3 4 2 3 3" xfId="26751" xr:uid="{00000000-0005-0000-0000-0000F4870000}"/>
    <cellStyle name="Normal 5 2 3 4 2 3 4" xfId="42348" xr:uid="{00000000-0005-0000-0000-0000F5870000}"/>
    <cellStyle name="Normal 5 2 3 4 2 4" xfId="18826" xr:uid="{00000000-0005-0000-0000-0000F6870000}"/>
    <cellStyle name="Normal 5 2 3 4 2 4 2" xfId="34495" xr:uid="{00000000-0005-0000-0000-0000F7870000}"/>
    <cellStyle name="Normal 5 2 3 4 2 4 3" xfId="50092" xr:uid="{00000000-0005-0000-0000-0000F8870000}"/>
    <cellStyle name="Normal 5 2 3 4 2 5" xfId="26749" xr:uid="{00000000-0005-0000-0000-0000F9870000}"/>
    <cellStyle name="Normal 5 2 3 4 2 6" xfId="42346" xr:uid="{00000000-0005-0000-0000-0000FA870000}"/>
    <cellStyle name="Normal 5 2 3 4 3" xfId="10920" xr:uid="{00000000-0005-0000-0000-0000FB870000}"/>
    <cellStyle name="Normal 5 2 3 4 3 2" xfId="18829" xr:uid="{00000000-0005-0000-0000-0000FC870000}"/>
    <cellStyle name="Normal 5 2 3 4 3 2 2" xfId="34498" xr:uid="{00000000-0005-0000-0000-0000FD870000}"/>
    <cellStyle name="Normal 5 2 3 4 3 2 3" xfId="50095" xr:uid="{00000000-0005-0000-0000-0000FE870000}"/>
    <cellStyle name="Normal 5 2 3 4 3 3" xfId="26752" xr:uid="{00000000-0005-0000-0000-0000FF870000}"/>
    <cellStyle name="Normal 5 2 3 4 3 4" xfId="42349" xr:uid="{00000000-0005-0000-0000-000000880000}"/>
    <cellStyle name="Normal 5 2 3 4 4" xfId="10921" xr:uid="{00000000-0005-0000-0000-000001880000}"/>
    <cellStyle name="Normal 5 2 3 4 4 2" xfId="18830" xr:uid="{00000000-0005-0000-0000-000002880000}"/>
    <cellStyle name="Normal 5 2 3 4 4 2 2" xfId="34499" xr:uid="{00000000-0005-0000-0000-000003880000}"/>
    <cellStyle name="Normal 5 2 3 4 4 2 3" xfId="50096" xr:uid="{00000000-0005-0000-0000-000004880000}"/>
    <cellStyle name="Normal 5 2 3 4 4 3" xfId="26753" xr:uid="{00000000-0005-0000-0000-000005880000}"/>
    <cellStyle name="Normal 5 2 3 4 4 4" xfId="42350" xr:uid="{00000000-0005-0000-0000-000006880000}"/>
    <cellStyle name="Normal 5 2 3 4 5" xfId="18825" xr:uid="{00000000-0005-0000-0000-000007880000}"/>
    <cellStyle name="Normal 5 2 3 4 5 2" xfId="34494" xr:uid="{00000000-0005-0000-0000-000008880000}"/>
    <cellStyle name="Normal 5 2 3 4 5 3" xfId="50091" xr:uid="{00000000-0005-0000-0000-000009880000}"/>
    <cellStyle name="Normal 5 2 3 4 6" xfId="26748" xr:uid="{00000000-0005-0000-0000-00000A880000}"/>
    <cellStyle name="Normal 5 2 3 4 7" xfId="42345" xr:uid="{00000000-0005-0000-0000-00000B880000}"/>
    <cellStyle name="Normal 5 2 3 5" xfId="10922" xr:uid="{00000000-0005-0000-0000-00000C880000}"/>
    <cellStyle name="Normal 5 2 3 5 2" xfId="10923" xr:uid="{00000000-0005-0000-0000-00000D880000}"/>
    <cellStyle name="Normal 5 2 3 5 2 2" xfId="18832" xr:uid="{00000000-0005-0000-0000-00000E880000}"/>
    <cellStyle name="Normal 5 2 3 5 2 2 2" xfId="34501" xr:uid="{00000000-0005-0000-0000-00000F880000}"/>
    <cellStyle name="Normal 5 2 3 5 2 2 3" xfId="50098" xr:uid="{00000000-0005-0000-0000-000010880000}"/>
    <cellStyle name="Normal 5 2 3 5 2 3" xfId="26755" xr:uid="{00000000-0005-0000-0000-000011880000}"/>
    <cellStyle name="Normal 5 2 3 5 2 4" xfId="42352" xr:uid="{00000000-0005-0000-0000-000012880000}"/>
    <cellStyle name="Normal 5 2 3 5 3" xfId="10924" xr:uid="{00000000-0005-0000-0000-000013880000}"/>
    <cellStyle name="Normal 5 2 3 5 3 2" xfId="18833" xr:uid="{00000000-0005-0000-0000-000014880000}"/>
    <cellStyle name="Normal 5 2 3 5 3 2 2" xfId="34502" xr:uid="{00000000-0005-0000-0000-000015880000}"/>
    <cellStyle name="Normal 5 2 3 5 3 2 3" xfId="50099" xr:uid="{00000000-0005-0000-0000-000016880000}"/>
    <cellStyle name="Normal 5 2 3 5 3 3" xfId="26756" xr:uid="{00000000-0005-0000-0000-000017880000}"/>
    <cellStyle name="Normal 5 2 3 5 3 4" xfId="42353" xr:uid="{00000000-0005-0000-0000-000018880000}"/>
    <cellStyle name="Normal 5 2 3 5 4" xfId="18831" xr:uid="{00000000-0005-0000-0000-000019880000}"/>
    <cellStyle name="Normal 5 2 3 5 4 2" xfId="34500" xr:uid="{00000000-0005-0000-0000-00001A880000}"/>
    <cellStyle name="Normal 5 2 3 5 4 3" xfId="50097" xr:uid="{00000000-0005-0000-0000-00001B880000}"/>
    <cellStyle name="Normal 5 2 3 5 5" xfId="26754" xr:uid="{00000000-0005-0000-0000-00001C880000}"/>
    <cellStyle name="Normal 5 2 3 5 6" xfId="42351" xr:uid="{00000000-0005-0000-0000-00001D880000}"/>
    <cellStyle name="Normal 5 2 3 6" xfId="10925" xr:uid="{00000000-0005-0000-0000-00001E880000}"/>
    <cellStyle name="Normal 5 2 3 6 2" xfId="10926" xr:uid="{00000000-0005-0000-0000-00001F880000}"/>
    <cellStyle name="Normal 5 2 3 6 2 2" xfId="18835" xr:uid="{00000000-0005-0000-0000-000020880000}"/>
    <cellStyle name="Normal 5 2 3 6 2 2 2" xfId="34504" xr:uid="{00000000-0005-0000-0000-000021880000}"/>
    <cellStyle name="Normal 5 2 3 6 2 2 3" xfId="50101" xr:uid="{00000000-0005-0000-0000-000022880000}"/>
    <cellStyle name="Normal 5 2 3 6 2 3" xfId="26758" xr:uid="{00000000-0005-0000-0000-000023880000}"/>
    <cellStyle name="Normal 5 2 3 6 2 4" xfId="42355" xr:uid="{00000000-0005-0000-0000-000024880000}"/>
    <cellStyle name="Normal 5 2 3 6 3" xfId="10927" xr:uid="{00000000-0005-0000-0000-000025880000}"/>
    <cellStyle name="Normal 5 2 3 6 3 2" xfId="18836" xr:uid="{00000000-0005-0000-0000-000026880000}"/>
    <cellStyle name="Normal 5 2 3 6 3 2 2" xfId="34505" xr:uid="{00000000-0005-0000-0000-000027880000}"/>
    <cellStyle name="Normal 5 2 3 6 3 2 3" xfId="50102" xr:uid="{00000000-0005-0000-0000-000028880000}"/>
    <cellStyle name="Normal 5 2 3 6 3 3" xfId="26759" xr:uid="{00000000-0005-0000-0000-000029880000}"/>
    <cellStyle name="Normal 5 2 3 6 3 4" xfId="42356" xr:uid="{00000000-0005-0000-0000-00002A880000}"/>
    <cellStyle name="Normal 5 2 3 6 4" xfId="18834" xr:uid="{00000000-0005-0000-0000-00002B880000}"/>
    <cellStyle name="Normal 5 2 3 6 4 2" xfId="34503" xr:uid="{00000000-0005-0000-0000-00002C880000}"/>
    <cellStyle name="Normal 5 2 3 6 4 3" xfId="50100" xr:uid="{00000000-0005-0000-0000-00002D880000}"/>
    <cellStyle name="Normal 5 2 3 6 5" xfId="26757" xr:uid="{00000000-0005-0000-0000-00002E880000}"/>
    <cellStyle name="Normal 5 2 3 6 6" xfId="42354" xr:uid="{00000000-0005-0000-0000-00002F880000}"/>
    <cellStyle name="Normal 5 2 3 7" xfId="10928" xr:uid="{00000000-0005-0000-0000-000030880000}"/>
    <cellStyle name="Normal 5 2 3 7 2" xfId="10929" xr:uid="{00000000-0005-0000-0000-000031880000}"/>
    <cellStyle name="Normal 5 2 3 7 2 2" xfId="18838" xr:uid="{00000000-0005-0000-0000-000032880000}"/>
    <cellStyle name="Normal 5 2 3 7 2 2 2" xfId="34507" xr:uid="{00000000-0005-0000-0000-000033880000}"/>
    <cellStyle name="Normal 5 2 3 7 2 2 3" xfId="50104" xr:uid="{00000000-0005-0000-0000-000034880000}"/>
    <cellStyle name="Normal 5 2 3 7 2 3" xfId="26761" xr:uid="{00000000-0005-0000-0000-000035880000}"/>
    <cellStyle name="Normal 5 2 3 7 2 4" xfId="42358" xr:uid="{00000000-0005-0000-0000-000036880000}"/>
    <cellStyle name="Normal 5 2 3 7 3" xfId="10930" xr:uid="{00000000-0005-0000-0000-000037880000}"/>
    <cellStyle name="Normal 5 2 3 7 3 2" xfId="18839" xr:uid="{00000000-0005-0000-0000-000038880000}"/>
    <cellStyle name="Normal 5 2 3 7 3 2 2" xfId="34508" xr:uid="{00000000-0005-0000-0000-000039880000}"/>
    <cellStyle name="Normal 5 2 3 7 3 2 3" xfId="50105" xr:uid="{00000000-0005-0000-0000-00003A880000}"/>
    <cellStyle name="Normal 5 2 3 7 3 3" xfId="26762" xr:uid="{00000000-0005-0000-0000-00003B880000}"/>
    <cellStyle name="Normal 5 2 3 7 3 4" xfId="42359" xr:uid="{00000000-0005-0000-0000-00003C880000}"/>
    <cellStyle name="Normal 5 2 3 7 4" xfId="18837" xr:uid="{00000000-0005-0000-0000-00003D880000}"/>
    <cellStyle name="Normal 5 2 3 7 4 2" xfId="34506" xr:uid="{00000000-0005-0000-0000-00003E880000}"/>
    <cellStyle name="Normal 5 2 3 7 4 3" xfId="50103" xr:uid="{00000000-0005-0000-0000-00003F880000}"/>
    <cellStyle name="Normal 5 2 3 7 5" xfId="26760" xr:uid="{00000000-0005-0000-0000-000040880000}"/>
    <cellStyle name="Normal 5 2 3 7 6" xfId="42357" xr:uid="{00000000-0005-0000-0000-000041880000}"/>
    <cellStyle name="Normal 5 2 3 8" xfId="10931" xr:uid="{00000000-0005-0000-0000-000042880000}"/>
    <cellStyle name="Normal 5 2 3 8 2" xfId="10932" xr:uid="{00000000-0005-0000-0000-000043880000}"/>
    <cellStyle name="Normal 5 2 3 8 2 2" xfId="18841" xr:uid="{00000000-0005-0000-0000-000044880000}"/>
    <cellStyle name="Normal 5 2 3 8 2 2 2" xfId="34510" xr:uid="{00000000-0005-0000-0000-000045880000}"/>
    <cellStyle name="Normal 5 2 3 8 2 2 3" xfId="50107" xr:uid="{00000000-0005-0000-0000-000046880000}"/>
    <cellStyle name="Normal 5 2 3 8 2 3" xfId="26764" xr:uid="{00000000-0005-0000-0000-000047880000}"/>
    <cellStyle name="Normal 5 2 3 8 2 4" xfId="42361" xr:uid="{00000000-0005-0000-0000-000048880000}"/>
    <cellStyle name="Normal 5 2 3 8 3" xfId="10933" xr:uid="{00000000-0005-0000-0000-000049880000}"/>
    <cellStyle name="Normal 5 2 3 8 3 2" xfId="18842" xr:uid="{00000000-0005-0000-0000-00004A880000}"/>
    <cellStyle name="Normal 5 2 3 8 3 2 2" xfId="34511" xr:uid="{00000000-0005-0000-0000-00004B880000}"/>
    <cellStyle name="Normal 5 2 3 8 3 2 3" xfId="50108" xr:uid="{00000000-0005-0000-0000-00004C880000}"/>
    <cellStyle name="Normal 5 2 3 8 3 3" xfId="26765" xr:uid="{00000000-0005-0000-0000-00004D880000}"/>
    <cellStyle name="Normal 5 2 3 8 3 4" xfId="42362" xr:uid="{00000000-0005-0000-0000-00004E880000}"/>
    <cellStyle name="Normal 5 2 3 8 4" xfId="18840" xr:uid="{00000000-0005-0000-0000-00004F880000}"/>
    <cellStyle name="Normal 5 2 3 8 4 2" xfId="34509" xr:uid="{00000000-0005-0000-0000-000050880000}"/>
    <cellStyle name="Normal 5 2 3 8 4 3" xfId="50106" xr:uid="{00000000-0005-0000-0000-000051880000}"/>
    <cellStyle name="Normal 5 2 3 8 5" xfId="26763" xr:uid="{00000000-0005-0000-0000-000052880000}"/>
    <cellStyle name="Normal 5 2 3 8 6" xfId="42360" xr:uid="{00000000-0005-0000-0000-000053880000}"/>
    <cellStyle name="Normal 5 2 3 9" xfId="10934" xr:uid="{00000000-0005-0000-0000-000054880000}"/>
    <cellStyle name="Normal 5 2 3 9 2" xfId="10935" xr:uid="{00000000-0005-0000-0000-000055880000}"/>
    <cellStyle name="Normal 5 2 3 9 2 2" xfId="18844" xr:uid="{00000000-0005-0000-0000-000056880000}"/>
    <cellStyle name="Normal 5 2 3 9 2 2 2" xfId="34513" xr:uid="{00000000-0005-0000-0000-000057880000}"/>
    <cellStyle name="Normal 5 2 3 9 2 2 3" xfId="50110" xr:uid="{00000000-0005-0000-0000-000058880000}"/>
    <cellStyle name="Normal 5 2 3 9 2 3" xfId="26767" xr:uid="{00000000-0005-0000-0000-000059880000}"/>
    <cellStyle name="Normal 5 2 3 9 2 4" xfId="42364" xr:uid="{00000000-0005-0000-0000-00005A880000}"/>
    <cellStyle name="Normal 5 2 3 9 3" xfId="10936" xr:uid="{00000000-0005-0000-0000-00005B880000}"/>
    <cellStyle name="Normal 5 2 3 9 3 2" xfId="18845" xr:uid="{00000000-0005-0000-0000-00005C880000}"/>
    <cellStyle name="Normal 5 2 3 9 3 2 2" xfId="34514" xr:uid="{00000000-0005-0000-0000-00005D880000}"/>
    <cellStyle name="Normal 5 2 3 9 3 2 3" xfId="50111" xr:uid="{00000000-0005-0000-0000-00005E880000}"/>
    <cellStyle name="Normal 5 2 3 9 3 3" xfId="26768" xr:uid="{00000000-0005-0000-0000-00005F880000}"/>
    <cellStyle name="Normal 5 2 3 9 3 4" xfId="42365" xr:uid="{00000000-0005-0000-0000-000060880000}"/>
    <cellStyle name="Normal 5 2 3 9 4" xfId="18843" xr:uid="{00000000-0005-0000-0000-000061880000}"/>
    <cellStyle name="Normal 5 2 3 9 4 2" xfId="34512" xr:uid="{00000000-0005-0000-0000-000062880000}"/>
    <cellStyle name="Normal 5 2 3 9 4 3" xfId="50109" xr:uid="{00000000-0005-0000-0000-000063880000}"/>
    <cellStyle name="Normal 5 2 3 9 5" xfId="26766" xr:uid="{00000000-0005-0000-0000-000064880000}"/>
    <cellStyle name="Normal 5 2 3 9 6" xfId="42363" xr:uid="{00000000-0005-0000-0000-000065880000}"/>
    <cellStyle name="Normal 5 2 4" xfId="10937" xr:uid="{00000000-0005-0000-0000-000066880000}"/>
    <cellStyle name="Normal 5 2 4 10" xfId="10938" xr:uid="{00000000-0005-0000-0000-000067880000}"/>
    <cellStyle name="Normal 5 2 4 10 2" xfId="10939" xr:uid="{00000000-0005-0000-0000-000068880000}"/>
    <cellStyle name="Normal 5 2 4 10 2 2" xfId="18848" xr:uid="{00000000-0005-0000-0000-000069880000}"/>
    <cellStyle name="Normal 5 2 4 10 2 2 2" xfId="34517" xr:uid="{00000000-0005-0000-0000-00006A880000}"/>
    <cellStyle name="Normal 5 2 4 10 2 2 3" xfId="50114" xr:uid="{00000000-0005-0000-0000-00006B880000}"/>
    <cellStyle name="Normal 5 2 4 10 2 3" xfId="26771" xr:uid="{00000000-0005-0000-0000-00006C880000}"/>
    <cellStyle name="Normal 5 2 4 10 2 4" xfId="42368" xr:uid="{00000000-0005-0000-0000-00006D880000}"/>
    <cellStyle name="Normal 5 2 4 10 3" xfId="10940" xr:uid="{00000000-0005-0000-0000-00006E880000}"/>
    <cellStyle name="Normal 5 2 4 10 3 2" xfId="18849" xr:uid="{00000000-0005-0000-0000-00006F880000}"/>
    <cellStyle name="Normal 5 2 4 10 3 2 2" xfId="34518" xr:uid="{00000000-0005-0000-0000-000070880000}"/>
    <cellStyle name="Normal 5 2 4 10 3 2 3" xfId="50115" xr:uid="{00000000-0005-0000-0000-000071880000}"/>
    <cellStyle name="Normal 5 2 4 10 3 3" xfId="26772" xr:uid="{00000000-0005-0000-0000-000072880000}"/>
    <cellStyle name="Normal 5 2 4 10 3 4" xfId="42369" xr:uid="{00000000-0005-0000-0000-000073880000}"/>
    <cellStyle name="Normal 5 2 4 10 4" xfId="18847" xr:uid="{00000000-0005-0000-0000-000074880000}"/>
    <cellStyle name="Normal 5 2 4 10 4 2" xfId="34516" xr:uid="{00000000-0005-0000-0000-000075880000}"/>
    <cellStyle name="Normal 5 2 4 10 4 3" xfId="50113" xr:uid="{00000000-0005-0000-0000-000076880000}"/>
    <cellStyle name="Normal 5 2 4 10 5" xfId="26770" xr:uid="{00000000-0005-0000-0000-000077880000}"/>
    <cellStyle name="Normal 5 2 4 10 6" xfId="42367" xr:uid="{00000000-0005-0000-0000-000078880000}"/>
    <cellStyle name="Normal 5 2 4 11" xfId="10941" xr:uid="{00000000-0005-0000-0000-000079880000}"/>
    <cellStyle name="Normal 5 2 4 11 2" xfId="10942" xr:uid="{00000000-0005-0000-0000-00007A880000}"/>
    <cellStyle name="Normal 5 2 4 11 2 2" xfId="18851" xr:uid="{00000000-0005-0000-0000-00007B880000}"/>
    <cellStyle name="Normal 5 2 4 11 2 2 2" xfId="34520" xr:uid="{00000000-0005-0000-0000-00007C880000}"/>
    <cellStyle name="Normal 5 2 4 11 2 2 3" xfId="50117" xr:uid="{00000000-0005-0000-0000-00007D880000}"/>
    <cellStyle name="Normal 5 2 4 11 2 3" xfId="26774" xr:uid="{00000000-0005-0000-0000-00007E880000}"/>
    <cellStyle name="Normal 5 2 4 11 2 4" xfId="42371" xr:uid="{00000000-0005-0000-0000-00007F880000}"/>
    <cellStyle name="Normal 5 2 4 11 3" xfId="10943" xr:uid="{00000000-0005-0000-0000-000080880000}"/>
    <cellStyle name="Normal 5 2 4 11 3 2" xfId="18852" xr:uid="{00000000-0005-0000-0000-000081880000}"/>
    <cellStyle name="Normal 5 2 4 11 3 2 2" xfId="34521" xr:uid="{00000000-0005-0000-0000-000082880000}"/>
    <cellStyle name="Normal 5 2 4 11 3 2 3" xfId="50118" xr:uid="{00000000-0005-0000-0000-000083880000}"/>
    <cellStyle name="Normal 5 2 4 11 3 3" xfId="26775" xr:uid="{00000000-0005-0000-0000-000084880000}"/>
    <cellStyle name="Normal 5 2 4 11 3 4" xfId="42372" xr:uid="{00000000-0005-0000-0000-000085880000}"/>
    <cellStyle name="Normal 5 2 4 11 4" xfId="18850" xr:uid="{00000000-0005-0000-0000-000086880000}"/>
    <cellStyle name="Normal 5 2 4 11 4 2" xfId="34519" xr:uid="{00000000-0005-0000-0000-000087880000}"/>
    <cellStyle name="Normal 5 2 4 11 4 3" xfId="50116" xr:uid="{00000000-0005-0000-0000-000088880000}"/>
    <cellStyle name="Normal 5 2 4 11 5" xfId="26773" xr:uid="{00000000-0005-0000-0000-000089880000}"/>
    <cellStyle name="Normal 5 2 4 11 6" xfId="42370" xr:uid="{00000000-0005-0000-0000-00008A880000}"/>
    <cellStyle name="Normal 5 2 4 12" xfId="10944" xr:uid="{00000000-0005-0000-0000-00008B880000}"/>
    <cellStyle name="Normal 5 2 4 12 2" xfId="10945" xr:uid="{00000000-0005-0000-0000-00008C880000}"/>
    <cellStyle name="Normal 5 2 4 12 2 2" xfId="18854" xr:uid="{00000000-0005-0000-0000-00008D880000}"/>
    <cellStyle name="Normal 5 2 4 12 2 2 2" xfId="34523" xr:uid="{00000000-0005-0000-0000-00008E880000}"/>
    <cellStyle name="Normal 5 2 4 12 2 2 3" xfId="50120" xr:uid="{00000000-0005-0000-0000-00008F880000}"/>
    <cellStyle name="Normal 5 2 4 12 2 3" xfId="26777" xr:uid="{00000000-0005-0000-0000-000090880000}"/>
    <cellStyle name="Normal 5 2 4 12 2 4" xfId="42374" xr:uid="{00000000-0005-0000-0000-000091880000}"/>
    <cellStyle name="Normal 5 2 4 12 3" xfId="10946" xr:uid="{00000000-0005-0000-0000-000092880000}"/>
    <cellStyle name="Normal 5 2 4 12 3 2" xfId="18855" xr:uid="{00000000-0005-0000-0000-000093880000}"/>
    <cellStyle name="Normal 5 2 4 12 3 2 2" xfId="34524" xr:uid="{00000000-0005-0000-0000-000094880000}"/>
    <cellStyle name="Normal 5 2 4 12 3 2 3" xfId="50121" xr:uid="{00000000-0005-0000-0000-000095880000}"/>
    <cellStyle name="Normal 5 2 4 12 3 3" xfId="26778" xr:uid="{00000000-0005-0000-0000-000096880000}"/>
    <cellStyle name="Normal 5 2 4 12 3 4" xfId="42375" xr:uid="{00000000-0005-0000-0000-000097880000}"/>
    <cellStyle name="Normal 5 2 4 12 4" xfId="18853" xr:uid="{00000000-0005-0000-0000-000098880000}"/>
    <cellStyle name="Normal 5 2 4 12 4 2" xfId="34522" xr:uid="{00000000-0005-0000-0000-000099880000}"/>
    <cellStyle name="Normal 5 2 4 12 4 3" xfId="50119" xr:uid="{00000000-0005-0000-0000-00009A880000}"/>
    <cellStyle name="Normal 5 2 4 12 5" xfId="26776" xr:uid="{00000000-0005-0000-0000-00009B880000}"/>
    <cellStyle name="Normal 5 2 4 12 6" xfId="42373" xr:uid="{00000000-0005-0000-0000-00009C880000}"/>
    <cellStyle name="Normal 5 2 4 13" xfId="10947" xr:uid="{00000000-0005-0000-0000-00009D880000}"/>
    <cellStyle name="Normal 5 2 4 13 2" xfId="10948" xr:uid="{00000000-0005-0000-0000-00009E880000}"/>
    <cellStyle name="Normal 5 2 4 13 2 2" xfId="18857" xr:uid="{00000000-0005-0000-0000-00009F880000}"/>
    <cellStyle name="Normal 5 2 4 13 2 2 2" xfId="34526" xr:uid="{00000000-0005-0000-0000-0000A0880000}"/>
    <cellStyle name="Normal 5 2 4 13 2 2 3" xfId="50123" xr:uid="{00000000-0005-0000-0000-0000A1880000}"/>
    <cellStyle name="Normal 5 2 4 13 2 3" xfId="26780" xr:uid="{00000000-0005-0000-0000-0000A2880000}"/>
    <cellStyle name="Normal 5 2 4 13 2 4" xfId="42377" xr:uid="{00000000-0005-0000-0000-0000A3880000}"/>
    <cellStyle name="Normal 5 2 4 13 3" xfId="10949" xr:uid="{00000000-0005-0000-0000-0000A4880000}"/>
    <cellStyle name="Normal 5 2 4 13 3 2" xfId="18858" xr:uid="{00000000-0005-0000-0000-0000A5880000}"/>
    <cellStyle name="Normal 5 2 4 13 3 2 2" xfId="34527" xr:uid="{00000000-0005-0000-0000-0000A6880000}"/>
    <cellStyle name="Normal 5 2 4 13 3 2 3" xfId="50124" xr:uid="{00000000-0005-0000-0000-0000A7880000}"/>
    <cellStyle name="Normal 5 2 4 13 3 3" xfId="26781" xr:uid="{00000000-0005-0000-0000-0000A8880000}"/>
    <cellStyle name="Normal 5 2 4 13 3 4" xfId="42378" xr:uid="{00000000-0005-0000-0000-0000A9880000}"/>
    <cellStyle name="Normal 5 2 4 13 4" xfId="18856" xr:uid="{00000000-0005-0000-0000-0000AA880000}"/>
    <cellStyle name="Normal 5 2 4 13 4 2" xfId="34525" xr:uid="{00000000-0005-0000-0000-0000AB880000}"/>
    <cellStyle name="Normal 5 2 4 13 4 3" xfId="50122" xr:uid="{00000000-0005-0000-0000-0000AC880000}"/>
    <cellStyle name="Normal 5 2 4 13 5" xfId="26779" xr:uid="{00000000-0005-0000-0000-0000AD880000}"/>
    <cellStyle name="Normal 5 2 4 13 6" xfId="42376" xr:uid="{00000000-0005-0000-0000-0000AE880000}"/>
    <cellStyle name="Normal 5 2 4 14" xfId="10950" xr:uid="{00000000-0005-0000-0000-0000AF880000}"/>
    <cellStyle name="Normal 5 2 4 14 2" xfId="10951" xr:uid="{00000000-0005-0000-0000-0000B0880000}"/>
    <cellStyle name="Normal 5 2 4 14 2 2" xfId="18860" xr:uid="{00000000-0005-0000-0000-0000B1880000}"/>
    <cellStyle name="Normal 5 2 4 14 2 2 2" xfId="34529" xr:uid="{00000000-0005-0000-0000-0000B2880000}"/>
    <cellStyle name="Normal 5 2 4 14 2 2 3" xfId="50126" xr:uid="{00000000-0005-0000-0000-0000B3880000}"/>
    <cellStyle name="Normal 5 2 4 14 2 3" xfId="26783" xr:uid="{00000000-0005-0000-0000-0000B4880000}"/>
    <cellStyle name="Normal 5 2 4 14 2 4" xfId="42380" xr:uid="{00000000-0005-0000-0000-0000B5880000}"/>
    <cellStyle name="Normal 5 2 4 14 3" xfId="10952" xr:uid="{00000000-0005-0000-0000-0000B6880000}"/>
    <cellStyle name="Normal 5 2 4 14 3 2" xfId="18861" xr:uid="{00000000-0005-0000-0000-0000B7880000}"/>
    <cellStyle name="Normal 5 2 4 14 3 2 2" xfId="34530" xr:uid="{00000000-0005-0000-0000-0000B8880000}"/>
    <cellStyle name="Normal 5 2 4 14 3 2 3" xfId="50127" xr:uid="{00000000-0005-0000-0000-0000B9880000}"/>
    <cellStyle name="Normal 5 2 4 14 3 3" xfId="26784" xr:uid="{00000000-0005-0000-0000-0000BA880000}"/>
    <cellStyle name="Normal 5 2 4 14 3 4" xfId="42381" xr:uid="{00000000-0005-0000-0000-0000BB880000}"/>
    <cellStyle name="Normal 5 2 4 14 4" xfId="18859" xr:uid="{00000000-0005-0000-0000-0000BC880000}"/>
    <cellStyle name="Normal 5 2 4 14 4 2" xfId="34528" xr:uid="{00000000-0005-0000-0000-0000BD880000}"/>
    <cellStyle name="Normal 5 2 4 14 4 3" xfId="50125" xr:uid="{00000000-0005-0000-0000-0000BE880000}"/>
    <cellStyle name="Normal 5 2 4 14 5" xfId="26782" xr:uid="{00000000-0005-0000-0000-0000BF880000}"/>
    <cellStyle name="Normal 5 2 4 14 6" xfId="42379" xr:uid="{00000000-0005-0000-0000-0000C0880000}"/>
    <cellStyle name="Normal 5 2 4 15" xfId="10953" xr:uid="{00000000-0005-0000-0000-0000C1880000}"/>
    <cellStyle name="Normal 5 2 4 15 2" xfId="10954" xr:uid="{00000000-0005-0000-0000-0000C2880000}"/>
    <cellStyle name="Normal 5 2 4 15 2 2" xfId="18863" xr:uid="{00000000-0005-0000-0000-0000C3880000}"/>
    <cellStyle name="Normal 5 2 4 15 2 2 2" xfId="34532" xr:uid="{00000000-0005-0000-0000-0000C4880000}"/>
    <cellStyle name="Normal 5 2 4 15 2 2 3" xfId="50129" xr:uid="{00000000-0005-0000-0000-0000C5880000}"/>
    <cellStyle name="Normal 5 2 4 15 2 3" xfId="26786" xr:uid="{00000000-0005-0000-0000-0000C6880000}"/>
    <cellStyle name="Normal 5 2 4 15 2 4" xfId="42383" xr:uid="{00000000-0005-0000-0000-0000C7880000}"/>
    <cellStyle name="Normal 5 2 4 15 3" xfId="10955" xr:uid="{00000000-0005-0000-0000-0000C8880000}"/>
    <cellStyle name="Normal 5 2 4 15 3 2" xfId="18864" xr:uid="{00000000-0005-0000-0000-0000C9880000}"/>
    <cellStyle name="Normal 5 2 4 15 3 2 2" xfId="34533" xr:uid="{00000000-0005-0000-0000-0000CA880000}"/>
    <cellStyle name="Normal 5 2 4 15 3 2 3" xfId="50130" xr:uid="{00000000-0005-0000-0000-0000CB880000}"/>
    <cellStyle name="Normal 5 2 4 15 3 3" xfId="26787" xr:uid="{00000000-0005-0000-0000-0000CC880000}"/>
    <cellStyle name="Normal 5 2 4 15 3 4" xfId="42384" xr:uid="{00000000-0005-0000-0000-0000CD880000}"/>
    <cellStyle name="Normal 5 2 4 15 4" xfId="18862" xr:uid="{00000000-0005-0000-0000-0000CE880000}"/>
    <cellStyle name="Normal 5 2 4 15 4 2" xfId="34531" xr:uid="{00000000-0005-0000-0000-0000CF880000}"/>
    <cellStyle name="Normal 5 2 4 15 4 3" xfId="50128" xr:uid="{00000000-0005-0000-0000-0000D0880000}"/>
    <cellStyle name="Normal 5 2 4 15 5" xfId="26785" xr:uid="{00000000-0005-0000-0000-0000D1880000}"/>
    <cellStyle name="Normal 5 2 4 15 6" xfId="42382" xr:uid="{00000000-0005-0000-0000-0000D2880000}"/>
    <cellStyle name="Normal 5 2 4 16" xfId="10956" xr:uid="{00000000-0005-0000-0000-0000D3880000}"/>
    <cellStyle name="Normal 5 2 4 16 2" xfId="10957" xr:uid="{00000000-0005-0000-0000-0000D4880000}"/>
    <cellStyle name="Normal 5 2 4 16 2 2" xfId="18866" xr:uid="{00000000-0005-0000-0000-0000D5880000}"/>
    <cellStyle name="Normal 5 2 4 16 2 2 2" xfId="34535" xr:uid="{00000000-0005-0000-0000-0000D6880000}"/>
    <cellStyle name="Normal 5 2 4 16 2 2 3" xfId="50132" xr:uid="{00000000-0005-0000-0000-0000D7880000}"/>
    <cellStyle name="Normal 5 2 4 16 2 3" xfId="26789" xr:uid="{00000000-0005-0000-0000-0000D8880000}"/>
    <cellStyle name="Normal 5 2 4 16 2 4" xfId="42386" xr:uid="{00000000-0005-0000-0000-0000D9880000}"/>
    <cellStyle name="Normal 5 2 4 16 3" xfId="10958" xr:uid="{00000000-0005-0000-0000-0000DA880000}"/>
    <cellStyle name="Normal 5 2 4 16 3 2" xfId="18867" xr:uid="{00000000-0005-0000-0000-0000DB880000}"/>
    <cellStyle name="Normal 5 2 4 16 3 2 2" xfId="34536" xr:uid="{00000000-0005-0000-0000-0000DC880000}"/>
    <cellStyle name="Normal 5 2 4 16 3 2 3" xfId="50133" xr:uid="{00000000-0005-0000-0000-0000DD880000}"/>
    <cellStyle name="Normal 5 2 4 16 3 3" xfId="26790" xr:uid="{00000000-0005-0000-0000-0000DE880000}"/>
    <cellStyle name="Normal 5 2 4 16 3 4" xfId="42387" xr:uid="{00000000-0005-0000-0000-0000DF880000}"/>
    <cellStyle name="Normal 5 2 4 16 4" xfId="18865" xr:uid="{00000000-0005-0000-0000-0000E0880000}"/>
    <cellStyle name="Normal 5 2 4 16 4 2" xfId="34534" xr:uid="{00000000-0005-0000-0000-0000E1880000}"/>
    <cellStyle name="Normal 5 2 4 16 4 3" xfId="50131" xr:uid="{00000000-0005-0000-0000-0000E2880000}"/>
    <cellStyle name="Normal 5 2 4 16 5" xfId="26788" xr:uid="{00000000-0005-0000-0000-0000E3880000}"/>
    <cellStyle name="Normal 5 2 4 16 6" xfId="42385" xr:uid="{00000000-0005-0000-0000-0000E4880000}"/>
    <cellStyle name="Normal 5 2 4 17" xfId="10959" xr:uid="{00000000-0005-0000-0000-0000E5880000}"/>
    <cellStyle name="Normal 5 2 4 17 2" xfId="18868" xr:uid="{00000000-0005-0000-0000-0000E6880000}"/>
    <cellStyle name="Normal 5 2 4 17 2 2" xfId="34537" xr:uid="{00000000-0005-0000-0000-0000E7880000}"/>
    <cellStyle name="Normal 5 2 4 17 2 3" xfId="50134" xr:uid="{00000000-0005-0000-0000-0000E8880000}"/>
    <cellStyle name="Normal 5 2 4 17 3" xfId="26791" xr:uid="{00000000-0005-0000-0000-0000E9880000}"/>
    <cellStyle name="Normal 5 2 4 17 4" xfId="42388" xr:uid="{00000000-0005-0000-0000-0000EA880000}"/>
    <cellStyle name="Normal 5 2 4 18" xfId="10960" xr:uid="{00000000-0005-0000-0000-0000EB880000}"/>
    <cellStyle name="Normal 5 2 4 18 2" xfId="18869" xr:uid="{00000000-0005-0000-0000-0000EC880000}"/>
    <cellStyle name="Normal 5 2 4 18 2 2" xfId="34538" xr:uid="{00000000-0005-0000-0000-0000ED880000}"/>
    <cellStyle name="Normal 5 2 4 18 2 3" xfId="50135" xr:uid="{00000000-0005-0000-0000-0000EE880000}"/>
    <cellStyle name="Normal 5 2 4 18 3" xfId="26792" xr:uid="{00000000-0005-0000-0000-0000EF880000}"/>
    <cellStyle name="Normal 5 2 4 18 4" xfId="42389" xr:uid="{00000000-0005-0000-0000-0000F0880000}"/>
    <cellStyle name="Normal 5 2 4 19" xfId="18846" xr:uid="{00000000-0005-0000-0000-0000F1880000}"/>
    <cellStyle name="Normal 5 2 4 19 2" xfId="34515" xr:uid="{00000000-0005-0000-0000-0000F2880000}"/>
    <cellStyle name="Normal 5 2 4 19 3" xfId="50112" xr:uid="{00000000-0005-0000-0000-0000F3880000}"/>
    <cellStyle name="Normal 5 2 4 2" xfId="10961" xr:uid="{00000000-0005-0000-0000-0000F4880000}"/>
    <cellStyle name="Normal 5 2 4 2 2" xfId="10962" xr:uid="{00000000-0005-0000-0000-0000F5880000}"/>
    <cellStyle name="Normal 5 2 4 2 2 2" xfId="10963" xr:uid="{00000000-0005-0000-0000-0000F6880000}"/>
    <cellStyle name="Normal 5 2 4 2 2 2 2" xfId="10964" xr:uid="{00000000-0005-0000-0000-0000F7880000}"/>
    <cellStyle name="Normal 5 2 4 2 2 2 2 2" xfId="18873" xr:uid="{00000000-0005-0000-0000-0000F8880000}"/>
    <cellStyle name="Normal 5 2 4 2 2 2 2 2 2" xfId="34542" xr:uid="{00000000-0005-0000-0000-0000F9880000}"/>
    <cellStyle name="Normal 5 2 4 2 2 2 2 2 3" xfId="50139" xr:uid="{00000000-0005-0000-0000-0000FA880000}"/>
    <cellStyle name="Normal 5 2 4 2 2 2 2 3" xfId="26796" xr:uid="{00000000-0005-0000-0000-0000FB880000}"/>
    <cellStyle name="Normal 5 2 4 2 2 2 2 4" xfId="42393" xr:uid="{00000000-0005-0000-0000-0000FC880000}"/>
    <cellStyle name="Normal 5 2 4 2 2 2 3" xfId="10965" xr:uid="{00000000-0005-0000-0000-0000FD880000}"/>
    <cellStyle name="Normal 5 2 4 2 2 2 3 2" xfId="18874" xr:uid="{00000000-0005-0000-0000-0000FE880000}"/>
    <cellStyle name="Normal 5 2 4 2 2 2 3 2 2" xfId="34543" xr:uid="{00000000-0005-0000-0000-0000FF880000}"/>
    <cellStyle name="Normal 5 2 4 2 2 2 3 2 3" xfId="50140" xr:uid="{00000000-0005-0000-0000-000000890000}"/>
    <cellStyle name="Normal 5 2 4 2 2 2 3 3" xfId="26797" xr:uid="{00000000-0005-0000-0000-000001890000}"/>
    <cellStyle name="Normal 5 2 4 2 2 2 3 4" xfId="42394" xr:uid="{00000000-0005-0000-0000-000002890000}"/>
    <cellStyle name="Normal 5 2 4 2 2 2 4" xfId="18872" xr:uid="{00000000-0005-0000-0000-000003890000}"/>
    <cellStyle name="Normal 5 2 4 2 2 2 4 2" xfId="34541" xr:uid="{00000000-0005-0000-0000-000004890000}"/>
    <cellStyle name="Normal 5 2 4 2 2 2 4 3" xfId="50138" xr:uid="{00000000-0005-0000-0000-000005890000}"/>
    <cellStyle name="Normal 5 2 4 2 2 2 5" xfId="26795" xr:uid="{00000000-0005-0000-0000-000006890000}"/>
    <cellStyle name="Normal 5 2 4 2 2 2 6" xfId="42392" xr:uid="{00000000-0005-0000-0000-000007890000}"/>
    <cellStyle name="Normal 5 2 4 2 2 3" xfId="10966" xr:uid="{00000000-0005-0000-0000-000008890000}"/>
    <cellStyle name="Normal 5 2 4 2 2 3 2" xfId="18875" xr:uid="{00000000-0005-0000-0000-000009890000}"/>
    <cellStyle name="Normal 5 2 4 2 2 3 2 2" xfId="34544" xr:uid="{00000000-0005-0000-0000-00000A890000}"/>
    <cellStyle name="Normal 5 2 4 2 2 3 2 3" xfId="50141" xr:uid="{00000000-0005-0000-0000-00000B890000}"/>
    <cellStyle name="Normal 5 2 4 2 2 3 3" xfId="26798" xr:uid="{00000000-0005-0000-0000-00000C890000}"/>
    <cellStyle name="Normal 5 2 4 2 2 3 4" xfId="42395" xr:uid="{00000000-0005-0000-0000-00000D890000}"/>
    <cellStyle name="Normal 5 2 4 2 2 4" xfId="10967" xr:uid="{00000000-0005-0000-0000-00000E890000}"/>
    <cellStyle name="Normal 5 2 4 2 2 4 2" xfId="18876" xr:uid="{00000000-0005-0000-0000-00000F890000}"/>
    <cellStyle name="Normal 5 2 4 2 2 4 2 2" xfId="34545" xr:uid="{00000000-0005-0000-0000-000010890000}"/>
    <cellStyle name="Normal 5 2 4 2 2 4 2 3" xfId="50142" xr:uid="{00000000-0005-0000-0000-000011890000}"/>
    <cellStyle name="Normal 5 2 4 2 2 4 3" xfId="26799" xr:uid="{00000000-0005-0000-0000-000012890000}"/>
    <cellStyle name="Normal 5 2 4 2 2 4 4" xfId="42396" xr:uid="{00000000-0005-0000-0000-000013890000}"/>
    <cellStyle name="Normal 5 2 4 2 2 5" xfId="18871" xr:uid="{00000000-0005-0000-0000-000014890000}"/>
    <cellStyle name="Normal 5 2 4 2 2 5 2" xfId="34540" xr:uid="{00000000-0005-0000-0000-000015890000}"/>
    <cellStyle name="Normal 5 2 4 2 2 5 3" xfId="50137" xr:uid="{00000000-0005-0000-0000-000016890000}"/>
    <cellStyle name="Normal 5 2 4 2 2 6" xfId="26794" xr:uid="{00000000-0005-0000-0000-000017890000}"/>
    <cellStyle name="Normal 5 2 4 2 2 7" xfId="42391" xr:uid="{00000000-0005-0000-0000-000018890000}"/>
    <cellStyle name="Normal 5 2 4 2 3" xfId="10968" xr:uid="{00000000-0005-0000-0000-000019890000}"/>
    <cellStyle name="Normal 5 2 4 2 3 2" xfId="10969" xr:uid="{00000000-0005-0000-0000-00001A890000}"/>
    <cellStyle name="Normal 5 2 4 2 3 2 2" xfId="18878" xr:uid="{00000000-0005-0000-0000-00001B890000}"/>
    <cellStyle name="Normal 5 2 4 2 3 2 2 2" xfId="34547" xr:uid="{00000000-0005-0000-0000-00001C890000}"/>
    <cellStyle name="Normal 5 2 4 2 3 2 2 3" xfId="50144" xr:uid="{00000000-0005-0000-0000-00001D890000}"/>
    <cellStyle name="Normal 5 2 4 2 3 2 3" xfId="26801" xr:uid="{00000000-0005-0000-0000-00001E890000}"/>
    <cellStyle name="Normal 5 2 4 2 3 2 4" xfId="42398" xr:uid="{00000000-0005-0000-0000-00001F890000}"/>
    <cellStyle name="Normal 5 2 4 2 3 3" xfId="10970" xr:uid="{00000000-0005-0000-0000-000020890000}"/>
    <cellStyle name="Normal 5 2 4 2 3 3 2" xfId="18879" xr:uid="{00000000-0005-0000-0000-000021890000}"/>
    <cellStyle name="Normal 5 2 4 2 3 3 2 2" xfId="34548" xr:uid="{00000000-0005-0000-0000-000022890000}"/>
    <cellStyle name="Normal 5 2 4 2 3 3 2 3" xfId="50145" xr:uid="{00000000-0005-0000-0000-000023890000}"/>
    <cellStyle name="Normal 5 2 4 2 3 3 3" xfId="26802" xr:uid="{00000000-0005-0000-0000-000024890000}"/>
    <cellStyle name="Normal 5 2 4 2 3 3 4" xfId="42399" xr:uid="{00000000-0005-0000-0000-000025890000}"/>
    <cellStyle name="Normal 5 2 4 2 3 4" xfId="18877" xr:uid="{00000000-0005-0000-0000-000026890000}"/>
    <cellStyle name="Normal 5 2 4 2 3 4 2" xfId="34546" xr:uid="{00000000-0005-0000-0000-000027890000}"/>
    <cellStyle name="Normal 5 2 4 2 3 4 3" xfId="50143" xr:uid="{00000000-0005-0000-0000-000028890000}"/>
    <cellStyle name="Normal 5 2 4 2 3 5" xfId="26800" xr:uid="{00000000-0005-0000-0000-000029890000}"/>
    <cellStyle name="Normal 5 2 4 2 3 6" xfId="42397" xr:uid="{00000000-0005-0000-0000-00002A890000}"/>
    <cellStyle name="Normal 5 2 4 2 4" xfId="10971" xr:uid="{00000000-0005-0000-0000-00002B890000}"/>
    <cellStyle name="Normal 5 2 4 2 4 2" xfId="18880" xr:uid="{00000000-0005-0000-0000-00002C890000}"/>
    <cellStyle name="Normal 5 2 4 2 4 2 2" xfId="34549" xr:uid="{00000000-0005-0000-0000-00002D890000}"/>
    <cellStyle name="Normal 5 2 4 2 4 2 3" xfId="50146" xr:uid="{00000000-0005-0000-0000-00002E890000}"/>
    <cellStyle name="Normal 5 2 4 2 4 3" xfId="26803" xr:uid="{00000000-0005-0000-0000-00002F890000}"/>
    <cellStyle name="Normal 5 2 4 2 4 4" xfId="42400" xr:uid="{00000000-0005-0000-0000-000030890000}"/>
    <cellStyle name="Normal 5 2 4 2 5" xfId="10972" xr:uid="{00000000-0005-0000-0000-000031890000}"/>
    <cellStyle name="Normal 5 2 4 2 5 2" xfId="18881" xr:uid="{00000000-0005-0000-0000-000032890000}"/>
    <cellStyle name="Normal 5 2 4 2 5 2 2" xfId="34550" xr:uid="{00000000-0005-0000-0000-000033890000}"/>
    <cellStyle name="Normal 5 2 4 2 5 2 3" xfId="50147" xr:uid="{00000000-0005-0000-0000-000034890000}"/>
    <cellStyle name="Normal 5 2 4 2 5 3" xfId="26804" xr:uid="{00000000-0005-0000-0000-000035890000}"/>
    <cellStyle name="Normal 5 2 4 2 5 4" xfId="42401" xr:uid="{00000000-0005-0000-0000-000036890000}"/>
    <cellStyle name="Normal 5 2 4 2 6" xfId="18870" xr:uid="{00000000-0005-0000-0000-000037890000}"/>
    <cellStyle name="Normal 5 2 4 2 6 2" xfId="34539" xr:uid="{00000000-0005-0000-0000-000038890000}"/>
    <cellStyle name="Normal 5 2 4 2 6 3" xfId="50136" xr:uid="{00000000-0005-0000-0000-000039890000}"/>
    <cellStyle name="Normal 5 2 4 2 7" xfId="26793" xr:uid="{00000000-0005-0000-0000-00003A890000}"/>
    <cellStyle name="Normal 5 2 4 2 8" xfId="42390" xr:uid="{00000000-0005-0000-0000-00003B890000}"/>
    <cellStyle name="Normal 5 2 4 20" xfId="26769" xr:uid="{00000000-0005-0000-0000-00003C890000}"/>
    <cellStyle name="Normal 5 2 4 21" xfId="42366" xr:uid="{00000000-0005-0000-0000-00003D890000}"/>
    <cellStyle name="Normal 5 2 4 3" xfId="10973" xr:uid="{00000000-0005-0000-0000-00003E890000}"/>
    <cellStyle name="Normal 5 2 4 3 2" xfId="10974" xr:uid="{00000000-0005-0000-0000-00003F890000}"/>
    <cellStyle name="Normal 5 2 4 3 2 2" xfId="10975" xr:uid="{00000000-0005-0000-0000-000040890000}"/>
    <cellStyle name="Normal 5 2 4 3 2 2 2" xfId="10976" xr:uid="{00000000-0005-0000-0000-000041890000}"/>
    <cellStyle name="Normal 5 2 4 3 2 2 2 2" xfId="18885" xr:uid="{00000000-0005-0000-0000-000042890000}"/>
    <cellStyle name="Normal 5 2 4 3 2 2 2 2 2" xfId="34554" xr:uid="{00000000-0005-0000-0000-000043890000}"/>
    <cellStyle name="Normal 5 2 4 3 2 2 2 2 3" xfId="50151" xr:uid="{00000000-0005-0000-0000-000044890000}"/>
    <cellStyle name="Normal 5 2 4 3 2 2 2 3" xfId="26808" xr:uid="{00000000-0005-0000-0000-000045890000}"/>
    <cellStyle name="Normal 5 2 4 3 2 2 2 4" xfId="42405" xr:uid="{00000000-0005-0000-0000-000046890000}"/>
    <cellStyle name="Normal 5 2 4 3 2 2 3" xfId="10977" xr:uid="{00000000-0005-0000-0000-000047890000}"/>
    <cellStyle name="Normal 5 2 4 3 2 2 3 2" xfId="18886" xr:uid="{00000000-0005-0000-0000-000048890000}"/>
    <cellStyle name="Normal 5 2 4 3 2 2 3 2 2" xfId="34555" xr:uid="{00000000-0005-0000-0000-000049890000}"/>
    <cellStyle name="Normal 5 2 4 3 2 2 3 2 3" xfId="50152" xr:uid="{00000000-0005-0000-0000-00004A890000}"/>
    <cellStyle name="Normal 5 2 4 3 2 2 3 3" xfId="26809" xr:uid="{00000000-0005-0000-0000-00004B890000}"/>
    <cellStyle name="Normal 5 2 4 3 2 2 3 4" xfId="42406" xr:uid="{00000000-0005-0000-0000-00004C890000}"/>
    <cellStyle name="Normal 5 2 4 3 2 2 4" xfId="18884" xr:uid="{00000000-0005-0000-0000-00004D890000}"/>
    <cellStyle name="Normal 5 2 4 3 2 2 4 2" xfId="34553" xr:uid="{00000000-0005-0000-0000-00004E890000}"/>
    <cellStyle name="Normal 5 2 4 3 2 2 4 3" xfId="50150" xr:uid="{00000000-0005-0000-0000-00004F890000}"/>
    <cellStyle name="Normal 5 2 4 3 2 2 5" xfId="26807" xr:uid="{00000000-0005-0000-0000-000050890000}"/>
    <cellStyle name="Normal 5 2 4 3 2 2 6" xfId="42404" xr:uid="{00000000-0005-0000-0000-000051890000}"/>
    <cellStyle name="Normal 5 2 4 3 2 3" xfId="10978" xr:uid="{00000000-0005-0000-0000-000052890000}"/>
    <cellStyle name="Normal 5 2 4 3 2 3 2" xfId="18887" xr:uid="{00000000-0005-0000-0000-000053890000}"/>
    <cellStyle name="Normal 5 2 4 3 2 3 2 2" xfId="34556" xr:uid="{00000000-0005-0000-0000-000054890000}"/>
    <cellStyle name="Normal 5 2 4 3 2 3 2 3" xfId="50153" xr:uid="{00000000-0005-0000-0000-000055890000}"/>
    <cellStyle name="Normal 5 2 4 3 2 3 3" xfId="26810" xr:uid="{00000000-0005-0000-0000-000056890000}"/>
    <cellStyle name="Normal 5 2 4 3 2 3 4" xfId="42407" xr:uid="{00000000-0005-0000-0000-000057890000}"/>
    <cellStyle name="Normal 5 2 4 3 2 4" xfId="10979" xr:uid="{00000000-0005-0000-0000-000058890000}"/>
    <cellStyle name="Normal 5 2 4 3 2 4 2" xfId="18888" xr:uid="{00000000-0005-0000-0000-000059890000}"/>
    <cellStyle name="Normal 5 2 4 3 2 4 2 2" xfId="34557" xr:uid="{00000000-0005-0000-0000-00005A890000}"/>
    <cellStyle name="Normal 5 2 4 3 2 4 2 3" xfId="50154" xr:uid="{00000000-0005-0000-0000-00005B890000}"/>
    <cellStyle name="Normal 5 2 4 3 2 4 3" xfId="26811" xr:uid="{00000000-0005-0000-0000-00005C890000}"/>
    <cellStyle name="Normal 5 2 4 3 2 4 4" xfId="42408" xr:uid="{00000000-0005-0000-0000-00005D890000}"/>
    <cellStyle name="Normal 5 2 4 3 2 5" xfId="18883" xr:uid="{00000000-0005-0000-0000-00005E890000}"/>
    <cellStyle name="Normal 5 2 4 3 2 5 2" xfId="34552" xr:uid="{00000000-0005-0000-0000-00005F890000}"/>
    <cellStyle name="Normal 5 2 4 3 2 5 3" xfId="50149" xr:uid="{00000000-0005-0000-0000-000060890000}"/>
    <cellStyle name="Normal 5 2 4 3 2 6" xfId="26806" xr:uid="{00000000-0005-0000-0000-000061890000}"/>
    <cellStyle name="Normal 5 2 4 3 2 7" xfId="42403" xr:uid="{00000000-0005-0000-0000-000062890000}"/>
    <cellStyle name="Normal 5 2 4 3 3" xfId="10980" xr:uid="{00000000-0005-0000-0000-000063890000}"/>
    <cellStyle name="Normal 5 2 4 3 3 2" xfId="10981" xr:uid="{00000000-0005-0000-0000-000064890000}"/>
    <cellStyle name="Normal 5 2 4 3 3 2 2" xfId="18890" xr:uid="{00000000-0005-0000-0000-000065890000}"/>
    <cellStyle name="Normal 5 2 4 3 3 2 2 2" xfId="34559" xr:uid="{00000000-0005-0000-0000-000066890000}"/>
    <cellStyle name="Normal 5 2 4 3 3 2 2 3" xfId="50156" xr:uid="{00000000-0005-0000-0000-000067890000}"/>
    <cellStyle name="Normal 5 2 4 3 3 2 3" xfId="26813" xr:uid="{00000000-0005-0000-0000-000068890000}"/>
    <cellStyle name="Normal 5 2 4 3 3 2 4" xfId="42410" xr:uid="{00000000-0005-0000-0000-000069890000}"/>
    <cellStyle name="Normal 5 2 4 3 3 3" xfId="10982" xr:uid="{00000000-0005-0000-0000-00006A890000}"/>
    <cellStyle name="Normal 5 2 4 3 3 3 2" xfId="18891" xr:uid="{00000000-0005-0000-0000-00006B890000}"/>
    <cellStyle name="Normal 5 2 4 3 3 3 2 2" xfId="34560" xr:uid="{00000000-0005-0000-0000-00006C890000}"/>
    <cellStyle name="Normal 5 2 4 3 3 3 2 3" xfId="50157" xr:uid="{00000000-0005-0000-0000-00006D890000}"/>
    <cellStyle name="Normal 5 2 4 3 3 3 3" xfId="26814" xr:uid="{00000000-0005-0000-0000-00006E890000}"/>
    <cellStyle name="Normal 5 2 4 3 3 3 4" xfId="42411" xr:uid="{00000000-0005-0000-0000-00006F890000}"/>
    <cellStyle name="Normal 5 2 4 3 3 4" xfId="18889" xr:uid="{00000000-0005-0000-0000-000070890000}"/>
    <cellStyle name="Normal 5 2 4 3 3 4 2" xfId="34558" xr:uid="{00000000-0005-0000-0000-000071890000}"/>
    <cellStyle name="Normal 5 2 4 3 3 4 3" xfId="50155" xr:uid="{00000000-0005-0000-0000-000072890000}"/>
    <cellStyle name="Normal 5 2 4 3 3 5" xfId="26812" xr:uid="{00000000-0005-0000-0000-000073890000}"/>
    <cellStyle name="Normal 5 2 4 3 3 6" xfId="42409" xr:uid="{00000000-0005-0000-0000-000074890000}"/>
    <cellStyle name="Normal 5 2 4 3 4" xfId="10983" xr:uid="{00000000-0005-0000-0000-000075890000}"/>
    <cellStyle name="Normal 5 2 4 3 4 2" xfId="18892" xr:uid="{00000000-0005-0000-0000-000076890000}"/>
    <cellStyle name="Normal 5 2 4 3 4 2 2" xfId="34561" xr:uid="{00000000-0005-0000-0000-000077890000}"/>
    <cellStyle name="Normal 5 2 4 3 4 2 3" xfId="50158" xr:uid="{00000000-0005-0000-0000-000078890000}"/>
    <cellStyle name="Normal 5 2 4 3 4 3" xfId="26815" xr:uid="{00000000-0005-0000-0000-000079890000}"/>
    <cellStyle name="Normal 5 2 4 3 4 4" xfId="42412" xr:uid="{00000000-0005-0000-0000-00007A890000}"/>
    <cellStyle name="Normal 5 2 4 3 5" xfId="10984" xr:uid="{00000000-0005-0000-0000-00007B890000}"/>
    <cellStyle name="Normal 5 2 4 3 5 2" xfId="18893" xr:uid="{00000000-0005-0000-0000-00007C890000}"/>
    <cellStyle name="Normal 5 2 4 3 5 2 2" xfId="34562" xr:uid="{00000000-0005-0000-0000-00007D890000}"/>
    <cellStyle name="Normal 5 2 4 3 5 2 3" xfId="50159" xr:uid="{00000000-0005-0000-0000-00007E890000}"/>
    <cellStyle name="Normal 5 2 4 3 5 3" xfId="26816" xr:uid="{00000000-0005-0000-0000-00007F890000}"/>
    <cellStyle name="Normal 5 2 4 3 5 4" xfId="42413" xr:uid="{00000000-0005-0000-0000-000080890000}"/>
    <cellStyle name="Normal 5 2 4 3 6" xfId="18882" xr:uid="{00000000-0005-0000-0000-000081890000}"/>
    <cellStyle name="Normal 5 2 4 3 6 2" xfId="34551" xr:uid="{00000000-0005-0000-0000-000082890000}"/>
    <cellStyle name="Normal 5 2 4 3 6 3" xfId="50148" xr:uid="{00000000-0005-0000-0000-000083890000}"/>
    <cellStyle name="Normal 5 2 4 3 7" xfId="26805" xr:uid="{00000000-0005-0000-0000-000084890000}"/>
    <cellStyle name="Normal 5 2 4 3 8" xfId="42402" xr:uid="{00000000-0005-0000-0000-000085890000}"/>
    <cellStyle name="Normal 5 2 4 4" xfId="10985" xr:uid="{00000000-0005-0000-0000-000086890000}"/>
    <cellStyle name="Normal 5 2 4 4 2" xfId="10986" xr:uid="{00000000-0005-0000-0000-000087890000}"/>
    <cellStyle name="Normal 5 2 4 4 2 2" xfId="10987" xr:uid="{00000000-0005-0000-0000-000088890000}"/>
    <cellStyle name="Normal 5 2 4 4 2 2 2" xfId="18896" xr:uid="{00000000-0005-0000-0000-000089890000}"/>
    <cellStyle name="Normal 5 2 4 4 2 2 2 2" xfId="34565" xr:uid="{00000000-0005-0000-0000-00008A890000}"/>
    <cellStyle name="Normal 5 2 4 4 2 2 2 3" xfId="50162" xr:uid="{00000000-0005-0000-0000-00008B890000}"/>
    <cellStyle name="Normal 5 2 4 4 2 2 3" xfId="26819" xr:uid="{00000000-0005-0000-0000-00008C890000}"/>
    <cellStyle name="Normal 5 2 4 4 2 2 4" xfId="42416" xr:uid="{00000000-0005-0000-0000-00008D890000}"/>
    <cellStyle name="Normal 5 2 4 4 2 3" xfId="10988" xr:uid="{00000000-0005-0000-0000-00008E890000}"/>
    <cellStyle name="Normal 5 2 4 4 2 3 2" xfId="18897" xr:uid="{00000000-0005-0000-0000-00008F890000}"/>
    <cellStyle name="Normal 5 2 4 4 2 3 2 2" xfId="34566" xr:uid="{00000000-0005-0000-0000-000090890000}"/>
    <cellStyle name="Normal 5 2 4 4 2 3 2 3" xfId="50163" xr:uid="{00000000-0005-0000-0000-000091890000}"/>
    <cellStyle name="Normal 5 2 4 4 2 3 3" xfId="26820" xr:uid="{00000000-0005-0000-0000-000092890000}"/>
    <cellStyle name="Normal 5 2 4 4 2 3 4" xfId="42417" xr:uid="{00000000-0005-0000-0000-000093890000}"/>
    <cellStyle name="Normal 5 2 4 4 2 4" xfId="18895" xr:uid="{00000000-0005-0000-0000-000094890000}"/>
    <cellStyle name="Normal 5 2 4 4 2 4 2" xfId="34564" xr:uid="{00000000-0005-0000-0000-000095890000}"/>
    <cellStyle name="Normal 5 2 4 4 2 4 3" xfId="50161" xr:uid="{00000000-0005-0000-0000-000096890000}"/>
    <cellStyle name="Normal 5 2 4 4 2 5" xfId="26818" xr:uid="{00000000-0005-0000-0000-000097890000}"/>
    <cellStyle name="Normal 5 2 4 4 2 6" xfId="42415" xr:uid="{00000000-0005-0000-0000-000098890000}"/>
    <cellStyle name="Normal 5 2 4 4 3" xfId="10989" xr:uid="{00000000-0005-0000-0000-000099890000}"/>
    <cellStyle name="Normal 5 2 4 4 3 2" xfId="18898" xr:uid="{00000000-0005-0000-0000-00009A890000}"/>
    <cellStyle name="Normal 5 2 4 4 3 2 2" xfId="34567" xr:uid="{00000000-0005-0000-0000-00009B890000}"/>
    <cellStyle name="Normal 5 2 4 4 3 2 3" xfId="50164" xr:uid="{00000000-0005-0000-0000-00009C890000}"/>
    <cellStyle name="Normal 5 2 4 4 3 3" xfId="26821" xr:uid="{00000000-0005-0000-0000-00009D890000}"/>
    <cellStyle name="Normal 5 2 4 4 3 4" xfId="42418" xr:uid="{00000000-0005-0000-0000-00009E890000}"/>
    <cellStyle name="Normal 5 2 4 4 4" xfId="10990" xr:uid="{00000000-0005-0000-0000-00009F890000}"/>
    <cellStyle name="Normal 5 2 4 4 4 2" xfId="18899" xr:uid="{00000000-0005-0000-0000-0000A0890000}"/>
    <cellStyle name="Normal 5 2 4 4 4 2 2" xfId="34568" xr:uid="{00000000-0005-0000-0000-0000A1890000}"/>
    <cellStyle name="Normal 5 2 4 4 4 2 3" xfId="50165" xr:uid="{00000000-0005-0000-0000-0000A2890000}"/>
    <cellStyle name="Normal 5 2 4 4 4 3" xfId="26822" xr:uid="{00000000-0005-0000-0000-0000A3890000}"/>
    <cellStyle name="Normal 5 2 4 4 4 4" xfId="42419" xr:uid="{00000000-0005-0000-0000-0000A4890000}"/>
    <cellStyle name="Normal 5 2 4 4 5" xfId="18894" xr:uid="{00000000-0005-0000-0000-0000A5890000}"/>
    <cellStyle name="Normal 5 2 4 4 5 2" xfId="34563" xr:uid="{00000000-0005-0000-0000-0000A6890000}"/>
    <cellStyle name="Normal 5 2 4 4 5 3" xfId="50160" xr:uid="{00000000-0005-0000-0000-0000A7890000}"/>
    <cellStyle name="Normal 5 2 4 4 6" xfId="26817" xr:uid="{00000000-0005-0000-0000-0000A8890000}"/>
    <cellStyle name="Normal 5 2 4 4 7" xfId="42414" xr:uid="{00000000-0005-0000-0000-0000A9890000}"/>
    <cellStyle name="Normal 5 2 4 5" xfId="10991" xr:uid="{00000000-0005-0000-0000-0000AA890000}"/>
    <cellStyle name="Normal 5 2 4 5 2" xfId="10992" xr:uid="{00000000-0005-0000-0000-0000AB890000}"/>
    <cellStyle name="Normal 5 2 4 5 2 2" xfId="18901" xr:uid="{00000000-0005-0000-0000-0000AC890000}"/>
    <cellStyle name="Normal 5 2 4 5 2 2 2" xfId="34570" xr:uid="{00000000-0005-0000-0000-0000AD890000}"/>
    <cellStyle name="Normal 5 2 4 5 2 2 3" xfId="50167" xr:uid="{00000000-0005-0000-0000-0000AE890000}"/>
    <cellStyle name="Normal 5 2 4 5 2 3" xfId="26824" xr:uid="{00000000-0005-0000-0000-0000AF890000}"/>
    <cellStyle name="Normal 5 2 4 5 2 4" xfId="42421" xr:uid="{00000000-0005-0000-0000-0000B0890000}"/>
    <cellStyle name="Normal 5 2 4 5 3" xfId="10993" xr:uid="{00000000-0005-0000-0000-0000B1890000}"/>
    <cellStyle name="Normal 5 2 4 5 3 2" xfId="18902" xr:uid="{00000000-0005-0000-0000-0000B2890000}"/>
    <cellStyle name="Normal 5 2 4 5 3 2 2" xfId="34571" xr:uid="{00000000-0005-0000-0000-0000B3890000}"/>
    <cellStyle name="Normal 5 2 4 5 3 2 3" xfId="50168" xr:uid="{00000000-0005-0000-0000-0000B4890000}"/>
    <cellStyle name="Normal 5 2 4 5 3 3" xfId="26825" xr:uid="{00000000-0005-0000-0000-0000B5890000}"/>
    <cellStyle name="Normal 5 2 4 5 3 4" xfId="42422" xr:uid="{00000000-0005-0000-0000-0000B6890000}"/>
    <cellStyle name="Normal 5 2 4 5 4" xfId="18900" xr:uid="{00000000-0005-0000-0000-0000B7890000}"/>
    <cellStyle name="Normal 5 2 4 5 4 2" xfId="34569" xr:uid="{00000000-0005-0000-0000-0000B8890000}"/>
    <cellStyle name="Normal 5 2 4 5 4 3" xfId="50166" xr:uid="{00000000-0005-0000-0000-0000B9890000}"/>
    <cellStyle name="Normal 5 2 4 5 5" xfId="26823" xr:uid="{00000000-0005-0000-0000-0000BA890000}"/>
    <cellStyle name="Normal 5 2 4 5 6" xfId="42420" xr:uid="{00000000-0005-0000-0000-0000BB890000}"/>
    <cellStyle name="Normal 5 2 4 6" xfId="10994" xr:uid="{00000000-0005-0000-0000-0000BC890000}"/>
    <cellStyle name="Normal 5 2 4 6 2" xfId="10995" xr:uid="{00000000-0005-0000-0000-0000BD890000}"/>
    <cellStyle name="Normal 5 2 4 6 2 2" xfId="18904" xr:uid="{00000000-0005-0000-0000-0000BE890000}"/>
    <cellStyle name="Normal 5 2 4 6 2 2 2" xfId="34573" xr:uid="{00000000-0005-0000-0000-0000BF890000}"/>
    <cellStyle name="Normal 5 2 4 6 2 2 3" xfId="50170" xr:uid="{00000000-0005-0000-0000-0000C0890000}"/>
    <cellStyle name="Normal 5 2 4 6 2 3" xfId="26827" xr:uid="{00000000-0005-0000-0000-0000C1890000}"/>
    <cellStyle name="Normal 5 2 4 6 2 4" xfId="42424" xr:uid="{00000000-0005-0000-0000-0000C2890000}"/>
    <cellStyle name="Normal 5 2 4 6 3" xfId="10996" xr:uid="{00000000-0005-0000-0000-0000C3890000}"/>
    <cellStyle name="Normal 5 2 4 6 3 2" xfId="18905" xr:uid="{00000000-0005-0000-0000-0000C4890000}"/>
    <cellStyle name="Normal 5 2 4 6 3 2 2" xfId="34574" xr:uid="{00000000-0005-0000-0000-0000C5890000}"/>
    <cellStyle name="Normal 5 2 4 6 3 2 3" xfId="50171" xr:uid="{00000000-0005-0000-0000-0000C6890000}"/>
    <cellStyle name="Normal 5 2 4 6 3 3" xfId="26828" xr:uid="{00000000-0005-0000-0000-0000C7890000}"/>
    <cellStyle name="Normal 5 2 4 6 3 4" xfId="42425" xr:uid="{00000000-0005-0000-0000-0000C8890000}"/>
    <cellStyle name="Normal 5 2 4 6 4" xfId="18903" xr:uid="{00000000-0005-0000-0000-0000C9890000}"/>
    <cellStyle name="Normal 5 2 4 6 4 2" xfId="34572" xr:uid="{00000000-0005-0000-0000-0000CA890000}"/>
    <cellStyle name="Normal 5 2 4 6 4 3" xfId="50169" xr:uid="{00000000-0005-0000-0000-0000CB890000}"/>
    <cellStyle name="Normal 5 2 4 6 5" xfId="26826" xr:uid="{00000000-0005-0000-0000-0000CC890000}"/>
    <cellStyle name="Normal 5 2 4 6 6" xfId="42423" xr:uid="{00000000-0005-0000-0000-0000CD890000}"/>
    <cellStyle name="Normal 5 2 4 7" xfId="10997" xr:uid="{00000000-0005-0000-0000-0000CE890000}"/>
    <cellStyle name="Normal 5 2 4 7 2" xfId="10998" xr:uid="{00000000-0005-0000-0000-0000CF890000}"/>
    <cellStyle name="Normal 5 2 4 7 2 2" xfId="18907" xr:uid="{00000000-0005-0000-0000-0000D0890000}"/>
    <cellStyle name="Normal 5 2 4 7 2 2 2" xfId="34576" xr:uid="{00000000-0005-0000-0000-0000D1890000}"/>
    <cellStyle name="Normal 5 2 4 7 2 2 3" xfId="50173" xr:uid="{00000000-0005-0000-0000-0000D2890000}"/>
    <cellStyle name="Normal 5 2 4 7 2 3" xfId="26830" xr:uid="{00000000-0005-0000-0000-0000D3890000}"/>
    <cellStyle name="Normal 5 2 4 7 2 4" xfId="42427" xr:uid="{00000000-0005-0000-0000-0000D4890000}"/>
    <cellStyle name="Normal 5 2 4 7 3" xfId="10999" xr:uid="{00000000-0005-0000-0000-0000D5890000}"/>
    <cellStyle name="Normal 5 2 4 7 3 2" xfId="18908" xr:uid="{00000000-0005-0000-0000-0000D6890000}"/>
    <cellStyle name="Normal 5 2 4 7 3 2 2" xfId="34577" xr:uid="{00000000-0005-0000-0000-0000D7890000}"/>
    <cellStyle name="Normal 5 2 4 7 3 2 3" xfId="50174" xr:uid="{00000000-0005-0000-0000-0000D8890000}"/>
    <cellStyle name="Normal 5 2 4 7 3 3" xfId="26831" xr:uid="{00000000-0005-0000-0000-0000D9890000}"/>
    <cellStyle name="Normal 5 2 4 7 3 4" xfId="42428" xr:uid="{00000000-0005-0000-0000-0000DA890000}"/>
    <cellStyle name="Normal 5 2 4 7 4" xfId="18906" xr:uid="{00000000-0005-0000-0000-0000DB890000}"/>
    <cellStyle name="Normal 5 2 4 7 4 2" xfId="34575" xr:uid="{00000000-0005-0000-0000-0000DC890000}"/>
    <cellStyle name="Normal 5 2 4 7 4 3" xfId="50172" xr:uid="{00000000-0005-0000-0000-0000DD890000}"/>
    <cellStyle name="Normal 5 2 4 7 5" xfId="26829" xr:uid="{00000000-0005-0000-0000-0000DE890000}"/>
    <cellStyle name="Normal 5 2 4 7 6" xfId="42426" xr:uid="{00000000-0005-0000-0000-0000DF890000}"/>
    <cellStyle name="Normal 5 2 4 8" xfId="11000" xr:uid="{00000000-0005-0000-0000-0000E0890000}"/>
    <cellStyle name="Normal 5 2 4 8 2" xfId="11001" xr:uid="{00000000-0005-0000-0000-0000E1890000}"/>
    <cellStyle name="Normal 5 2 4 8 2 2" xfId="18910" xr:uid="{00000000-0005-0000-0000-0000E2890000}"/>
    <cellStyle name="Normal 5 2 4 8 2 2 2" xfId="34579" xr:uid="{00000000-0005-0000-0000-0000E3890000}"/>
    <cellStyle name="Normal 5 2 4 8 2 2 3" xfId="50176" xr:uid="{00000000-0005-0000-0000-0000E4890000}"/>
    <cellStyle name="Normal 5 2 4 8 2 3" xfId="26833" xr:uid="{00000000-0005-0000-0000-0000E5890000}"/>
    <cellStyle name="Normal 5 2 4 8 2 4" xfId="42430" xr:uid="{00000000-0005-0000-0000-0000E6890000}"/>
    <cellStyle name="Normal 5 2 4 8 3" xfId="11002" xr:uid="{00000000-0005-0000-0000-0000E7890000}"/>
    <cellStyle name="Normal 5 2 4 8 3 2" xfId="18911" xr:uid="{00000000-0005-0000-0000-0000E8890000}"/>
    <cellStyle name="Normal 5 2 4 8 3 2 2" xfId="34580" xr:uid="{00000000-0005-0000-0000-0000E9890000}"/>
    <cellStyle name="Normal 5 2 4 8 3 2 3" xfId="50177" xr:uid="{00000000-0005-0000-0000-0000EA890000}"/>
    <cellStyle name="Normal 5 2 4 8 3 3" xfId="26834" xr:uid="{00000000-0005-0000-0000-0000EB890000}"/>
    <cellStyle name="Normal 5 2 4 8 3 4" xfId="42431" xr:uid="{00000000-0005-0000-0000-0000EC890000}"/>
    <cellStyle name="Normal 5 2 4 8 4" xfId="18909" xr:uid="{00000000-0005-0000-0000-0000ED890000}"/>
    <cellStyle name="Normal 5 2 4 8 4 2" xfId="34578" xr:uid="{00000000-0005-0000-0000-0000EE890000}"/>
    <cellStyle name="Normal 5 2 4 8 4 3" xfId="50175" xr:uid="{00000000-0005-0000-0000-0000EF890000}"/>
    <cellStyle name="Normal 5 2 4 8 5" xfId="26832" xr:uid="{00000000-0005-0000-0000-0000F0890000}"/>
    <cellStyle name="Normal 5 2 4 8 6" xfId="42429" xr:uid="{00000000-0005-0000-0000-0000F1890000}"/>
    <cellStyle name="Normal 5 2 4 9" xfId="11003" xr:uid="{00000000-0005-0000-0000-0000F2890000}"/>
    <cellStyle name="Normal 5 2 4 9 2" xfId="11004" xr:uid="{00000000-0005-0000-0000-0000F3890000}"/>
    <cellStyle name="Normal 5 2 4 9 2 2" xfId="18913" xr:uid="{00000000-0005-0000-0000-0000F4890000}"/>
    <cellStyle name="Normal 5 2 4 9 2 2 2" xfId="34582" xr:uid="{00000000-0005-0000-0000-0000F5890000}"/>
    <cellStyle name="Normal 5 2 4 9 2 2 3" xfId="50179" xr:uid="{00000000-0005-0000-0000-0000F6890000}"/>
    <cellStyle name="Normal 5 2 4 9 2 3" xfId="26836" xr:uid="{00000000-0005-0000-0000-0000F7890000}"/>
    <cellStyle name="Normal 5 2 4 9 2 4" xfId="42433" xr:uid="{00000000-0005-0000-0000-0000F8890000}"/>
    <cellStyle name="Normal 5 2 4 9 3" xfId="11005" xr:uid="{00000000-0005-0000-0000-0000F9890000}"/>
    <cellStyle name="Normal 5 2 4 9 3 2" xfId="18914" xr:uid="{00000000-0005-0000-0000-0000FA890000}"/>
    <cellStyle name="Normal 5 2 4 9 3 2 2" xfId="34583" xr:uid="{00000000-0005-0000-0000-0000FB890000}"/>
    <cellStyle name="Normal 5 2 4 9 3 2 3" xfId="50180" xr:uid="{00000000-0005-0000-0000-0000FC890000}"/>
    <cellStyle name="Normal 5 2 4 9 3 3" xfId="26837" xr:uid="{00000000-0005-0000-0000-0000FD890000}"/>
    <cellStyle name="Normal 5 2 4 9 3 4" xfId="42434" xr:uid="{00000000-0005-0000-0000-0000FE890000}"/>
    <cellStyle name="Normal 5 2 4 9 4" xfId="18912" xr:uid="{00000000-0005-0000-0000-0000FF890000}"/>
    <cellStyle name="Normal 5 2 4 9 4 2" xfId="34581" xr:uid="{00000000-0005-0000-0000-0000008A0000}"/>
    <cellStyle name="Normal 5 2 4 9 4 3" xfId="50178" xr:uid="{00000000-0005-0000-0000-0000018A0000}"/>
    <cellStyle name="Normal 5 2 4 9 5" xfId="26835" xr:uid="{00000000-0005-0000-0000-0000028A0000}"/>
    <cellStyle name="Normal 5 2 4 9 6" xfId="42432" xr:uid="{00000000-0005-0000-0000-0000038A0000}"/>
    <cellStyle name="Normal 5 2 5" xfId="11006" xr:uid="{00000000-0005-0000-0000-0000048A0000}"/>
    <cellStyle name="Normal 5 2 5 2" xfId="11007" xr:uid="{00000000-0005-0000-0000-0000058A0000}"/>
    <cellStyle name="Normal 5 2 5 2 2" xfId="11008" xr:uid="{00000000-0005-0000-0000-0000068A0000}"/>
    <cellStyle name="Normal 5 2 5 2 2 2" xfId="11009" xr:uid="{00000000-0005-0000-0000-0000078A0000}"/>
    <cellStyle name="Normal 5 2 5 2 2 2 2" xfId="18918" xr:uid="{00000000-0005-0000-0000-0000088A0000}"/>
    <cellStyle name="Normal 5 2 5 2 2 2 2 2" xfId="34587" xr:uid="{00000000-0005-0000-0000-0000098A0000}"/>
    <cellStyle name="Normal 5 2 5 2 2 2 2 3" xfId="50184" xr:uid="{00000000-0005-0000-0000-00000A8A0000}"/>
    <cellStyle name="Normal 5 2 5 2 2 2 3" xfId="26841" xr:uid="{00000000-0005-0000-0000-00000B8A0000}"/>
    <cellStyle name="Normal 5 2 5 2 2 2 4" xfId="42438" xr:uid="{00000000-0005-0000-0000-00000C8A0000}"/>
    <cellStyle name="Normal 5 2 5 2 2 3" xfId="11010" xr:uid="{00000000-0005-0000-0000-00000D8A0000}"/>
    <cellStyle name="Normal 5 2 5 2 2 3 2" xfId="18919" xr:uid="{00000000-0005-0000-0000-00000E8A0000}"/>
    <cellStyle name="Normal 5 2 5 2 2 3 2 2" xfId="34588" xr:uid="{00000000-0005-0000-0000-00000F8A0000}"/>
    <cellStyle name="Normal 5 2 5 2 2 3 2 3" xfId="50185" xr:uid="{00000000-0005-0000-0000-0000108A0000}"/>
    <cellStyle name="Normal 5 2 5 2 2 3 3" xfId="26842" xr:uid="{00000000-0005-0000-0000-0000118A0000}"/>
    <cellStyle name="Normal 5 2 5 2 2 3 4" xfId="42439" xr:uid="{00000000-0005-0000-0000-0000128A0000}"/>
    <cellStyle name="Normal 5 2 5 2 2 4" xfId="18917" xr:uid="{00000000-0005-0000-0000-0000138A0000}"/>
    <cellStyle name="Normal 5 2 5 2 2 4 2" xfId="34586" xr:uid="{00000000-0005-0000-0000-0000148A0000}"/>
    <cellStyle name="Normal 5 2 5 2 2 4 3" xfId="50183" xr:uid="{00000000-0005-0000-0000-0000158A0000}"/>
    <cellStyle name="Normal 5 2 5 2 2 5" xfId="26840" xr:uid="{00000000-0005-0000-0000-0000168A0000}"/>
    <cellStyle name="Normal 5 2 5 2 2 6" xfId="42437" xr:uid="{00000000-0005-0000-0000-0000178A0000}"/>
    <cellStyle name="Normal 5 2 5 2 3" xfId="11011" xr:uid="{00000000-0005-0000-0000-0000188A0000}"/>
    <cellStyle name="Normal 5 2 5 2 3 2" xfId="18920" xr:uid="{00000000-0005-0000-0000-0000198A0000}"/>
    <cellStyle name="Normal 5 2 5 2 3 2 2" xfId="34589" xr:uid="{00000000-0005-0000-0000-00001A8A0000}"/>
    <cellStyle name="Normal 5 2 5 2 3 2 3" xfId="50186" xr:uid="{00000000-0005-0000-0000-00001B8A0000}"/>
    <cellStyle name="Normal 5 2 5 2 3 3" xfId="26843" xr:uid="{00000000-0005-0000-0000-00001C8A0000}"/>
    <cellStyle name="Normal 5 2 5 2 3 4" xfId="42440" xr:uid="{00000000-0005-0000-0000-00001D8A0000}"/>
    <cellStyle name="Normal 5 2 5 2 4" xfId="11012" xr:uid="{00000000-0005-0000-0000-00001E8A0000}"/>
    <cellStyle name="Normal 5 2 5 2 4 2" xfId="18921" xr:uid="{00000000-0005-0000-0000-00001F8A0000}"/>
    <cellStyle name="Normal 5 2 5 2 4 2 2" xfId="34590" xr:uid="{00000000-0005-0000-0000-0000208A0000}"/>
    <cellStyle name="Normal 5 2 5 2 4 2 3" xfId="50187" xr:uid="{00000000-0005-0000-0000-0000218A0000}"/>
    <cellStyle name="Normal 5 2 5 2 4 3" xfId="26844" xr:uid="{00000000-0005-0000-0000-0000228A0000}"/>
    <cellStyle name="Normal 5 2 5 2 4 4" xfId="42441" xr:uid="{00000000-0005-0000-0000-0000238A0000}"/>
    <cellStyle name="Normal 5 2 5 2 5" xfId="18916" xr:uid="{00000000-0005-0000-0000-0000248A0000}"/>
    <cellStyle name="Normal 5 2 5 2 5 2" xfId="34585" xr:uid="{00000000-0005-0000-0000-0000258A0000}"/>
    <cellStyle name="Normal 5 2 5 2 5 3" xfId="50182" xr:uid="{00000000-0005-0000-0000-0000268A0000}"/>
    <cellStyle name="Normal 5 2 5 2 6" xfId="26839" xr:uid="{00000000-0005-0000-0000-0000278A0000}"/>
    <cellStyle name="Normal 5 2 5 2 7" xfId="42436" xr:uid="{00000000-0005-0000-0000-0000288A0000}"/>
    <cellStyle name="Normal 5 2 5 3" xfId="11013" xr:uid="{00000000-0005-0000-0000-0000298A0000}"/>
    <cellStyle name="Normal 5 2 5 3 2" xfId="11014" xr:uid="{00000000-0005-0000-0000-00002A8A0000}"/>
    <cellStyle name="Normal 5 2 5 3 2 2" xfId="18923" xr:uid="{00000000-0005-0000-0000-00002B8A0000}"/>
    <cellStyle name="Normal 5 2 5 3 2 2 2" xfId="34592" xr:uid="{00000000-0005-0000-0000-00002C8A0000}"/>
    <cellStyle name="Normal 5 2 5 3 2 2 3" xfId="50189" xr:uid="{00000000-0005-0000-0000-00002D8A0000}"/>
    <cellStyle name="Normal 5 2 5 3 2 3" xfId="26846" xr:uid="{00000000-0005-0000-0000-00002E8A0000}"/>
    <cellStyle name="Normal 5 2 5 3 2 4" xfId="42443" xr:uid="{00000000-0005-0000-0000-00002F8A0000}"/>
    <cellStyle name="Normal 5 2 5 3 3" xfId="11015" xr:uid="{00000000-0005-0000-0000-0000308A0000}"/>
    <cellStyle name="Normal 5 2 5 3 3 2" xfId="18924" xr:uid="{00000000-0005-0000-0000-0000318A0000}"/>
    <cellStyle name="Normal 5 2 5 3 3 2 2" xfId="34593" xr:uid="{00000000-0005-0000-0000-0000328A0000}"/>
    <cellStyle name="Normal 5 2 5 3 3 2 3" xfId="50190" xr:uid="{00000000-0005-0000-0000-0000338A0000}"/>
    <cellStyle name="Normal 5 2 5 3 3 3" xfId="26847" xr:uid="{00000000-0005-0000-0000-0000348A0000}"/>
    <cellStyle name="Normal 5 2 5 3 3 4" xfId="42444" xr:uid="{00000000-0005-0000-0000-0000358A0000}"/>
    <cellStyle name="Normal 5 2 5 3 4" xfId="18922" xr:uid="{00000000-0005-0000-0000-0000368A0000}"/>
    <cellStyle name="Normal 5 2 5 3 4 2" xfId="34591" xr:uid="{00000000-0005-0000-0000-0000378A0000}"/>
    <cellStyle name="Normal 5 2 5 3 4 3" xfId="50188" xr:uid="{00000000-0005-0000-0000-0000388A0000}"/>
    <cellStyle name="Normal 5 2 5 3 5" xfId="26845" xr:uid="{00000000-0005-0000-0000-0000398A0000}"/>
    <cellStyle name="Normal 5 2 5 3 6" xfId="42442" xr:uid="{00000000-0005-0000-0000-00003A8A0000}"/>
    <cellStyle name="Normal 5 2 5 4" xfId="11016" xr:uid="{00000000-0005-0000-0000-00003B8A0000}"/>
    <cellStyle name="Normal 5 2 5 4 2" xfId="18925" xr:uid="{00000000-0005-0000-0000-00003C8A0000}"/>
    <cellStyle name="Normal 5 2 5 4 2 2" xfId="34594" xr:uid="{00000000-0005-0000-0000-00003D8A0000}"/>
    <cellStyle name="Normal 5 2 5 4 2 3" xfId="50191" xr:uid="{00000000-0005-0000-0000-00003E8A0000}"/>
    <cellStyle name="Normal 5 2 5 4 3" xfId="26848" xr:uid="{00000000-0005-0000-0000-00003F8A0000}"/>
    <cellStyle name="Normal 5 2 5 4 4" xfId="42445" xr:uid="{00000000-0005-0000-0000-0000408A0000}"/>
    <cellStyle name="Normal 5 2 5 5" xfId="11017" xr:uid="{00000000-0005-0000-0000-0000418A0000}"/>
    <cellStyle name="Normal 5 2 5 5 2" xfId="18926" xr:uid="{00000000-0005-0000-0000-0000428A0000}"/>
    <cellStyle name="Normal 5 2 5 5 2 2" xfId="34595" xr:uid="{00000000-0005-0000-0000-0000438A0000}"/>
    <cellStyle name="Normal 5 2 5 5 2 3" xfId="50192" xr:uid="{00000000-0005-0000-0000-0000448A0000}"/>
    <cellStyle name="Normal 5 2 5 5 3" xfId="26849" xr:uid="{00000000-0005-0000-0000-0000458A0000}"/>
    <cellStyle name="Normal 5 2 5 5 4" xfId="42446" xr:uid="{00000000-0005-0000-0000-0000468A0000}"/>
    <cellStyle name="Normal 5 2 5 6" xfId="18915" xr:uid="{00000000-0005-0000-0000-0000478A0000}"/>
    <cellStyle name="Normal 5 2 5 6 2" xfId="34584" xr:uid="{00000000-0005-0000-0000-0000488A0000}"/>
    <cellStyle name="Normal 5 2 5 6 3" xfId="50181" xr:uid="{00000000-0005-0000-0000-0000498A0000}"/>
    <cellStyle name="Normal 5 2 5 7" xfId="26838" xr:uid="{00000000-0005-0000-0000-00004A8A0000}"/>
    <cellStyle name="Normal 5 2 5 8" xfId="42435" xr:uid="{00000000-0005-0000-0000-00004B8A0000}"/>
    <cellStyle name="Normal 5 2 6" xfId="11018" xr:uid="{00000000-0005-0000-0000-00004C8A0000}"/>
    <cellStyle name="Normal 5 2 6 2" xfId="11019" xr:uid="{00000000-0005-0000-0000-00004D8A0000}"/>
    <cellStyle name="Normal 5 2 6 2 2" xfId="11020" xr:uid="{00000000-0005-0000-0000-00004E8A0000}"/>
    <cellStyle name="Normal 5 2 6 2 2 2" xfId="11021" xr:uid="{00000000-0005-0000-0000-00004F8A0000}"/>
    <cellStyle name="Normal 5 2 6 2 2 2 2" xfId="18930" xr:uid="{00000000-0005-0000-0000-0000508A0000}"/>
    <cellStyle name="Normal 5 2 6 2 2 2 2 2" xfId="34599" xr:uid="{00000000-0005-0000-0000-0000518A0000}"/>
    <cellStyle name="Normal 5 2 6 2 2 2 2 3" xfId="50196" xr:uid="{00000000-0005-0000-0000-0000528A0000}"/>
    <cellStyle name="Normal 5 2 6 2 2 2 3" xfId="26853" xr:uid="{00000000-0005-0000-0000-0000538A0000}"/>
    <cellStyle name="Normal 5 2 6 2 2 2 4" xfId="42450" xr:uid="{00000000-0005-0000-0000-0000548A0000}"/>
    <cellStyle name="Normal 5 2 6 2 2 3" xfId="11022" xr:uid="{00000000-0005-0000-0000-0000558A0000}"/>
    <cellStyle name="Normal 5 2 6 2 2 3 2" xfId="18931" xr:uid="{00000000-0005-0000-0000-0000568A0000}"/>
    <cellStyle name="Normal 5 2 6 2 2 3 2 2" xfId="34600" xr:uid="{00000000-0005-0000-0000-0000578A0000}"/>
    <cellStyle name="Normal 5 2 6 2 2 3 2 3" xfId="50197" xr:uid="{00000000-0005-0000-0000-0000588A0000}"/>
    <cellStyle name="Normal 5 2 6 2 2 3 3" xfId="26854" xr:uid="{00000000-0005-0000-0000-0000598A0000}"/>
    <cellStyle name="Normal 5 2 6 2 2 3 4" xfId="42451" xr:uid="{00000000-0005-0000-0000-00005A8A0000}"/>
    <cellStyle name="Normal 5 2 6 2 2 4" xfId="18929" xr:uid="{00000000-0005-0000-0000-00005B8A0000}"/>
    <cellStyle name="Normal 5 2 6 2 2 4 2" xfId="34598" xr:uid="{00000000-0005-0000-0000-00005C8A0000}"/>
    <cellStyle name="Normal 5 2 6 2 2 4 3" xfId="50195" xr:uid="{00000000-0005-0000-0000-00005D8A0000}"/>
    <cellStyle name="Normal 5 2 6 2 2 5" xfId="26852" xr:uid="{00000000-0005-0000-0000-00005E8A0000}"/>
    <cellStyle name="Normal 5 2 6 2 2 6" xfId="42449" xr:uid="{00000000-0005-0000-0000-00005F8A0000}"/>
    <cellStyle name="Normal 5 2 6 2 3" xfId="11023" xr:uid="{00000000-0005-0000-0000-0000608A0000}"/>
    <cellStyle name="Normal 5 2 6 2 3 2" xfId="18932" xr:uid="{00000000-0005-0000-0000-0000618A0000}"/>
    <cellStyle name="Normal 5 2 6 2 3 2 2" xfId="34601" xr:uid="{00000000-0005-0000-0000-0000628A0000}"/>
    <cellStyle name="Normal 5 2 6 2 3 2 3" xfId="50198" xr:uid="{00000000-0005-0000-0000-0000638A0000}"/>
    <cellStyle name="Normal 5 2 6 2 3 3" xfId="26855" xr:uid="{00000000-0005-0000-0000-0000648A0000}"/>
    <cellStyle name="Normal 5 2 6 2 3 4" xfId="42452" xr:uid="{00000000-0005-0000-0000-0000658A0000}"/>
    <cellStyle name="Normal 5 2 6 2 4" xfId="11024" xr:uid="{00000000-0005-0000-0000-0000668A0000}"/>
    <cellStyle name="Normal 5 2 6 2 4 2" xfId="18933" xr:uid="{00000000-0005-0000-0000-0000678A0000}"/>
    <cellStyle name="Normal 5 2 6 2 4 2 2" xfId="34602" xr:uid="{00000000-0005-0000-0000-0000688A0000}"/>
    <cellStyle name="Normal 5 2 6 2 4 2 3" xfId="50199" xr:uid="{00000000-0005-0000-0000-0000698A0000}"/>
    <cellStyle name="Normal 5 2 6 2 4 3" xfId="26856" xr:uid="{00000000-0005-0000-0000-00006A8A0000}"/>
    <cellStyle name="Normal 5 2 6 2 4 4" xfId="42453" xr:uid="{00000000-0005-0000-0000-00006B8A0000}"/>
    <cellStyle name="Normal 5 2 6 2 5" xfId="18928" xr:uid="{00000000-0005-0000-0000-00006C8A0000}"/>
    <cellStyle name="Normal 5 2 6 2 5 2" xfId="34597" xr:uid="{00000000-0005-0000-0000-00006D8A0000}"/>
    <cellStyle name="Normal 5 2 6 2 5 3" xfId="50194" xr:uid="{00000000-0005-0000-0000-00006E8A0000}"/>
    <cellStyle name="Normal 5 2 6 2 6" xfId="26851" xr:uid="{00000000-0005-0000-0000-00006F8A0000}"/>
    <cellStyle name="Normal 5 2 6 2 7" xfId="42448" xr:uid="{00000000-0005-0000-0000-0000708A0000}"/>
    <cellStyle name="Normal 5 2 6 3" xfId="11025" xr:uid="{00000000-0005-0000-0000-0000718A0000}"/>
    <cellStyle name="Normal 5 2 6 3 2" xfId="11026" xr:uid="{00000000-0005-0000-0000-0000728A0000}"/>
    <cellStyle name="Normal 5 2 6 3 2 2" xfId="18935" xr:uid="{00000000-0005-0000-0000-0000738A0000}"/>
    <cellStyle name="Normal 5 2 6 3 2 2 2" xfId="34604" xr:uid="{00000000-0005-0000-0000-0000748A0000}"/>
    <cellStyle name="Normal 5 2 6 3 2 2 3" xfId="50201" xr:uid="{00000000-0005-0000-0000-0000758A0000}"/>
    <cellStyle name="Normal 5 2 6 3 2 3" xfId="26858" xr:uid="{00000000-0005-0000-0000-0000768A0000}"/>
    <cellStyle name="Normal 5 2 6 3 2 4" xfId="42455" xr:uid="{00000000-0005-0000-0000-0000778A0000}"/>
    <cellStyle name="Normal 5 2 6 3 3" xfId="11027" xr:uid="{00000000-0005-0000-0000-0000788A0000}"/>
    <cellStyle name="Normal 5 2 6 3 3 2" xfId="18936" xr:uid="{00000000-0005-0000-0000-0000798A0000}"/>
    <cellStyle name="Normal 5 2 6 3 3 2 2" xfId="34605" xr:uid="{00000000-0005-0000-0000-00007A8A0000}"/>
    <cellStyle name="Normal 5 2 6 3 3 2 3" xfId="50202" xr:uid="{00000000-0005-0000-0000-00007B8A0000}"/>
    <cellStyle name="Normal 5 2 6 3 3 3" xfId="26859" xr:uid="{00000000-0005-0000-0000-00007C8A0000}"/>
    <cellStyle name="Normal 5 2 6 3 3 4" xfId="42456" xr:uid="{00000000-0005-0000-0000-00007D8A0000}"/>
    <cellStyle name="Normal 5 2 6 3 4" xfId="18934" xr:uid="{00000000-0005-0000-0000-00007E8A0000}"/>
    <cellStyle name="Normal 5 2 6 3 4 2" xfId="34603" xr:uid="{00000000-0005-0000-0000-00007F8A0000}"/>
    <cellStyle name="Normal 5 2 6 3 4 3" xfId="50200" xr:uid="{00000000-0005-0000-0000-0000808A0000}"/>
    <cellStyle name="Normal 5 2 6 3 5" xfId="26857" xr:uid="{00000000-0005-0000-0000-0000818A0000}"/>
    <cellStyle name="Normal 5 2 6 3 6" xfId="42454" xr:uid="{00000000-0005-0000-0000-0000828A0000}"/>
    <cellStyle name="Normal 5 2 6 4" xfId="11028" xr:uid="{00000000-0005-0000-0000-0000838A0000}"/>
    <cellStyle name="Normal 5 2 6 4 2" xfId="18937" xr:uid="{00000000-0005-0000-0000-0000848A0000}"/>
    <cellStyle name="Normal 5 2 6 4 2 2" xfId="34606" xr:uid="{00000000-0005-0000-0000-0000858A0000}"/>
    <cellStyle name="Normal 5 2 6 4 2 3" xfId="50203" xr:uid="{00000000-0005-0000-0000-0000868A0000}"/>
    <cellStyle name="Normal 5 2 6 4 3" xfId="26860" xr:uid="{00000000-0005-0000-0000-0000878A0000}"/>
    <cellStyle name="Normal 5 2 6 4 4" xfId="42457" xr:uid="{00000000-0005-0000-0000-0000888A0000}"/>
    <cellStyle name="Normal 5 2 6 5" xfId="11029" xr:uid="{00000000-0005-0000-0000-0000898A0000}"/>
    <cellStyle name="Normal 5 2 6 5 2" xfId="18938" xr:uid="{00000000-0005-0000-0000-00008A8A0000}"/>
    <cellStyle name="Normal 5 2 6 5 2 2" xfId="34607" xr:uid="{00000000-0005-0000-0000-00008B8A0000}"/>
    <cellStyle name="Normal 5 2 6 5 2 3" xfId="50204" xr:uid="{00000000-0005-0000-0000-00008C8A0000}"/>
    <cellStyle name="Normal 5 2 6 5 3" xfId="26861" xr:uid="{00000000-0005-0000-0000-00008D8A0000}"/>
    <cellStyle name="Normal 5 2 6 5 4" xfId="42458" xr:uid="{00000000-0005-0000-0000-00008E8A0000}"/>
    <cellStyle name="Normal 5 2 6 6" xfId="18927" xr:uid="{00000000-0005-0000-0000-00008F8A0000}"/>
    <cellStyle name="Normal 5 2 6 6 2" xfId="34596" xr:uid="{00000000-0005-0000-0000-0000908A0000}"/>
    <cellStyle name="Normal 5 2 6 6 3" xfId="50193" xr:uid="{00000000-0005-0000-0000-0000918A0000}"/>
    <cellStyle name="Normal 5 2 6 7" xfId="26850" xr:uid="{00000000-0005-0000-0000-0000928A0000}"/>
    <cellStyle name="Normal 5 2 6 8" xfId="42447" xr:uid="{00000000-0005-0000-0000-0000938A0000}"/>
    <cellStyle name="Normal 5 2 7" xfId="11030" xr:uid="{00000000-0005-0000-0000-0000948A0000}"/>
    <cellStyle name="Normal 5 2 7 2" xfId="11031" xr:uid="{00000000-0005-0000-0000-0000958A0000}"/>
    <cellStyle name="Normal 5 2 7 2 2" xfId="11032" xr:uid="{00000000-0005-0000-0000-0000968A0000}"/>
    <cellStyle name="Normal 5 2 7 2 2 2" xfId="18941" xr:uid="{00000000-0005-0000-0000-0000978A0000}"/>
    <cellStyle name="Normal 5 2 7 2 2 2 2" xfId="34610" xr:uid="{00000000-0005-0000-0000-0000988A0000}"/>
    <cellStyle name="Normal 5 2 7 2 2 2 3" xfId="50207" xr:uid="{00000000-0005-0000-0000-0000998A0000}"/>
    <cellStyle name="Normal 5 2 7 2 2 3" xfId="26864" xr:uid="{00000000-0005-0000-0000-00009A8A0000}"/>
    <cellStyle name="Normal 5 2 7 2 2 4" xfId="42461" xr:uid="{00000000-0005-0000-0000-00009B8A0000}"/>
    <cellStyle name="Normal 5 2 7 2 3" xfId="11033" xr:uid="{00000000-0005-0000-0000-00009C8A0000}"/>
    <cellStyle name="Normal 5 2 7 2 3 2" xfId="18942" xr:uid="{00000000-0005-0000-0000-00009D8A0000}"/>
    <cellStyle name="Normal 5 2 7 2 3 2 2" xfId="34611" xr:uid="{00000000-0005-0000-0000-00009E8A0000}"/>
    <cellStyle name="Normal 5 2 7 2 3 2 3" xfId="50208" xr:uid="{00000000-0005-0000-0000-00009F8A0000}"/>
    <cellStyle name="Normal 5 2 7 2 3 3" xfId="26865" xr:uid="{00000000-0005-0000-0000-0000A08A0000}"/>
    <cellStyle name="Normal 5 2 7 2 3 4" xfId="42462" xr:uid="{00000000-0005-0000-0000-0000A18A0000}"/>
    <cellStyle name="Normal 5 2 7 2 4" xfId="18940" xr:uid="{00000000-0005-0000-0000-0000A28A0000}"/>
    <cellStyle name="Normal 5 2 7 2 4 2" xfId="34609" xr:uid="{00000000-0005-0000-0000-0000A38A0000}"/>
    <cellStyle name="Normal 5 2 7 2 4 3" xfId="50206" xr:uid="{00000000-0005-0000-0000-0000A48A0000}"/>
    <cellStyle name="Normal 5 2 7 2 5" xfId="26863" xr:uid="{00000000-0005-0000-0000-0000A58A0000}"/>
    <cellStyle name="Normal 5 2 7 2 6" xfId="42460" xr:uid="{00000000-0005-0000-0000-0000A68A0000}"/>
    <cellStyle name="Normal 5 2 7 3" xfId="11034" xr:uid="{00000000-0005-0000-0000-0000A78A0000}"/>
    <cellStyle name="Normal 5 2 7 3 2" xfId="18943" xr:uid="{00000000-0005-0000-0000-0000A88A0000}"/>
    <cellStyle name="Normal 5 2 7 3 2 2" xfId="34612" xr:uid="{00000000-0005-0000-0000-0000A98A0000}"/>
    <cellStyle name="Normal 5 2 7 3 2 3" xfId="50209" xr:uid="{00000000-0005-0000-0000-0000AA8A0000}"/>
    <cellStyle name="Normal 5 2 7 3 3" xfId="26866" xr:uid="{00000000-0005-0000-0000-0000AB8A0000}"/>
    <cellStyle name="Normal 5 2 7 3 4" xfId="42463" xr:uid="{00000000-0005-0000-0000-0000AC8A0000}"/>
    <cellStyle name="Normal 5 2 7 4" xfId="11035" xr:uid="{00000000-0005-0000-0000-0000AD8A0000}"/>
    <cellStyle name="Normal 5 2 7 4 2" xfId="18944" xr:uid="{00000000-0005-0000-0000-0000AE8A0000}"/>
    <cellStyle name="Normal 5 2 7 4 2 2" xfId="34613" xr:uid="{00000000-0005-0000-0000-0000AF8A0000}"/>
    <cellStyle name="Normal 5 2 7 4 2 3" xfId="50210" xr:uid="{00000000-0005-0000-0000-0000B08A0000}"/>
    <cellStyle name="Normal 5 2 7 4 3" xfId="26867" xr:uid="{00000000-0005-0000-0000-0000B18A0000}"/>
    <cellStyle name="Normal 5 2 7 4 4" xfId="42464" xr:uid="{00000000-0005-0000-0000-0000B28A0000}"/>
    <cellStyle name="Normal 5 2 7 5" xfId="18939" xr:uid="{00000000-0005-0000-0000-0000B38A0000}"/>
    <cellStyle name="Normal 5 2 7 5 2" xfId="34608" xr:uid="{00000000-0005-0000-0000-0000B48A0000}"/>
    <cellStyle name="Normal 5 2 7 5 3" xfId="50205" xr:uid="{00000000-0005-0000-0000-0000B58A0000}"/>
    <cellStyle name="Normal 5 2 7 6" xfId="26862" xr:uid="{00000000-0005-0000-0000-0000B68A0000}"/>
    <cellStyle name="Normal 5 2 7 7" xfId="42459" xr:uid="{00000000-0005-0000-0000-0000B78A0000}"/>
    <cellStyle name="Normal 5 2 8" xfId="11036" xr:uid="{00000000-0005-0000-0000-0000B88A0000}"/>
    <cellStyle name="Normal 5 2 8 2" xfId="11037" xr:uid="{00000000-0005-0000-0000-0000B98A0000}"/>
    <cellStyle name="Normal 5 2 8 2 2" xfId="18946" xr:uid="{00000000-0005-0000-0000-0000BA8A0000}"/>
    <cellStyle name="Normal 5 2 8 2 2 2" xfId="34615" xr:uid="{00000000-0005-0000-0000-0000BB8A0000}"/>
    <cellStyle name="Normal 5 2 8 2 2 3" xfId="50212" xr:uid="{00000000-0005-0000-0000-0000BC8A0000}"/>
    <cellStyle name="Normal 5 2 8 2 3" xfId="26869" xr:uid="{00000000-0005-0000-0000-0000BD8A0000}"/>
    <cellStyle name="Normal 5 2 8 2 4" xfId="42466" xr:uid="{00000000-0005-0000-0000-0000BE8A0000}"/>
    <cellStyle name="Normal 5 2 8 3" xfId="11038" xr:uid="{00000000-0005-0000-0000-0000BF8A0000}"/>
    <cellStyle name="Normal 5 2 8 3 2" xfId="18947" xr:uid="{00000000-0005-0000-0000-0000C08A0000}"/>
    <cellStyle name="Normal 5 2 8 3 2 2" xfId="34616" xr:uid="{00000000-0005-0000-0000-0000C18A0000}"/>
    <cellStyle name="Normal 5 2 8 3 2 3" xfId="50213" xr:uid="{00000000-0005-0000-0000-0000C28A0000}"/>
    <cellStyle name="Normal 5 2 8 3 3" xfId="26870" xr:uid="{00000000-0005-0000-0000-0000C38A0000}"/>
    <cellStyle name="Normal 5 2 8 3 4" xfId="42467" xr:uid="{00000000-0005-0000-0000-0000C48A0000}"/>
    <cellStyle name="Normal 5 2 8 4" xfId="18945" xr:uid="{00000000-0005-0000-0000-0000C58A0000}"/>
    <cellStyle name="Normal 5 2 8 4 2" xfId="34614" xr:uid="{00000000-0005-0000-0000-0000C68A0000}"/>
    <cellStyle name="Normal 5 2 8 4 3" xfId="50211" xr:uid="{00000000-0005-0000-0000-0000C78A0000}"/>
    <cellStyle name="Normal 5 2 8 5" xfId="26868" xr:uid="{00000000-0005-0000-0000-0000C88A0000}"/>
    <cellStyle name="Normal 5 2 8 6" xfId="42465" xr:uid="{00000000-0005-0000-0000-0000C98A0000}"/>
    <cellStyle name="Normal 5 2 9" xfId="11039" xr:uid="{00000000-0005-0000-0000-0000CA8A0000}"/>
    <cellStyle name="Normal 5 2 9 2" xfId="11040" xr:uid="{00000000-0005-0000-0000-0000CB8A0000}"/>
    <cellStyle name="Normal 5 2 9 2 2" xfId="18949" xr:uid="{00000000-0005-0000-0000-0000CC8A0000}"/>
    <cellStyle name="Normal 5 2 9 2 2 2" xfId="34618" xr:uid="{00000000-0005-0000-0000-0000CD8A0000}"/>
    <cellStyle name="Normal 5 2 9 2 2 3" xfId="50215" xr:uid="{00000000-0005-0000-0000-0000CE8A0000}"/>
    <cellStyle name="Normal 5 2 9 2 3" xfId="26872" xr:uid="{00000000-0005-0000-0000-0000CF8A0000}"/>
    <cellStyle name="Normal 5 2 9 2 4" xfId="42469" xr:uid="{00000000-0005-0000-0000-0000D08A0000}"/>
    <cellStyle name="Normal 5 2 9 3" xfId="11041" xr:uid="{00000000-0005-0000-0000-0000D18A0000}"/>
    <cellStyle name="Normal 5 2 9 3 2" xfId="18950" xr:uid="{00000000-0005-0000-0000-0000D28A0000}"/>
    <cellStyle name="Normal 5 2 9 3 2 2" xfId="34619" xr:uid="{00000000-0005-0000-0000-0000D38A0000}"/>
    <cellStyle name="Normal 5 2 9 3 2 3" xfId="50216" xr:uid="{00000000-0005-0000-0000-0000D48A0000}"/>
    <cellStyle name="Normal 5 2 9 3 3" xfId="26873" xr:uid="{00000000-0005-0000-0000-0000D58A0000}"/>
    <cellStyle name="Normal 5 2 9 3 4" xfId="42470" xr:uid="{00000000-0005-0000-0000-0000D68A0000}"/>
    <cellStyle name="Normal 5 2 9 4" xfId="18948" xr:uid="{00000000-0005-0000-0000-0000D78A0000}"/>
    <cellStyle name="Normal 5 2 9 4 2" xfId="34617" xr:uid="{00000000-0005-0000-0000-0000D88A0000}"/>
    <cellStyle name="Normal 5 2 9 4 3" xfId="50214" xr:uid="{00000000-0005-0000-0000-0000D98A0000}"/>
    <cellStyle name="Normal 5 2 9 5" xfId="26871" xr:uid="{00000000-0005-0000-0000-0000DA8A0000}"/>
    <cellStyle name="Normal 5 2 9 6" xfId="42468" xr:uid="{00000000-0005-0000-0000-0000DB8A0000}"/>
    <cellStyle name="Normal 5 20" xfId="11042" xr:uid="{00000000-0005-0000-0000-0000DC8A0000}"/>
    <cellStyle name="Normal 5 20 2" xfId="11043" xr:uid="{00000000-0005-0000-0000-0000DD8A0000}"/>
    <cellStyle name="Normal 5 20 2 2" xfId="18952" xr:uid="{00000000-0005-0000-0000-0000DE8A0000}"/>
    <cellStyle name="Normal 5 20 2 2 2" xfId="34621" xr:uid="{00000000-0005-0000-0000-0000DF8A0000}"/>
    <cellStyle name="Normal 5 20 2 2 3" xfId="50218" xr:uid="{00000000-0005-0000-0000-0000E08A0000}"/>
    <cellStyle name="Normal 5 20 2 3" xfId="26875" xr:uid="{00000000-0005-0000-0000-0000E18A0000}"/>
    <cellStyle name="Normal 5 20 2 4" xfId="42472" xr:uid="{00000000-0005-0000-0000-0000E28A0000}"/>
    <cellStyle name="Normal 5 20 3" xfId="11044" xr:uid="{00000000-0005-0000-0000-0000E38A0000}"/>
    <cellStyle name="Normal 5 20 3 2" xfId="18953" xr:uid="{00000000-0005-0000-0000-0000E48A0000}"/>
    <cellStyle name="Normal 5 20 3 2 2" xfId="34622" xr:uid="{00000000-0005-0000-0000-0000E58A0000}"/>
    <cellStyle name="Normal 5 20 3 2 3" xfId="50219" xr:uid="{00000000-0005-0000-0000-0000E68A0000}"/>
    <cellStyle name="Normal 5 20 3 3" xfId="26876" xr:uid="{00000000-0005-0000-0000-0000E78A0000}"/>
    <cellStyle name="Normal 5 20 3 4" xfId="42473" xr:uid="{00000000-0005-0000-0000-0000E88A0000}"/>
    <cellStyle name="Normal 5 20 4" xfId="18951" xr:uid="{00000000-0005-0000-0000-0000E98A0000}"/>
    <cellStyle name="Normal 5 20 4 2" xfId="34620" xr:uid="{00000000-0005-0000-0000-0000EA8A0000}"/>
    <cellStyle name="Normal 5 20 4 3" xfId="50217" xr:uid="{00000000-0005-0000-0000-0000EB8A0000}"/>
    <cellStyle name="Normal 5 20 5" xfId="26874" xr:uid="{00000000-0005-0000-0000-0000EC8A0000}"/>
    <cellStyle name="Normal 5 20 6" xfId="42471" xr:uid="{00000000-0005-0000-0000-0000ED8A0000}"/>
    <cellStyle name="Normal 5 21" xfId="14085" xr:uid="{00000000-0005-0000-0000-0000EE8A0000}"/>
    <cellStyle name="Normal 5 22" xfId="18492" xr:uid="{00000000-0005-0000-0000-0000EF8A0000}"/>
    <cellStyle name="Normal 5 22 2" xfId="34161" xr:uid="{00000000-0005-0000-0000-0000F08A0000}"/>
    <cellStyle name="Normal 5 22 3" xfId="49758" xr:uid="{00000000-0005-0000-0000-0000F18A0000}"/>
    <cellStyle name="Normal 5 23" xfId="10583" xr:uid="{00000000-0005-0000-0000-0000F28A0000}"/>
    <cellStyle name="Normal 5 23 2" xfId="26415" xr:uid="{00000000-0005-0000-0000-0000F38A0000}"/>
    <cellStyle name="Normal 5 24" xfId="42012" xr:uid="{00000000-0005-0000-0000-0000F48A0000}"/>
    <cellStyle name="Normal 5 3" xfId="281" xr:uid="{00000000-0005-0000-0000-0000F58A0000}"/>
    <cellStyle name="Normal 5 3 10" xfId="11046" xr:uid="{00000000-0005-0000-0000-0000F68A0000}"/>
    <cellStyle name="Normal 5 3 10 2" xfId="11047" xr:uid="{00000000-0005-0000-0000-0000F78A0000}"/>
    <cellStyle name="Normal 5 3 10 2 2" xfId="18956" xr:uid="{00000000-0005-0000-0000-0000F88A0000}"/>
    <cellStyle name="Normal 5 3 10 2 2 2" xfId="34625" xr:uid="{00000000-0005-0000-0000-0000F98A0000}"/>
    <cellStyle name="Normal 5 3 10 2 2 3" xfId="50222" xr:uid="{00000000-0005-0000-0000-0000FA8A0000}"/>
    <cellStyle name="Normal 5 3 10 2 3" xfId="26879" xr:uid="{00000000-0005-0000-0000-0000FB8A0000}"/>
    <cellStyle name="Normal 5 3 10 2 4" xfId="42476" xr:uid="{00000000-0005-0000-0000-0000FC8A0000}"/>
    <cellStyle name="Normal 5 3 10 3" xfId="11048" xr:uid="{00000000-0005-0000-0000-0000FD8A0000}"/>
    <cellStyle name="Normal 5 3 10 3 2" xfId="18957" xr:uid="{00000000-0005-0000-0000-0000FE8A0000}"/>
    <cellStyle name="Normal 5 3 10 3 2 2" xfId="34626" xr:uid="{00000000-0005-0000-0000-0000FF8A0000}"/>
    <cellStyle name="Normal 5 3 10 3 2 3" xfId="50223" xr:uid="{00000000-0005-0000-0000-0000008B0000}"/>
    <cellStyle name="Normal 5 3 10 3 3" xfId="26880" xr:uid="{00000000-0005-0000-0000-0000018B0000}"/>
    <cellStyle name="Normal 5 3 10 3 4" xfId="42477" xr:uid="{00000000-0005-0000-0000-0000028B0000}"/>
    <cellStyle name="Normal 5 3 10 4" xfId="18955" xr:uid="{00000000-0005-0000-0000-0000038B0000}"/>
    <cellStyle name="Normal 5 3 10 4 2" xfId="34624" xr:uid="{00000000-0005-0000-0000-0000048B0000}"/>
    <cellStyle name="Normal 5 3 10 4 3" xfId="50221" xr:uid="{00000000-0005-0000-0000-0000058B0000}"/>
    <cellStyle name="Normal 5 3 10 5" xfId="26878" xr:uid="{00000000-0005-0000-0000-0000068B0000}"/>
    <cellStyle name="Normal 5 3 10 6" xfId="42475" xr:uid="{00000000-0005-0000-0000-0000078B0000}"/>
    <cellStyle name="Normal 5 3 11" xfId="11049" xr:uid="{00000000-0005-0000-0000-0000088B0000}"/>
    <cellStyle name="Normal 5 3 11 2" xfId="11050" xr:uid="{00000000-0005-0000-0000-0000098B0000}"/>
    <cellStyle name="Normal 5 3 11 2 2" xfId="18959" xr:uid="{00000000-0005-0000-0000-00000A8B0000}"/>
    <cellStyle name="Normal 5 3 11 2 2 2" xfId="34628" xr:uid="{00000000-0005-0000-0000-00000B8B0000}"/>
    <cellStyle name="Normal 5 3 11 2 2 3" xfId="50225" xr:uid="{00000000-0005-0000-0000-00000C8B0000}"/>
    <cellStyle name="Normal 5 3 11 2 3" xfId="26882" xr:uid="{00000000-0005-0000-0000-00000D8B0000}"/>
    <cellStyle name="Normal 5 3 11 2 4" xfId="42479" xr:uid="{00000000-0005-0000-0000-00000E8B0000}"/>
    <cellStyle name="Normal 5 3 11 3" xfId="11051" xr:uid="{00000000-0005-0000-0000-00000F8B0000}"/>
    <cellStyle name="Normal 5 3 11 3 2" xfId="18960" xr:uid="{00000000-0005-0000-0000-0000108B0000}"/>
    <cellStyle name="Normal 5 3 11 3 2 2" xfId="34629" xr:uid="{00000000-0005-0000-0000-0000118B0000}"/>
    <cellStyle name="Normal 5 3 11 3 2 3" xfId="50226" xr:uid="{00000000-0005-0000-0000-0000128B0000}"/>
    <cellStyle name="Normal 5 3 11 3 3" xfId="26883" xr:uid="{00000000-0005-0000-0000-0000138B0000}"/>
    <cellStyle name="Normal 5 3 11 3 4" xfId="42480" xr:uid="{00000000-0005-0000-0000-0000148B0000}"/>
    <cellStyle name="Normal 5 3 11 4" xfId="18958" xr:uid="{00000000-0005-0000-0000-0000158B0000}"/>
    <cellStyle name="Normal 5 3 11 4 2" xfId="34627" xr:uid="{00000000-0005-0000-0000-0000168B0000}"/>
    <cellStyle name="Normal 5 3 11 4 3" xfId="50224" xr:uid="{00000000-0005-0000-0000-0000178B0000}"/>
    <cellStyle name="Normal 5 3 11 5" xfId="26881" xr:uid="{00000000-0005-0000-0000-0000188B0000}"/>
    <cellStyle name="Normal 5 3 11 6" xfId="42478" xr:uid="{00000000-0005-0000-0000-0000198B0000}"/>
    <cellStyle name="Normal 5 3 12" xfId="11052" xr:uid="{00000000-0005-0000-0000-00001A8B0000}"/>
    <cellStyle name="Normal 5 3 12 2" xfId="11053" xr:uid="{00000000-0005-0000-0000-00001B8B0000}"/>
    <cellStyle name="Normal 5 3 12 2 2" xfId="18962" xr:uid="{00000000-0005-0000-0000-00001C8B0000}"/>
    <cellStyle name="Normal 5 3 12 2 2 2" xfId="34631" xr:uid="{00000000-0005-0000-0000-00001D8B0000}"/>
    <cellStyle name="Normal 5 3 12 2 2 3" xfId="50228" xr:uid="{00000000-0005-0000-0000-00001E8B0000}"/>
    <cellStyle name="Normal 5 3 12 2 3" xfId="26885" xr:uid="{00000000-0005-0000-0000-00001F8B0000}"/>
    <cellStyle name="Normal 5 3 12 2 4" xfId="42482" xr:uid="{00000000-0005-0000-0000-0000208B0000}"/>
    <cellStyle name="Normal 5 3 12 3" xfId="11054" xr:uid="{00000000-0005-0000-0000-0000218B0000}"/>
    <cellStyle name="Normal 5 3 12 3 2" xfId="18963" xr:uid="{00000000-0005-0000-0000-0000228B0000}"/>
    <cellStyle name="Normal 5 3 12 3 2 2" xfId="34632" xr:uid="{00000000-0005-0000-0000-0000238B0000}"/>
    <cellStyle name="Normal 5 3 12 3 2 3" xfId="50229" xr:uid="{00000000-0005-0000-0000-0000248B0000}"/>
    <cellStyle name="Normal 5 3 12 3 3" xfId="26886" xr:uid="{00000000-0005-0000-0000-0000258B0000}"/>
    <cellStyle name="Normal 5 3 12 3 4" xfId="42483" xr:uid="{00000000-0005-0000-0000-0000268B0000}"/>
    <cellStyle name="Normal 5 3 12 4" xfId="18961" xr:uid="{00000000-0005-0000-0000-0000278B0000}"/>
    <cellStyle name="Normal 5 3 12 4 2" xfId="34630" xr:uid="{00000000-0005-0000-0000-0000288B0000}"/>
    <cellStyle name="Normal 5 3 12 4 3" xfId="50227" xr:uid="{00000000-0005-0000-0000-0000298B0000}"/>
    <cellStyle name="Normal 5 3 12 5" xfId="26884" xr:uid="{00000000-0005-0000-0000-00002A8B0000}"/>
    <cellStyle name="Normal 5 3 12 6" xfId="42481" xr:uid="{00000000-0005-0000-0000-00002B8B0000}"/>
    <cellStyle name="Normal 5 3 13" xfId="11055" xr:uid="{00000000-0005-0000-0000-00002C8B0000}"/>
    <cellStyle name="Normal 5 3 13 2" xfId="11056" xr:uid="{00000000-0005-0000-0000-00002D8B0000}"/>
    <cellStyle name="Normal 5 3 13 2 2" xfId="18965" xr:uid="{00000000-0005-0000-0000-00002E8B0000}"/>
    <cellStyle name="Normal 5 3 13 2 2 2" xfId="34634" xr:uid="{00000000-0005-0000-0000-00002F8B0000}"/>
    <cellStyle name="Normal 5 3 13 2 2 3" xfId="50231" xr:uid="{00000000-0005-0000-0000-0000308B0000}"/>
    <cellStyle name="Normal 5 3 13 2 3" xfId="26888" xr:uid="{00000000-0005-0000-0000-0000318B0000}"/>
    <cellStyle name="Normal 5 3 13 2 4" xfId="42485" xr:uid="{00000000-0005-0000-0000-0000328B0000}"/>
    <cellStyle name="Normal 5 3 13 3" xfId="11057" xr:uid="{00000000-0005-0000-0000-0000338B0000}"/>
    <cellStyle name="Normal 5 3 13 3 2" xfId="18966" xr:uid="{00000000-0005-0000-0000-0000348B0000}"/>
    <cellStyle name="Normal 5 3 13 3 2 2" xfId="34635" xr:uid="{00000000-0005-0000-0000-0000358B0000}"/>
    <cellStyle name="Normal 5 3 13 3 2 3" xfId="50232" xr:uid="{00000000-0005-0000-0000-0000368B0000}"/>
    <cellStyle name="Normal 5 3 13 3 3" xfId="26889" xr:uid="{00000000-0005-0000-0000-0000378B0000}"/>
    <cellStyle name="Normal 5 3 13 3 4" xfId="42486" xr:uid="{00000000-0005-0000-0000-0000388B0000}"/>
    <cellStyle name="Normal 5 3 13 4" xfId="18964" xr:uid="{00000000-0005-0000-0000-0000398B0000}"/>
    <cellStyle name="Normal 5 3 13 4 2" xfId="34633" xr:uid="{00000000-0005-0000-0000-00003A8B0000}"/>
    <cellStyle name="Normal 5 3 13 4 3" xfId="50230" xr:uid="{00000000-0005-0000-0000-00003B8B0000}"/>
    <cellStyle name="Normal 5 3 13 5" xfId="26887" xr:uid="{00000000-0005-0000-0000-00003C8B0000}"/>
    <cellStyle name="Normal 5 3 13 6" xfId="42484" xr:uid="{00000000-0005-0000-0000-00003D8B0000}"/>
    <cellStyle name="Normal 5 3 14" xfId="11058" xr:uid="{00000000-0005-0000-0000-00003E8B0000}"/>
    <cellStyle name="Normal 5 3 14 2" xfId="11059" xr:uid="{00000000-0005-0000-0000-00003F8B0000}"/>
    <cellStyle name="Normal 5 3 14 2 2" xfId="18968" xr:uid="{00000000-0005-0000-0000-0000408B0000}"/>
    <cellStyle name="Normal 5 3 14 2 2 2" xfId="34637" xr:uid="{00000000-0005-0000-0000-0000418B0000}"/>
    <cellStyle name="Normal 5 3 14 2 2 3" xfId="50234" xr:uid="{00000000-0005-0000-0000-0000428B0000}"/>
    <cellStyle name="Normal 5 3 14 2 3" xfId="26891" xr:uid="{00000000-0005-0000-0000-0000438B0000}"/>
    <cellStyle name="Normal 5 3 14 2 4" xfId="42488" xr:uid="{00000000-0005-0000-0000-0000448B0000}"/>
    <cellStyle name="Normal 5 3 14 3" xfId="11060" xr:uid="{00000000-0005-0000-0000-0000458B0000}"/>
    <cellStyle name="Normal 5 3 14 3 2" xfId="18969" xr:uid="{00000000-0005-0000-0000-0000468B0000}"/>
    <cellStyle name="Normal 5 3 14 3 2 2" xfId="34638" xr:uid="{00000000-0005-0000-0000-0000478B0000}"/>
    <cellStyle name="Normal 5 3 14 3 2 3" xfId="50235" xr:uid="{00000000-0005-0000-0000-0000488B0000}"/>
    <cellStyle name="Normal 5 3 14 3 3" xfId="26892" xr:uid="{00000000-0005-0000-0000-0000498B0000}"/>
    <cellStyle name="Normal 5 3 14 3 4" xfId="42489" xr:uid="{00000000-0005-0000-0000-00004A8B0000}"/>
    <cellStyle name="Normal 5 3 14 4" xfId="18967" xr:uid="{00000000-0005-0000-0000-00004B8B0000}"/>
    <cellStyle name="Normal 5 3 14 4 2" xfId="34636" xr:uid="{00000000-0005-0000-0000-00004C8B0000}"/>
    <cellStyle name="Normal 5 3 14 4 3" xfId="50233" xr:uid="{00000000-0005-0000-0000-00004D8B0000}"/>
    <cellStyle name="Normal 5 3 14 5" xfId="26890" xr:uid="{00000000-0005-0000-0000-00004E8B0000}"/>
    <cellStyle name="Normal 5 3 14 6" xfId="42487" xr:uid="{00000000-0005-0000-0000-00004F8B0000}"/>
    <cellStyle name="Normal 5 3 15" xfId="11061" xr:uid="{00000000-0005-0000-0000-0000508B0000}"/>
    <cellStyle name="Normal 5 3 15 2" xfId="11062" xr:uid="{00000000-0005-0000-0000-0000518B0000}"/>
    <cellStyle name="Normal 5 3 15 2 2" xfId="18971" xr:uid="{00000000-0005-0000-0000-0000528B0000}"/>
    <cellStyle name="Normal 5 3 15 2 2 2" xfId="34640" xr:uid="{00000000-0005-0000-0000-0000538B0000}"/>
    <cellStyle name="Normal 5 3 15 2 2 3" xfId="50237" xr:uid="{00000000-0005-0000-0000-0000548B0000}"/>
    <cellStyle name="Normal 5 3 15 2 3" xfId="26894" xr:uid="{00000000-0005-0000-0000-0000558B0000}"/>
    <cellStyle name="Normal 5 3 15 2 4" xfId="42491" xr:uid="{00000000-0005-0000-0000-0000568B0000}"/>
    <cellStyle name="Normal 5 3 15 3" xfId="11063" xr:uid="{00000000-0005-0000-0000-0000578B0000}"/>
    <cellStyle name="Normal 5 3 15 3 2" xfId="18972" xr:uid="{00000000-0005-0000-0000-0000588B0000}"/>
    <cellStyle name="Normal 5 3 15 3 2 2" xfId="34641" xr:uid="{00000000-0005-0000-0000-0000598B0000}"/>
    <cellStyle name="Normal 5 3 15 3 2 3" xfId="50238" xr:uid="{00000000-0005-0000-0000-00005A8B0000}"/>
    <cellStyle name="Normal 5 3 15 3 3" xfId="26895" xr:uid="{00000000-0005-0000-0000-00005B8B0000}"/>
    <cellStyle name="Normal 5 3 15 3 4" xfId="42492" xr:uid="{00000000-0005-0000-0000-00005C8B0000}"/>
    <cellStyle name="Normal 5 3 15 4" xfId="18970" xr:uid="{00000000-0005-0000-0000-00005D8B0000}"/>
    <cellStyle name="Normal 5 3 15 4 2" xfId="34639" xr:uid="{00000000-0005-0000-0000-00005E8B0000}"/>
    <cellStyle name="Normal 5 3 15 4 3" xfId="50236" xr:uid="{00000000-0005-0000-0000-00005F8B0000}"/>
    <cellStyle name="Normal 5 3 15 5" xfId="26893" xr:uid="{00000000-0005-0000-0000-0000608B0000}"/>
    <cellStyle name="Normal 5 3 15 6" xfId="42490" xr:uid="{00000000-0005-0000-0000-0000618B0000}"/>
    <cellStyle name="Normal 5 3 16" xfId="11064" xr:uid="{00000000-0005-0000-0000-0000628B0000}"/>
    <cellStyle name="Normal 5 3 16 2" xfId="11065" xr:uid="{00000000-0005-0000-0000-0000638B0000}"/>
    <cellStyle name="Normal 5 3 16 2 2" xfId="18974" xr:uid="{00000000-0005-0000-0000-0000648B0000}"/>
    <cellStyle name="Normal 5 3 16 2 2 2" xfId="34643" xr:uid="{00000000-0005-0000-0000-0000658B0000}"/>
    <cellStyle name="Normal 5 3 16 2 2 3" xfId="50240" xr:uid="{00000000-0005-0000-0000-0000668B0000}"/>
    <cellStyle name="Normal 5 3 16 2 3" xfId="26897" xr:uid="{00000000-0005-0000-0000-0000678B0000}"/>
    <cellStyle name="Normal 5 3 16 2 4" xfId="42494" xr:uid="{00000000-0005-0000-0000-0000688B0000}"/>
    <cellStyle name="Normal 5 3 16 3" xfId="11066" xr:uid="{00000000-0005-0000-0000-0000698B0000}"/>
    <cellStyle name="Normal 5 3 16 3 2" xfId="18975" xr:uid="{00000000-0005-0000-0000-00006A8B0000}"/>
    <cellStyle name="Normal 5 3 16 3 2 2" xfId="34644" xr:uid="{00000000-0005-0000-0000-00006B8B0000}"/>
    <cellStyle name="Normal 5 3 16 3 2 3" xfId="50241" xr:uid="{00000000-0005-0000-0000-00006C8B0000}"/>
    <cellStyle name="Normal 5 3 16 3 3" xfId="26898" xr:uid="{00000000-0005-0000-0000-00006D8B0000}"/>
    <cellStyle name="Normal 5 3 16 3 4" xfId="42495" xr:uid="{00000000-0005-0000-0000-00006E8B0000}"/>
    <cellStyle name="Normal 5 3 16 4" xfId="18973" xr:uid="{00000000-0005-0000-0000-00006F8B0000}"/>
    <cellStyle name="Normal 5 3 16 4 2" xfId="34642" xr:uid="{00000000-0005-0000-0000-0000708B0000}"/>
    <cellStyle name="Normal 5 3 16 4 3" xfId="50239" xr:uid="{00000000-0005-0000-0000-0000718B0000}"/>
    <cellStyle name="Normal 5 3 16 5" xfId="26896" xr:uid="{00000000-0005-0000-0000-0000728B0000}"/>
    <cellStyle name="Normal 5 3 16 6" xfId="42493" xr:uid="{00000000-0005-0000-0000-0000738B0000}"/>
    <cellStyle name="Normal 5 3 17" xfId="11067" xr:uid="{00000000-0005-0000-0000-0000748B0000}"/>
    <cellStyle name="Normal 5 3 17 2" xfId="11068" xr:uid="{00000000-0005-0000-0000-0000758B0000}"/>
    <cellStyle name="Normal 5 3 17 2 2" xfId="18977" xr:uid="{00000000-0005-0000-0000-0000768B0000}"/>
    <cellStyle name="Normal 5 3 17 2 2 2" xfId="34646" xr:uid="{00000000-0005-0000-0000-0000778B0000}"/>
    <cellStyle name="Normal 5 3 17 2 2 3" xfId="50243" xr:uid="{00000000-0005-0000-0000-0000788B0000}"/>
    <cellStyle name="Normal 5 3 17 2 3" xfId="26900" xr:uid="{00000000-0005-0000-0000-0000798B0000}"/>
    <cellStyle name="Normal 5 3 17 2 4" xfId="42497" xr:uid="{00000000-0005-0000-0000-00007A8B0000}"/>
    <cellStyle name="Normal 5 3 17 3" xfId="11069" xr:uid="{00000000-0005-0000-0000-00007B8B0000}"/>
    <cellStyle name="Normal 5 3 17 3 2" xfId="18978" xr:uid="{00000000-0005-0000-0000-00007C8B0000}"/>
    <cellStyle name="Normal 5 3 17 3 2 2" xfId="34647" xr:uid="{00000000-0005-0000-0000-00007D8B0000}"/>
    <cellStyle name="Normal 5 3 17 3 2 3" xfId="50244" xr:uid="{00000000-0005-0000-0000-00007E8B0000}"/>
    <cellStyle name="Normal 5 3 17 3 3" xfId="26901" xr:uid="{00000000-0005-0000-0000-00007F8B0000}"/>
    <cellStyle name="Normal 5 3 17 3 4" xfId="42498" xr:uid="{00000000-0005-0000-0000-0000808B0000}"/>
    <cellStyle name="Normal 5 3 17 4" xfId="18976" xr:uid="{00000000-0005-0000-0000-0000818B0000}"/>
    <cellStyle name="Normal 5 3 17 4 2" xfId="34645" xr:uid="{00000000-0005-0000-0000-0000828B0000}"/>
    <cellStyle name="Normal 5 3 17 4 3" xfId="50242" xr:uid="{00000000-0005-0000-0000-0000838B0000}"/>
    <cellStyle name="Normal 5 3 17 5" xfId="26899" xr:uid="{00000000-0005-0000-0000-0000848B0000}"/>
    <cellStyle name="Normal 5 3 17 6" xfId="42496" xr:uid="{00000000-0005-0000-0000-0000858B0000}"/>
    <cellStyle name="Normal 5 3 18" xfId="11070" xr:uid="{00000000-0005-0000-0000-0000868B0000}"/>
    <cellStyle name="Normal 5 3 18 2" xfId="11071" xr:uid="{00000000-0005-0000-0000-0000878B0000}"/>
    <cellStyle name="Normal 5 3 18 2 2" xfId="18980" xr:uid="{00000000-0005-0000-0000-0000888B0000}"/>
    <cellStyle name="Normal 5 3 18 2 2 2" xfId="34649" xr:uid="{00000000-0005-0000-0000-0000898B0000}"/>
    <cellStyle name="Normal 5 3 18 2 2 3" xfId="50246" xr:uid="{00000000-0005-0000-0000-00008A8B0000}"/>
    <cellStyle name="Normal 5 3 18 2 3" xfId="26903" xr:uid="{00000000-0005-0000-0000-00008B8B0000}"/>
    <cellStyle name="Normal 5 3 18 2 4" xfId="42500" xr:uid="{00000000-0005-0000-0000-00008C8B0000}"/>
    <cellStyle name="Normal 5 3 18 3" xfId="11072" xr:uid="{00000000-0005-0000-0000-00008D8B0000}"/>
    <cellStyle name="Normal 5 3 18 3 2" xfId="18981" xr:uid="{00000000-0005-0000-0000-00008E8B0000}"/>
    <cellStyle name="Normal 5 3 18 3 2 2" xfId="34650" xr:uid="{00000000-0005-0000-0000-00008F8B0000}"/>
    <cellStyle name="Normal 5 3 18 3 2 3" xfId="50247" xr:uid="{00000000-0005-0000-0000-0000908B0000}"/>
    <cellStyle name="Normal 5 3 18 3 3" xfId="26904" xr:uid="{00000000-0005-0000-0000-0000918B0000}"/>
    <cellStyle name="Normal 5 3 18 3 4" xfId="42501" xr:uid="{00000000-0005-0000-0000-0000928B0000}"/>
    <cellStyle name="Normal 5 3 18 4" xfId="18979" xr:uid="{00000000-0005-0000-0000-0000938B0000}"/>
    <cellStyle name="Normal 5 3 18 4 2" xfId="34648" xr:uid="{00000000-0005-0000-0000-0000948B0000}"/>
    <cellStyle name="Normal 5 3 18 4 3" xfId="50245" xr:uid="{00000000-0005-0000-0000-0000958B0000}"/>
    <cellStyle name="Normal 5 3 18 5" xfId="26902" xr:uid="{00000000-0005-0000-0000-0000968B0000}"/>
    <cellStyle name="Normal 5 3 18 6" xfId="42499" xr:uid="{00000000-0005-0000-0000-0000978B0000}"/>
    <cellStyle name="Normal 5 3 19" xfId="11073" xr:uid="{00000000-0005-0000-0000-0000988B0000}"/>
    <cellStyle name="Normal 5 3 19 2" xfId="18982" xr:uid="{00000000-0005-0000-0000-0000998B0000}"/>
    <cellStyle name="Normal 5 3 19 2 2" xfId="34651" xr:uid="{00000000-0005-0000-0000-00009A8B0000}"/>
    <cellStyle name="Normal 5 3 19 2 3" xfId="50248" xr:uid="{00000000-0005-0000-0000-00009B8B0000}"/>
    <cellStyle name="Normal 5 3 19 3" xfId="26905" xr:uid="{00000000-0005-0000-0000-00009C8B0000}"/>
    <cellStyle name="Normal 5 3 19 4" xfId="42502" xr:uid="{00000000-0005-0000-0000-00009D8B0000}"/>
    <cellStyle name="Normal 5 3 2" xfId="11074" xr:uid="{00000000-0005-0000-0000-00009E8B0000}"/>
    <cellStyle name="Normal 5 3 2 10" xfId="11075" xr:uid="{00000000-0005-0000-0000-00009F8B0000}"/>
    <cellStyle name="Normal 5 3 2 10 2" xfId="11076" xr:uid="{00000000-0005-0000-0000-0000A08B0000}"/>
    <cellStyle name="Normal 5 3 2 10 2 2" xfId="18985" xr:uid="{00000000-0005-0000-0000-0000A18B0000}"/>
    <cellStyle name="Normal 5 3 2 10 2 2 2" xfId="34654" xr:uid="{00000000-0005-0000-0000-0000A28B0000}"/>
    <cellStyle name="Normal 5 3 2 10 2 2 3" xfId="50251" xr:uid="{00000000-0005-0000-0000-0000A38B0000}"/>
    <cellStyle name="Normal 5 3 2 10 2 3" xfId="26908" xr:uid="{00000000-0005-0000-0000-0000A48B0000}"/>
    <cellStyle name="Normal 5 3 2 10 2 4" xfId="42505" xr:uid="{00000000-0005-0000-0000-0000A58B0000}"/>
    <cellStyle name="Normal 5 3 2 10 3" xfId="11077" xr:uid="{00000000-0005-0000-0000-0000A68B0000}"/>
    <cellStyle name="Normal 5 3 2 10 3 2" xfId="18986" xr:uid="{00000000-0005-0000-0000-0000A78B0000}"/>
    <cellStyle name="Normal 5 3 2 10 3 2 2" xfId="34655" xr:uid="{00000000-0005-0000-0000-0000A88B0000}"/>
    <cellStyle name="Normal 5 3 2 10 3 2 3" xfId="50252" xr:uid="{00000000-0005-0000-0000-0000A98B0000}"/>
    <cellStyle name="Normal 5 3 2 10 3 3" xfId="26909" xr:uid="{00000000-0005-0000-0000-0000AA8B0000}"/>
    <cellStyle name="Normal 5 3 2 10 3 4" xfId="42506" xr:uid="{00000000-0005-0000-0000-0000AB8B0000}"/>
    <cellStyle name="Normal 5 3 2 10 4" xfId="18984" xr:uid="{00000000-0005-0000-0000-0000AC8B0000}"/>
    <cellStyle name="Normal 5 3 2 10 4 2" xfId="34653" xr:uid="{00000000-0005-0000-0000-0000AD8B0000}"/>
    <cellStyle name="Normal 5 3 2 10 4 3" xfId="50250" xr:uid="{00000000-0005-0000-0000-0000AE8B0000}"/>
    <cellStyle name="Normal 5 3 2 10 5" xfId="26907" xr:uid="{00000000-0005-0000-0000-0000AF8B0000}"/>
    <cellStyle name="Normal 5 3 2 10 6" xfId="42504" xr:uid="{00000000-0005-0000-0000-0000B08B0000}"/>
    <cellStyle name="Normal 5 3 2 11" xfId="11078" xr:uid="{00000000-0005-0000-0000-0000B18B0000}"/>
    <cellStyle name="Normal 5 3 2 11 2" xfId="11079" xr:uid="{00000000-0005-0000-0000-0000B28B0000}"/>
    <cellStyle name="Normal 5 3 2 11 2 2" xfId="18988" xr:uid="{00000000-0005-0000-0000-0000B38B0000}"/>
    <cellStyle name="Normal 5 3 2 11 2 2 2" xfId="34657" xr:uid="{00000000-0005-0000-0000-0000B48B0000}"/>
    <cellStyle name="Normal 5 3 2 11 2 2 3" xfId="50254" xr:uid="{00000000-0005-0000-0000-0000B58B0000}"/>
    <cellStyle name="Normal 5 3 2 11 2 3" xfId="26911" xr:uid="{00000000-0005-0000-0000-0000B68B0000}"/>
    <cellStyle name="Normal 5 3 2 11 2 4" xfId="42508" xr:uid="{00000000-0005-0000-0000-0000B78B0000}"/>
    <cellStyle name="Normal 5 3 2 11 3" xfId="11080" xr:uid="{00000000-0005-0000-0000-0000B88B0000}"/>
    <cellStyle name="Normal 5 3 2 11 3 2" xfId="18989" xr:uid="{00000000-0005-0000-0000-0000B98B0000}"/>
    <cellStyle name="Normal 5 3 2 11 3 2 2" xfId="34658" xr:uid="{00000000-0005-0000-0000-0000BA8B0000}"/>
    <cellStyle name="Normal 5 3 2 11 3 2 3" xfId="50255" xr:uid="{00000000-0005-0000-0000-0000BB8B0000}"/>
    <cellStyle name="Normal 5 3 2 11 3 3" xfId="26912" xr:uid="{00000000-0005-0000-0000-0000BC8B0000}"/>
    <cellStyle name="Normal 5 3 2 11 3 4" xfId="42509" xr:uid="{00000000-0005-0000-0000-0000BD8B0000}"/>
    <cellStyle name="Normal 5 3 2 11 4" xfId="18987" xr:uid="{00000000-0005-0000-0000-0000BE8B0000}"/>
    <cellStyle name="Normal 5 3 2 11 4 2" xfId="34656" xr:uid="{00000000-0005-0000-0000-0000BF8B0000}"/>
    <cellStyle name="Normal 5 3 2 11 4 3" xfId="50253" xr:uid="{00000000-0005-0000-0000-0000C08B0000}"/>
    <cellStyle name="Normal 5 3 2 11 5" xfId="26910" xr:uid="{00000000-0005-0000-0000-0000C18B0000}"/>
    <cellStyle name="Normal 5 3 2 11 6" xfId="42507" xr:uid="{00000000-0005-0000-0000-0000C28B0000}"/>
    <cellStyle name="Normal 5 3 2 12" xfId="11081" xr:uid="{00000000-0005-0000-0000-0000C38B0000}"/>
    <cellStyle name="Normal 5 3 2 12 2" xfId="11082" xr:uid="{00000000-0005-0000-0000-0000C48B0000}"/>
    <cellStyle name="Normal 5 3 2 12 2 2" xfId="18991" xr:uid="{00000000-0005-0000-0000-0000C58B0000}"/>
    <cellStyle name="Normal 5 3 2 12 2 2 2" xfId="34660" xr:uid="{00000000-0005-0000-0000-0000C68B0000}"/>
    <cellStyle name="Normal 5 3 2 12 2 2 3" xfId="50257" xr:uid="{00000000-0005-0000-0000-0000C78B0000}"/>
    <cellStyle name="Normal 5 3 2 12 2 3" xfId="26914" xr:uid="{00000000-0005-0000-0000-0000C88B0000}"/>
    <cellStyle name="Normal 5 3 2 12 2 4" xfId="42511" xr:uid="{00000000-0005-0000-0000-0000C98B0000}"/>
    <cellStyle name="Normal 5 3 2 12 3" xfId="11083" xr:uid="{00000000-0005-0000-0000-0000CA8B0000}"/>
    <cellStyle name="Normal 5 3 2 12 3 2" xfId="18992" xr:uid="{00000000-0005-0000-0000-0000CB8B0000}"/>
    <cellStyle name="Normal 5 3 2 12 3 2 2" xfId="34661" xr:uid="{00000000-0005-0000-0000-0000CC8B0000}"/>
    <cellStyle name="Normal 5 3 2 12 3 2 3" xfId="50258" xr:uid="{00000000-0005-0000-0000-0000CD8B0000}"/>
    <cellStyle name="Normal 5 3 2 12 3 3" xfId="26915" xr:uid="{00000000-0005-0000-0000-0000CE8B0000}"/>
    <cellStyle name="Normal 5 3 2 12 3 4" xfId="42512" xr:uid="{00000000-0005-0000-0000-0000CF8B0000}"/>
    <cellStyle name="Normal 5 3 2 12 4" xfId="18990" xr:uid="{00000000-0005-0000-0000-0000D08B0000}"/>
    <cellStyle name="Normal 5 3 2 12 4 2" xfId="34659" xr:uid="{00000000-0005-0000-0000-0000D18B0000}"/>
    <cellStyle name="Normal 5 3 2 12 4 3" xfId="50256" xr:uid="{00000000-0005-0000-0000-0000D28B0000}"/>
    <cellStyle name="Normal 5 3 2 12 5" xfId="26913" xr:uid="{00000000-0005-0000-0000-0000D38B0000}"/>
    <cellStyle name="Normal 5 3 2 12 6" xfId="42510" xr:uid="{00000000-0005-0000-0000-0000D48B0000}"/>
    <cellStyle name="Normal 5 3 2 13" xfId="11084" xr:uid="{00000000-0005-0000-0000-0000D58B0000}"/>
    <cellStyle name="Normal 5 3 2 13 2" xfId="11085" xr:uid="{00000000-0005-0000-0000-0000D68B0000}"/>
    <cellStyle name="Normal 5 3 2 13 2 2" xfId="18994" xr:uid="{00000000-0005-0000-0000-0000D78B0000}"/>
    <cellStyle name="Normal 5 3 2 13 2 2 2" xfId="34663" xr:uid="{00000000-0005-0000-0000-0000D88B0000}"/>
    <cellStyle name="Normal 5 3 2 13 2 2 3" xfId="50260" xr:uid="{00000000-0005-0000-0000-0000D98B0000}"/>
    <cellStyle name="Normal 5 3 2 13 2 3" xfId="26917" xr:uid="{00000000-0005-0000-0000-0000DA8B0000}"/>
    <cellStyle name="Normal 5 3 2 13 2 4" xfId="42514" xr:uid="{00000000-0005-0000-0000-0000DB8B0000}"/>
    <cellStyle name="Normal 5 3 2 13 3" xfId="11086" xr:uid="{00000000-0005-0000-0000-0000DC8B0000}"/>
    <cellStyle name="Normal 5 3 2 13 3 2" xfId="18995" xr:uid="{00000000-0005-0000-0000-0000DD8B0000}"/>
    <cellStyle name="Normal 5 3 2 13 3 2 2" xfId="34664" xr:uid="{00000000-0005-0000-0000-0000DE8B0000}"/>
    <cellStyle name="Normal 5 3 2 13 3 2 3" xfId="50261" xr:uid="{00000000-0005-0000-0000-0000DF8B0000}"/>
    <cellStyle name="Normal 5 3 2 13 3 3" xfId="26918" xr:uid="{00000000-0005-0000-0000-0000E08B0000}"/>
    <cellStyle name="Normal 5 3 2 13 3 4" xfId="42515" xr:uid="{00000000-0005-0000-0000-0000E18B0000}"/>
    <cellStyle name="Normal 5 3 2 13 4" xfId="18993" xr:uid="{00000000-0005-0000-0000-0000E28B0000}"/>
    <cellStyle name="Normal 5 3 2 13 4 2" xfId="34662" xr:uid="{00000000-0005-0000-0000-0000E38B0000}"/>
    <cellStyle name="Normal 5 3 2 13 4 3" xfId="50259" xr:uid="{00000000-0005-0000-0000-0000E48B0000}"/>
    <cellStyle name="Normal 5 3 2 13 5" xfId="26916" xr:uid="{00000000-0005-0000-0000-0000E58B0000}"/>
    <cellStyle name="Normal 5 3 2 13 6" xfId="42513" xr:uid="{00000000-0005-0000-0000-0000E68B0000}"/>
    <cellStyle name="Normal 5 3 2 14" xfId="11087" xr:uid="{00000000-0005-0000-0000-0000E78B0000}"/>
    <cellStyle name="Normal 5 3 2 14 2" xfId="11088" xr:uid="{00000000-0005-0000-0000-0000E88B0000}"/>
    <cellStyle name="Normal 5 3 2 14 2 2" xfId="18997" xr:uid="{00000000-0005-0000-0000-0000E98B0000}"/>
    <cellStyle name="Normal 5 3 2 14 2 2 2" xfId="34666" xr:uid="{00000000-0005-0000-0000-0000EA8B0000}"/>
    <cellStyle name="Normal 5 3 2 14 2 2 3" xfId="50263" xr:uid="{00000000-0005-0000-0000-0000EB8B0000}"/>
    <cellStyle name="Normal 5 3 2 14 2 3" xfId="26920" xr:uid="{00000000-0005-0000-0000-0000EC8B0000}"/>
    <cellStyle name="Normal 5 3 2 14 2 4" xfId="42517" xr:uid="{00000000-0005-0000-0000-0000ED8B0000}"/>
    <cellStyle name="Normal 5 3 2 14 3" xfId="11089" xr:uid="{00000000-0005-0000-0000-0000EE8B0000}"/>
    <cellStyle name="Normal 5 3 2 14 3 2" xfId="18998" xr:uid="{00000000-0005-0000-0000-0000EF8B0000}"/>
    <cellStyle name="Normal 5 3 2 14 3 2 2" xfId="34667" xr:uid="{00000000-0005-0000-0000-0000F08B0000}"/>
    <cellStyle name="Normal 5 3 2 14 3 2 3" xfId="50264" xr:uid="{00000000-0005-0000-0000-0000F18B0000}"/>
    <cellStyle name="Normal 5 3 2 14 3 3" xfId="26921" xr:uid="{00000000-0005-0000-0000-0000F28B0000}"/>
    <cellStyle name="Normal 5 3 2 14 3 4" xfId="42518" xr:uid="{00000000-0005-0000-0000-0000F38B0000}"/>
    <cellStyle name="Normal 5 3 2 14 4" xfId="18996" xr:uid="{00000000-0005-0000-0000-0000F48B0000}"/>
    <cellStyle name="Normal 5 3 2 14 4 2" xfId="34665" xr:uid="{00000000-0005-0000-0000-0000F58B0000}"/>
    <cellStyle name="Normal 5 3 2 14 4 3" xfId="50262" xr:uid="{00000000-0005-0000-0000-0000F68B0000}"/>
    <cellStyle name="Normal 5 3 2 14 5" xfId="26919" xr:uid="{00000000-0005-0000-0000-0000F78B0000}"/>
    <cellStyle name="Normal 5 3 2 14 6" xfId="42516" xr:uid="{00000000-0005-0000-0000-0000F88B0000}"/>
    <cellStyle name="Normal 5 3 2 15" xfId="11090" xr:uid="{00000000-0005-0000-0000-0000F98B0000}"/>
    <cellStyle name="Normal 5 3 2 15 2" xfId="11091" xr:uid="{00000000-0005-0000-0000-0000FA8B0000}"/>
    <cellStyle name="Normal 5 3 2 15 2 2" xfId="19000" xr:uid="{00000000-0005-0000-0000-0000FB8B0000}"/>
    <cellStyle name="Normal 5 3 2 15 2 2 2" xfId="34669" xr:uid="{00000000-0005-0000-0000-0000FC8B0000}"/>
    <cellStyle name="Normal 5 3 2 15 2 2 3" xfId="50266" xr:uid="{00000000-0005-0000-0000-0000FD8B0000}"/>
    <cellStyle name="Normal 5 3 2 15 2 3" xfId="26923" xr:uid="{00000000-0005-0000-0000-0000FE8B0000}"/>
    <cellStyle name="Normal 5 3 2 15 2 4" xfId="42520" xr:uid="{00000000-0005-0000-0000-0000FF8B0000}"/>
    <cellStyle name="Normal 5 3 2 15 3" xfId="11092" xr:uid="{00000000-0005-0000-0000-0000008C0000}"/>
    <cellStyle name="Normal 5 3 2 15 3 2" xfId="19001" xr:uid="{00000000-0005-0000-0000-0000018C0000}"/>
    <cellStyle name="Normal 5 3 2 15 3 2 2" xfId="34670" xr:uid="{00000000-0005-0000-0000-0000028C0000}"/>
    <cellStyle name="Normal 5 3 2 15 3 2 3" xfId="50267" xr:uid="{00000000-0005-0000-0000-0000038C0000}"/>
    <cellStyle name="Normal 5 3 2 15 3 3" xfId="26924" xr:uid="{00000000-0005-0000-0000-0000048C0000}"/>
    <cellStyle name="Normal 5 3 2 15 3 4" xfId="42521" xr:uid="{00000000-0005-0000-0000-0000058C0000}"/>
    <cellStyle name="Normal 5 3 2 15 4" xfId="18999" xr:uid="{00000000-0005-0000-0000-0000068C0000}"/>
    <cellStyle name="Normal 5 3 2 15 4 2" xfId="34668" xr:uid="{00000000-0005-0000-0000-0000078C0000}"/>
    <cellStyle name="Normal 5 3 2 15 4 3" xfId="50265" xr:uid="{00000000-0005-0000-0000-0000088C0000}"/>
    <cellStyle name="Normal 5 3 2 15 5" xfId="26922" xr:uid="{00000000-0005-0000-0000-0000098C0000}"/>
    <cellStyle name="Normal 5 3 2 15 6" xfId="42519" xr:uid="{00000000-0005-0000-0000-00000A8C0000}"/>
    <cellStyle name="Normal 5 3 2 16" xfId="11093" xr:uid="{00000000-0005-0000-0000-00000B8C0000}"/>
    <cellStyle name="Normal 5 3 2 16 2" xfId="11094" xr:uid="{00000000-0005-0000-0000-00000C8C0000}"/>
    <cellStyle name="Normal 5 3 2 16 2 2" xfId="19003" xr:uid="{00000000-0005-0000-0000-00000D8C0000}"/>
    <cellStyle name="Normal 5 3 2 16 2 2 2" xfId="34672" xr:uid="{00000000-0005-0000-0000-00000E8C0000}"/>
    <cellStyle name="Normal 5 3 2 16 2 2 3" xfId="50269" xr:uid="{00000000-0005-0000-0000-00000F8C0000}"/>
    <cellStyle name="Normal 5 3 2 16 2 3" xfId="26926" xr:uid="{00000000-0005-0000-0000-0000108C0000}"/>
    <cellStyle name="Normal 5 3 2 16 2 4" xfId="42523" xr:uid="{00000000-0005-0000-0000-0000118C0000}"/>
    <cellStyle name="Normal 5 3 2 16 3" xfId="11095" xr:uid="{00000000-0005-0000-0000-0000128C0000}"/>
    <cellStyle name="Normal 5 3 2 16 3 2" xfId="19004" xr:uid="{00000000-0005-0000-0000-0000138C0000}"/>
    <cellStyle name="Normal 5 3 2 16 3 2 2" xfId="34673" xr:uid="{00000000-0005-0000-0000-0000148C0000}"/>
    <cellStyle name="Normal 5 3 2 16 3 2 3" xfId="50270" xr:uid="{00000000-0005-0000-0000-0000158C0000}"/>
    <cellStyle name="Normal 5 3 2 16 3 3" xfId="26927" xr:uid="{00000000-0005-0000-0000-0000168C0000}"/>
    <cellStyle name="Normal 5 3 2 16 3 4" xfId="42524" xr:uid="{00000000-0005-0000-0000-0000178C0000}"/>
    <cellStyle name="Normal 5 3 2 16 4" xfId="19002" xr:uid="{00000000-0005-0000-0000-0000188C0000}"/>
    <cellStyle name="Normal 5 3 2 16 4 2" xfId="34671" xr:uid="{00000000-0005-0000-0000-0000198C0000}"/>
    <cellStyle name="Normal 5 3 2 16 4 3" xfId="50268" xr:uid="{00000000-0005-0000-0000-00001A8C0000}"/>
    <cellStyle name="Normal 5 3 2 16 5" xfId="26925" xr:uid="{00000000-0005-0000-0000-00001B8C0000}"/>
    <cellStyle name="Normal 5 3 2 16 6" xfId="42522" xr:uid="{00000000-0005-0000-0000-00001C8C0000}"/>
    <cellStyle name="Normal 5 3 2 17" xfId="11096" xr:uid="{00000000-0005-0000-0000-00001D8C0000}"/>
    <cellStyle name="Normal 5 3 2 17 2" xfId="19005" xr:uid="{00000000-0005-0000-0000-00001E8C0000}"/>
    <cellStyle name="Normal 5 3 2 17 2 2" xfId="34674" xr:uid="{00000000-0005-0000-0000-00001F8C0000}"/>
    <cellStyle name="Normal 5 3 2 17 2 3" xfId="50271" xr:uid="{00000000-0005-0000-0000-0000208C0000}"/>
    <cellStyle name="Normal 5 3 2 17 3" xfId="26928" xr:uid="{00000000-0005-0000-0000-0000218C0000}"/>
    <cellStyle name="Normal 5 3 2 17 4" xfId="42525" xr:uid="{00000000-0005-0000-0000-0000228C0000}"/>
    <cellStyle name="Normal 5 3 2 18" xfId="11097" xr:uid="{00000000-0005-0000-0000-0000238C0000}"/>
    <cellStyle name="Normal 5 3 2 18 2" xfId="19006" xr:uid="{00000000-0005-0000-0000-0000248C0000}"/>
    <cellStyle name="Normal 5 3 2 18 2 2" xfId="34675" xr:uid="{00000000-0005-0000-0000-0000258C0000}"/>
    <cellStyle name="Normal 5 3 2 18 2 3" xfId="50272" xr:uid="{00000000-0005-0000-0000-0000268C0000}"/>
    <cellStyle name="Normal 5 3 2 18 3" xfId="26929" xr:uid="{00000000-0005-0000-0000-0000278C0000}"/>
    <cellStyle name="Normal 5 3 2 18 4" xfId="42526" xr:uid="{00000000-0005-0000-0000-0000288C0000}"/>
    <cellStyle name="Normal 5 3 2 19" xfId="18983" xr:uid="{00000000-0005-0000-0000-0000298C0000}"/>
    <cellStyle name="Normal 5 3 2 19 2" xfId="34652" xr:uid="{00000000-0005-0000-0000-00002A8C0000}"/>
    <cellStyle name="Normal 5 3 2 19 3" xfId="50249" xr:uid="{00000000-0005-0000-0000-00002B8C0000}"/>
    <cellStyle name="Normal 5 3 2 2" xfId="11098" xr:uid="{00000000-0005-0000-0000-00002C8C0000}"/>
    <cellStyle name="Normal 5 3 2 2 2" xfId="11099" xr:uid="{00000000-0005-0000-0000-00002D8C0000}"/>
    <cellStyle name="Normal 5 3 2 2 2 2" xfId="11100" xr:uid="{00000000-0005-0000-0000-00002E8C0000}"/>
    <cellStyle name="Normal 5 3 2 2 2 2 2" xfId="11101" xr:uid="{00000000-0005-0000-0000-00002F8C0000}"/>
    <cellStyle name="Normal 5 3 2 2 2 2 2 2" xfId="19010" xr:uid="{00000000-0005-0000-0000-0000308C0000}"/>
    <cellStyle name="Normal 5 3 2 2 2 2 2 2 2" xfId="34679" xr:uid="{00000000-0005-0000-0000-0000318C0000}"/>
    <cellStyle name="Normal 5 3 2 2 2 2 2 2 3" xfId="50276" xr:uid="{00000000-0005-0000-0000-0000328C0000}"/>
    <cellStyle name="Normal 5 3 2 2 2 2 2 3" xfId="26933" xr:uid="{00000000-0005-0000-0000-0000338C0000}"/>
    <cellStyle name="Normal 5 3 2 2 2 2 2 4" xfId="42530" xr:uid="{00000000-0005-0000-0000-0000348C0000}"/>
    <cellStyle name="Normal 5 3 2 2 2 2 3" xfId="11102" xr:uid="{00000000-0005-0000-0000-0000358C0000}"/>
    <cellStyle name="Normal 5 3 2 2 2 2 3 2" xfId="19011" xr:uid="{00000000-0005-0000-0000-0000368C0000}"/>
    <cellStyle name="Normal 5 3 2 2 2 2 3 2 2" xfId="34680" xr:uid="{00000000-0005-0000-0000-0000378C0000}"/>
    <cellStyle name="Normal 5 3 2 2 2 2 3 2 3" xfId="50277" xr:uid="{00000000-0005-0000-0000-0000388C0000}"/>
    <cellStyle name="Normal 5 3 2 2 2 2 3 3" xfId="26934" xr:uid="{00000000-0005-0000-0000-0000398C0000}"/>
    <cellStyle name="Normal 5 3 2 2 2 2 3 4" xfId="42531" xr:uid="{00000000-0005-0000-0000-00003A8C0000}"/>
    <cellStyle name="Normal 5 3 2 2 2 2 4" xfId="19009" xr:uid="{00000000-0005-0000-0000-00003B8C0000}"/>
    <cellStyle name="Normal 5 3 2 2 2 2 4 2" xfId="34678" xr:uid="{00000000-0005-0000-0000-00003C8C0000}"/>
    <cellStyle name="Normal 5 3 2 2 2 2 4 3" xfId="50275" xr:uid="{00000000-0005-0000-0000-00003D8C0000}"/>
    <cellStyle name="Normal 5 3 2 2 2 2 5" xfId="26932" xr:uid="{00000000-0005-0000-0000-00003E8C0000}"/>
    <cellStyle name="Normal 5 3 2 2 2 2 6" xfId="42529" xr:uid="{00000000-0005-0000-0000-00003F8C0000}"/>
    <cellStyle name="Normal 5 3 2 2 2 3" xfId="11103" xr:uid="{00000000-0005-0000-0000-0000408C0000}"/>
    <cellStyle name="Normal 5 3 2 2 2 3 2" xfId="19012" xr:uid="{00000000-0005-0000-0000-0000418C0000}"/>
    <cellStyle name="Normal 5 3 2 2 2 3 2 2" xfId="34681" xr:uid="{00000000-0005-0000-0000-0000428C0000}"/>
    <cellStyle name="Normal 5 3 2 2 2 3 2 3" xfId="50278" xr:uid="{00000000-0005-0000-0000-0000438C0000}"/>
    <cellStyle name="Normal 5 3 2 2 2 3 3" xfId="26935" xr:uid="{00000000-0005-0000-0000-0000448C0000}"/>
    <cellStyle name="Normal 5 3 2 2 2 3 4" xfId="42532" xr:uid="{00000000-0005-0000-0000-0000458C0000}"/>
    <cellStyle name="Normal 5 3 2 2 2 4" xfId="11104" xr:uid="{00000000-0005-0000-0000-0000468C0000}"/>
    <cellStyle name="Normal 5 3 2 2 2 4 2" xfId="19013" xr:uid="{00000000-0005-0000-0000-0000478C0000}"/>
    <cellStyle name="Normal 5 3 2 2 2 4 2 2" xfId="34682" xr:uid="{00000000-0005-0000-0000-0000488C0000}"/>
    <cellStyle name="Normal 5 3 2 2 2 4 2 3" xfId="50279" xr:uid="{00000000-0005-0000-0000-0000498C0000}"/>
    <cellStyle name="Normal 5 3 2 2 2 4 3" xfId="26936" xr:uid="{00000000-0005-0000-0000-00004A8C0000}"/>
    <cellStyle name="Normal 5 3 2 2 2 4 4" xfId="42533" xr:uid="{00000000-0005-0000-0000-00004B8C0000}"/>
    <cellStyle name="Normal 5 3 2 2 2 5" xfId="19008" xr:uid="{00000000-0005-0000-0000-00004C8C0000}"/>
    <cellStyle name="Normal 5 3 2 2 2 5 2" xfId="34677" xr:uid="{00000000-0005-0000-0000-00004D8C0000}"/>
    <cellStyle name="Normal 5 3 2 2 2 5 3" xfId="50274" xr:uid="{00000000-0005-0000-0000-00004E8C0000}"/>
    <cellStyle name="Normal 5 3 2 2 2 6" xfId="26931" xr:uid="{00000000-0005-0000-0000-00004F8C0000}"/>
    <cellStyle name="Normal 5 3 2 2 2 7" xfId="42528" xr:uid="{00000000-0005-0000-0000-0000508C0000}"/>
    <cellStyle name="Normal 5 3 2 2 3" xfId="11105" xr:uid="{00000000-0005-0000-0000-0000518C0000}"/>
    <cellStyle name="Normal 5 3 2 2 3 2" xfId="11106" xr:uid="{00000000-0005-0000-0000-0000528C0000}"/>
    <cellStyle name="Normal 5 3 2 2 3 2 2" xfId="19015" xr:uid="{00000000-0005-0000-0000-0000538C0000}"/>
    <cellStyle name="Normal 5 3 2 2 3 2 2 2" xfId="34684" xr:uid="{00000000-0005-0000-0000-0000548C0000}"/>
    <cellStyle name="Normal 5 3 2 2 3 2 2 3" xfId="50281" xr:uid="{00000000-0005-0000-0000-0000558C0000}"/>
    <cellStyle name="Normal 5 3 2 2 3 2 3" xfId="26938" xr:uid="{00000000-0005-0000-0000-0000568C0000}"/>
    <cellStyle name="Normal 5 3 2 2 3 2 4" xfId="42535" xr:uid="{00000000-0005-0000-0000-0000578C0000}"/>
    <cellStyle name="Normal 5 3 2 2 3 3" xfId="11107" xr:uid="{00000000-0005-0000-0000-0000588C0000}"/>
    <cellStyle name="Normal 5 3 2 2 3 3 2" xfId="19016" xr:uid="{00000000-0005-0000-0000-0000598C0000}"/>
    <cellStyle name="Normal 5 3 2 2 3 3 2 2" xfId="34685" xr:uid="{00000000-0005-0000-0000-00005A8C0000}"/>
    <cellStyle name="Normal 5 3 2 2 3 3 2 3" xfId="50282" xr:uid="{00000000-0005-0000-0000-00005B8C0000}"/>
    <cellStyle name="Normal 5 3 2 2 3 3 3" xfId="26939" xr:uid="{00000000-0005-0000-0000-00005C8C0000}"/>
    <cellStyle name="Normal 5 3 2 2 3 3 4" xfId="42536" xr:uid="{00000000-0005-0000-0000-00005D8C0000}"/>
    <cellStyle name="Normal 5 3 2 2 3 4" xfId="19014" xr:uid="{00000000-0005-0000-0000-00005E8C0000}"/>
    <cellStyle name="Normal 5 3 2 2 3 4 2" xfId="34683" xr:uid="{00000000-0005-0000-0000-00005F8C0000}"/>
    <cellStyle name="Normal 5 3 2 2 3 4 3" xfId="50280" xr:uid="{00000000-0005-0000-0000-0000608C0000}"/>
    <cellStyle name="Normal 5 3 2 2 3 5" xfId="26937" xr:uid="{00000000-0005-0000-0000-0000618C0000}"/>
    <cellStyle name="Normal 5 3 2 2 3 6" xfId="42534" xr:uid="{00000000-0005-0000-0000-0000628C0000}"/>
    <cellStyle name="Normal 5 3 2 2 4" xfId="11108" xr:uid="{00000000-0005-0000-0000-0000638C0000}"/>
    <cellStyle name="Normal 5 3 2 2 4 2" xfId="19017" xr:uid="{00000000-0005-0000-0000-0000648C0000}"/>
    <cellStyle name="Normal 5 3 2 2 4 2 2" xfId="34686" xr:uid="{00000000-0005-0000-0000-0000658C0000}"/>
    <cellStyle name="Normal 5 3 2 2 4 2 3" xfId="50283" xr:uid="{00000000-0005-0000-0000-0000668C0000}"/>
    <cellStyle name="Normal 5 3 2 2 4 3" xfId="26940" xr:uid="{00000000-0005-0000-0000-0000678C0000}"/>
    <cellStyle name="Normal 5 3 2 2 4 4" xfId="42537" xr:uid="{00000000-0005-0000-0000-0000688C0000}"/>
    <cellStyle name="Normal 5 3 2 2 5" xfId="11109" xr:uid="{00000000-0005-0000-0000-0000698C0000}"/>
    <cellStyle name="Normal 5 3 2 2 5 2" xfId="19018" xr:uid="{00000000-0005-0000-0000-00006A8C0000}"/>
    <cellStyle name="Normal 5 3 2 2 5 2 2" xfId="34687" xr:uid="{00000000-0005-0000-0000-00006B8C0000}"/>
    <cellStyle name="Normal 5 3 2 2 5 2 3" xfId="50284" xr:uid="{00000000-0005-0000-0000-00006C8C0000}"/>
    <cellStyle name="Normal 5 3 2 2 5 3" xfId="26941" xr:uid="{00000000-0005-0000-0000-00006D8C0000}"/>
    <cellStyle name="Normal 5 3 2 2 5 4" xfId="42538" xr:uid="{00000000-0005-0000-0000-00006E8C0000}"/>
    <cellStyle name="Normal 5 3 2 2 6" xfId="19007" xr:uid="{00000000-0005-0000-0000-00006F8C0000}"/>
    <cellStyle name="Normal 5 3 2 2 6 2" xfId="34676" xr:uid="{00000000-0005-0000-0000-0000708C0000}"/>
    <cellStyle name="Normal 5 3 2 2 6 3" xfId="50273" xr:uid="{00000000-0005-0000-0000-0000718C0000}"/>
    <cellStyle name="Normal 5 3 2 2 7" xfId="26930" xr:uid="{00000000-0005-0000-0000-0000728C0000}"/>
    <cellStyle name="Normal 5 3 2 2 8" xfId="42527" xr:uid="{00000000-0005-0000-0000-0000738C0000}"/>
    <cellStyle name="Normal 5 3 2 20" xfId="26906" xr:uid="{00000000-0005-0000-0000-0000748C0000}"/>
    <cellStyle name="Normal 5 3 2 21" xfId="42503" xr:uid="{00000000-0005-0000-0000-0000758C0000}"/>
    <cellStyle name="Normal 5 3 2 3" xfId="11110" xr:uid="{00000000-0005-0000-0000-0000768C0000}"/>
    <cellStyle name="Normal 5 3 2 3 2" xfId="11111" xr:uid="{00000000-0005-0000-0000-0000778C0000}"/>
    <cellStyle name="Normal 5 3 2 3 2 2" xfId="11112" xr:uid="{00000000-0005-0000-0000-0000788C0000}"/>
    <cellStyle name="Normal 5 3 2 3 2 2 2" xfId="11113" xr:uid="{00000000-0005-0000-0000-0000798C0000}"/>
    <cellStyle name="Normal 5 3 2 3 2 2 2 2" xfId="19022" xr:uid="{00000000-0005-0000-0000-00007A8C0000}"/>
    <cellStyle name="Normal 5 3 2 3 2 2 2 2 2" xfId="34691" xr:uid="{00000000-0005-0000-0000-00007B8C0000}"/>
    <cellStyle name="Normal 5 3 2 3 2 2 2 2 3" xfId="50288" xr:uid="{00000000-0005-0000-0000-00007C8C0000}"/>
    <cellStyle name="Normal 5 3 2 3 2 2 2 3" xfId="26945" xr:uid="{00000000-0005-0000-0000-00007D8C0000}"/>
    <cellStyle name="Normal 5 3 2 3 2 2 2 4" xfId="42542" xr:uid="{00000000-0005-0000-0000-00007E8C0000}"/>
    <cellStyle name="Normal 5 3 2 3 2 2 3" xfId="11114" xr:uid="{00000000-0005-0000-0000-00007F8C0000}"/>
    <cellStyle name="Normal 5 3 2 3 2 2 3 2" xfId="19023" xr:uid="{00000000-0005-0000-0000-0000808C0000}"/>
    <cellStyle name="Normal 5 3 2 3 2 2 3 2 2" xfId="34692" xr:uid="{00000000-0005-0000-0000-0000818C0000}"/>
    <cellStyle name="Normal 5 3 2 3 2 2 3 2 3" xfId="50289" xr:uid="{00000000-0005-0000-0000-0000828C0000}"/>
    <cellStyle name="Normal 5 3 2 3 2 2 3 3" xfId="26946" xr:uid="{00000000-0005-0000-0000-0000838C0000}"/>
    <cellStyle name="Normal 5 3 2 3 2 2 3 4" xfId="42543" xr:uid="{00000000-0005-0000-0000-0000848C0000}"/>
    <cellStyle name="Normal 5 3 2 3 2 2 4" xfId="19021" xr:uid="{00000000-0005-0000-0000-0000858C0000}"/>
    <cellStyle name="Normal 5 3 2 3 2 2 4 2" xfId="34690" xr:uid="{00000000-0005-0000-0000-0000868C0000}"/>
    <cellStyle name="Normal 5 3 2 3 2 2 4 3" xfId="50287" xr:uid="{00000000-0005-0000-0000-0000878C0000}"/>
    <cellStyle name="Normal 5 3 2 3 2 2 5" xfId="26944" xr:uid="{00000000-0005-0000-0000-0000888C0000}"/>
    <cellStyle name="Normal 5 3 2 3 2 2 6" xfId="42541" xr:uid="{00000000-0005-0000-0000-0000898C0000}"/>
    <cellStyle name="Normal 5 3 2 3 2 3" xfId="11115" xr:uid="{00000000-0005-0000-0000-00008A8C0000}"/>
    <cellStyle name="Normal 5 3 2 3 2 3 2" xfId="19024" xr:uid="{00000000-0005-0000-0000-00008B8C0000}"/>
    <cellStyle name="Normal 5 3 2 3 2 3 2 2" xfId="34693" xr:uid="{00000000-0005-0000-0000-00008C8C0000}"/>
    <cellStyle name="Normal 5 3 2 3 2 3 2 3" xfId="50290" xr:uid="{00000000-0005-0000-0000-00008D8C0000}"/>
    <cellStyle name="Normal 5 3 2 3 2 3 3" xfId="26947" xr:uid="{00000000-0005-0000-0000-00008E8C0000}"/>
    <cellStyle name="Normal 5 3 2 3 2 3 4" xfId="42544" xr:uid="{00000000-0005-0000-0000-00008F8C0000}"/>
    <cellStyle name="Normal 5 3 2 3 2 4" xfId="11116" xr:uid="{00000000-0005-0000-0000-0000908C0000}"/>
    <cellStyle name="Normal 5 3 2 3 2 4 2" xfId="19025" xr:uid="{00000000-0005-0000-0000-0000918C0000}"/>
    <cellStyle name="Normal 5 3 2 3 2 4 2 2" xfId="34694" xr:uid="{00000000-0005-0000-0000-0000928C0000}"/>
    <cellStyle name="Normal 5 3 2 3 2 4 2 3" xfId="50291" xr:uid="{00000000-0005-0000-0000-0000938C0000}"/>
    <cellStyle name="Normal 5 3 2 3 2 4 3" xfId="26948" xr:uid="{00000000-0005-0000-0000-0000948C0000}"/>
    <cellStyle name="Normal 5 3 2 3 2 4 4" xfId="42545" xr:uid="{00000000-0005-0000-0000-0000958C0000}"/>
    <cellStyle name="Normal 5 3 2 3 2 5" xfId="19020" xr:uid="{00000000-0005-0000-0000-0000968C0000}"/>
    <cellStyle name="Normal 5 3 2 3 2 5 2" xfId="34689" xr:uid="{00000000-0005-0000-0000-0000978C0000}"/>
    <cellStyle name="Normal 5 3 2 3 2 5 3" xfId="50286" xr:uid="{00000000-0005-0000-0000-0000988C0000}"/>
    <cellStyle name="Normal 5 3 2 3 2 6" xfId="26943" xr:uid="{00000000-0005-0000-0000-0000998C0000}"/>
    <cellStyle name="Normal 5 3 2 3 2 7" xfId="42540" xr:uid="{00000000-0005-0000-0000-00009A8C0000}"/>
    <cellStyle name="Normal 5 3 2 3 3" xfId="11117" xr:uid="{00000000-0005-0000-0000-00009B8C0000}"/>
    <cellStyle name="Normal 5 3 2 3 3 2" xfId="11118" xr:uid="{00000000-0005-0000-0000-00009C8C0000}"/>
    <cellStyle name="Normal 5 3 2 3 3 2 2" xfId="19027" xr:uid="{00000000-0005-0000-0000-00009D8C0000}"/>
    <cellStyle name="Normal 5 3 2 3 3 2 2 2" xfId="34696" xr:uid="{00000000-0005-0000-0000-00009E8C0000}"/>
    <cellStyle name="Normal 5 3 2 3 3 2 2 3" xfId="50293" xr:uid="{00000000-0005-0000-0000-00009F8C0000}"/>
    <cellStyle name="Normal 5 3 2 3 3 2 3" xfId="26950" xr:uid="{00000000-0005-0000-0000-0000A08C0000}"/>
    <cellStyle name="Normal 5 3 2 3 3 2 4" xfId="42547" xr:uid="{00000000-0005-0000-0000-0000A18C0000}"/>
    <cellStyle name="Normal 5 3 2 3 3 3" xfId="11119" xr:uid="{00000000-0005-0000-0000-0000A28C0000}"/>
    <cellStyle name="Normal 5 3 2 3 3 3 2" xfId="19028" xr:uid="{00000000-0005-0000-0000-0000A38C0000}"/>
    <cellStyle name="Normal 5 3 2 3 3 3 2 2" xfId="34697" xr:uid="{00000000-0005-0000-0000-0000A48C0000}"/>
    <cellStyle name="Normal 5 3 2 3 3 3 2 3" xfId="50294" xr:uid="{00000000-0005-0000-0000-0000A58C0000}"/>
    <cellStyle name="Normal 5 3 2 3 3 3 3" xfId="26951" xr:uid="{00000000-0005-0000-0000-0000A68C0000}"/>
    <cellStyle name="Normal 5 3 2 3 3 3 4" xfId="42548" xr:uid="{00000000-0005-0000-0000-0000A78C0000}"/>
    <cellStyle name="Normal 5 3 2 3 3 4" xfId="19026" xr:uid="{00000000-0005-0000-0000-0000A88C0000}"/>
    <cellStyle name="Normal 5 3 2 3 3 4 2" xfId="34695" xr:uid="{00000000-0005-0000-0000-0000A98C0000}"/>
    <cellStyle name="Normal 5 3 2 3 3 4 3" xfId="50292" xr:uid="{00000000-0005-0000-0000-0000AA8C0000}"/>
    <cellStyle name="Normal 5 3 2 3 3 5" xfId="26949" xr:uid="{00000000-0005-0000-0000-0000AB8C0000}"/>
    <cellStyle name="Normal 5 3 2 3 3 6" xfId="42546" xr:uid="{00000000-0005-0000-0000-0000AC8C0000}"/>
    <cellStyle name="Normal 5 3 2 3 4" xfId="11120" xr:uid="{00000000-0005-0000-0000-0000AD8C0000}"/>
    <cellStyle name="Normal 5 3 2 3 4 2" xfId="19029" xr:uid="{00000000-0005-0000-0000-0000AE8C0000}"/>
    <cellStyle name="Normal 5 3 2 3 4 2 2" xfId="34698" xr:uid="{00000000-0005-0000-0000-0000AF8C0000}"/>
    <cellStyle name="Normal 5 3 2 3 4 2 3" xfId="50295" xr:uid="{00000000-0005-0000-0000-0000B08C0000}"/>
    <cellStyle name="Normal 5 3 2 3 4 3" xfId="26952" xr:uid="{00000000-0005-0000-0000-0000B18C0000}"/>
    <cellStyle name="Normal 5 3 2 3 4 4" xfId="42549" xr:uid="{00000000-0005-0000-0000-0000B28C0000}"/>
    <cellStyle name="Normal 5 3 2 3 5" xfId="11121" xr:uid="{00000000-0005-0000-0000-0000B38C0000}"/>
    <cellStyle name="Normal 5 3 2 3 5 2" xfId="19030" xr:uid="{00000000-0005-0000-0000-0000B48C0000}"/>
    <cellStyle name="Normal 5 3 2 3 5 2 2" xfId="34699" xr:uid="{00000000-0005-0000-0000-0000B58C0000}"/>
    <cellStyle name="Normal 5 3 2 3 5 2 3" xfId="50296" xr:uid="{00000000-0005-0000-0000-0000B68C0000}"/>
    <cellStyle name="Normal 5 3 2 3 5 3" xfId="26953" xr:uid="{00000000-0005-0000-0000-0000B78C0000}"/>
    <cellStyle name="Normal 5 3 2 3 5 4" xfId="42550" xr:uid="{00000000-0005-0000-0000-0000B88C0000}"/>
    <cellStyle name="Normal 5 3 2 3 6" xfId="19019" xr:uid="{00000000-0005-0000-0000-0000B98C0000}"/>
    <cellStyle name="Normal 5 3 2 3 6 2" xfId="34688" xr:uid="{00000000-0005-0000-0000-0000BA8C0000}"/>
    <cellStyle name="Normal 5 3 2 3 6 3" xfId="50285" xr:uid="{00000000-0005-0000-0000-0000BB8C0000}"/>
    <cellStyle name="Normal 5 3 2 3 7" xfId="26942" xr:uid="{00000000-0005-0000-0000-0000BC8C0000}"/>
    <cellStyle name="Normal 5 3 2 3 8" xfId="42539" xr:uid="{00000000-0005-0000-0000-0000BD8C0000}"/>
    <cellStyle name="Normal 5 3 2 4" xfId="11122" xr:uid="{00000000-0005-0000-0000-0000BE8C0000}"/>
    <cellStyle name="Normal 5 3 2 4 2" xfId="11123" xr:uid="{00000000-0005-0000-0000-0000BF8C0000}"/>
    <cellStyle name="Normal 5 3 2 4 2 2" xfId="11124" xr:uid="{00000000-0005-0000-0000-0000C08C0000}"/>
    <cellStyle name="Normal 5 3 2 4 2 2 2" xfId="19033" xr:uid="{00000000-0005-0000-0000-0000C18C0000}"/>
    <cellStyle name="Normal 5 3 2 4 2 2 2 2" xfId="34702" xr:uid="{00000000-0005-0000-0000-0000C28C0000}"/>
    <cellStyle name="Normal 5 3 2 4 2 2 2 3" xfId="50299" xr:uid="{00000000-0005-0000-0000-0000C38C0000}"/>
    <cellStyle name="Normal 5 3 2 4 2 2 3" xfId="26956" xr:uid="{00000000-0005-0000-0000-0000C48C0000}"/>
    <cellStyle name="Normal 5 3 2 4 2 2 4" xfId="42553" xr:uid="{00000000-0005-0000-0000-0000C58C0000}"/>
    <cellStyle name="Normal 5 3 2 4 2 3" xfId="11125" xr:uid="{00000000-0005-0000-0000-0000C68C0000}"/>
    <cellStyle name="Normal 5 3 2 4 2 3 2" xfId="19034" xr:uid="{00000000-0005-0000-0000-0000C78C0000}"/>
    <cellStyle name="Normal 5 3 2 4 2 3 2 2" xfId="34703" xr:uid="{00000000-0005-0000-0000-0000C88C0000}"/>
    <cellStyle name="Normal 5 3 2 4 2 3 2 3" xfId="50300" xr:uid="{00000000-0005-0000-0000-0000C98C0000}"/>
    <cellStyle name="Normal 5 3 2 4 2 3 3" xfId="26957" xr:uid="{00000000-0005-0000-0000-0000CA8C0000}"/>
    <cellStyle name="Normal 5 3 2 4 2 3 4" xfId="42554" xr:uid="{00000000-0005-0000-0000-0000CB8C0000}"/>
    <cellStyle name="Normal 5 3 2 4 2 4" xfId="19032" xr:uid="{00000000-0005-0000-0000-0000CC8C0000}"/>
    <cellStyle name="Normal 5 3 2 4 2 4 2" xfId="34701" xr:uid="{00000000-0005-0000-0000-0000CD8C0000}"/>
    <cellStyle name="Normal 5 3 2 4 2 4 3" xfId="50298" xr:uid="{00000000-0005-0000-0000-0000CE8C0000}"/>
    <cellStyle name="Normal 5 3 2 4 2 5" xfId="26955" xr:uid="{00000000-0005-0000-0000-0000CF8C0000}"/>
    <cellStyle name="Normal 5 3 2 4 2 6" xfId="42552" xr:uid="{00000000-0005-0000-0000-0000D08C0000}"/>
    <cellStyle name="Normal 5 3 2 4 3" xfId="11126" xr:uid="{00000000-0005-0000-0000-0000D18C0000}"/>
    <cellStyle name="Normal 5 3 2 4 3 2" xfId="19035" xr:uid="{00000000-0005-0000-0000-0000D28C0000}"/>
    <cellStyle name="Normal 5 3 2 4 3 2 2" xfId="34704" xr:uid="{00000000-0005-0000-0000-0000D38C0000}"/>
    <cellStyle name="Normal 5 3 2 4 3 2 3" xfId="50301" xr:uid="{00000000-0005-0000-0000-0000D48C0000}"/>
    <cellStyle name="Normal 5 3 2 4 3 3" xfId="26958" xr:uid="{00000000-0005-0000-0000-0000D58C0000}"/>
    <cellStyle name="Normal 5 3 2 4 3 4" xfId="42555" xr:uid="{00000000-0005-0000-0000-0000D68C0000}"/>
    <cellStyle name="Normal 5 3 2 4 4" xfId="11127" xr:uid="{00000000-0005-0000-0000-0000D78C0000}"/>
    <cellStyle name="Normal 5 3 2 4 4 2" xfId="19036" xr:uid="{00000000-0005-0000-0000-0000D88C0000}"/>
    <cellStyle name="Normal 5 3 2 4 4 2 2" xfId="34705" xr:uid="{00000000-0005-0000-0000-0000D98C0000}"/>
    <cellStyle name="Normal 5 3 2 4 4 2 3" xfId="50302" xr:uid="{00000000-0005-0000-0000-0000DA8C0000}"/>
    <cellStyle name="Normal 5 3 2 4 4 3" xfId="26959" xr:uid="{00000000-0005-0000-0000-0000DB8C0000}"/>
    <cellStyle name="Normal 5 3 2 4 4 4" xfId="42556" xr:uid="{00000000-0005-0000-0000-0000DC8C0000}"/>
    <cellStyle name="Normal 5 3 2 4 5" xfId="19031" xr:uid="{00000000-0005-0000-0000-0000DD8C0000}"/>
    <cellStyle name="Normal 5 3 2 4 5 2" xfId="34700" xr:uid="{00000000-0005-0000-0000-0000DE8C0000}"/>
    <cellStyle name="Normal 5 3 2 4 5 3" xfId="50297" xr:uid="{00000000-0005-0000-0000-0000DF8C0000}"/>
    <cellStyle name="Normal 5 3 2 4 6" xfId="26954" xr:uid="{00000000-0005-0000-0000-0000E08C0000}"/>
    <cellStyle name="Normal 5 3 2 4 7" xfId="42551" xr:uid="{00000000-0005-0000-0000-0000E18C0000}"/>
    <cellStyle name="Normal 5 3 2 5" xfId="11128" xr:uid="{00000000-0005-0000-0000-0000E28C0000}"/>
    <cellStyle name="Normal 5 3 2 5 2" xfId="11129" xr:uid="{00000000-0005-0000-0000-0000E38C0000}"/>
    <cellStyle name="Normal 5 3 2 5 2 2" xfId="19038" xr:uid="{00000000-0005-0000-0000-0000E48C0000}"/>
    <cellStyle name="Normal 5 3 2 5 2 2 2" xfId="34707" xr:uid="{00000000-0005-0000-0000-0000E58C0000}"/>
    <cellStyle name="Normal 5 3 2 5 2 2 3" xfId="50304" xr:uid="{00000000-0005-0000-0000-0000E68C0000}"/>
    <cellStyle name="Normal 5 3 2 5 2 3" xfId="26961" xr:uid="{00000000-0005-0000-0000-0000E78C0000}"/>
    <cellStyle name="Normal 5 3 2 5 2 4" xfId="42558" xr:uid="{00000000-0005-0000-0000-0000E88C0000}"/>
    <cellStyle name="Normal 5 3 2 5 3" xfId="11130" xr:uid="{00000000-0005-0000-0000-0000E98C0000}"/>
    <cellStyle name="Normal 5 3 2 5 3 2" xfId="19039" xr:uid="{00000000-0005-0000-0000-0000EA8C0000}"/>
    <cellStyle name="Normal 5 3 2 5 3 2 2" xfId="34708" xr:uid="{00000000-0005-0000-0000-0000EB8C0000}"/>
    <cellStyle name="Normal 5 3 2 5 3 2 3" xfId="50305" xr:uid="{00000000-0005-0000-0000-0000EC8C0000}"/>
    <cellStyle name="Normal 5 3 2 5 3 3" xfId="26962" xr:uid="{00000000-0005-0000-0000-0000ED8C0000}"/>
    <cellStyle name="Normal 5 3 2 5 3 4" xfId="42559" xr:uid="{00000000-0005-0000-0000-0000EE8C0000}"/>
    <cellStyle name="Normal 5 3 2 5 4" xfId="19037" xr:uid="{00000000-0005-0000-0000-0000EF8C0000}"/>
    <cellStyle name="Normal 5 3 2 5 4 2" xfId="34706" xr:uid="{00000000-0005-0000-0000-0000F08C0000}"/>
    <cellStyle name="Normal 5 3 2 5 4 3" xfId="50303" xr:uid="{00000000-0005-0000-0000-0000F18C0000}"/>
    <cellStyle name="Normal 5 3 2 5 5" xfId="26960" xr:uid="{00000000-0005-0000-0000-0000F28C0000}"/>
    <cellStyle name="Normal 5 3 2 5 6" xfId="42557" xr:uid="{00000000-0005-0000-0000-0000F38C0000}"/>
    <cellStyle name="Normal 5 3 2 6" xfId="11131" xr:uid="{00000000-0005-0000-0000-0000F48C0000}"/>
    <cellStyle name="Normal 5 3 2 6 2" xfId="11132" xr:uid="{00000000-0005-0000-0000-0000F58C0000}"/>
    <cellStyle name="Normal 5 3 2 6 2 2" xfId="19041" xr:uid="{00000000-0005-0000-0000-0000F68C0000}"/>
    <cellStyle name="Normal 5 3 2 6 2 2 2" xfId="34710" xr:uid="{00000000-0005-0000-0000-0000F78C0000}"/>
    <cellStyle name="Normal 5 3 2 6 2 2 3" xfId="50307" xr:uid="{00000000-0005-0000-0000-0000F88C0000}"/>
    <cellStyle name="Normal 5 3 2 6 2 3" xfId="26964" xr:uid="{00000000-0005-0000-0000-0000F98C0000}"/>
    <cellStyle name="Normal 5 3 2 6 2 4" xfId="42561" xr:uid="{00000000-0005-0000-0000-0000FA8C0000}"/>
    <cellStyle name="Normal 5 3 2 6 3" xfId="11133" xr:uid="{00000000-0005-0000-0000-0000FB8C0000}"/>
    <cellStyle name="Normal 5 3 2 6 3 2" xfId="19042" xr:uid="{00000000-0005-0000-0000-0000FC8C0000}"/>
    <cellStyle name="Normal 5 3 2 6 3 2 2" xfId="34711" xr:uid="{00000000-0005-0000-0000-0000FD8C0000}"/>
    <cellStyle name="Normal 5 3 2 6 3 2 3" xfId="50308" xr:uid="{00000000-0005-0000-0000-0000FE8C0000}"/>
    <cellStyle name="Normal 5 3 2 6 3 3" xfId="26965" xr:uid="{00000000-0005-0000-0000-0000FF8C0000}"/>
    <cellStyle name="Normal 5 3 2 6 3 4" xfId="42562" xr:uid="{00000000-0005-0000-0000-0000008D0000}"/>
    <cellStyle name="Normal 5 3 2 6 4" xfId="19040" xr:uid="{00000000-0005-0000-0000-0000018D0000}"/>
    <cellStyle name="Normal 5 3 2 6 4 2" xfId="34709" xr:uid="{00000000-0005-0000-0000-0000028D0000}"/>
    <cellStyle name="Normal 5 3 2 6 4 3" xfId="50306" xr:uid="{00000000-0005-0000-0000-0000038D0000}"/>
    <cellStyle name="Normal 5 3 2 6 5" xfId="26963" xr:uid="{00000000-0005-0000-0000-0000048D0000}"/>
    <cellStyle name="Normal 5 3 2 6 6" xfId="42560" xr:uid="{00000000-0005-0000-0000-0000058D0000}"/>
    <cellStyle name="Normal 5 3 2 7" xfId="11134" xr:uid="{00000000-0005-0000-0000-0000068D0000}"/>
    <cellStyle name="Normal 5 3 2 7 2" xfId="11135" xr:uid="{00000000-0005-0000-0000-0000078D0000}"/>
    <cellStyle name="Normal 5 3 2 7 2 2" xfId="19044" xr:uid="{00000000-0005-0000-0000-0000088D0000}"/>
    <cellStyle name="Normal 5 3 2 7 2 2 2" xfId="34713" xr:uid="{00000000-0005-0000-0000-0000098D0000}"/>
    <cellStyle name="Normal 5 3 2 7 2 2 3" xfId="50310" xr:uid="{00000000-0005-0000-0000-00000A8D0000}"/>
    <cellStyle name="Normal 5 3 2 7 2 3" xfId="26967" xr:uid="{00000000-0005-0000-0000-00000B8D0000}"/>
    <cellStyle name="Normal 5 3 2 7 2 4" xfId="42564" xr:uid="{00000000-0005-0000-0000-00000C8D0000}"/>
    <cellStyle name="Normal 5 3 2 7 3" xfId="11136" xr:uid="{00000000-0005-0000-0000-00000D8D0000}"/>
    <cellStyle name="Normal 5 3 2 7 3 2" xfId="19045" xr:uid="{00000000-0005-0000-0000-00000E8D0000}"/>
    <cellStyle name="Normal 5 3 2 7 3 2 2" xfId="34714" xr:uid="{00000000-0005-0000-0000-00000F8D0000}"/>
    <cellStyle name="Normal 5 3 2 7 3 2 3" xfId="50311" xr:uid="{00000000-0005-0000-0000-0000108D0000}"/>
    <cellStyle name="Normal 5 3 2 7 3 3" xfId="26968" xr:uid="{00000000-0005-0000-0000-0000118D0000}"/>
    <cellStyle name="Normal 5 3 2 7 3 4" xfId="42565" xr:uid="{00000000-0005-0000-0000-0000128D0000}"/>
    <cellStyle name="Normal 5 3 2 7 4" xfId="19043" xr:uid="{00000000-0005-0000-0000-0000138D0000}"/>
    <cellStyle name="Normal 5 3 2 7 4 2" xfId="34712" xr:uid="{00000000-0005-0000-0000-0000148D0000}"/>
    <cellStyle name="Normal 5 3 2 7 4 3" xfId="50309" xr:uid="{00000000-0005-0000-0000-0000158D0000}"/>
    <cellStyle name="Normal 5 3 2 7 5" xfId="26966" xr:uid="{00000000-0005-0000-0000-0000168D0000}"/>
    <cellStyle name="Normal 5 3 2 7 6" xfId="42563" xr:uid="{00000000-0005-0000-0000-0000178D0000}"/>
    <cellStyle name="Normal 5 3 2 8" xfId="11137" xr:uid="{00000000-0005-0000-0000-0000188D0000}"/>
    <cellStyle name="Normal 5 3 2 8 2" xfId="11138" xr:uid="{00000000-0005-0000-0000-0000198D0000}"/>
    <cellStyle name="Normal 5 3 2 8 2 2" xfId="19047" xr:uid="{00000000-0005-0000-0000-00001A8D0000}"/>
    <cellStyle name="Normal 5 3 2 8 2 2 2" xfId="34716" xr:uid="{00000000-0005-0000-0000-00001B8D0000}"/>
    <cellStyle name="Normal 5 3 2 8 2 2 3" xfId="50313" xr:uid="{00000000-0005-0000-0000-00001C8D0000}"/>
    <cellStyle name="Normal 5 3 2 8 2 3" xfId="26970" xr:uid="{00000000-0005-0000-0000-00001D8D0000}"/>
    <cellStyle name="Normal 5 3 2 8 2 4" xfId="42567" xr:uid="{00000000-0005-0000-0000-00001E8D0000}"/>
    <cellStyle name="Normal 5 3 2 8 3" xfId="11139" xr:uid="{00000000-0005-0000-0000-00001F8D0000}"/>
    <cellStyle name="Normal 5 3 2 8 3 2" xfId="19048" xr:uid="{00000000-0005-0000-0000-0000208D0000}"/>
    <cellStyle name="Normal 5 3 2 8 3 2 2" xfId="34717" xr:uid="{00000000-0005-0000-0000-0000218D0000}"/>
    <cellStyle name="Normal 5 3 2 8 3 2 3" xfId="50314" xr:uid="{00000000-0005-0000-0000-0000228D0000}"/>
    <cellStyle name="Normal 5 3 2 8 3 3" xfId="26971" xr:uid="{00000000-0005-0000-0000-0000238D0000}"/>
    <cellStyle name="Normal 5 3 2 8 3 4" xfId="42568" xr:uid="{00000000-0005-0000-0000-0000248D0000}"/>
    <cellStyle name="Normal 5 3 2 8 4" xfId="19046" xr:uid="{00000000-0005-0000-0000-0000258D0000}"/>
    <cellStyle name="Normal 5 3 2 8 4 2" xfId="34715" xr:uid="{00000000-0005-0000-0000-0000268D0000}"/>
    <cellStyle name="Normal 5 3 2 8 4 3" xfId="50312" xr:uid="{00000000-0005-0000-0000-0000278D0000}"/>
    <cellStyle name="Normal 5 3 2 8 5" xfId="26969" xr:uid="{00000000-0005-0000-0000-0000288D0000}"/>
    <cellStyle name="Normal 5 3 2 8 6" xfId="42566" xr:uid="{00000000-0005-0000-0000-0000298D0000}"/>
    <cellStyle name="Normal 5 3 2 9" xfId="11140" xr:uid="{00000000-0005-0000-0000-00002A8D0000}"/>
    <cellStyle name="Normal 5 3 2 9 2" xfId="11141" xr:uid="{00000000-0005-0000-0000-00002B8D0000}"/>
    <cellStyle name="Normal 5 3 2 9 2 2" xfId="19050" xr:uid="{00000000-0005-0000-0000-00002C8D0000}"/>
    <cellStyle name="Normal 5 3 2 9 2 2 2" xfId="34719" xr:uid="{00000000-0005-0000-0000-00002D8D0000}"/>
    <cellStyle name="Normal 5 3 2 9 2 2 3" xfId="50316" xr:uid="{00000000-0005-0000-0000-00002E8D0000}"/>
    <cellStyle name="Normal 5 3 2 9 2 3" xfId="26973" xr:uid="{00000000-0005-0000-0000-00002F8D0000}"/>
    <cellStyle name="Normal 5 3 2 9 2 4" xfId="42570" xr:uid="{00000000-0005-0000-0000-0000308D0000}"/>
    <cellStyle name="Normal 5 3 2 9 3" xfId="11142" xr:uid="{00000000-0005-0000-0000-0000318D0000}"/>
    <cellStyle name="Normal 5 3 2 9 3 2" xfId="19051" xr:uid="{00000000-0005-0000-0000-0000328D0000}"/>
    <cellStyle name="Normal 5 3 2 9 3 2 2" xfId="34720" xr:uid="{00000000-0005-0000-0000-0000338D0000}"/>
    <cellStyle name="Normal 5 3 2 9 3 2 3" xfId="50317" xr:uid="{00000000-0005-0000-0000-0000348D0000}"/>
    <cellStyle name="Normal 5 3 2 9 3 3" xfId="26974" xr:uid="{00000000-0005-0000-0000-0000358D0000}"/>
    <cellStyle name="Normal 5 3 2 9 3 4" xfId="42571" xr:uid="{00000000-0005-0000-0000-0000368D0000}"/>
    <cellStyle name="Normal 5 3 2 9 4" xfId="19049" xr:uid="{00000000-0005-0000-0000-0000378D0000}"/>
    <cellStyle name="Normal 5 3 2 9 4 2" xfId="34718" xr:uid="{00000000-0005-0000-0000-0000388D0000}"/>
    <cellStyle name="Normal 5 3 2 9 4 3" xfId="50315" xr:uid="{00000000-0005-0000-0000-0000398D0000}"/>
    <cellStyle name="Normal 5 3 2 9 5" xfId="26972" xr:uid="{00000000-0005-0000-0000-00003A8D0000}"/>
    <cellStyle name="Normal 5 3 2 9 6" xfId="42569" xr:uid="{00000000-0005-0000-0000-00003B8D0000}"/>
    <cellStyle name="Normal 5 3 20" xfId="11143" xr:uid="{00000000-0005-0000-0000-00003C8D0000}"/>
    <cellStyle name="Normal 5 3 20 2" xfId="19052" xr:uid="{00000000-0005-0000-0000-00003D8D0000}"/>
    <cellStyle name="Normal 5 3 20 2 2" xfId="34721" xr:uid="{00000000-0005-0000-0000-00003E8D0000}"/>
    <cellStyle name="Normal 5 3 20 2 3" xfId="50318" xr:uid="{00000000-0005-0000-0000-00003F8D0000}"/>
    <cellStyle name="Normal 5 3 20 3" xfId="26975" xr:uid="{00000000-0005-0000-0000-0000408D0000}"/>
    <cellStyle name="Normal 5 3 20 4" xfId="42572" xr:uid="{00000000-0005-0000-0000-0000418D0000}"/>
    <cellStyle name="Normal 5 3 21" xfId="18954" xr:uid="{00000000-0005-0000-0000-0000428D0000}"/>
    <cellStyle name="Normal 5 3 21 2" xfId="34623" xr:uid="{00000000-0005-0000-0000-0000438D0000}"/>
    <cellStyle name="Normal 5 3 21 3" xfId="50220" xr:uid="{00000000-0005-0000-0000-0000448D0000}"/>
    <cellStyle name="Normal 5 3 22" xfId="11045" xr:uid="{00000000-0005-0000-0000-0000458D0000}"/>
    <cellStyle name="Normal 5 3 22 2" xfId="26877" xr:uid="{00000000-0005-0000-0000-0000468D0000}"/>
    <cellStyle name="Normal 5 3 23" xfId="42474" xr:uid="{00000000-0005-0000-0000-0000478D0000}"/>
    <cellStyle name="Normal 5 3 3" xfId="11144" xr:uid="{00000000-0005-0000-0000-0000488D0000}"/>
    <cellStyle name="Normal 5 3 3 10" xfId="11145" xr:uid="{00000000-0005-0000-0000-0000498D0000}"/>
    <cellStyle name="Normal 5 3 3 10 2" xfId="11146" xr:uid="{00000000-0005-0000-0000-00004A8D0000}"/>
    <cellStyle name="Normal 5 3 3 10 2 2" xfId="19055" xr:uid="{00000000-0005-0000-0000-00004B8D0000}"/>
    <cellStyle name="Normal 5 3 3 10 2 2 2" xfId="34724" xr:uid="{00000000-0005-0000-0000-00004C8D0000}"/>
    <cellStyle name="Normal 5 3 3 10 2 2 3" xfId="50321" xr:uid="{00000000-0005-0000-0000-00004D8D0000}"/>
    <cellStyle name="Normal 5 3 3 10 2 3" xfId="26978" xr:uid="{00000000-0005-0000-0000-00004E8D0000}"/>
    <cellStyle name="Normal 5 3 3 10 2 4" xfId="42575" xr:uid="{00000000-0005-0000-0000-00004F8D0000}"/>
    <cellStyle name="Normal 5 3 3 10 3" xfId="11147" xr:uid="{00000000-0005-0000-0000-0000508D0000}"/>
    <cellStyle name="Normal 5 3 3 10 3 2" xfId="19056" xr:uid="{00000000-0005-0000-0000-0000518D0000}"/>
    <cellStyle name="Normal 5 3 3 10 3 2 2" xfId="34725" xr:uid="{00000000-0005-0000-0000-0000528D0000}"/>
    <cellStyle name="Normal 5 3 3 10 3 2 3" xfId="50322" xr:uid="{00000000-0005-0000-0000-0000538D0000}"/>
    <cellStyle name="Normal 5 3 3 10 3 3" xfId="26979" xr:uid="{00000000-0005-0000-0000-0000548D0000}"/>
    <cellStyle name="Normal 5 3 3 10 3 4" xfId="42576" xr:uid="{00000000-0005-0000-0000-0000558D0000}"/>
    <cellStyle name="Normal 5 3 3 10 4" xfId="19054" xr:uid="{00000000-0005-0000-0000-0000568D0000}"/>
    <cellStyle name="Normal 5 3 3 10 4 2" xfId="34723" xr:uid="{00000000-0005-0000-0000-0000578D0000}"/>
    <cellStyle name="Normal 5 3 3 10 4 3" xfId="50320" xr:uid="{00000000-0005-0000-0000-0000588D0000}"/>
    <cellStyle name="Normal 5 3 3 10 5" xfId="26977" xr:uid="{00000000-0005-0000-0000-0000598D0000}"/>
    <cellStyle name="Normal 5 3 3 10 6" xfId="42574" xr:uid="{00000000-0005-0000-0000-00005A8D0000}"/>
    <cellStyle name="Normal 5 3 3 11" xfId="11148" xr:uid="{00000000-0005-0000-0000-00005B8D0000}"/>
    <cellStyle name="Normal 5 3 3 11 2" xfId="11149" xr:uid="{00000000-0005-0000-0000-00005C8D0000}"/>
    <cellStyle name="Normal 5 3 3 11 2 2" xfId="19058" xr:uid="{00000000-0005-0000-0000-00005D8D0000}"/>
    <cellStyle name="Normal 5 3 3 11 2 2 2" xfId="34727" xr:uid="{00000000-0005-0000-0000-00005E8D0000}"/>
    <cellStyle name="Normal 5 3 3 11 2 2 3" xfId="50324" xr:uid="{00000000-0005-0000-0000-00005F8D0000}"/>
    <cellStyle name="Normal 5 3 3 11 2 3" xfId="26981" xr:uid="{00000000-0005-0000-0000-0000608D0000}"/>
    <cellStyle name="Normal 5 3 3 11 2 4" xfId="42578" xr:uid="{00000000-0005-0000-0000-0000618D0000}"/>
    <cellStyle name="Normal 5 3 3 11 3" xfId="11150" xr:uid="{00000000-0005-0000-0000-0000628D0000}"/>
    <cellStyle name="Normal 5 3 3 11 3 2" xfId="19059" xr:uid="{00000000-0005-0000-0000-0000638D0000}"/>
    <cellStyle name="Normal 5 3 3 11 3 2 2" xfId="34728" xr:uid="{00000000-0005-0000-0000-0000648D0000}"/>
    <cellStyle name="Normal 5 3 3 11 3 2 3" xfId="50325" xr:uid="{00000000-0005-0000-0000-0000658D0000}"/>
    <cellStyle name="Normal 5 3 3 11 3 3" xfId="26982" xr:uid="{00000000-0005-0000-0000-0000668D0000}"/>
    <cellStyle name="Normal 5 3 3 11 3 4" xfId="42579" xr:uid="{00000000-0005-0000-0000-0000678D0000}"/>
    <cellStyle name="Normal 5 3 3 11 4" xfId="19057" xr:uid="{00000000-0005-0000-0000-0000688D0000}"/>
    <cellStyle name="Normal 5 3 3 11 4 2" xfId="34726" xr:uid="{00000000-0005-0000-0000-0000698D0000}"/>
    <cellStyle name="Normal 5 3 3 11 4 3" xfId="50323" xr:uid="{00000000-0005-0000-0000-00006A8D0000}"/>
    <cellStyle name="Normal 5 3 3 11 5" xfId="26980" xr:uid="{00000000-0005-0000-0000-00006B8D0000}"/>
    <cellStyle name="Normal 5 3 3 11 6" xfId="42577" xr:uid="{00000000-0005-0000-0000-00006C8D0000}"/>
    <cellStyle name="Normal 5 3 3 12" xfId="11151" xr:uid="{00000000-0005-0000-0000-00006D8D0000}"/>
    <cellStyle name="Normal 5 3 3 12 2" xfId="11152" xr:uid="{00000000-0005-0000-0000-00006E8D0000}"/>
    <cellStyle name="Normal 5 3 3 12 2 2" xfId="19061" xr:uid="{00000000-0005-0000-0000-00006F8D0000}"/>
    <cellStyle name="Normal 5 3 3 12 2 2 2" xfId="34730" xr:uid="{00000000-0005-0000-0000-0000708D0000}"/>
    <cellStyle name="Normal 5 3 3 12 2 2 3" xfId="50327" xr:uid="{00000000-0005-0000-0000-0000718D0000}"/>
    <cellStyle name="Normal 5 3 3 12 2 3" xfId="26984" xr:uid="{00000000-0005-0000-0000-0000728D0000}"/>
    <cellStyle name="Normal 5 3 3 12 2 4" xfId="42581" xr:uid="{00000000-0005-0000-0000-0000738D0000}"/>
    <cellStyle name="Normal 5 3 3 12 3" xfId="11153" xr:uid="{00000000-0005-0000-0000-0000748D0000}"/>
    <cellStyle name="Normal 5 3 3 12 3 2" xfId="19062" xr:uid="{00000000-0005-0000-0000-0000758D0000}"/>
    <cellStyle name="Normal 5 3 3 12 3 2 2" xfId="34731" xr:uid="{00000000-0005-0000-0000-0000768D0000}"/>
    <cellStyle name="Normal 5 3 3 12 3 2 3" xfId="50328" xr:uid="{00000000-0005-0000-0000-0000778D0000}"/>
    <cellStyle name="Normal 5 3 3 12 3 3" xfId="26985" xr:uid="{00000000-0005-0000-0000-0000788D0000}"/>
    <cellStyle name="Normal 5 3 3 12 3 4" xfId="42582" xr:uid="{00000000-0005-0000-0000-0000798D0000}"/>
    <cellStyle name="Normal 5 3 3 12 4" xfId="19060" xr:uid="{00000000-0005-0000-0000-00007A8D0000}"/>
    <cellStyle name="Normal 5 3 3 12 4 2" xfId="34729" xr:uid="{00000000-0005-0000-0000-00007B8D0000}"/>
    <cellStyle name="Normal 5 3 3 12 4 3" xfId="50326" xr:uid="{00000000-0005-0000-0000-00007C8D0000}"/>
    <cellStyle name="Normal 5 3 3 12 5" xfId="26983" xr:uid="{00000000-0005-0000-0000-00007D8D0000}"/>
    <cellStyle name="Normal 5 3 3 12 6" xfId="42580" xr:uid="{00000000-0005-0000-0000-00007E8D0000}"/>
    <cellStyle name="Normal 5 3 3 13" xfId="11154" xr:uid="{00000000-0005-0000-0000-00007F8D0000}"/>
    <cellStyle name="Normal 5 3 3 13 2" xfId="11155" xr:uid="{00000000-0005-0000-0000-0000808D0000}"/>
    <cellStyle name="Normal 5 3 3 13 2 2" xfId="19064" xr:uid="{00000000-0005-0000-0000-0000818D0000}"/>
    <cellStyle name="Normal 5 3 3 13 2 2 2" xfId="34733" xr:uid="{00000000-0005-0000-0000-0000828D0000}"/>
    <cellStyle name="Normal 5 3 3 13 2 2 3" xfId="50330" xr:uid="{00000000-0005-0000-0000-0000838D0000}"/>
    <cellStyle name="Normal 5 3 3 13 2 3" xfId="26987" xr:uid="{00000000-0005-0000-0000-0000848D0000}"/>
    <cellStyle name="Normal 5 3 3 13 2 4" xfId="42584" xr:uid="{00000000-0005-0000-0000-0000858D0000}"/>
    <cellStyle name="Normal 5 3 3 13 3" xfId="11156" xr:uid="{00000000-0005-0000-0000-0000868D0000}"/>
    <cellStyle name="Normal 5 3 3 13 3 2" xfId="19065" xr:uid="{00000000-0005-0000-0000-0000878D0000}"/>
    <cellStyle name="Normal 5 3 3 13 3 2 2" xfId="34734" xr:uid="{00000000-0005-0000-0000-0000888D0000}"/>
    <cellStyle name="Normal 5 3 3 13 3 2 3" xfId="50331" xr:uid="{00000000-0005-0000-0000-0000898D0000}"/>
    <cellStyle name="Normal 5 3 3 13 3 3" xfId="26988" xr:uid="{00000000-0005-0000-0000-00008A8D0000}"/>
    <cellStyle name="Normal 5 3 3 13 3 4" xfId="42585" xr:uid="{00000000-0005-0000-0000-00008B8D0000}"/>
    <cellStyle name="Normal 5 3 3 13 4" xfId="19063" xr:uid="{00000000-0005-0000-0000-00008C8D0000}"/>
    <cellStyle name="Normal 5 3 3 13 4 2" xfId="34732" xr:uid="{00000000-0005-0000-0000-00008D8D0000}"/>
    <cellStyle name="Normal 5 3 3 13 4 3" xfId="50329" xr:uid="{00000000-0005-0000-0000-00008E8D0000}"/>
    <cellStyle name="Normal 5 3 3 13 5" xfId="26986" xr:uid="{00000000-0005-0000-0000-00008F8D0000}"/>
    <cellStyle name="Normal 5 3 3 13 6" xfId="42583" xr:uid="{00000000-0005-0000-0000-0000908D0000}"/>
    <cellStyle name="Normal 5 3 3 14" xfId="11157" xr:uid="{00000000-0005-0000-0000-0000918D0000}"/>
    <cellStyle name="Normal 5 3 3 14 2" xfId="11158" xr:uid="{00000000-0005-0000-0000-0000928D0000}"/>
    <cellStyle name="Normal 5 3 3 14 2 2" xfId="19067" xr:uid="{00000000-0005-0000-0000-0000938D0000}"/>
    <cellStyle name="Normal 5 3 3 14 2 2 2" xfId="34736" xr:uid="{00000000-0005-0000-0000-0000948D0000}"/>
    <cellStyle name="Normal 5 3 3 14 2 2 3" xfId="50333" xr:uid="{00000000-0005-0000-0000-0000958D0000}"/>
    <cellStyle name="Normal 5 3 3 14 2 3" xfId="26990" xr:uid="{00000000-0005-0000-0000-0000968D0000}"/>
    <cellStyle name="Normal 5 3 3 14 2 4" xfId="42587" xr:uid="{00000000-0005-0000-0000-0000978D0000}"/>
    <cellStyle name="Normal 5 3 3 14 3" xfId="11159" xr:uid="{00000000-0005-0000-0000-0000988D0000}"/>
    <cellStyle name="Normal 5 3 3 14 3 2" xfId="19068" xr:uid="{00000000-0005-0000-0000-0000998D0000}"/>
    <cellStyle name="Normal 5 3 3 14 3 2 2" xfId="34737" xr:uid="{00000000-0005-0000-0000-00009A8D0000}"/>
    <cellStyle name="Normal 5 3 3 14 3 2 3" xfId="50334" xr:uid="{00000000-0005-0000-0000-00009B8D0000}"/>
    <cellStyle name="Normal 5 3 3 14 3 3" xfId="26991" xr:uid="{00000000-0005-0000-0000-00009C8D0000}"/>
    <cellStyle name="Normal 5 3 3 14 3 4" xfId="42588" xr:uid="{00000000-0005-0000-0000-00009D8D0000}"/>
    <cellStyle name="Normal 5 3 3 14 4" xfId="19066" xr:uid="{00000000-0005-0000-0000-00009E8D0000}"/>
    <cellStyle name="Normal 5 3 3 14 4 2" xfId="34735" xr:uid="{00000000-0005-0000-0000-00009F8D0000}"/>
    <cellStyle name="Normal 5 3 3 14 4 3" xfId="50332" xr:uid="{00000000-0005-0000-0000-0000A08D0000}"/>
    <cellStyle name="Normal 5 3 3 14 5" xfId="26989" xr:uid="{00000000-0005-0000-0000-0000A18D0000}"/>
    <cellStyle name="Normal 5 3 3 14 6" xfId="42586" xr:uid="{00000000-0005-0000-0000-0000A28D0000}"/>
    <cellStyle name="Normal 5 3 3 15" xfId="11160" xr:uid="{00000000-0005-0000-0000-0000A38D0000}"/>
    <cellStyle name="Normal 5 3 3 15 2" xfId="11161" xr:uid="{00000000-0005-0000-0000-0000A48D0000}"/>
    <cellStyle name="Normal 5 3 3 15 2 2" xfId="19070" xr:uid="{00000000-0005-0000-0000-0000A58D0000}"/>
    <cellStyle name="Normal 5 3 3 15 2 2 2" xfId="34739" xr:uid="{00000000-0005-0000-0000-0000A68D0000}"/>
    <cellStyle name="Normal 5 3 3 15 2 2 3" xfId="50336" xr:uid="{00000000-0005-0000-0000-0000A78D0000}"/>
    <cellStyle name="Normal 5 3 3 15 2 3" xfId="26993" xr:uid="{00000000-0005-0000-0000-0000A88D0000}"/>
    <cellStyle name="Normal 5 3 3 15 2 4" xfId="42590" xr:uid="{00000000-0005-0000-0000-0000A98D0000}"/>
    <cellStyle name="Normal 5 3 3 15 3" xfId="11162" xr:uid="{00000000-0005-0000-0000-0000AA8D0000}"/>
    <cellStyle name="Normal 5 3 3 15 3 2" xfId="19071" xr:uid="{00000000-0005-0000-0000-0000AB8D0000}"/>
    <cellStyle name="Normal 5 3 3 15 3 2 2" xfId="34740" xr:uid="{00000000-0005-0000-0000-0000AC8D0000}"/>
    <cellStyle name="Normal 5 3 3 15 3 2 3" xfId="50337" xr:uid="{00000000-0005-0000-0000-0000AD8D0000}"/>
    <cellStyle name="Normal 5 3 3 15 3 3" xfId="26994" xr:uid="{00000000-0005-0000-0000-0000AE8D0000}"/>
    <cellStyle name="Normal 5 3 3 15 3 4" xfId="42591" xr:uid="{00000000-0005-0000-0000-0000AF8D0000}"/>
    <cellStyle name="Normal 5 3 3 15 4" xfId="19069" xr:uid="{00000000-0005-0000-0000-0000B08D0000}"/>
    <cellStyle name="Normal 5 3 3 15 4 2" xfId="34738" xr:uid="{00000000-0005-0000-0000-0000B18D0000}"/>
    <cellStyle name="Normal 5 3 3 15 4 3" xfId="50335" xr:uid="{00000000-0005-0000-0000-0000B28D0000}"/>
    <cellStyle name="Normal 5 3 3 15 5" xfId="26992" xr:uid="{00000000-0005-0000-0000-0000B38D0000}"/>
    <cellStyle name="Normal 5 3 3 15 6" xfId="42589" xr:uid="{00000000-0005-0000-0000-0000B48D0000}"/>
    <cellStyle name="Normal 5 3 3 16" xfId="11163" xr:uid="{00000000-0005-0000-0000-0000B58D0000}"/>
    <cellStyle name="Normal 5 3 3 16 2" xfId="11164" xr:uid="{00000000-0005-0000-0000-0000B68D0000}"/>
    <cellStyle name="Normal 5 3 3 16 2 2" xfId="19073" xr:uid="{00000000-0005-0000-0000-0000B78D0000}"/>
    <cellStyle name="Normal 5 3 3 16 2 2 2" xfId="34742" xr:uid="{00000000-0005-0000-0000-0000B88D0000}"/>
    <cellStyle name="Normal 5 3 3 16 2 2 3" xfId="50339" xr:uid="{00000000-0005-0000-0000-0000B98D0000}"/>
    <cellStyle name="Normal 5 3 3 16 2 3" xfId="26996" xr:uid="{00000000-0005-0000-0000-0000BA8D0000}"/>
    <cellStyle name="Normal 5 3 3 16 2 4" xfId="42593" xr:uid="{00000000-0005-0000-0000-0000BB8D0000}"/>
    <cellStyle name="Normal 5 3 3 16 3" xfId="11165" xr:uid="{00000000-0005-0000-0000-0000BC8D0000}"/>
    <cellStyle name="Normal 5 3 3 16 3 2" xfId="19074" xr:uid="{00000000-0005-0000-0000-0000BD8D0000}"/>
    <cellStyle name="Normal 5 3 3 16 3 2 2" xfId="34743" xr:uid="{00000000-0005-0000-0000-0000BE8D0000}"/>
    <cellStyle name="Normal 5 3 3 16 3 2 3" xfId="50340" xr:uid="{00000000-0005-0000-0000-0000BF8D0000}"/>
    <cellStyle name="Normal 5 3 3 16 3 3" xfId="26997" xr:uid="{00000000-0005-0000-0000-0000C08D0000}"/>
    <cellStyle name="Normal 5 3 3 16 3 4" xfId="42594" xr:uid="{00000000-0005-0000-0000-0000C18D0000}"/>
    <cellStyle name="Normal 5 3 3 16 4" xfId="19072" xr:uid="{00000000-0005-0000-0000-0000C28D0000}"/>
    <cellStyle name="Normal 5 3 3 16 4 2" xfId="34741" xr:uid="{00000000-0005-0000-0000-0000C38D0000}"/>
    <cellStyle name="Normal 5 3 3 16 4 3" xfId="50338" xr:uid="{00000000-0005-0000-0000-0000C48D0000}"/>
    <cellStyle name="Normal 5 3 3 16 5" xfId="26995" xr:uid="{00000000-0005-0000-0000-0000C58D0000}"/>
    <cellStyle name="Normal 5 3 3 16 6" xfId="42592" xr:uid="{00000000-0005-0000-0000-0000C68D0000}"/>
    <cellStyle name="Normal 5 3 3 17" xfId="11166" xr:uid="{00000000-0005-0000-0000-0000C78D0000}"/>
    <cellStyle name="Normal 5 3 3 17 2" xfId="19075" xr:uid="{00000000-0005-0000-0000-0000C88D0000}"/>
    <cellStyle name="Normal 5 3 3 17 2 2" xfId="34744" xr:uid="{00000000-0005-0000-0000-0000C98D0000}"/>
    <cellStyle name="Normal 5 3 3 17 2 3" xfId="50341" xr:uid="{00000000-0005-0000-0000-0000CA8D0000}"/>
    <cellStyle name="Normal 5 3 3 17 3" xfId="26998" xr:uid="{00000000-0005-0000-0000-0000CB8D0000}"/>
    <cellStyle name="Normal 5 3 3 17 4" xfId="42595" xr:uid="{00000000-0005-0000-0000-0000CC8D0000}"/>
    <cellStyle name="Normal 5 3 3 18" xfId="11167" xr:uid="{00000000-0005-0000-0000-0000CD8D0000}"/>
    <cellStyle name="Normal 5 3 3 18 2" xfId="19076" xr:uid="{00000000-0005-0000-0000-0000CE8D0000}"/>
    <cellStyle name="Normal 5 3 3 18 2 2" xfId="34745" xr:uid="{00000000-0005-0000-0000-0000CF8D0000}"/>
    <cellStyle name="Normal 5 3 3 18 2 3" xfId="50342" xr:uid="{00000000-0005-0000-0000-0000D08D0000}"/>
    <cellStyle name="Normal 5 3 3 18 3" xfId="26999" xr:uid="{00000000-0005-0000-0000-0000D18D0000}"/>
    <cellStyle name="Normal 5 3 3 18 4" xfId="42596" xr:uid="{00000000-0005-0000-0000-0000D28D0000}"/>
    <cellStyle name="Normal 5 3 3 19" xfId="19053" xr:uid="{00000000-0005-0000-0000-0000D38D0000}"/>
    <cellStyle name="Normal 5 3 3 19 2" xfId="34722" xr:uid="{00000000-0005-0000-0000-0000D48D0000}"/>
    <cellStyle name="Normal 5 3 3 19 3" xfId="50319" xr:uid="{00000000-0005-0000-0000-0000D58D0000}"/>
    <cellStyle name="Normal 5 3 3 2" xfId="11168" xr:uid="{00000000-0005-0000-0000-0000D68D0000}"/>
    <cellStyle name="Normal 5 3 3 2 2" xfId="11169" xr:uid="{00000000-0005-0000-0000-0000D78D0000}"/>
    <cellStyle name="Normal 5 3 3 2 2 2" xfId="11170" xr:uid="{00000000-0005-0000-0000-0000D88D0000}"/>
    <cellStyle name="Normal 5 3 3 2 2 2 2" xfId="11171" xr:uid="{00000000-0005-0000-0000-0000D98D0000}"/>
    <cellStyle name="Normal 5 3 3 2 2 2 2 2" xfId="19080" xr:uid="{00000000-0005-0000-0000-0000DA8D0000}"/>
    <cellStyle name="Normal 5 3 3 2 2 2 2 2 2" xfId="34749" xr:uid="{00000000-0005-0000-0000-0000DB8D0000}"/>
    <cellStyle name="Normal 5 3 3 2 2 2 2 2 3" xfId="50346" xr:uid="{00000000-0005-0000-0000-0000DC8D0000}"/>
    <cellStyle name="Normal 5 3 3 2 2 2 2 3" xfId="27003" xr:uid="{00000000-0005-0000-0000-0000DD8D0000}"/>
    <cellStyle name="Normal 5 3 3 2 2 2 2 4" xfId="42600" xr:uid="{00000000-0005-0000-0000-0000DE8D0000}"/>
    <cellStyle name="Normal 5 3 3 2 2 2 3" xfId="11172" xr:uid="{00000000-0005-0000-0000-0000DF8D0000}"/>
    <cellStyle name="Normal 5 3 3 2 2 2 3 2" xfId="19081" xr:uid="{00000000-0005-0000-0000-0000E08D0000}"/>
    <cellStyle name="Normal 5 3 3 2 2 2 3 2 2" xfId="34750" xr:uid="{00000000-0005-0000-0000-0000E18D0000}"/>
    <cellStyle name="Normal 5 3 3 2 2 2 3 2 3" xfId="50347" xr:uid="{00000000-0005-0000-0000-0000E28D0000}"/>
    <cellStyle name="Normal 5 3 3 2 2 2 3 3" xfId="27004" xr:uid="{00000000-0005-0000-0000-0000E38D0000}"/>
    <cellStyle name="Normal 5 3 3 2 2 2 3 4" xfId="42601" xr:uid="{00000000-0005-0000-0000-0000E48D0000}"/>
    <cellStyle name="Normal 5 3 3 2 2 2 4" xfId="19079" xr:uid="{00000000-0005-0000-0000-0000E58D0000}"/>
    <cellStyle name="Normal 5 3 3 2 2 2 4 2" xfId="34748" xr:uid="{00000000-0005-0000-0000-0000E68D0000}"/>
    <cellStyle name="Normal 5 3 3 2 2 2 4 3" xfId="50345" xr:uid="{00000000-0005-0000-0000-0000E78D0000}"/>
    <cellStyle name="Normal 5 3 3 2 2 2 5" xfId="27002" xr:uid="{00000000-0005-0000-0000-0000E88D0000}"/>
    <cellStyle name="Normal 5 3 3 2 2 2 6" xfId="42599" xr:uid="{00000000-0005-0000-0000-0000E98D0000}"/>
    <cellStyle name="Normal 5 3 3 2 2 3" xfId="11173" xr:uid="{00000000-0005-0000-0000-0000EA8D0000}"/>
    <cellStyle name="Normal 5 3 3 2 2 3 2" xfId="19082" xr:uid="{00000000-0005-0000-0000-0000EB8D0000}"/>
    <cellStyle name="Normal 5 3 3 2 2 3 2 2" xfId="34751" xr:uid="{00000000-0005-0000-0000-0000EC8D0000}"/>
    <cellStyle name="Normal 5 3 3 2 2 3 2 3" xfId="50348" xr:uid="{00000000-0005-0000-0000-0000ED8D0000}"/>
    <cellStyle name="Normal 5 3 3 2 2 3 3" xfId="27005" xr:uid="{00000000-0005-0000-0000-0000EE8D0000}"/>
    <cellStyle name="Normal 5 3 3 2 2 3 4" xfId="42602" xr:uid="{00000000-0005-0000-0000-0000EF8D0000}"/>
    <cellStyle name="Normal 5 3 3 2 2 4" xfId="11174" xr:uid="{00000000-0005-0000-0000-0000F08D0000}"/>
    <cellStyle name="Normal 5 3 3 2 2 4 2" xfId="19083" xr:uid="{00000000-0005-0000-0000-0000F18D0000}"/>
    <cellStyle name="Normal 5 3 3 2 2 4 2 2" xfId="34752" xr:uid="{00000000-0005-0000-0000-0000F28D0000}"/>
    <cellStyle name="Normal 5 3 3 2 2 4 2 3" xfId="50349" xr:uid="{00000000-0005-0000-0000-0000F38D0000}"/>
    <cellStyle name="Normal 5 3 3 2 2 4 3" xfId="27006" xr:uid="{00000000-0005-0000-0000-0000F48D0000}"/>
    <cellStyle name="Normal 5 3 3 2 2 4 4" xfId="42603" xr:uid="{00000000-0005-0000-0000-0000F58D0000}"/>
    <cellStyle name="Normal 5 3 3 2 2 5" xfId="19078" xr:uid="{00000000-0005-0000-0000-0000F68D0000}"/>
    <cellStyle name="Normal 5 3 3 2 2 5 2" xfId="34747" xr:uid="{00000000-0005-0000-0000-0000F78D0000}"/>
    <cellStyle name="Normal 5 3 3 2 2 5 3" xfId="50344" xr:uid="{00000000-0005-0000-0000-0000F88D0000}"/>
    <cellStyle name="Normal 5 3 3 2 2 6" xfId="27001" xr:uid="{00000000-0005-0000-0000-0000F98D0000}"/>
    <cellStyle name="Normal 5 3 3 2 2 7" xfId="42598" xr:uid="{00000000-0005-0000-0000-0000FA8D0000}"/>
    <cellStyle name="Normal 5 3 3 2 3" xfId="11175" xr:uid="{00000000-0005-0000-0000-0000FB8D0000}"/>
    <cellStyle name="Normal 5 3 3 2 3 2" xfId="11176" xr:uid="{00000000-0005-0000-0000-0000FC8D0000}"/>
    <cellStyle name="Normal 5 3 3 2 3 2 2" xfId="19085" xr:uid="{00000000-0005-0000-0000-0000FD8D0000}"/>
    <cellStyle name="Normal 5 3 3 2 3 2 2 2" xfId="34754" xr:uid="{00000000-0005-0000-0000-0000FE8D0000}"/>
    <cellStyle name="Normal 5 3 3 2 3 2 2 3" xfId="50351" xr:uid="{00000000-0005-0000-0000-0000FF8D0000}"/>
    <cellStyle name="Normal 5 3 3 2 3 2 3" xfId="27008" xr:uid="{00000000-0005-0000-0000-0000008E0000}"/>
    <cellStyle name="Normal 5 3 3 2 3 2 4" xfId="42605" xr:uid="{00000000-0005-0000-0000-0000018E0000}"/>
    <cellStyle name="Normal 5 3 3 2 3 3" xfId="11177" xr:uid="{00000000-0005-0000-0000-0000028E0000}"/>
    <cellStyle name="Normal 5 3 3 2 3 3 2" xfId="19086" xr:uid="{00000000-0005-0000-0000-0000038E0000}"/>
    <cellStyle name="Normal 5 3 3 2 3 3 2 2" xfId="34755" xr:uid="{00000000-0005-0000-0000-0000048E0000}"/>
    <cellStyle name="Normal 5 3 3 2 3 3 2 3" xfId="50352" xr:uid="{00000000-0005-0000-0000-0000058E0000}"/>
    <cellStyle name="Normal 5 3 3 2 3 3 3" xfId="27009" xr:uid="{00000000-0005-0000-0000-0000068E0000}"/>
    <cellStyle name="Normal 5 3 3 2 3 3 4" xfId="42606" xr:uid="{00000000-0005-0000-0000-0000078E0000}"/>
    <cellStyle name="Normal 5 3 3 2 3 4" xfId="19084" xr:uid="{00000000-0005-0000-0000-0000088E0000}"/>
    <cellStyle name="Normal 5 3 3 2 3 4 2" xfId="34753" xr:uid="{00000000-0005-0000-0000-0000098E0000}"/>
    <cellStyle name="Normal 5 3 3 2 3 4 3" xfId="50350" xr:uid="{00000000-0005-0000-0000-00000A8E0000}"/>
    <cellStyle name="Normal 5 3 3 2 3 5" xfId="27007" xr:uid="{00000000-0005-0000-0000-00000B8E0000}"/>
    <cellStyle name="Normal 5 3 3 2 3 6" xfId="42604" xr:uid="{00000000-0005-0000-0000-00000C8E0000}"/>
    <cellStyle name="Normal 5 3 3 2 4" xfId="11178" xr:uid="{00000000-0005-0000-0000-00000D8E0000}"/>
    <cellStyle name="Normal 5 3 3 2 4 2" xfId="19087" xr:uid="{00000000-0005-0000-0000-00000E8E0000}"/>
    <cellStyle name="Normal 5 3 3 2 4 2 2" xfId="34756" xr:uid="{00000000-0005-0000-0000-00000F8E0000}"/>
    <cellStyle name="Normal 5 3 3 2 4 2 3" xfId="50353" xr:uid="{00000000-0005-0000-0000-0000108E0000}"/>
    <cellStyle name="Normal 5 3 3 2 4 3" xfId="27010" xr:uid="{00000000-0005-0000-0000-0000118E0000}"/>
    <cellStyle name="Normal 5 3 3 2 4 4" xfId="42607" xr:uid="{00000000-0005-0000-0000-0000128E0000}"/>
    <cellStyle name="Normal 5 3 3 2 5" xfId="11179" xr:uid="{00000000-0005-0000-0000-0000138E0000}"/>
    <cellStyle name="Normal 5 3 3 2 5 2" xfId="19088" xr:uid="{00000000-0005-0000-0000-0000148E0000}"/>
    <cellStyle name="Normal 5 3 3 2 5 2 2" xfId="34757" xr:uid="{00000000-0005-0000-0000-0000158E0000}"/>
    <cellStyle name="Normal 5 3 3 2 5 2 3" xfId="50354" xr:uid="{00000000-0005-0000-0000-0000168E0000}"/>
    <cellStyle name="Normal 5 3 3 2 5 3" xfId="27011" xr:uid="{00000000-0005-0000-0000-0000178E0000}"/>
    <cellStyle name="Normal 5 3 3 2 5 4" xfId="42608" xr:uid="{00000000-0005-0000-0000-0000188E0000}"/>
    <cellStyle name="Normal 5 3 3 2 6" xfId="19077" xr:uid="{00000000-0005-0000-0000-0000198E0000}"/>
    <cellStyle name="Normal 5 3 3 2 6 2" xfId="34746" xr:uid="{00000000-0005-0000-0000-00001A8E0000}"/>
    <cellStyle name="Normal 5 3 3 2 6 3" xfId="50343" xr:uid="{00000000-0005-0000-0000-00001B8E0000}"/>
    <cellStyle name="Normal 5 3 3 2 7" xfId="27000" xr:uid="{00000000-0005-0000-0000-00001C8E0000}"/>
    <cellStyle name="Normal 5 3 3 2 8" xfId="42597" xr:uid="{00000000-0005-0000-0000-00001D8E0000}"/>
    <cellStyle name="Normal 5 3 3 20" xfId="26976" xr:uid="{00000000-0005-0000-0000-00001E8E0000}"/>
    <cellStyle name="Normal 5 3 3 21" xfId="42573" xr:uid="{00000000-0005-0000-0000-00001F8E0000}"/>
    <cellStyle name="Normal 5 3 3 3" xfId="11180" xr:uid="{00000000-0005-0000-0000-0000208E0000}"/>
    <cellStyle name="Normal 5 3 3 3 2" xfId="11181" xr:uid="{00000000-0005-0000-0000-0000218E0000}"/>
    <cellStyle name="Normal 5 3 3 3 2 2" xfId="11182" xr:uid="{00000000-0005-0000-0000-0000228E0000}"/>
    <cellStyle name="Normal 5 3 3 3 2 2 2" xfId="11183" xr:uid="{00000000-0005-0000-0000-0000238E0000}"/>
    <cellStyle name="Normal 5 3 3 3 2 2 2 2" xfId="19092" xr:uid="{00000000-0005-0000-0000-0000248E0000}"/>
    <cellStyle name="Normal 5 3 3 3 2 2 2 2 2" xfId="34761" xr:uid="{00000000-0005-0000-0000-0000258E0000}"/>
    <cellStyle name="Normal 5 3 3 3 2 2 2 2 3" xfId="50358" xr:uid="{00000000-0005-0000-0000-0000268E0000}"/>
    <cellStyle name="Normal 5 3 3 3 2 2 2 3" xfId="27015" xr:uid="{00000000-0005-0000-0000-0000278E0000}"/>
    <cellStyle name="Normal 5 3 3 3 2 2 2 4" xfId="42612" xr:uid="{00000000-0005-0000-0000-0000288E0000}"/>
    <cellStyle name="Normal 5 3 3 3 2 2 3" xfId="11184" xr:uid="{00000000-0005-0000-0000-0000298E0000}"/>
    <cellStyle name="Normal 5 3 3 3 2 2 3 2" xfId="19093" xr:uid="{00000000-0005-0000-0000-00002A8E0000}"/>
    <cellStyle name="Normal 5 3 3 3 2 2 3 2 2" xfId="34762" xr:uid="{00000000-0005-0000-0000-00002B8E0000}"/>
    <cellStyle name="Normal 5 3 3 3 2 2 3 2 3" xfId="50359" xr:uid="{00000000-0005-0000-0000-00002C8E0000}"/>
    <cellStyle name="Normal 5 3 3 3 2 2 3 3" xfId="27016" xr:uid="{00000000-0005-0000-0000-00002D8E0000}"/>
    <cellStyle name="Normal 5 3 3 3 2 2 3 4" xfId="42613" xr:uid="{00000000-0005-0000-0000-00002E8E0000}"/>
    <cellStyle name="Normal 5 3 3 3 2 2 4" xfId="19091" xr:uid="{00000000-0005-0000-0000-00002F8E0000}"/>
    <cellStyle name="Normal 5 3 3 3 2 2 4 2" xfId="34760" xr:uid="{00000000-0005-0000-0000-0000308E0000}"/>
    <cellStyle name="Normal 5 3 3 3 2 2 4 3" xfId="50357" xr:uid="{00000000-0005-0000-0000-0000318E0000}"/>
    <cellStyle name="Normal 5 3 3 3 2 2 5" xfId="27014" xr:uid="{00000000-0005-0000-0000-0000328E0000}"/>
    <cellStyle name="Normal 5 3 3 3 2 2 6" xfId="42611" xr:uid="{00000000-0005-0000-0000-0000338E0000}"/>
    <cellStyle name="Normal 5 3 3 3 2 3" xfId="11185" xr:uid="{00000000-0005-0000-0000-0000348E0000}"/>
    <cellStyle name="Normal 5 3 3 3 2 3 2" xfId="19094" xr:uid="{00000000-0005-0000-0000-0000358E0000}"/>
    <cellStyle name="Normal 5 3 3 3 2 3 2 2" xfId="34763" xr:uid="{00000000-0005-0000-0000-0000368E0000}"/>
    <cellStyle name="Normal 5 3 3 3 2 3 2 3" xfId="50360" xr:uid="{00000000-0005-0000-0000-0000378E0000}"/>
    <cellStyle name="Normal 5 3 3 3 2 3 3" xfId="27017" xr:uid="{00000000-0005-0000-0000-0000388E0000}"/>
    <cellStyle name="Normal 5 3 3 3 2 3 4" xfId="42614" xr:uid="{00000000-0005-0000-0000-0000398E0000}"/>
    <cellStyle name="Normal 5 3 3 3 2 4" xfId="11186" xr:uid="{00000000-0005-0000-0000-00003A8E0000}"/>
    <cellStyle name="Normal 5 3 3 3 2 4 2" xfId="19095" xr:uid="{00000000-0005-0000-0000-00003B8E0000}"/>
    <cellStyle name="Normal 5 3 3 3 2 4 2 2" xfId="34764" xr:uid="{00000000-0005-0000-0000-00003C8E0000}"/>
    <cellStyle name="Normal 5 3 3 3 2 4 2 3" xfId="50361" xr:uid="{00000000-0005-0000-0000-00003D8E0000}"/>
    <cellStyle name="Normal 5 3 3 3 2 4 3" xfId="27018" xr:uid="{00000000-0005-0000-0000-00003E8E0000}"/>
    <cellStyle name="Normal 5 3 3 3 2 4 4" xfId="42615" xr:uid="{00000000-0005-0000-0000-00003F8E0000}"/>
    <cellStyle name="Normal 5 3 3 3 2 5" xfId="19090" xr:uid="{00000000-0005-0000-0000-0000408E0000}"/>
    <cellStyle name="Normal 5 3 3 3 2 5 2" xfId="34759" xr:uid="{00000000-0005-0000-0000-0000418E0000}"/>
    <cellStyle name="Normal 5 3 3 3 2 5 3" xfId="50356" xr:uid="{00000000-0005-0000-0000-0000428E0000}"/>
    <cellStyle name="Normal 5 3 3 3 2 6" xfId="27013" xr:uid="{00000000-0005-0000-0000-0000438E0000}"/>
    <cellStyle name="Normal 5 3 3 3 2 7" xfId="42610" xr:uid="{00000000-0005-0000-0000-0000448E0000}"/>
    <cellStyle name="Normal 5 3 3 3 3" xfId="11187" xr:uid="{00000000-0005-0000-0000-0000458E0000}"/>
    <cellStyle name="Normal 5 3 3 3 3 2" xfId="11188" xr:uid="{00000000-0005-0000-0000-0000468E0000}"/>
    <cellStyle name="Normal 5 3 3 3 3 2 2" xfId="19097" xr:uid="{00000000-0005-0000-0000-0000478E0000}"/>
    <cellStyle name="Normal 5 3 3 3 3 2 2 2" xfId="34766" xr:uid="{00000000-0005-0000-0000-0000488E0000}"/>
    <cellStyle name="Normal 5 3 3 3 3 2 2 3" xfId="50363" xr:uid="{00000000-0005-0000-0000-0000498E0000}"/>
    <cellStyle name="Normal 5 3 3 3 3 2 3" xfId="27020" xr:uid="{00000000-0005-0000-0000-00004A8E0000}"/>
    <cellStyle name="Normal 5 3 3 3 3 2 4" xfId="42617" xr:uid="{00000000-0005-0000-0000-00004B8E0000}"/>
    <cellStyle name="Normal 5 3 3 3 3 3" xfId="11189" xr:uid="{00000000-0005-0000-0000-00004C8E0000}"/>
    <cellStyle name="Normal 5 3 3 3 3 3 2" xfId="19098" xr:uid="{00000000-0005-0000-0000-00004D8E0000}"/>
    <cellStyle name="Normal 5 3 3 3 3 3 2 2" xfId="34767" xr:uid="{00000000-0005-0000-0000-00004E8E0000}"/>
    <cellStyle name="Normal 5 3 3 3 3 3 2 3" xfId="50364" xr:uid="{00000000-0005-0000-0000-00004F8E0000}"/>
    <cellStyle name="Normal 5 3 3 3 3 3 3" xfId="27021" xr:uid="{00000000-0005-0000-0000-0000508E0000}"/>
    <cellStyle name="Normal 5 3 3 3 3 3 4" xfId="42618" xr:uid="{00000000-0005-0000-0000-0000518E0000}"/>
    <cellStyle name="Normal 5 3 3 3 3 4" xfId="19096" xr:uid="{00000000-0005-0000-0000-0000528E0000}"/>
    <cellStyle name="Normal 5 3 3 3 3 4 2" xfId="34765" xr:uid="{00000000-0005-0000-0000-0000538E0000}"/>
    <cellStyle name="Normal 5 3 3 3 3 4 3" xfId="50362" xr:uid="{00000000-0005-0000-0000-0000548E0000}"/>
    <cellStyle name="Normal 5 3 3 3 3 5" xfId="27019" xr:uid="{00000000-0005-0000-0000-0000558E0000}"/>
    <cellStyle name="Normal 5 3 3 3 3 6" xfId="42616" xr:uid="{00000000-0005-0000-0000-0000568E0000}"/>
    <cellStyle name="Normal 5 3 3 3 4" xfId="11190" xr:uid="{00000000-0005-0000-0000-0000578E0000}"/>
    <cellStyle name="Normal 5 3 3 3 4 2" xfId="19099" xr:uid="{00000000-0005-0000-0000-0000588E0000}"/>
    <cellStyle name="Normal 5 3 3 3 4 2 2" xfId="34768" xr:uid="{00000000-0005-0000-0000-0000598E0000}"/>
    <cellStyle name="Normal 5 3 3 3 4 2 3" xfId="50365" xr:uid="{00000000-0005-0000-0000-00005A8E0000}"/>
    <cellStyle name="Normal 5 3 3 3 4 3" xfId="27022" xr:uid="{00000000-0005-0000-0000-00005B8E0000}"/>
    <cellStyle name="Normal 5 3 3 3 4 4" xfId="42619" xr:uid="{00000000-0005-0000-0000-00005C8E0000}"/>
    <cellStyle name="Normal 5 3 3 3 5" xfId="11191" xr:uid="{00000000-0005-0000-0000-00005D8E0000}"/>
    <cellStyle name="Normal 5 3 3 3 5 2" xfId="19100" xr:uid="{00000000-0005-0000-0000-00005E8E0000}"/>
    <cellStyle name="Normal 5 3 3 3 5 2 2" xfId="34769" xr:uid="{00000000-0005-0000-0000-00005F8E0000}"/>
    <cellStyle name="Normal 5 3 3 3 5 2 3" xfId="50366" xr:uid="{00000000-0005-0000-0000-0000608E0000}"/>
    <cellStyle name="Normal 5 3 3 3 5 3" xfId="27023" xr:uid="{00000000-0005-0000-0000-0000618E0000}"/>
    <cellStyle name="Normal 5 3 3 3 5 4" xfId="42620" xr:uid="{00000000-0005-0000-0000-0000628E0000}"/>
    <cellStyle name="Normal 5 3 3 3 6" xfId="19089" xr:uid="{00000000-0005-0000-0000-0000638E0000}"/>
    <cellStyle name="Normal 5 3 3 3 6 2" xfId="34758" xr:uid="{00000000-0005-0000-0000-0000648E0000}"/>
    <cellStyle name="Normal 5 3 3 3 6 3" xfId="50355" xr:uid="{00000000-0005-0000-0000-0000658E0000}"/>
    <cellStyle name="Normal 5 3 3 3 7" xfId="27012" xr:uid="{00000000-0005-0000-0000-0000668E0000}"/>
    <cellStyle name="Normal 5 3 3 3 8" xfId="42609" xr:uid="{00000000-0005-0000-0000-0000678E0000}"/>
    <cellStyle name="Normal 5 3 3 4" xfId="11192" xr:uid="{00000000-0005-0000-0000-0000688E0000}"/>
    <cellStyle name="Normal 5 3 3 4 2" xfId="11193" xr:uid="{00000000-0005-0000-0000-0000698E0000}"/>
    <cellStyle name="Normal 5 3 3 4 2 2" xfId="11194" xr:uid="{00000000-0005-0000-0000-00006A8E0000}"/>
    <cellStyle name="Normal 5 3 3 4 2 2 2" xfId="19103" xr:uid="{00000000-0005-0000-0000-00006B8E0000}"/>
    <cellStyle name="Normal 5 3 3 4 2 2 2 2" xfId="34772" xr:uid="{00000000-0005-0000-0000-00006C8E0000}"/>
    <cellStyle name="Normal 5 3 3 4 2 2 2 3" xfId="50369" xr:uid="{00000000-0005-0000-0000-00006D8E0000}"/>
    <cellStyle name="Normal 5 3 3 4 2 2 3" xfId="27026" xr:uid="{00000000-0005-0000-0000-00006E8E0000}"/>
    <cellStyle name="Normal 5 3 3 4 2 2 4" xfId="42623" xr:uid="{00000000-0005-0000-0000-00006F8E0000}"/>
    <cellStyle name="Normal 5 3 3 4 2 3" xfId="11195" xr:uid="{00000000-0005-0000-0000-0000708E0000}"/>
    <cellStyle name="Normal 5 3 3 4 2 3 2" xfId="19104" xr:uid="{00000000-0005-0000-0000-0000718E0000}"/>
    <cellStyle name="Normal 5 3 3 4 2 3 2 2" xfId="34773" xr:uid="{00000000-0005-0000-0000-0000728E0000}"/>
    <cellStyle name="Normal 5 3 3 4 2 3 2 3" xfId="50370" xr:uid="{00000000-0005-0000-0000-0000738E0000}"/>
    <cellStyle name="Normal 5 3 3 4 2 3 3" xfId="27027" xr:uid="{00000000-0005-0000-0000-0000748E0000}"/>
    <cellStyle name="Normal 5 3 3 4 2 3 4" xfId="42624" xr:uid="{00000000-0005-0000-0000-0000758E0000}"/>
    <cellStyle name="Normal 5 3 3 4 2 4" xfId="19102" xr:uid="{00000000-0005-0000-0000-0000768E0000}"/>
    <cellStyle name="Normal 5 3 3 4 2 4 2" xfId="34771" xr:uid="{00000000-0005-0000-0000-0000778E0000}"/>
    <cellStyle name="Normal 5 3 3 4 2 4 3" xfId="50368" xr:uid="{00000000-0005-0000-0000-0000788E0000}"/>
    <cellStyle name="Normal 5 3 3 4 2 5" xfId="27025" xr:uid="{00000000-0005-0000-0000-0000798E0000}"/>
    <cellStyle name="Normal 5 3 3 4 2 6" xfId="42622" xr:uid="{00000000-0005-0000-0000-00007A8E0000}"/>
    <cellStyle name="Normal 5 3 3 4 3" xfId="11196" xr:uid="{00000000-0005-0000-0000-00007B8E0000}"/>
    <cellStyle name="Normal 5 3 3 4 3 2" xfId="19105" xr:uid="{00000000-0005-0000-0000-00007C8E0000}"/>
    <cellStyle name="Normal 5 3 3 4 3 2 2" xfId="34774" xr:uid="{00000000-0005-0000-0000-00007D8E0000}"/>
    <cellStyle name="Normal 5 3 3 4 3 2 3" xfId="50371" xr:uid="{00000000-0005-0000-0000-00007E8E0000}"/>
    <cellStyle name="Normal 5 3 3 4 3 3" xfId="27028" xr:uid="{00000000-0005-0000-0000-00007F8E0000}"/>
    <cellStyle name="Normal 5 3 3 4 3 4" xfId="42625" xr:uid="{00000000-0005-0000-0000-0000808E0000}"/>
    <cellStyle name="Normal 5 3 3 4 4" xfId="11197" xr:uid="{00000000-0005-0000-0000-0000818E0000}"/>
    <cellStyle name="Normal 5 3 3 4 4 2" xfId="19106" xr:uid="{00000000-0005-0000-0000-0000828E0000}"/>
    <cellStyle name="Normal 5 3 3 4 4 2 2" xfId="34775" xr:uid="{00000000-0005-0000-0000-0000838E0000}"/>
    <cellStyle name="Normal 5 3 3 4 4 2 3" xfId="50372" xr:uid="{00000000-0005-0000-0000-0000848E0000}"/>
    <cellStyle name="Normal 5 3 3 4 4 3" xfId="27029" xr:uid="{00000000-0005-0000-0000-0000858E0000}"/>
    <cellStyle name="Normal 5 3 3 4 4 4" xfId="42626" xr:uid="{00000000-0005-0000-0000-0000868E0000}"/>
    <cellStyle name="Normal 5 3 3 4 5" xfId="19101" xr:uid="{00000000-0005-0000-0000-0000878E0000}"/>
    <cellStyle name="Normal 5 3 3 4 5 2" xfId="34770" xr:uid="{00000000-0005-0000-0000-0000888E0000}"/>
    <cellStyle name="Normal 5 3 3 4 5 3" xfId="50367" xr:uid="{00000000-0005-0000-0000-0000898E0000}"/>
    <cellStyle name="Normal 5 3 3 4 6" xfId="27024" xr:uid="{00000000-0005-0000-0000-00008A8E0000}"/>
    <cellStyle name="Normal 5 3 3 4 7" xfId="42621" xr:uid="{00000000-0005-0000-0000-00008B8E0000}"/>
    <cellStyle name="Normal 5 3 3 5" xfId="11198" xr:uid="{00000000-0005-0000-0000-00008C8E0000}"/>
    <cellStyle name="Normal 5 3 3 5 2" xfId="11199" xr:uid="{00000000-0005-0000-0000-00008D8E0000}"/>
    <cellStyle name="Normal 5 3 3 5 2 2" xfId="19108" xr:uid="{00000000-0005-0000-0000-00008E8E0000}"/>
    <cellStyle name="Normal 5 3 3 5 2 2 2" xfId="34777" xr:uid="{00000000-0005-0000-0000-00008F8E0000}"/>
    <cellStyle name="Normal 5 3 3 5 2 2 3" xfId="50374" xr:uid="{00000000-0005-0000-0000-0000908E0000}"/>
    <cellStyle name="Normal 5 3 3 5 2 3" xfId="27031" xr:uid="{00000000-0005-0000-0000-0000918E0000}"/>
    <cellStyle name="Normal 5 3 3 5 2 4" xfId="42628" xr:uid="{00000000-0005-0000-0000-0000928E0000}"/>
    <cellStyle name="Normal 5 3 3 5 3" xfId="11200" xr:uid="{00000000-0005-0000-0000-0000938E0000}"/>
    <cellStyle name="Normal 5 3 3 5 3 2" xfId="19109" xr:uid="{00000000-0005-0000-0000-0000948E0000}"/>
    <cellStyle name="Normal 5 3 3 5 3 2 2" xfId="34778" xr:uid="{00000000-0005-0000-0000-0000958E0000}"/>
    <cellStyle name="Normal 5 3 3 5 3 2 3" xfId="50375" xr:uid="{00000000-0005-0000-0000-0000968E0000}"/>
    <cellStyle name="Normal 5 3 3 5 3 3" xfId="27032" xr:uid="{00000000-0005-0000-0000-0000978E0000}"/>
    <cellStyle name="Normal 5 3 3 5 3 4" xfId="42629" xr:uid="{00000000-0005-0000-0000-0000988E0000}"/>
    <cellStyle name="Normal 5 3 3 5 4" xfId="19107" xr:uid="{00000000-0005-0000-0000-0000998E0000}"/>
    <cellStyle name="Normal 5 3 3 5 4 2" xfId="34776" xr:uid="{00000000-0005-0000-0000-00009A8E0000}"/>
    <cellStyle name="Normal 5 3 3 5 4 3" xfId="50373" xr:uid="{00000000-0005-0000-0000-00009B8E0000}"/>
    <cellStyle name="Normal 5 3 3 5 5" xfId="27030" xr:uid="{00000000-0005-0000-0000-00009C8E0000}"/>
    <cellStyle name="Normal 5 3 3 5 6" xfId="42627" xr:uid="{00000000-0005-0000-0000-00009D8E0000}"/>
    <cellStyle name="Normal 5 3 3 6" xfId="11201" xr:uid="{00000000-0005-0000-0000-00009E8E0000}"/>
    <cellStyle name="Normal 5 3 3 6 2" xfId="11202" xr:uid="{00000000-0005-0000-0000-00009F8E0000}"/>
    <cellStyle name="Normal 5 3 3 6 2 2" xfId="19111" xr:uid="{00000000-0005-0000-0000-0000A08E0000}"/>
    <cellStyle name="Normal 5 3 3 6 2 2 2" xfId="34780" xr:uid="{00000000-0005-0000-0000-0000A18E0000}"/>
    <cellStyle name="Normal 5 3 3 6 2 2 3" xfId="50377" xr:uid="{00000000-0005-0000-0000-0000A28E0000}"/>
    <cellStyle name="Normal 5 3 3 6 2 3" xfId="27034" xr:uid="{00000000-0005-0000-0000-0000A38E0000}"/>
    <cellStyle name="Normal 5 3 3 6 2 4" xfId="42631" xr:uid="{00000000-0005-0000-0000-0000A48E0000}"/>
    <cellStyle name="Normal 5 3 3 6 3" xfId="11203" xr:uid="{00000000-0005-0000-0000-0000A58E0000}"/>
    <cellStyle name="Normal 5 3 3 6 3 2" xfId="19112" xr:uid="{00000000-0005-0000-0000-0000A68E0000}"/>
    <cellStyle name="Normal 5 3 3 6 3 2 2" xfId="34781" xr:uid="{00000000-0005-0000-0000-0000A78E0000}"/>
    <cellStyle name="Normal 5 3 3 6 3 2 3" xfId="50378" xr:uid="{00000000-0005-0000-0000-0000A88E0000}"/>
    <cellStyle name="Normal 5 3 3 6 3 3" xfId="27035" xr:uid="{00000000-0005-0000-0000-0000A98E0000}"/>
    <cellStyle name="Normal 5 3 3 6 3 4" xfId="42632" xr:uid="{00000000-0005-0000-0000-0000AA8E0000}"/>
    <cellStyle name="Normal 5 3 3 6 4" xfId="19110" xr:uid="{00000000-0005-0000-0000-0000AB8E0000}"/>
    <cellStyle name="Normal 5 3 3 6 4 2" xfId="34779" xr:uid="{00000000-0005-0000-0000-0000AC8E0000}"/>
    <cellStyle name="Normal 5 3 3 6 4 3" xfId="50376" xr:uid="{00000000-0005-0000-0000-0000AD8E0000}"/>
    <cellStyle name="Normal 5 3 3 6 5" xfId="27033" xr:uid="{00000000-0005-0000-0000-0000AE8E0000}"/>
    <cellStyle name="Normal 5 3 3 6 6" xfId="42630" xr:uid="{00000000-0005-0000-0000-0000AF8E0000}"/>
    <cellStyle name="Normal 5 3 3 7" xfId="11204" xr:uid="{00000000-0005-0000-0000-0000B08E0000}"/>
    <cellStyle name="Normal 5 3 3 7 2" xfId="11205" xr:uid="{00000000-0005-0000-0000-0000B18E0000}"/>
    <cellStyle name="Normal 5 3 3 7 2 2" xfId="19114" xr:uid="{00000000-0005-0000-0000-0000B28E0000}"/>
    <cellStyle name="Normal 5 3 3 7 2 2 2" xfId="34783" xr:uid="{00000000-0005-0000-0000-0000B38E0000}"/>
    <cellStyle name="Normal 5 3 3 7 2 2 3" xfId="50380" xr:uid="{00000000-0005-0000-0000-0000B48E0000}"/>
    <cellStyle name="Normal 5 3 3 7 2 3" xfId="27037" xr:uid="{00000000-0005-0000-0000-0000B58E0000}"/>
    <cellStyle name="Normal 5 3 3 7 2 4" xfId="42634" xr:uid="{00000000-0005-0000-0000-0000B68E0000}"/>
    <cellStyle name="Normal 5 3 3 7 3" xfId="11206" xr:uid="{00000000-0005-0000-0000-0000B78E0000}"/>
    <cellStyle name="Normal 5 3 3 7 3 2" xfId="19115" xr:uid="{00000000-0005-0000-0000-0000B88E0000}"/>
    <cellStyle name="Normal 5 3 3 7 3 2 2" xfId="34784" xr:uid="{00000000-0005-0000-0000-0000B98E0000}"/>
    <cellStyle name="Normal 5 3 3 7 3 2 3" xfId="50381" xr:uid="{00000000-0005-0000-0000-0000BA8E0000}"/>
    <cellStyle name="Normal 5 3 3 7 3 3" xfId="27038" xr:uid="{00000000-0005-0000-0000-0000BB8E0000}"/>
    <cellStyle name="Normal 5 3 3 7 3 4" xfId="42635" xr:uid="{00000000-0005-0000-0000-0000BC8E0000}"/>
    <cellStyle name="Normal 5 3 3 7 4" xfId="19113" xr:uid="{00000000-0005-0000-0000-0000BD8E0000}"/>
    <cellStyle name="Normal 5 3 3 7 4 2" xfId="34782" xr:uid="{00000000-0005-0000-0000-0000BE8E0000}"/>
    <cellStyle name="Normal 5 3 3 7 4 3" xfId="50379" xr:uid="{00000000-0005-0000-0000-0000BF8E0000}"/>
    <cellStyle name="Normal 5 3 3 7 5" xfId="27036" xr:uid="{00000000-0005-0000-0000-0000C08E0000}"/>
    <cellStyle name="Normal 5 3 3 7 6" xfId="42633" xr:uid="{00000000-0005-0000-0000-0000C18E0000}"/>
    <cellStyle name="Normal 5 3 3 8" xfId="11207" xr:uid="{00000000-0005-0000-0000-0000C28E0000}"/>
    <cellStyle name="Normal 5 3 3 8 2" xfId="11208" xr:uid="{00000000-0005-0000-0000-0000C38E0000}"/>
    <cellStyle name="Normal 5 3 3 8 2 2" xfId="19117" xr:uid="{00000000-0005-0000-0000-0000C48E0000}"/>
    <cellStyle name="Normal 5 3 3 8 2 2 2" xfId="34786" xr:uid="{00000000-0005-0000-0000-0000C58E0000}"/>
    <cellStyle name="Normal 5 3 3 8 2 2 3" xfId="50383" xr:uid="{00000000-0005-0000-0000-0000C68E0000}"/>
    <cellStyle name="Normal 5 3 3 8 2 3" xfId="27040" xr:uid="{00000000-0005-0000-0000-0000C78E0000}"/>
    <cellStyle name="Normal 5 3 3 8 2 4" xfId="42637" xr:uid="{00000000-0005-0000-0000-0000C88E0000}"/>
    <cellStyle name="Normal 5 3 3 8 3" xfId="11209" xr:uid="{00000000-0005-0000-0000-0000C98E0000}"/>
    <cellStyle name="Normal 5 3 3 8 3 2" xfId="19118" xr:uid="{00000000-0005-0000-0000-0000CA8E0000}"/>
    <cellStyle name="Normal 5 3 3 8 3 2 2" xfId="34787" xr:uid="{00000000-0005-0000-0000-0000CB8E0000}"/>
    <cellStyle name="Normal 5 3 3 8 3 2 3" xfId="50384" xr:uid="{00000000-0005-0000-0000-0000CC8E0000}"/>
    <cellStyle name="Normal 5 3 3 8 3 3" xfId="27041" xr:uid="{00000000-0005-0000-0000-0000CD8E0000}"/>
    <cellStyle name="Normal 5 3 3 8 3 4" xfId="42638" xr:uid="{00000000-0005-0000-0000-0000CE8E0000}"/>
    <cellStyle name="Normal 5 3 3 8 4" xfId="19116" xr:uid="{00000000-0005-0000-0000-0000CF8E0000}"/>
    <cellStyle name="Normal 5 3 3 8 4 2" xfId="34785" xr:uid="{00000000-0005-0000-0000-0000D08E0000}"/>
    <cellStyle name="Normal 5 3 3 8 4 3" xfId="50382" xr:uid="{00000000-0005-0000-0000-0000D18E0000}"/>
    <cellStyle name="Normal 5 3 3 8 5" xfId="27039" xr:uid="{00000000-0005-0000-0000-0000D28E0000}"/>
    <cellStyle name="Normal 5 3 3 8 6" xfId="42636" xr:uid="{00000000-0005-0000-0000-0000D38E0000}"/>
    <cellStyle name="Normal 5 3 3 9" xfId="11210" xr:uid="{00000000-0005-0000-0000-0000D48E0000}"/>
    <cellStyle name="Normal 5 3 3 9 2" xfId="11211" xr:uid="{00000000-0005-0000-0000-0000D58E0000}"/>
    <cellStyle name="Normal 5 3 3 9 2 2" xfId="19120" xr:uid="{00000000-0005-0000-0000-0000D68E0000}"/>
    <cellStyle name="Normal 5 3 3 9 2 2 2" xfId="34789" xr:uid="{00000000-0005-0000-0000-0000D78E0000}"/>
    <cellStyle name="Normal 5 3 3 9 2 2 3" xfId="50386" xr:uid="{00000000-0005-0000-0000-0000D88E0000}"/>
    <cellStyle name="Normal 5 3 3 9 2 3" xfId="27043" xr:uid="{00000000-0005-0000-0000-0000D98E0000}"/>
    <cellStyle name="Normal 5 3 3 9 2 4" xfId="42640" xr:uid="{00000000-0005-0000-0000-0000DA8E0000}"/>
    <cellStyle name="Normal 5 3 3 9 3" xfId="11212" xr:uid="{00000000-0005-0000-0000-0000DB8E0000}"/>
    <cellStyle name="Normal 5 3 3 9 3 2" xfId="19121" xr:uid="{00000000-0005-0000-0000-0000DC8E0000}"/>
    <cellStyle name="Normal 5 3 3 9 3 2 2" xfId="34790" xr:uid="{00000000-0005-0000-0000-0000DD8E0000}"/>
    <cellStyle name="Normal 5 3 3 9 3 2 3" xfId="50387" xr:uid="{00000000-0005-0000-0000-0000DE8E0000}"/>
    <cellStyle name="Normal 5 3 3 9 3 3" xfId="27044" xr:uid="{00000000-0005-0000-0000-0000DF8E0000}"/>
    <cellStyle name="Normal 5 3 3 9 3 4" xfId="42641" xr:uid="{00000000-0005-0000-0000-0000E08E0000}"/>
    <cellStyle name="Normal 5 3 3 9 4" xfId="19119" xr:uid="{00000000-0005-0000-0000-0000E18E0000}"/>
    <cellStyle name="Normal 5 3 3 9 4 2" xfId="34788" xr:uid="{00000000-0005-0000-0000-0000E28E0000}"/>
    <cellStyle name="Normal 5 3 3 9 4 3" xfId="50385" xr:uid="{00000000-0005-0000-0000-0000E38E0000}"/>
    <cellStyle name="Normal 5 3 3 9 5" xfId="27042" xr:uid="{00000000-0005-0000-0000-0000E48E0000}"/>
    <cellStyle name="Normal 5 3 3 9 6" xfId="42639" xr:uid="{00000000-0005-0000-0000-0000E58E0000}"/>
    <cellStyle name="Normal 5 3 4" xfId="11213" xr:uid="{00000000-0005-0000-0000-0000E68E0000}"/>
    <cellStyle name="Normal 5 3 4 2" xfId="11214" xr:uid="{00000000-0005-0000-0000-0000E78E0000}"/>
    <cellStyle name="Normal 5 3 4 2 2" xfId="11215" xr:uid="{00000000-0005-0000-0000-0000E88E0000}"/>
    <cellStyle name="Normal 5 3 4 2 2 2" xfId="11216" xr:uid="{00000000-0005-0000-0000-0000E98E0000}"/>
    <cellStyle name="Normal 5 3 4 2 2 2 2" xfId="19125" xr:uid="{00000000-0005-0000-0000-0000EA8E0000}"/>
    <cellStyle name="Normal 5 3 4 2 2 2 2 2" xfId="34794" xr:uid="{00000000-0005-0000-0000-0000EB8E0000}"/>
    <cellStyle name="Normal 5 3 4 2 2 2 2 3" xfId="50391" xr:uid="{00000000-0005-0000-0000-0000EC8E0000}"/>
    <cellStyle name="Normal 5 3 4 2 2 2 3" xfId="27048" xr:uid="{00000000-0005-0000-0000-0000ED8E0000}"/>
    <cellStyle name="Normal 5 3 4 2 2 2 4" xfId="42645" xr:uid="{00000000-0005-0000-0000-0000EE8E0000}"/>
    <cellStyle name="Normal 5 3 4 2 2 3" xfId="11217" xr:uid="{00000000-0005-0000-0000-0000EF8E0000}"/>
    <cellStyle name="Normal 5 3 4 2 2 3 2" xfId="19126" xr:uid="{00000000-0005-0000-0000-0000F08E0000}"/>
    <cellStyle name="Normal 5 3 4 2 2 3 2 2" xfId="34795" xr:uid="{00000000-0005-0000-0000-0000F18E0000}"/>
    <cellStyle name="Normal 5 3 4 2 2 3 2 3" xfId="50392" xr:uid="{00000000-0005-0000-0000-0000F28E0000}"/>
    <cellStyle name="Normal 5 3 4 2 2 3 3" xfId="27049" xr:uid="{00000000-0005-0000-0000-0000F38E0000}"/>
    <cellStyle name="Normal 5 3 4 2 2 3 4" xfId="42646" xr:uid="{00000000-0005-0000-0000-0000F48E0000}"/>
    <cellStyle name="Normal 5 3 4 2 2 4" xfId="19124" xr:uid="{00000000-0005-0000-0000-0000F58E0000}"/>
    <cellStyle name="Normal 5 3 4 2 2 4 2" xfId="34793" xr:uid="{00000000-0005-0000-0000-0000F68E0000}"/>
    <cellStyle name="Normal 5 3 4 2 2 4 3" xfId="50390" xr:uid="{00000000-0005-0000-0000-0000F78E0000}"/>
    <cellStyle name="Normal 5 3 4 2 2 5" xfId="27047" xr:uid="{00000000-0005-0000-0000-0000F88E0000}"/>
    <cellStyle name="Normal 5 3 4 2 2 6" xfId="42644" xr:uid="{00000000-0005-0000-0000-0000F98E0000}"/>
    <cellStyle name="Normal 5 3 4 2 3" xfId="11218" xr:uid="{00000000-0005-0000-0000-0000FA8E0000}"/>
    <cellStyle name="Normal 5 3 4 2 3 2" xfId="19127" xr:uid="{00000000-0005-0000-0000-0000FB8E0000}"/>
    <cellStyle name="Normal 5 3 4 2 3 2 2" xfId="34796" xr:uid="{00000000-0005-0000-0000-0000FC8E0000}"/>
    <cellStyle name="Normal 5 3 4 2 3 2 3" xfId="50393" xr:uid="{00000000-0005-0000-0000-0000FD8E0000}"/>
    <cellStyle name="Normal 5 3 4 2 3 3" xfId="27050" xr:uid="{00000000-0005-0000-0000-0000FE8E0000}"/>
    <cellStyle name="Normal 5 3 4 2 3 4" xfId="42647" xr:uid="{00000000-0005-0000-0000-0000FF8E0000}"/>
    <cellStyle name="Normal 5 3 4 2 4" xfId="11219" xr:uid="{00000000-0005-0000-0000-0000008F0000}"/>
    <cellStyle name="Normal 5 3 4 2 4 2" xfId="19128" xr:uid="{00000000-0005-0000-0000-0000018F0000}"/>
    <cellStyle name="Normal 5 3 4 2 4 2 2" xfId="34797" xr:uid="{00000000-0005-0000-0000-0000028F0000}"/>
    <cellStyle name="Normal 5 3 4 2 4 2 3" xfId="50394" xr:uid="{00000000-0005-0000-0000-0000038F0000}"/>
    <cellStyle name="Normal 5 3 4 2 4 3" xfId="27051" xr:uid="{00000000-0005-0000-0000-0000048F0000}"/>
    <cellStyle name="Normal 5 3 4 2 4 4" xfId="42648" xr:uid="{00000000-0005-0000-0000-0000058F0000}"/>
    <cellStyle name="Normal 5 3 4 2 5" xfId="19123" xr:uid="{00000000-0005-0000-0000-0000068F0000}"/>
    <cellStyle name="Normal 5 3 4 2 5 2" xfId="34792" xr:uid="{00000000-0005-0000-0000-0000078F0000}"/>
    <cellStyle name="Normal 5 3 4 2 5 3" xfId="50389" xr:uid="{00000000-0005-0000-0000-0000088F0000}"/>
    <cellStyle name="Normal 5 3 4 2 6" xfId="27046" xr:uid="{00000000-0005-0000-0000-0000098F0000}"/>
    <cellStyle name="Normal 5 3 4 2 7" xfId="42643" xr:uid="{00000000-0005-0000-0000-00000A8F0000}"/>
    <cellStyle name="Normal 5 3 4 3" xfId="11220" xr:uid="{00000000-0005-0000-0000-00000B8F0000}"/>
    <cellStyle name="Normal 5 3 4 3 2" xfId="11221" xr:uid="{00000000-0005-0000-0000-00000C8F0000}"/>
    <cellStyle name="Normal 5 3 4 3 2 2" xfId="19130" xr:uid="{00000000-0005-0000-0000-00000D8F0000}"/>
    <cellStyle name="Normal 5 3 4 3 2 2 2" xfId="34799" xr:uid="{00000000-0005-0000-0000-00000E8F0000}"/>
    <cellStyle name="Normal 5 3 4 3 2 2 3" xfId="50396" xr:uid="{00000000-0005-0000-0000-00000F8F0000}"/>
    <cellStyle name="Normal 5 3 4 3 2 3" xfId="27053" xr:uid="{00000000-0005-0000-0000-0000108F0000}"/>
    <cellStyle name="Normal 5 3 4 3 2 4" xfId="42650" xr:uid="{00000000-0005-0000-0000-0000118F0000}"/>
    <cellStyle name="Normal 5 3 4 3 3" xfId="11222" xr:uid="{00000000-0005-0000-0000-0000128F0000}"/>
    <cellStyle name="Normal 5 3 4 3 3 2" xfId="19131" xr:uid="{00000000-0005-0000-0000-0000138F0000}"/>
    <cellStyle name="Normal 5 3 4 3 3 2 2" xfId="34800" xr:uid="{00000000-0005-0000-0000-0000148F0000}"/>
    <cellStyle name="Normal 5 3 4 3 3 2 3" xfId="50397" xr:uid="{00000000-0005-0000-0000-0000158F0000}"/>
    <cellStyle name="Normal 5 3 4 3 3 3" xfId="27054" xr:uid="{00000000-0005-0000-0000-0000168F0000}"/>
    <cellStyle name="Normal 5 3 4 3 3 4" xfId="42651" xr:uid="{00000000-0005-0000-0000-0000178F0000}"/>
    <cellStyle name="Normal 5 3 4 3 4" xfId="19129" xr:uid="{00000000-0005-0000-0000-0000188F0000}"/>
    <cellStyle name="Normal 5 3 4 3 4 2" xfId="34798" xr:uid="{00000000-0005-0000-0000-0000198F0000}"/>
    <cellStyle name="Normal 5 3 4 3 4 3" xfId="50395" xr:uid="{00000000-0005-0000-0000-00001A8F0000}"/>
    <cellStyle name="Normal 5 3 4 3 5" xfId="27052" xr:uid="{00000000-0005-0000-0000-00001B8F0000}"/>
    <cellStyle name="Normal 5 3 4 3 6" xfId="42649" xr:uid="{00000000-0005-0000-0000-00001C8F0000}"/>
    <cellStyle name="Normal 5 3 4 4" xfId="11223" xr:uid="{00000000-0005-0000-0000-00001D8F0000}"/>
    <cellStyle name="Normal 5 3 4 4 2" xfId="19132" xr:uid="{00000000-0005-0000-0000-00001E8F0000}"/>
    <cellStyle name="Normal 5 3 4 4 2 2" xfId="34801" xr:uid="{00000000-0005-0000-0000-00001F8F0000}"/>
    <cellStyle name="Normal 5 3 4 4 2 3" xfId="50398" xr:uid="{00000000-0005-0000-0000-0000208F0000}"/>
    <cellStyle name="Normal 5 3 4 4 3" xfId="27055" xr:uid="{00000000-0005-0000-0000-0000218F0000}"/>
    <cellStyle name="Normal 5 3 4 4 4" xfId="42652" xr:uid="{00000000-0005-0000-0000-0000228F0000}"/>
    <cellStyle name="Normal 5 3 4 5" xfId="11224" xr:uid="{00000000-0005-0000-0000-0000238F0000}"/>
    <cellStyle name="Normal 5 3 4 5 2" xfId="19133" xr:uid="{00000000-0005-0000-0000-0000248F0000}"/>
    <cellStyle name="Normal 5 3 4 5 2 2" xfId="34802" xr:uid="{00000000-0005-0000-0000-0000258F0000}"/>
    <cellStyle name="Normal 5 3 4 5 2 3" xfId="50399" xr:uid="{00000000-0005-0000-0000-0000268F0000}"/>
    <cellStyle name="Normal 5 3 4 5 3" xfId="27056" xr:uid="{00000000-0005-0000-0000-0000278F0000}"/>
    <cellStyle name="Normal 5 3 4 5 4" xfId="42653" xr:uid="{00000000-0005-0000-0000-0000288F0000}"/>
    <cellStyle name="Normal 5 3 4 6" xfId="19122" xr:uid="{00000000-0005-0000-0000-0000298F0000}"/>
    <cellStyle name="Normal 5 3 4 6 2" xfId="34791" xr:uid="{00000000-0005-0000-0000-00002A8F0000}"/>
    <cellStyle name="Normal 5 3 4 6 3" xfId="50388" xr:uid="{00000000-0005-0000-0000-00002B8F0000}"/>
    <cellStyle name="Normal 5 3 4 7" xfId="27045" xr:uid="{00000000-0005-0000-0000-00002C8F0000}"/>
    <cellStyle name="Normal 5 3 4 8" xfId="42642" xr:uid="{00000000-0005-0000-0000-00002D8F0000}"/>
    <cellStyle name="Normal 5 3 5" xfId="11225" xr:uid="{00000000-0005-0000-0000-00002E8F0000}"/>
    <cellStyle name="Normal 5 3 5 2" xfId="11226" xr:uid="{00000000-0005-0000-0000-00002F8F0000}"/>
    <cellStyle name="Normal 5 3 5 2 2" xfId="11227" xr:uid="{00000000-0005-0000-0000-0000308F0000}"/>
    <cellStyle name="Normal 5 3 5 2 2 2" xfId="11228" xr:uid="{00000000-0005-0000-0000-0000318F0000}"/>
    <cellStyle name="Normal 5 3 5 2 2 2 2" xfId="19137" xr:uid="{00000000-0005-0000-0000-0000328F0000}"/>
    <cellStyle name="Normal 5 3 5 2 2 2 2 2" xfId="34806" xr:uid="{00000000-0005-0000-0000-0000338F0000}"/>
    <cellStyle name="Normal 5 3 5 2 2 2 2 3" xfId="50403" xr:uid="{00000000-0005-0000-0000-0000348F0000}"/>
    <cellStyle name="Normal 5 3 5 2 2 2 3" xfId="27060" xr:uid="{00000000-0005-0000-0000-0000358F0000}"/>
    <cellStyle name="Normal 5 3 5 2 2 2 4" xfId="42657" xr:uid="{00000000-0005-0000-0000-0000368F0000}"/>
    <cellStyle name="Normal 5 3 5 2 2 3" xfId="11229" xr:uid="{00000000-0005-0000-0000-0000378F0000}"/>
    <cellStyle name="Normal 5 3 5 2 2 3 2" xfId="19138" xr:uid="{00000000-0005-0000-0000-0000388F0000}"/>
    <cellStyle name="Normal 5 3 5 2 2 3 2 2" xfId="34807" xr:uid="{00000000-0005-0000-0000-0000398F0000}"/>
    <cellStyle name="Normal 5 3 5 2 2 3 2 3" xfId="50404" xr:uid="{00000000-0005-0000-0000-00003A8F0000}"/>
    <cellStyle name="Normal 5 3 5 2 2 3 3" xfId="27061" xr:uid="{00000000-0005-0000-0000-00003B8F0000}"/>
    <cellStyle name="Normal 5 3 5 2 2 3 4" xfId="42658" xr:uid="{00000000-0005-0000-0000-00003C8F0000}"/>
    <cellStyle name="Normal 5 3 5 2 2 4" xfId="19136" xr:uid="{00000000-0005-0000-0000-00003D8F0000}"/>
    <cellStyle name="Normal 5 3 5 2 2 4 2" xfId="34805" xr:uid="{00000000-0005-0000-0000-00003E8F0000}"/>
    <cellStyle name="Normal 5 3 5 2 2 4 3" xfId="50402" xr:uid="{00000000-0005-0000-0000-00003F8F0000}"/>
    <cellStyle name="Normal 5 3 5 2 2 5" xfId="27059" xr:uid="{00000000-0005-0000-0000-0000408F0000}"/>
    <cellStyle name="Normal 5 3 5 2 2 6" xfId="42656" xr:uid="{00000000-0005-0000-0000-0000418F0000}"/>
    <cellStyle name="Normal 5 3 5 2 3" xfId="11230" xr:uid="{00000000-0005-0000-0000-0000428F0000}"/>
    <cellStyle name="Normal 5 3 5 2 3 2" xfId="19139" xr:uid="{00000000-0005-0000-0000-0000438F0000}"/>
    <cellStyle name="Normal 5 3 5 2 3 2 2" xfId="34808" xr:uid="{00000000-0005-0000-0000-0000448F0000}"/>
    <cellStyle name="Normal 5 3 5 2 3 2 3" xfId="50405" xr:uid="{00000000-0005-0000-0000-0000458F0000}"/>
    <cellStyle name="Normal 5 3 5 2 3 3" xfId="27062" xr:uid="{00000000-0005-0000-0000-0000468F0000}"/>
    <cellStyle name="Normal 5 3 5 2 3 4" xfId="42659" xr:uid="{00000000-0005-0000-0000-0000478F0000}"/>
    <cellStyle name="Normal 5 3 5 2 4" xfId="11231" xr:uid="{00000000-0005-0000-0000-0000488F0000}"/>
    <cellStyle name="Normal 5 3 5 2 4 2" xfId="19140" xr:uid="{00000000-0005-0000-0000-0000498F0000}"/>
    <cellStyle name="Normal 5 3 5 2 4 2 2" xfId="34809" xr:uid="{00000000-0005-0000-0000-00004A8F0000}"/>
    <cellStyle name="Normal 5 3 5 2 4 2 3" xfId="50406" xr:uid="{00000000-0005-0000-0000-00004B8F0000}"/>
    <cellStyle name="Normal 5 3 5 2 4 3" xfId="27063" xr:uid="{00000000-0005-0000-0000-00004C8F0000}"/>
    <cellStyle name="Normal 5 3 5 2 4 4" xfId="42660" xr:uid="{00000000-0005-0000-0000-00004D8F0000}"/>
    <cellStyle name="Normal 5 3 5 2 5" xfId="19135" xr:uid="{00000000-0005-0000-0000-00004E8F0000}"/>
    <cellStyle name="Normal 5 3 5 2 5 2" xfId="34804" xr:uid="{00000000-0005-0000-0000-00004F8F0000}"/>
    <cellStyle name="Normal 5 3 5 2 5 3" xfId="50401" xr:uid="{00000000-0005-0000-0000-0000508F0000}"/>
    <cellStyle name="Normal 5 3 5 2 6" xfId="27058" xr:uid="{00000000-0005-0000-0000-0000518F0000}"/>
    <cellStyle name="Normal 5 3 5 2 7" xfId="42655" xr:uid="{00000000-0005-0000-0000-0000528F0000}"/>
    <cellStyle name="Normal 5 3 5 3" xfId="11232" xr:uid="{00000000-0005-0000-0000-0000538F0000}"/>
    <cellStyle name="Normal 5 3 5 3 2" xfId="11233" xr:uid="{00000000-0005-0000-0000-0000548F0000}"/>
    <cellStyle name="Normal 5 3 5 3 2 2" xfId="19142" xr:uid="{00000000-0005-0000-0000-0000558F0000}"/>
    <cellStyle name="Normal 5 3 5 3 2 2 2" xfId="34811" xr:uid="{00000000-0005-0000-0000-0000568F0000}"/>
    <cellStyle name="Normal 5 3 5 3 2 2 3" xfId="50408" xr:uid="{00000000-0005-0000-0000-0000578F0000}"/>
    <cellStyle name="Normal 5 3 5 3 2 3" xfId="27065" xr:uid="{00000000-0005-0000-0000-0000588F0000}"/>
    <cellStyle name="Normal 5 3 5 3 2 4" xfId="42662" xr:uid="{00000000-0005-0000-0000-0000598F0000}"/>
    <cellStyle name="Normal 5 3 5 3 3" xfId="11234" xr:uid="{00000000-0005-0000-0000-00005A8F0000}"/>
    <cellStyle name="Normal 5 3 5 3 3 2" xfId="19143" xr:uid="{00000000-0005-0000-0000-00005B8F0000}"/>
    <cellStyle name="Normal 5 3 5 3 3 2 2" xfId="34812" xr:uid="{00000000-0005-0000-0000-00005C8F0000}"/>
    <cellStyle name="Normal 5 3 5 3 3 2 3" xfId="50409" xr:uid="{00000000-0005-0000-0000-00005D8F0000}"/>
    <cellStyle name="Normal 5 3 5 3 3 3" xfId="27066" xr:uid="{00000000-0005-0000-0000-00005E8F0000}"/>
    <cellStyle name="Normal 5 3 5 3 3 4" xfId="42663" xr:uid="{00000000-0005-0000-0000-00005F8F0000}"/>
    <cellStyle name="Normal 5 3 5 3 4" xfId="19141" xr:uid="{00000000-0005-0000-0000-0000608F0000}"/>
    <cellStyle name="Normal 5 3 5 3 4 2" xfId="34810" xr:uid="{00000000-0005-0000-0000-0000618F0000}"/>
    <cellStyle name="Normal 5 3 5 3 4 3" xfId="50407" xr:uid="{00000000-0005-0000-0000-0000628F0000}"/>
    <cellStyle name="Normal 5 3 5 3 5" xfId="27064" xr:uid="{00000000-0005-0000-0000-0000638F0000}"/>
    <cellStyle name="Normal 5 3 5 3 6" xfId="42661" xr:uid="{00000000-0005-0000-0000-0000648F0000}"/>
    <cellStyle name="Normal 5 3 5 4" xfId="11235" xr:uid="{00000000-0005-0000-0000-0000658F0000}"/>
    <cellStyle name="Normal 5 3 5 4 2" xfId="19144" xr:uid="{00000000-0005-0000-0000-0000668F0000}"/>
    <cellStyle name="Normal 5 3 5 4 2 2" xfId="34813" xr:uid="{00000000-0005-0000-0000-0000678F0000}"/>
    <cellStyle name="Normal 5 3 5 4 2 3" xfId="50410" xr:uid="{00000000-0005-0000-0000-0000688F0000}"/>
    <cellStyle name="Normal 5 3 5 4 3" xfId="27067" xr:uid="{00000000-0005-0000-0000-0000698F0000}"/>
    <cellStyle name="Normal 5 3 5 4 4" xfId="42664" xr:uid="{00000000-0005-0000-0000-00006A8F0000}"/>
    <cellStyle name="Normal 5 3 5 5" xfId="11236" xr:uid="{00000000-0005-0000-0000-00006B8F0000}"/>
    <cellStyle name="Normal 5 3 5 5 2" xfId="19145" xr:uid="{00000000-0005-0000-0000-00006C8F0000}"/>
    <cellStyle name="Normal 5 3 5 5 2 2" xfId="34814" xr:uid="{00000000-0005-0000-0000-00006D8F0000}"/>
    <cellStyle name="Normal 5 3 5 5 2 3" xfId="50411" xr:uid="{00000000-0005-0000-0000-00006E8F0000}"/>
    <cellStyle name="Normal 5 3 5 5 3" xfId="27068" xr:uid="{00000000-0005-0000-0000-00006F8F0000}"/>
    <cellStyle name="Normal 5 3 5 5 4" xfId="42665" xr:uid="{00000000-0005-0000-0000-0000708F0000}"/>
    <cellStyle name="Normal 5 3 5 6" xfId="19134" xr:uid="{00000000-0005-0000-0000-0000718F0000}"/>
    <cellStyle name="Normal 5 3 5 6 2" xfId="34803" xr:uid="{00000000-0005-0000-0000-0000728F0000}"/>
    <cellStyle name="Normal 5 3 5 6 3" xfId="50400" xr:uid="{00000000-0005-0000-0000-0000738F0000}"/>
    <cellStyle name="Normal 5 3 5 7" xfId="27057" xr:uid="{00000000-0005-0000-0000-0000748F0000}"/>
    <cellStyle name="Normal 5 3 5 8" xfId="42654" xr:uid="{00000000-0005-0000-0000-0000758F0000}"/>
    <cellStyle name="Normal 5 3 6" xfId="11237" xr:uid="{00000000-0005-0000-0000-0000768F0000}"/>
    <cellStyle name="Normal 5 3 6 2" xfId="11238" xr:uid="{00000000-0005-0000-0000-0000778F0000}"/>
    <cellStyle name="Normal 5 3 6 2 2" xfId="11239" xr:uid="{00000000-0005-0000-0000-0000788F0000}"/>
    <cellStyle name="Normal 5 3 6 2 2 2" xfId="19148" xr:uid="{00000000-0005-0000-0000-0000798F0000}"/>
    <cellStyle name="Normal 5 3 6 2 2 2 2" xfId="34817" xr:uid="{00000000-0005-0000-0000-00007A8F0000}"/>
    <cellStyle name="Normal 5 3 6 2 2 2 3" xfId="50414" xr:uid="{00000000-0005-0000-0000-00007B8F0000}"/>
    <cellStyle name="Normal 5 3 6 2 2 3" xfId="27071" xr:uid="{00000000-0005-0000-0000-00007C8F0000}"/>
    <cellStyle name="Normal 5 3 6 2 2 4" xfId="42668" xr:uid="{00000000-0005-0000-0000-00007D8F0000}"/>
    <cellStyle name="Normal 5 3 6 2 3" xfId="11240" xr:uid="{00000000-0005-0000-0000-00007E8F0000}"/>
    <cellStyle name="Normal 5 3 6 2 3 2" xfId="19149" xr:uid="{00000000-0005-0000-0000-00007F8F0000}"/>
    <cellStyle name="Normal 5 3 6 2 3 2 2" xfId="34818" xr:uid="{00000000-0005-0000-0000-0000808F0000}"/>
    <cellStyle name="Normal 5 3 6 2 3 2 3" xfId="50415" xr:uid="{00000000-0005-0000-0000-0000818F0000}"/>
    <cellStyle name="Normal 5 3 6 2 3 3" xfId="27072" xr:uid="{00000000-0005-0000-0000-0000828F0000}"/>
    <cellStyle name="Normal 5 3 6 2 3 4" xfId="42669" xr:uid="{00000000-0005-0000-0000-0000838F0000}"/>
    <cellStyle name="Normal 5 3 6 2 4" xfId="19147" xr:uid="{00000000-0005-0000-0000-0000848F0000}"/>
    <cellStyle name="Normal 5 3 6 2 4 2" xfId="34816" xr:uid="{00000000-0005-0000-0000-0000858F0000}"/>
    <cellStyle name="Normal 5 3 6 2 4 3" xfId="50413" xr:uid="{00000000-0005-0000-0000-0000868F0000}"/>
    <cellStyle name="Normal 5 3 6 2 5" xfId="27070" xr:uid="{00000000-0005-0000-0000-0000878F0000}"/>
    <cellStyle name="Normal 5 3 6 2 6" xfId="42667" xr:uid="{00000000-0005-0000-0000-0000888F0000}"/>
    <cellStyle name="Normal 5 3 6 3" xfId="11241" xr:uid="{00000000-0005-0000-0000-0000898F0000}"/>
    <cellStyle name="Normal 5 3 6 3 2" xfId="19150" xr:uid="{00000000-0005-0000-0000-00008A8F0000}"/>
    <cellStyle name="Normal 5 3 6 3 2 2" xfId="34819" xr:uid="{00000000-0005-0000-0000-00008B8F0000}"/>
    <cellStyle name="Normal 5 3 6 3 2 3" xfId="50416" xr:uid="{00000000-0005-0000-0000-00008C8F0000}"/>
    <cellStyle name="Normal 5 3 6 3 3" xfId="27073" xr:uid="{00000000-0005-0000-0000-00008D8F0000}"/>
    <cellStyle name="Normal 5 3 6 3 4" xfId="42670" xr:uid="{00000000-0005-0000-0000-00008E8F0000}"/>
    <cellStyle name="Normal 5 3 6 4" xfId="11242" xr:uid="{00000000-0005-0000-0000-00008F8F0000}"/>
    <cellStyle name="Normal 5 3 6 4 2" xfId="19151" xr:uid="{00000000-0005-0000-0000-0000908F0000}"/>
    <cellStyle name="Normal 5 3 6 4 2 2" xfId="34820" xr:uid="{00000000-0005-0000-0000-0000918F0000}"/>
    <cellStyle name="Normal 5 3 6 4 2 3" xfId="50417" xr:uid="{00000000-0005-0000-0000-0000928F0000}"/>
    <cellStyle name="Normal 5 3 6 4 3" xfId="27074" xr:uid="{00000000-0005-0000-0000-0000938F0000}"/>
    <cellStyle name="Normal 5 3 6 4 4" xfId="42671" xr:uid="{00000000-0005-0000-0000-0000948F0000}"/>
    <cellStyle name="Normal 5 3 6 5" xfId="19146" xr:uid="{00000000-0005-0000-0000-0000958F0000}"/>
    <cellStyle name="Normal 5 3 6 5 2" xfId="34815" xr:uid="{00000000-0005-0000-0000-0000968F0000}"/>
    <cellStyle name="Normal 5 3 6 5 3" xfId="50412" xr:uid="{00000000-0005-0000-0000-0000978F0000}"/>
    <cellStyle name="Normal 5 3 6 6" xfId="27069" xr:uid="{00000000-0005-0000-0000-0000988F0000}"/>
    <cellStyle name="Normal 5 3 6 7" xfId="42666" xr:uid="{00000000-0005-0000-0000-0000998F0000}"/>
    <cellStyle name="Normal 5 3 7" xfId="11243" xr:uid="{00000000-0005-0000-0000-00009A8F0000}"/>
    <cellStyle name="Normal 5 3 7 2" xfId="11244" xr:uid="{00000000-0005-0000-0000-00009B8F0000}"/>
    <cellStyle name="Normal 5 3 7 2 2" xfId="19153" xr:uid="{00000000-0005-0000-0000-00009C8F0000}"/>
    <cellStyle name="Normal 5 3 7 2 2 2" xfId="34822" xr:uid="{00000000-0005-0000-0000-00009D8F0000}"/>
    <cellStyle name="Normal 5 3 7 2 2 3" xfId="50419" xr:uid="{00000000-0005-0000-0000-00009E8F0000}"/>
    <cellStyle name="Normal 5 3 7 2 3" xfId="27076" xr:uid="{00000000-0005-0000-0000-00009F8F0000}"/>
    <cellStyle name="Normal 5 3 7 2 4" xfId="42673" xr:uid="{00000000-0005-0000-0000-0000A08F0000}"/>
    <cellStyle name="Normal 5 3 7 3" xfId="11245" xr:uid="{00000000-0005-0000-0000-0000A18F0000}"/>
    <cellStyle name="Normal 5 3 7 3 2" xfId="19154" xr:uid="{00000000-0005-0000-0000-0000A28F0000}"/>
    <cellStyle name="Normal 5 3 7 3 2 2" xfId="34823" xr:uid="{00000000-0005-0000-0000-0000A38F0000}"/>
    <cellStyle name="Normal 5 3 7 3 2 3" xfId="50420" xr:uid="{00000000-0005-0000-0000-0000A48F0000}"/>
    <cellStyle name="Normal 5 3 7 3 3" xfId="27077" xr:uid="{00000000-0005-0000-0000-0000A58F0000}"/>
    <cellStyle name="Normal 5 3 7 3 4" xfId="42674" xr:uid="{00000000-0005-0000-0000-0000A68F0000}"/>
    <cellStyle name="Normal 5 3 7 4" xfId="19152" xr:uid="{00000000-0005-0000-0000-0000A78F0000}"/>
    <cellStyle name="Normal 5 3 7 4 2" xfId="34821" xr:uid="{00000000-0005-0000-0000-0000A88F0000}"/>
    <cellStyle name="Normal 5 3 7 4 3" xfId="50418" xr:uid="{00000000-0005-0000-0000-0000A98F0000}"/>
    <cellStyle name="Normal 5 3 7 5" xfId="27075" xr:uid="{00000000-0005-0000-0000-0000AA8F0000}"/>
    <cellStyle name="Normal 5 3 7 6" xfId="42672" xr:uid="{00000000-0005-0000-0000-0000AB8F0000}"/>
    <cellStyle name="Normal 5 3 8" xfId="11246" xr:uid="{00000000-0005-0000-0000-0000AC8F0000}"/>
    <cellStyle name="Normal 5 3 8 2" xfId="11247" xr:uid="{00000000-0005-0000-0000-0000AD8F0000}"/>
    <cellStyle name="Normal 5 3 8 2 2" xfId="19156" xr:uid="{00000000-0005-0000-0000-0000AE8F0000}"/>
    <cellStyle name="Normal 5 3 8 2 2 2" xfId="34825" xr:uid="{00000000-0005-0000-0000-0000AF8F0000}"/>
    <cellStyle name="Normal 5 3 8 2 2 3" xfId="50422" xr:uid="{00000000-0005-0000-0000-0000B08F0000}"/>
    <cellStyle name="Normal 5 3 8 2 3" xfId="27079" xr:uid="{00000000-0005-0000-0000-0000B18F0000}"/>
    <cellStyle name="Normal 5 3 8 2 4" xfId="42676" xr:uid="{00000000-0005-0000-0000-0000B28F0000}"/>
    <cellStyle name="Normal 5 3 8 3" xfId="11248" xr:uid="{00000000-0005-0000-0000-0000B38F0000}"/>
    <cellStyle name="Normal 5 3 8 3 2" xfId="19157" xr:uid="{00000000-0005-0000-0000-0000B48F0000}"/>
    <cellStyle name="Normal 5 3 8 3 2 2" xfId="34826" xr:uid="{00000000-0005-0000-0000-0000B58F0000}"/>
    <cellStyle name="Normal 5 3 8 3 2 3" xfId="50423" xr:uid="{00000000-0005-0000-0000-0000B68F0000}"/>
    <cellStyle name="Normal 5 3 8 3 3" xfId="27080" xr:uid="{00000000-0005-0000-0000-0000B78F0000}"/>
    <cellStyle name="Normal 5 3 8 3 4" xfId="42677" xr:uid="{00000000-0005-0000-0000-0000B88F0000}"/>
    <cellStyle name="Normal 5 3 8 4" xfId="19155" xr:uid="{00000000-0005-0000-0000-0000B98F0000}"/>
    <cellStyle name="Normal 5 3 8 4 2" xfId="34824" xr:uid="{00000000-0005-0000-0000-0000BA8F0000}"/>
    <cellStyle name="Normal 5 3 8 4 3" xfId="50421" xr:uid="{00000000-0005-0000-0000-0000BB8F0000}"/>
    <cellStyle name="Normal 5 3 8 5" xfId="27078" xr:uid="{00000000-0005-0000-0000-0000BC8F0000}"/>
    <cellStyle name="Normal 5 3 8 6" xfId="42675" xr:uid="{00000000-0005-0000-0000-0000BD8F0000}"/>
    <cellStyle name="Normal 5 3 9" xfId="11249" xr:uid="{00000000-0005-0000-0000-0000BE8F0000}"/>
    <cellStyle name="Normal 5 3 9 2" xfId="11250" xr:uid="{00000000-0005-0000-0000-0000BF8F0000}"/>
    <cellStyle name="Normal 5 3 9 2 2" xfId="19159" xr:uid="{00000000-0005-0000-0000-0000C08F0000}"/>
    <cellStyle name="Normal 5 3 9 2 2 2" xfId="34828" xr:uid="{00000000-0005-0000-0000-0000C18F0000}"/>
    <cellStyle name="Normal 5 3 9 2 2 3" xfId="50425" xr:uid="{00000000-0005-0000-0000-0000C28F0000}"/>
    <cellStyle name="Normal 5 3 9 2 3" xfId="27082" xr:uid="{00000000-0005-0000-0000-0000C38F0000}"/>
    <cellStyle name="Normal 5 3 9 2 4" xfId="42679" xr:uid="{00000000-0005-0000-0000-0000C48F0000}"/>
    <cellStyle name="Normal 5 3 9 3" xfId="11251" xr:uid="{00000000-0005-0000-0000-0000C58F0000}"/>
    <cellStyle name="Normal 5 3 9 3 2" xfId="19160" xr:uid="{00000000-0005-0000-0000-0000C68F0000}"/>
    <cellStyle name="Normal 5 3 9 3 2 2" xfId="34829" xr:uid="{00000000-0005-0000-0000-0000C78F0000}"/>
    <cellStyle name="Normal 5 3 9 3 2 3" xfId="50426" xr:uid="{00000000-0005-0000-0000-0000C88F0000}"/>
    <cellStyle name="Normal 5 3 9 3 3" xfId="27083" xr:uid="{00000000-0005-0000-0000-0000C98F0000}"/>
    <cellStyle name="Normal 5 3 9 3 4" xfId="42680" xr:uid="{00000000-0005-0000-0000-0000CA8F0000}"/>
    <cellStyle name="Normal 5 3 9 4" xfId="19158" xr:uid="{00000000-0005-0000-0000-0000CB8F0000}"/>
    <cellStyle name="Normal 5 3 9 4 2" xfId="34827" xr:uid="{00000000-0005-0000-0000-0000CC8F0000}"/>
    <cellStyle name="Normal 5 3 9 4 3" xfId="50424" xr:uid="{00000000-0005-0000-0000-0000CD8F0000}"/>
    <cellStyle name="Normal 5 3 9 5" xfId="27081" xr:uid="{00000000-0005-0000-0000-0000CE8F0000}"/>
    <cellStyle name="Normal 5 3 9 6" xfId="42678" xr:uid="{00000000-0005-0000-0000-0000CF8F0000}"/>
    <cellStyle name="Normal 5 4" xfId="282" xr:uid="{00000000-0005-0000-0000-0000D08F0000}"/>
    <cellStyle name="Normal 5 4 10" xfId="11253" xr:uid="{00000000-0005-0000-0000-0000D18F0000}"/>
    <cellStyle name="Normal 5 4 10 2" xfId="11254" xr:uid="{00000000-0005-0000-0000-0000D28F0000}"/>
    <cellStyle name="Normal 5 4 10 2 2" xfId="19163" xr:uid="{00000000-0005-0000-0000-0000D38F0000}"/>
    <cellStyle name="Normal 5 4 10 2 2 2" xfId="34832" xr:uid="{00000000-0005-0000-0000-0000D48F0000}"/>
    <cellStyle name="Normal 5 4 10 2 2 3" xfId="50429" xr:uid="{00000000-0005-0000-0000-0000D58F0000}"/>
    <cellStyle name="Normal 5 4 10 2 3" xfId="27086" xr:uid="{00000000-0005-0000-0000-0000D68F0000}"/>
    <cellStyle name="Normal 5 4 10 2 4" xfId="42683" xr:uid="{00000000-0005-0000-0000-0000D78F0000}"/>
    <cellStyle name="Normal 5 4 10 3" xfId="11255" xr:uid="{00000000-0005-0000-0000-0000D88F0000}"/>
    <cellStyle name="Normal 5 4 10 3 2" xfId="19164" xr:uid="{00000000-0005-0000-0000-0000D98F0000}"/>
    <cellStyle name="Normal 5 4 10 3 2 2" xfId="34833" xr:uid="{00000000-0005-0000-0000-0000DA8F0000}"/>
    <cellStyle name="Normal 5 4 10 3 2 3" xfId="50430" xr:uid="{00000000-0005-0000-0000-0000DB8F0000}"/>
    <cellStyle name="Normal 5 4 10 3 3" xfId="27087" xr:uid="{00000000-0005-0000-0000-0000DC8F0000}"/>
    <cellStyle name="Normal 5 4 10 3 4" xfId="42684" xr:uid="{00000000-0005-0000-0000-0000DD8F0000}"/>
    <cellStyle name="Normal 5 4 10 4" xfId="19162" xr:uid="{00000000-0005-0000-0000-0000DE8F0000}"/>
    <cellStyle name="Normal 5 4 10 4 2" xfId="34831" xr:uid="{00000000-0005-0000-0000-0000DF8F0000}"/>
    <cellStyle name="Normal 5 4 10 4 3" xfId="50428" xr:uid="{00000000-0005-0000-0000-0000E08F0000}"/>
    <cellStyle name="Normal 5 4 10 5" xfId="27085" xr:uid="{00000000-0005-0000-0000-0000E18F0000}"/>
    <cellStyle name="Normal 5 4 10 6" xfId="42682" xr:uid="{00000000-0005-0000-0000-0000E28F0000}"/>
    <cellStyle name="Normal 5 4 11" xfId="11256" xr:uid="{00000000-0005-0000-0000-0000E38F0000}"/>
    <cellStyle name="Normal 5 4 11 2" xfId="11257" xr:uid="{00000000-0005-0000-0000-0000E48F0000}"/>
    <cellStyle name="Normal 5 4 11 2 2" xfId="19166" xr:uid="{00000000-0005-0000-0000-0000E58F0000}"/>
    <cellStyle name="Normal 5 4 11 2 2 2" xfId="34835" xr:uid="{00000000-0005-0000-0000-0000E68F0000}"/>
    <cellStyle name="Normal 5 4 11 2 2 3" xfId="50432" xr:uid="{00000000-0005-0000-0000-0000E78F0000}"/>
    <cellStyle name="Normal 5 4 11 2 3" xfId="27089" xr:uid="{00000000-0005-0000-0000-0000E88F0000}"/>
    <cellStyle name="Normal 5 4 11 2 4" xfId="42686" xr:uid="{00000000-0005-0000-0000-0000E98F0000}"/>
    <cellStyle name="Normal 5 4 11 3" xfId="11258" xr:uid="{00000000-0005-0000-0000-0000EA8F0000}"/>
    <cellStyle name="Normal 5 4 11 3 2" xfId="19167" xr:uid="{00000000-0005-0000-0000-0000EB8F0000}"/>
    <cellStyle name="Normal 5 4 11 3 2 2" xfId="34836" xr:uid="{00000000-0005-0000-0000-0000EC8F0000}"/>
    <cellStyle name="Normal 5 4 11 3 2 3" xfId="50433" xr:uid="{00000000-0005-0000-0000-0000ED8F0000}"/>
    <cellStyle name="Normal 5 4 11 3 3" xfId="27090" xr:uid="{00000000-0005-0000-0000-0000EE8F0000}"/>
    <cellStyle name="Normal 5 4 11 3 4" xfId="42687" xr:uid="{00000000-0005-0000-0000-0000EF8F0000}"/>
    <cellStyle name="Normal 5 4 11 4" xfId="19165" xr:uid="{00000000-0005-0000-0000-0000F08F0000}"/>
    <cellStyle name="Normal 5 4 11 4 2" xfId="34834" xr:uid="{00000000-0005-0000-0000-0000F18F0000}"/>
    <cellStyle name="Normal 5 4 11 4 3" xfId="50431" xr:uid="{00000000-0005-0000-0000-0000F28F0000}"/>
    <cellStyle name="Normal 5 4 11 5" xfId="27088" xr:uid="{00000000-0005-0000-0000-0000F38F0000}"/>
    <cellStyle name="Normal 5 4 11 6" xfId="42685" xr:uid="{00000000-0005-0000-0000-0000F48F0000}"/>
    <cellStyle name="Normal 5 4 12" xfId="11259" xr:uid="{00000000-0005-0000-0000-0000F58F0000}"/>
    <cellStyle name="Normal 5 4 12 2" xfId="11260" xr:uid="{00000000-0005-0000-0000-0000F68F0000}"/>
    <cellStyle name="Normal 5 4 12 2 2" xfId="19169" xr:uid="{00000000-0005-0000-0000-0000F78F0000}"/>
    <cellStyle name="Normal 5 4 12 2 2 2" xfId="34838" xr:uid="{00000000-0005-0000-0000-0000F88F0000}"/>
    <cellStyle name="Normal 5 4 12 2 2 3" xfId="50435" xr:uid="{00000000-0005-0000-0000-0000F98F0000}"/>
    <cellStyle name="Normal 5 4 12 2 3" xfId="27092" xr:uid="{00000000-0005-0000-0000-0000FA8F0000}"/>
    <cellStyle name="Normal 5 4 12 2 4" xfId="42689" xr:uid="{00000000-0005-0000-0000-0000FB8F0000}"/>
    <cellStyle name="Normal 5 4 12 3" xfId="11261" xr:uid="{00000000-0005-0000-0000-0000FC8F0000}"/>
    <cellStyle name="Normal 5 4 12 3 2" xfId="19170" xr:uid="{00000000-0005-0000-0000-0000FD8F0000}"/>
    <cellStyle name="Normal 5 4 12 3 2 2" xfId="34839" xr:uid="{00000000-0005-0000-0000-0000FE8F0000}"/>
    <cellStyle name="Normal 5 4 12 3 2 3" xfId="50436" xr:uid="{00000000-0005-0000-0000-0000FF8F0000}"/>
    <cellStyle name="Normal 5 4 12 3 3" xfId="27093" xr:uid="{00000000-0005-0000-0000-000000900000}"/>
    <cellStyle name="Normal 5 4 12 3 4" xfId="42690" xr:uid="{00000000-0005-0000-0000-000001900000}"/>
    <cellStyle name="Normal 5 4 12 4" xfId="19168" xr:uid="{00000000-0005-0000-0000-000002900000}"/>
    <cellStyle name="Normal 5 4 12 4 2" xfId="34837" xr:uid="{00000000-0005-0000-0000-000003900000}"/>
    <cellStyle name="Normal 5 4 12 4 3" xfId="50434" xr:uid="{00000000-0005-0000-0000-000004900000}"/>
    <cellStyle name="Normal 5 4 12 5" xfId="27091" xr:uid="{00000000-0005-0000-0000-000005900000}"/>
    <cellStyle name="Normal 5 4 12 6" xfId="42688" xr:uid="{00000000-0005-0000-0000-000006900000}"/>
    <cellStyle name="Normal 5 4 13" xfId="11262" xr:uid="{00000000-0005-0000-0000-000007900000}"/>
    <cellStyle name="Normal 5 4 13 2" xfId="11263" xr:uid="{00000000-0005-0000-0000-000008900000}"/>
    <cellStyle name="Normal 5 4 13 2 2" xfId="19172" xr:uid="{00000000-0005-0000-0000-000009900000}"/>
    <cellStyle name="Normal 5 4 13 2 2 2" xfId="34841" xr:uid="{00000000-0005-0000-0000-00000A900000}"/>
    <cellStyle name="Normal 5 4 13 2 2 3" xfId="50438" xr:uid="{00000000-0005-0000-0000-00000B900000}"/>
    <cellStyle name="Normal 5 4 13 2 3" xfId="27095" xr:uid="{00000000-0005-0000-0000-00000C900000}"/>
    <cellStyle name="Normal 5 4 13 2 4" xfId="42692" xr:uid="{00000000-0005-0000-0000-00000D900000}"/>
    <cellStyle name="Normal 5 4 13 3" xfId="11264" xr:uid="{00000000-0005-0000-0000-00000E900000}"/>
    <cellStyle name="Normal 5 4 13 3 2" xfId="19173" xr:uid="{00000000-0005-0000-0000-00000F900000}"/>
    <cellStyle name="Normal 5 4 13 3 2 2" xfId="34842" xr:uid="{00000000-0005-0000-0000-000010900000}"/>
    <cellStyle name="Normal 5 4 13 3 2 3" xfId="50439" xr:uid="{00000000-0005-0000-0000-000011900000}"/>
    <cellStyle name="Normal 5 4 13 3 3" xfId="27096" xr:uid="{00000000-0005-0000-0000-000012900000}"/>
    <cellStyle name="Normal 5 4 13 3 4" xfId="42693" xr:uid="{00000000-0005-0000-0000-000013900000}"/>
    <cellStyle name="Normal 5 4 13 4" xfId="19171" xr:uid="{00000000-0005-0000-0000-000014900000}"/>
    <cellStyle name="Normal 5 4 13 4 2" xfId="34840" xr:uid="{00000000-0005-0000-0000-000015900000}"/>
    <cellStyle name="Normal 5 4 13 4 3" xfId="50437" xr:uid="{00000000-0005-0000-0000-000016900000}"/>
    <cellStyle name="Normal 5 4 13 5" xfId="27094" xr:uid="{00000000-0005-0000-0000-000017900000}"/>
    <cellStyle name="Normal 5 4 13 6" xfId="42691" xr:uid="{00000000-0005-0000-0000-000018900000}"/>
    <cellStyle name="Normal 5 4 14" xfId="11265" xr:uid="{00000000-0005-0000-0000-000019900000}"/>
    <cellStyle name="Normal 5 4 14 2" xfId="11266" xr:uid="{00000000-0005-0000-0000-00001A900000}"/>
    <cellStyle name="Normal 5 4 14 2 2" xfId="19175" xr:uid="{00000000-0005-0000-0000-00001B900000}"/>
    <cellStyle name="Normal 5 4 14 2 2 2" xfId="34844" xr:uid="{00000000-0005-0000-0000-00001C900000}"/>
    <cellStyle name="Normal 5 4 14 2 2 3" xfId="50441" xr:uid="{00000000-0005-0000-0000-00001D900000}"/>
    <cellStyle name="Normal 5 4 14 2 3" xfId="27098" xr:uid="{00000000-0005-0000-0000-00001E900000}"/>
    <cellStyle name="Normal 5 4 14 2 4" xfId="42695" xr:uid="{00000000-0005-0000-0000-00001F900000}"/>
    <cellStyle name="Normal 5 4 14 3" xfId="11267" xr:uid="{00000000-0005-0000-0000-000020900000}"/>
    <cellStyle name="Normal 5 4 14 3 2" xfId="19176" xr:uid="{00000000-0005-0000-0000-000021900000}"/>
    <cellStyle name="Normal 5 4 14 3 2 2" xfId="34845" xr:uid="{00000000-0005-0000-0000-000022900000}"/>
    <cellStyle name="Normal 5 4 14 3 2 3" xfId="50442" xr:uid="{00000000-0005-0000-0000-000023900000}"/>
    <cellStyle name="Normal 5 4 14 3 3" xfId="27099" xr:uid="{00000000-0005-0000-0000-000024900000}"/>
    <cellStyle name="Normal 5 4 14 3 4" xfId="42696" xr:uid="{00000000-0005-0000-0000-000025900000}"/>
    <cellStyle name="Normal 5 4 14 4" xfId="19174" xr:uid="{00000000-0005-0000-0000-000026900000}"/>
    <cellStyle name="Normal 5 4 14 4 2" xfId="34843" xr:uid="{00000000-0005-0000-0000-000027900000}"/>
    <cellStyle name="Normal 5 4 14 4 3" xfId="50440" xr:uid="{00000000-0005-0000-0000-000028900000}"/>
    <cellStyle name="Normal 5 4 14 5" xfId="27097" xr:uid="{00000000-0005-0000-0000-000029900000}"/>
    <cellStyle name="Normal 5 4 14 6" xfId="42694" xr:uid="{00000000-0005-0000-0000-00002A900000}"/>
    <cellStyle name="Normal 5 4 15" xfId="11268" xr:uid="{00000000-0005-0000-0000-00002B900000}"/>
    <cellStyle name="Normal 5 4 15 2" xfId="11269" xr:uid="{00000000-0005-0000-0000-00002C900000}"/>
    <cellStyle name="Normal 5 4 15 2 2" xfId="19178" xr:uid="{00000000-0005-0000-0000-00002D900000}"/>
    <cellStyle name="Normal 5 4 15 2 2 2" xfId="34847" xr:uid="{00000000-0005-0000-0000-00002E900000}"/>
    <cellStyle name="Normal 5 4 15 2 2 3" xfId="50444" xr:uid="{00000000-0005-0000-0000-00002F900000}"/>
    <cellStyle name="Normal 5 4 15 2 3" xfId="27101" xr:uid="{00000000-0005-0000-0000-000030900000}"/>
    <cellStyle name="Normal 5 4 15 2 4" xfId="42698" xr:uid="{00000000-0005-0000-0000-000031900000}"/>
    <cellStyle name="Normal 5 4 15 3" xfId="11270" xr:uid="{00000000-0005-0000-0000-000032900000}"/>
    <cellStyle name="Normal 5 4 15 3 2" xfId="19179" xr:uid="{00000000-0005-0000-0000-000033900000}"/>
    <cellStyle name="Normal 5 4 15 3 2 2" xfId="34848" xr:uid="{00000000-0005-0000-0000-000034900000}"/>
    <cellStyle name="Normal 5 4 15 3 2 3" xfId="50445" xr:uid="{00000000-0005-0000-0000-000035900000}"/>
    <cellStyle name="Normal 5 4 15 3 3" xfId="27102" xr:uid="{00000000-0005-0000-0000-000036900000}"/>
    <cellStyle name="Normal 5 4 15 3 4" xfId="42699" xr:uid="{00000000-0005-0000-0000-000037900000}"/>
    <cellStyle name="Normal 5 4 15 4" xfId="19177" xr:uid="{00000000-0005-0000-0000-000038900000}"/>
    <cellStyle name="Normal 5 4 15 4 2" xfId="34846" xr:uid="{00000000-0005-0000-0000-000039900000}"/>
    <cellStyle name="Normal 5 4 15 4 3" xfId="50443" xr:uid="{00000000-0005-0000-0000-00003A900000}"/>
    <cellStyle name="Normal 5 4 15 5" xfId="27100" xr:uid="{00000000-0005-0000-0000-00003B900000}"/>
    <cellStyle name="Normal 5 4 15 6" xfId="42697" xr:uid="{00000000-0005-0000-0000-00003C900000}"/>
    <cellStyle name="Normal 5 4 16" xfId="11271" xr:uid="{00000000-0005-0000-0000-00003D900000}"/>
    <cellStyle name="Normal 5 4 16 2" xfId="11272" xr:uid="{00000000-0005-0000-0000-00003E900000}"/>
    <cellStyle name="Normal 5 4 16 2 2" xfId="19181" xr:uid="{00000000-0005-0000-0000-00003F900000}"/>
    <cellStyle name="Normal 5 4 16 2 2 2" xfId="34850" xr:uid="{00000000-0005-0000-0000-000040900000}"/>
    <cellStyle name="Normal 5 4 16 2 2 3" xfId="50447" xr:uid="{00000000-0005-0000-0000-000041900000}"/>
    <cellStyle name="Normal 5 4 16 2 3" xfId="27104" xr:uid="{00000000-0005-0000-0000-000042900000}"/>
    <cellStyle name="Normal 5 4 16 2 4" xfId="42701" xr:uid="{00000000-0005-0000-0000-000043900000}"/>
    <cellStyle name="Normal 5 4 16 3" xfId="11273" xr:uid="{00000000-0005-0000-0000-000044900000}"/>
    <cellStyle name="Normal 5 4 16 3 2" xfId="19182" xr:uid="{00000000-0005-0000-0000-000045900000}"/>
    <cellStyle name="Normal 5 4 16 3 2 2" xfId="34851" xr:uid="{00000000-0005-0000-0000-000046900000}"/>
    <cellStyle name="Normal 5 4 16 3 2 3" xfId="50448" xr:uid="{00000000-0005-0000-0000-000047900000}"/>
    <cellStyle name="Normal 5 4 16 3 3" xfId="27105" xr:uid="{00000000-0005-0000-0000-000048900000}"/>
    <cellStyle name="Normal 5 4 16 3 4" xfId="42702" xr:uid="{00000000-0005-0000-0000-000049900000}"/>
    <cellStyle name="Normal 5 4 16 4" xfId="19180" xr:uid="{00000000-0005-0000-0000-00004A900000}"/>
    <cellStyle name="Normal 5 4 16 4 2" xfId="34849" xr:uid="{00000000-0005-0000-0000-00004B900000}"/>
    <cellStyle name="Normal 5 4 16 4 3" xfId="50446" xr:uid="{00000000-0005-0000-0000-00004C900000}"/>
    <cellStyle name="Normal 5 4 16 5" xfId="27103" xr:uid="{00000000-0005-0000-0000-00004D900000}"/>
    <cellStyle name="Normal 5 4 16 6" xfId="42700" xr:uid="{00000000-0005-0000-0000-00004E900000}"/>
    <cellStyle name="Normal 5 4 17" xfId="11274" xr:uid="{00000000-0005-0000-0000-00004F900000}"/>
    <cellStyle name="Normal 5 4 17 2" xfId="19183" xr:uid="{00000000-0005-0000-0000-000050900000}"/>
    <cellStyle name="Normal 5 4 17 2 2" xfId="34852" xr:uid="{00000000-0005-0000-0000-000051900000}"/>
    <cellStyle name="Normal 5 4 17 2 3" xfId="50449" xr:uid="{00000000-0005-0000-0000-000052900000}"/>
    <cellStyle name="Normal 5 4 17 3" xfId="27106" xr:uid="{00000000-0005-0000-0000-000053900000}"/>
    <cellStyle name="Normal 5 4 17 4" xfId="42703" xr:uid="{00000000-0005-0000-0000-000054900000}"/>
    <cellStyle name="Normal 5 4 18" xfId="11275" xr:uid="{00000000-0005-0000-0000-000055900000}"/>
    <cellStyle name="Normal 5 4 18 2" xfId="19184" xr:uid="{00000000-0005-0000-0000-000056900000}"/>
    <cellStyle name="Normal 5 4 18 2 2" xfId="34853" xr:uid="{00000000-0005-0000-0000-000057900000}"/>
    <cellStyle name="Normal 5 4 18 2 3" xfId="50450" xr:uid="{00000000-0005-0000-0000-000058900000}"/>
    <cellStyle name="Normal 5 4 18 3" xfId="27107" xr:uid="{00000000-0005-0000-0000-000059900000}"/>
    <cellStyle name="Normal 5 4 18 4" xfId="42704" xr:uid="{00000000-0005-0000-0000-00005A900000}"/>
    <cellStyle name="Normal 5 4 19" xfId="19161" xr:uid="{00000000-0005-0000-0000-00005B900000}"/>
    <cellStyle name="Normal 5 4 19 2" xfId="34830" xr:uid="{00000000-0005-0000-0000-00005C900000}"/>
    <cellStyle name="Normal 5 4 19 3" xfId="50427" xr:uid="{00000000-0005-0000-0000-00005D900000}"/>
    <cellStyle name="Normal 5 4 2" xfId="11276" xr:uid="{00000000-0005-0000-0000-00005E900000}"/>
    <cellStyle name="Normal 5 4 2 2" xfId="11277" xr:uid="{00000000-0005-0000-0000-00005F900000}"/>
    <cellStyle name="Normal 5 4 2 2 2" xfId="11278" xr:uid="{00000000-0005-0000-0000-000060900000}"/>
    <cellStyle name="Normal 5 4 2 2 2 2" xfId="11279" xr:uid="{00000000-0005-0000-0000-000061900000}"/>
    <cellStyle name="Normal 5 4 2 2 2 2 2" xfId="19188" xr:uid="{00000000-0005-0000-0000-000062900000}"/>
    <cellStyle name="Normal 5 4 2 2 2 2 2 2" xfId="34857" xr:uid="{00000000-0005-0000-0000-000063900000}"/>
    <cellStyle name="Normal 5 4 2 2 2 2 2 3" xfId="50454" xr:uid="{00000000-0005-0000-0000-000064900000}"/>
    <cellStyle name="Normal 5 4 2 2 2 2 3" xfId="27111" xr:uid="{00000000-0005-0000-0000-000065900000}"/>
    <cellStyle name="Normal 5 4 2 2 2 2 4" xfId="42708" xr:uid="{00000000-0005-0000-0000-000066900000}"/>
    <cellStyle name="Normal 5 4 2 2 2 3" xfId="11280" xr:uid="{00000000-0005-0000-0000-000067900000}"/>
    <cellStyle name="Normal 5 4 2 2 2 3 2" xfId="19189" xr:uid="{00000000-0005-0000-0000-000068900000}"/>
    <cellStyle name="Normal 5 4 2 2 2 3 2 2" xfId="34858" xr:uid="{00000000-0005-0000-0000-000069900000}"/>
    <cellStyle name="Normal 5 4 2 2 2 3 2 3" xfId="50455" xr:uid="{00000000-0005-0000-0000-00006A900000}"/>
    <cellStyle name="Normal 5 4 2 2 2 3 3" xfId="27112" xr:uid="{00000000-0005-0000-0000-00006B900000}"/>
    <cellStyle name="Normal 5 4 2 2 2 3 4" xfId="42709" xr:uid="{00000000-0005-0000-0000-00006C900000}"/>
    <cellStyle name="Normal 5 4 2 2 2 4" xfId="19187" xr:uid="{00000000-0005-0000-0000-00006D900000}"/>
    <cellStyle name="Normal 5 4 2 2 2 4 2" xfId="34856" xr:uid="{00000000-0005-0000-0000-00006E900000}"/>
    <cellStyle name="Normal 5 4 2 2 2 4 3" xfId="50453" xr:uid="{00000000-0005-0000-0000-00006F900000}"/>
    <cellStyle name="Normal 5 4 2 2 2 5" xfId="27110" xr:uid="{00000000-0005-0000-0000-000070900000}"/>
    <cellStyle name="Normal 5 4 2 2 2 6" xfId="42707" xr:uid="{00000000-0005-0000-0000-000071900000}"/>
    <cellStyle name="Normal 5 4 2 2 3" xfId="11281" xr:uid="{00000000-0005-0000-0000-000072900000}"/>
    <cellStyle name="Normal 5 4 2 2 3 2" xfId="19190" xr:uid="{00000000-0005-0000-0000-000073900000}"/>
    <cellStyle name="Normal 5 4 2 2 3 2 2" xfId="34859" xr:uid="{00000000-0005-0000-0000-000074900000}"/>
    <cellStyle name="Normal 5 4 2 2 3 2 3" xfId="50456" xr:uid="{00000000-0005-0000-0000-000075900000}"/>
    <cellStyle name="Normal 5 4 2 2 3 3" xfId="27113" xr:uid="{00000000-0005-0000-0000-000076900000}"/>
    <cellStyle name="Normal 5 4 2 2 3 4" xfId="42710" xr:uid="{00000000-0005-0000-0000-000077900000}"/>
    <cellStyle name="Normal 5 4 2 2 4" xfId="11282" xr:uid="{00000000-0005-0000-0000-000078900000}"/>
    <cellStyle name="Normal 5 4 2 2 4 2" xfId="19191" xr:uid="{00000000-0005-0000-0000-000079900000}"/>
    <cellStyle name="Normal 5 4 2 2 4 2 2" xfId="34860" xr:uid="{00000000-0005-0000-0000-00007A900000}"/>
    <cellStyle name="Normal 5 4 2 2 4 2 3" xfId="50457" xr:uid="{00000000-0005-0000-0000-00007B900000}"/>
    <cellStyle name="Normal 5 4 2 2 4 3" xfId="27114" xr:uid="{00000000-0005-0000-0000-00007C900000}"/>
    <cellStyle name="Normal 5 4 2 2 4 4" xfId="42711" xr:uid="{00000000-0005-0000-0000-00007D900000}"/>
    <cellStyle name="Normal 5 4 2 2 5" xfId="19186" xr:uid="{00000000-0005-0000-0000-00007E900000}"/>
    <cellStyle name="Normal 5 4 2 2 5 2" xfId="34855" xr:uid="{00000000-0005-0000-0000-00007F900000}"/>
    <cellStyle name="Normal 5 4 2 2 5 3" xfId="50452" xr:uid="{00000000-0005-0000-0000-000080900000}"/>
    <cellStyle name="Normal 5 4 2 2 6" xfId="27109" xr:uid="{00000000-0005-0000-0000-000081900000}"/>
    <cellStyle name="Normal 5 4 2 2 7" xfId="42706" xr:uid="{00000000-0005-0000-0000-000082900000}"/>
    <cellStyle name="Normal 5 4 2 3" xfId="11283" xr:uid="{00000000-0005-0000-0000-000083900000}"/>
    <cellStyle name="Normal 5 4 2 3 2" xfId="11284" xr:uid="{00000000-0005-0000-0000-000084900000}"/>
    <cellStyle name="Normal 5 4 2 3 2 2" xfId="19193" xr:uid="{00000000-0005-0000-0000-000085900000}"/>
    <cellStyle name="Normal 5 4 2 3 2 2 2" xfId="34862" xr:uid="{00000000-0005-0000-0000-000086900000}"/>
    <cellStyle name="Normal 5 4 2 3 2 2 3" xfId="50459" xr:uid="{00000000-0005-0000-0000-000087900000}"/>
    <cellStyle name="Normal 5 4 2 3 2 3" xfId="27116" xr:uid="{00000000-0005-0000-0000-000088900000}"/>
    <cellStyle name="Normal 5 4 2 3 2 4" xfId="42713" xr:uid="{00000000-0005-0000-0000-000089900000}"/>
    <cellStyle name="Normal 5 4 2 3 3" xfId="11285" xr:uid="{00000000-0005-0000-0000-00008A900000}"/>
    <cellStyle name="Normal 5 4 2 3 3 2" xfId="19194" xr:uid="{00000000-0005-0000-0000-00008B900000}"/>
    <cellStyle name="Normal 5 4 2 3 3 2 2" xfId="34863" xr:uid="{00000000-0005-0000-0000-00008C900000}"/>
    <cellStyle name="Normal 5 4 2 3 3 2 3" xfId="50460" xr:uid="{00000000-0005-0000-0000-00008D900000}"/>
    <cellStyle name="Normal 5 4 2 3 3 3" xfId="27117" xr:uid="{00000000-0005-0000-0000-00008E900000}"/>
    <cellStyle name="Normal 5 4 2 3 3 4" xfId="42714" xr:uid="{00000000-0005-0000-0000-00008F900000}"/>
    <cellStyle name="Normal 5 4 2 3 4" xfId="19192" xr:uid="{00000000-0005-0000-0000-000090900000}"/>
    <cellStyle name="Normal 5 4 2 3 4 2" xfId="34861" xr:uid="{00000000-0005-0000-0000-000091900000}"/>
    <cellStyle name="Normal 5 4 2 3 4 3" xfId="50458" xr:uid="{00000000-0005-0000-0000-000092900000}"/>
    <cellStyle name="Normal 5 4 2 3 5" xfId="27115" xr:uid="{00000000-0005-0000-0000-000093900000}"/>
    <cellStyle name="Normal 5 4 2 3 6" xfId="42712" xr:uid="{00000000-0005-0000-0000-000094900000}"/>
    <cellStyle name="Normal 5 4 2 4" xfId="11286" xr:uid="{00000000-0005-0000-0000-000095900000}"/>
    <cellStyle name="Normal 5 4 2 4 2" xfId="19195" xr:uid="{00000000-0005-0000-0000-000096900000}"/>
    <cellStyle name="Normal 5 4 2 4 2 2" xfId="34864" xr:uid="{00000000-0005-0000-0000-000097900000}"/>
    <cellStyle name="Normal 5 4 2 4 2 3" xfId="50461" xr:uid="{00000000-0005-0000-0000-000098900000}"/>
    <cellStyle name="Normal 5 4 2 4 3" xfId="27118" xr:uid="{00000000-0005-0000-0000-000099900000}"/>
    <cellStyle name="Normal 5 4 2 4 4" xfId="42715" xr:uid="{00000000-0005-0000-0000-00009A900000}"/>
    <cellStyle name="Normal 5 4 2 5" xfId="11287" xr:uid="{00000000-0005-0000-0000-00009B900000}"/>
    <cellStyle name="Normal 5 4 2 5 2" xfId="19196" xr:uid="{00000000-0005-0000-0000-00009C900000}"/>
    <cellStyle name="Normal 5 4 2 5 2 2" xfId="34865" xr:uid="{00000000-0005-0000-0000-00009D900000}"/>
    <cellStyle name="Normal 5 4 2 5 2 3" xfId="50462" xr:uid="{00000000-0005-0000-0000-00009E900000}"/>
    <cellStyle name="Normal 5 4 2 5 3" xfId="27119" xr:uid="{00000000-0005-0000-0000-00009F900000}"/>
    <cellStyle name="Normal 5 4 2 5 4" xfId="42716" xr:uid="{00000000-0005-0000-0000-0000A0900000}"/>
    <cellStyle name="Normal 5 4 2 6" xfId="19185" xr:uid="{00000000-0005-0000-0000-0000A1900000}"/>
    <cellStyle name="Normal 5 4 2 6 2" xfId="34854" xr:uid="{00000000-0005-0000-0000-0000A2900000}"/>
    <cellStyle name="Normal 5 4 2 6 3" xfId="50451" xr:uid="{00000000-0005-0000-0000-0000A3900000}"/>
    <cellStyle name="Normal 5 4 2 7" xfId="27108" xr:uid="{00000000-0005-0000-0000-0000A4900000}"/>
    <cellStyle name="Normal 5 4 2 8" xfId="42705" xr:uid="{00000000-0005-0000-0000-0000A5900000}"/>
    <cellStyle name="Normal 5 4 20" xfId="11252" xr:uid="{00000000-0005-0000-0000-0000A6900000}"/>
    <cellStyle name="Normal 5 4 20 2" xfId="27084" xr:uid="{00000000-0005-0000-0000-0000A7900000}"/>
    <cellStyle name="Normal 5 4 21" xfId="42681" xr:uid="{00000000-0005-0000-0000-0000A8900000}"/>
    <cellStyle name="Normal 5 4 3" xfId="11288" xr:uid="{00000000-0005-0000-0000-0000A9900000}"/>
    <cellStyle name="Normal 5 4 3 2" xfId="11289" xr:uid="{00000000-0005-0000-0000-0000AA900000}"/>
    <cellStyle name="Normal 5 4 3 2 2" xfId="11290" xr:uid="{00000000-0005-0000-0000-0000AB900000}"/>
    <cellStyle name="Normal 5 4 3 2 2 2" xfId="11291" xr:uid="{00000000-0005-0000-0000-0000AC900000}"/>
    <cellStyle name="Normal 5 4 3 2 2 2 2" xfId="19200" xr:uid="{00000000-0005-0000-0000-0000AD900000}"/>
    <cellStyle name="Normal 5 4 3 2 2 2 2 2" xfId="34869" xr:uid="{00000000-0005-0000-0000-0000AE900000}"/>
    <cellStyle name="Normal 5 4 3 2 2 2 2 3" xfId="50466" xr:uid="{00000000-0005-0000-0000-0000AF900000}"/>
    <cellStyle name="Normal 5 4 3 2 2 2 3" xfId="27123" xr:uid="{00000000-0005-0000-0000-0000B0900000}"/>
    <cellStyle name="Normal 5 4 3 2 2 2 4" xfId="42720" xr:uid="{00000000-0005-0000-0000-0000B1900000}"/>
    <cellStyle name="Normal 5 4 3 2 2 3" xfId="11292" xr:uid="{00000000-0005-0000-0000-0000B2900000}"/>
    <cellStyle name="Normal 5 4 3 2 2 3 2" xfId="19201" xr:uid="{00000000-0005-0000-0000-0000B3900000}"/>
    <cellStyle name="Normal 5 4 3 2 2 3 2 2" xfId="34870" xr:uid="{00000000-0005-0000-0000-0000B4900000}"/>
    <cellStyle name="Normal 5 4 3 2 2 3 2 3" xfId="50467" xr:uid="{00000000-0005-0000-0000-0000B5900000}"/>
    <cellStyle name="Normal 5 4 3 2 2 3 3" xfId="27124" xr:uid="{00000000-0005-0000-0000-0000B6900000}"/>
    <cellStyle name="Normal 5 4 3 2 2 3 4" xfId="42721" xr:uid="{00000000-0005-0000-0000-0000B7900000}"/>
    <cellStyle name="Normal 5 4 3 2 2 4" xfId="19199" xr:uid="{00000000-0005-0000-0000-0000B8900000}"/>
    <cellStyle name="Normal 5 4 3 2 2 4 2" xfId="34868" xr:uid="{00000000-0005-0000-0000-0000B9900000}"/>
    <cellStyle name="Normal 5 4 3 2 2 4 3" xfId="50465" xr:uid="{00000000-0005-0000-0000-0000BA900000}"/>
    <cellStyle name="Normal 5 4 3 2 2 5" xfId="27122" xr:uid="{00000000-0005-0000-0000-0000BB900000}"/>
    <cellStyle name="Normal 5 4 3 2 2 6" xfId="42719" xr:uid="{00000000-0005-0000-0000-0000BC900000}"/>
    <cellStyle name="Normal 5 4 3 2 3" xfId="11293" xr:uid="{00000000-0005-0000-0000-0000BD900000}"/>
    <cellStyle name="Normal 5 4 3 2 3 2" xfId="19202" xr:uid="{00000000-0005-0000-0000-0000BE900000}"/>
    <cellStyle name="Normal 5 4 3 2 3 2 2" xfId="34871" xr:uid="{00000000-0005-0000-0000-0000BF900000}"/>
    <cellStyle name="Normal 5 4 3 2 3 2 3" xfId="50468" xr:uid="{00000000-0005-0000-0000-0000C0900000}"/>
    <cellStyle name="Normal 5 4 3 2 3 3" xfId="27125" xr:uid="{00000000-0005-0000-0000-0000C1900000}"/>
    <cellStyle name="Normal 5 4 3 2 3 4" xfId="42722" xr:uid="{00000000-0005-0000-0000-0000C2900000}"/>
    <cellStyle name="Normal 5 4 3 2 4" xfId="11294" xr:uid="{00000000-0005-0000-0000-0000C3900000}"/>
    <cellStyle name="Normal 5 4 3 2 4 2" xfId="19203" xr:uid="{00000000-0005-0000-0000-0000C4900000}"/>
    <cellStyle name="Normal 5 4 3 2 4 2 2" xfId="34872" xr:uid="{00000000-0005-0000-0000-0000C5900000}"/>
    <cellStyle name="Normal 5 4 3 2 4 2 3" xfId="50469" xr:uid="{00000000-0005-0000-0000-0000C6900000}"/>
    <cellStyle name="Normal 5 4 3 2 4 3" xfId="27126" xr:uid="{00000000-0005-0000-0000-0000C7900000}"/>
    <cellStyle name="Normal 5 4 3 2 4 4" xfId="42723" xr:uid="{00000000-0005-0000-0000-0000C8900000}"/>
    <cellStyle name="Normal 5 4 3 2 5" xfId="19198" xr:uid="{00000000-0005-0000-0000-0000C9900000}"/>
    <cellStyle name="Normal 5 4 3 2 5 2" xfId="34867" xr:uid="{00000000-0005-0000-0000-0000CA900000}"/>
    <cellStyle name="Normal 5 4 3 2 5 3" xfId="50464" xr:uid="{00000000-0005-0000-0000-0000CB900000}"/>
    <cellStyle name="Normal 5 4 3 2 6" xfId="27121" xr:uid="{00000000-0005-0000-0000-0000CC900000}"/>
    <cellStyle name="Normal 5 4 3 2 7" xfId="42718" xr:uid="{00000000-0005-0000-0000-0000CD900000}"/>
    <cellStyle name="Normal 5 4 3 3" xfId="11295" xr:uid="{00000000-0005-0000-0000-0000CE900000}"/>
    <cellStyle name="Normal 5 4 3 3 2" xfId="11296" xr:uid="{00000000-0005-0000-0000-0000CF900000}"/>
    <cellStyle name="Normal 5 4 3 3 2 2" xfId="19205" xr:uid="{00000000-0005-0000-0000-0000D0900000}"/>
    <cellStyle name="Normal 5 4 3 3 2 2 2" xfId="34874" xr:uid="{00000000-0005-0000-0000-0000D1900000}"/>
    <cellStyle name="Normal 5 4 3 3 2 2 3" xfId="50471" xr:uid="{00000000-0005-0000-0000-0000D2900000}"/>
    <cellStyle name="Normal 5 4 3 3 2 3" xfId="27128" xr:uid="{00000000-0005-0000-0000-0000D3900000}"/>
    <cellStyle name="Normal 5 4 3 3 2 4" xfId="42725" xr:uid="{00000000-0005-0000-0000-0000D4900000}"/>
    <cellStyle name="Normal 5 4 3 3 3" xfId="11297" xr:uid="{00000000-0005-0000-0000-0000D5900000}"/>
    <cellStyle name="Normal 5 4 3 3 3 2" xfId="19206" xr:uid="{00000000-0005-0000-0000-0000D6900000}"/>
    <cellStyle name="Normal 5 4 3 3 3 2 2" xfId="34875" xr:uid="{00000000-0005-0000-0000-0000D7900000}"/>
    <cellStyle name="Normal 5 4 3 3 3 2 3" xfId="50472" xr:uid="{00000000-0005-0000-0000-0000D8900000}"/>
    <cellStyle name="Normal 5 4 3 3 3 3" xfId="27129" xr:uid="{00000000-0005-0000-0000-0000D9900000}"/>
    <cellStyle name="Normal 5 4 3 3 3 4" xfId="42726" xr:uid="{00000000-0005-0000-0000-0000DA900000}"/>
    <cellStyle name="Normal 5 4 3 3 4" xfId="19204" xr:uid="{00000000-0005-0000-0000-0000DB900000}"/>
    <cellStyle name="Normal 5 4 3 3 4 2" xfId="34873" xr:uid="{00000000-0005-0000-0000-0000DC900000}"/>
    <cellStyle name="Normal 5 4 3 3 4 3" xfId="50470" xr:uid="{00000000-0005-0000-0000-0000DD900000}"/>
    <cellStyle name="Normal 5 4 3 3 5" xfId="27127" xr:uid="{00000000-0005-0000-0000-0000DE900000}"/>
    <cellStyle name="Normal 5 4 3 3 6" xfId="42724" xr:uid="{00000000-0005-0000-0000-0000DF900000}"/>
    <cellStyle name="Normal 5 4 3 4" xfId="11298" xr:uid="{00000000-0005-0000-0000-0000E0900000}"/>
    <cellStyle name="Normal 5 4 3 4 2" xfId="19207" xr:uid="{00000000-0005-0000-0000-0000E1900000}"/>
    <cellStyle name="Normal 5 4 3 4 2 2" xfId="34876" xr:uid="{00000000-0005-0000-0000-0000E2900000}"/>
    <cellStyle name="Normal 5 4 3 4 2 3" xfId="50473" xr:uid="{00000000-0005-0000-0000-0000E3900000}"/>
    <cellStyle name="Normal 5 4 3 4 3" xfId="27130" xr:uid="{00000000-0005-0000-0000-0000E4900000}"/>
    <cellStyle name="Normal 5 4 3 4 4" xfId="42727" xr:uid="{00000000-0005-0000-0000-0000E5900000}"/>
    <cellStyle name="Normal 5 4 3 5" xfId="11299" xr:uid="{00000000-0005-0000-0000-0000E6900000}"/>
    <cellStyle name="Normal 5 4 3 5 2" xfId="19208" xr:uid="{00000000-0005-0000-0000-0000E7900000}"/>
    <cellStyle name="Normal 5 4 3 5 2 2" xfId="34877" xr:uid="{00000000-0005-0000-0000-0000E8900000}"/>
    <cellStyle name="Normal 5 4 3 5 2 3" xfId="50474" xr:uid="{00000000-0005-0000-0000-0000E9900000}"/>
    <cellStyle name="Normal 5 4 3 5 3" xfId="27131" xr:uid="{00000000-0005-0000-0000-0000EA900000}"/>
    <cellStyle name="Normal 5 4 3 5 4" xfId="42728" xr:uid="{00000000-0005-0000-0000-0000EB900000}"/>
    <cellStyle name="Normal 5 4 3 6" xfId="19197" xr:uid="{00000000-0005-0000-0000-0000EC900000}"/>
    <cellStyle name="Normal 5 4 3 6 2" xfId="34866" xr:uid="{00000000-0005-0000-0000-0000ED900000}"/>
    <cellStyle name="Normal 5 4 3 6 3" xfId="50463" xr:uid="{00000000-0005-0000-0000-0000EE900000}"/>
    <cellStyle name="Normal 5 4 3 7" xfId="27120" xr:uid="{00000000-0005-0000-0000-0000EF900000}"/>
    <cellStyle name="Normal 5 4 3 8" xfId="42717" xr:uid="{00000000-0005-0000-0000-0000F0900000}"/>
    <cellStyle name="Normal 5 4 4" xfId="11300" xr:uid="{00000000-0005-0000-0000-0000F1900000}"/>
    <cellStyle name="Normal 5 4 4 2" xfId="11301" xr:uid="{00000000-0005-0000-0000-0000F2900000}"/>
    <cellStyle name="Normal 5 4 4 2 2" xfId="11302" xr:uid="{00000000-0005-0000-0000-0000F3900000}"/>
    <cellStyle name="Normal 5 4 4 2 2 2" xfId="19211" xr:uid="{00000000-0005-0000-0000-0000F4900000}"/>
    <cellStyle name="Normal 5 4 4 2 2 2 2" xfId="34880" xr:uid="{00000000-0005-0000-0000-0000F5900000}"/>
    <cellStyle name="Normal 5 4 4 2 2 2 3" xfId="50477" xr:uid="{00000000-0005-0000-0000-0000F6900000}"/>
    <cellStyle name="Normal 5 4 4 2 2 3" xfId="27134" xr:uid="{00000000-0005-0000-0000-0000F7900000}"/>
    <cellStyle name="Normal 5 4 4 2 2 4" xfId="42731" xr:uid="{00000000-0005-0000-0000-0000F8900000}"/>
    <cellStyle name="Normal 5 4 4 2 3" xfId="11303" xr:uid="{00000000-0005-0000-0000-0000F9900000}"/>
    <cellStyle name="Normal 5 4 4 2 3 2" xfId="19212" xr:uid="{00000000-0005-0000-0000-0000FA900000}"/>
    <cellStyle name="Normal 5 4 4 2 3 2 2" xfId="34881" xr:uid="{00000000-0005-0000-0000-0000FB900000}"/>
    <cellStyle name="Normal 5 4 4 2 3 2 3" xfId="50478" xr:uid="{00000000-0005-0000-0000-0000FC900000}"/>
    <cellStyle name="Normal 5 4 4 2 3 3" xfId="27135" xr:uid="{00000000-0005-0000-0000-0000FD900000}"/>
    <cellStyle name="Normal 5 4 4 2 3 4" xfId="42732" xr:uid="{00000000-0005-0000-0000-0000FE900000}"/>
    <cellStyle name="Normal 5 4 4 2 4" xfId="19210" xr:uid="{00000000-0005-0000-0000-0000FF900000}"/>
    <cellStyle name="Normal 5 4 4 2 4 2" xfId="34879" xr:uid="{00000000-0005-0000-0000-000000910000}"/>
    <cellStyle name="Normal 5 4 4 2 4 3" xfId="50476" xr:uid="{00000000-0005-0000-0000-000001910000}"/>
    <cellStyle name="Normal 5 4 4 2 5" xfId="27133" xr:uid="{00000000-0005-0000-0000-000002910000}"/>
    <cellStyle name="Normal 5 4 4 2 6" xfId="42730" xr:uid="{00000000-0005-0000-0000-000003910000}"/>
    <cellStyle name="Normal 5 4 4 3" xfId="11304" xr:uid="{00000000-0005-0000-0000-000004910000}"/>
    <cellStyle name="Normal 5 4 4 3 2" xfId="19213" xr:uid="{00000000-0005-0000-0000-000005910000}"/>
    <cellStyle name="Normal 5 4 4 3 2 2" xfId="34882" xr:uid="{00000000-0005-0000-0000-000006910000}"/>
    <cellStyle name="Normal 5 4 4 3 2 3" xfId="50479" xr:uid="{00000000-0005-0000-0000-000007910000}"/>
    <cellStyle name="Normal 5 4 4 3 3" xfId="27136" xr:uid="{00000000-0005-0000-0000-000008910000}"/>
    <cellStyle name="Normal 5 4 4 3 4" xfId="42733" xr:uid="{00000000-0005-0000-0000-000009910000}"/>
    <cellStyle name="Normal 5 4 4 4" xfId="11305" xr:uid="{00000000-0005-0000-0000-00000A910000}"/>
    <cellStyle name="Normal 5 4 4 4 2" xfId="19214" xr:uid="{00000000-0005-0000-0000-00000B910000}"/>
    <cellStyle name="Normal 5 4 4 4 2 2" xfId="34883" xr:uid="{00000000-0005-0000-0000-00000C910000}"/>
    <cellStyle name="Normal 5 4 4 4 2 3" xfId="50480" xr:uid="{00000000-0005-0000-0000-00000D910000}"/>
    <cellStyle name="Normal 5 4 4 4 3" xfId="27137" xr:uid="{00000000-0005-0000-0000-00000E910000}"/>
    <cellStyle name="Normal 5 4 4 4 4" xfId="42734" xr:uid="{00000000-0005-0000-0000-00000F910000}"/>
    <cellStyle name="Normal 5 4 4 5" xfId="19209" xr:uid="{00000000-0005-0000-0000-000010910000}"/>
    <cellStyle name="Normal 5 4 4 5 2" xfId="34878" xr:uid="{00000000-0005-0000-0000-000011910000}"/>
    <cellStyle name="Normal 5 4 4 5 3" xfId="50475" xr:uid="{00000000-0005-0000-0000-000012910000}"/>
    <cellStyle name="Normal 5 4 4 6" xfId="27132" xr:uid="{00000000-0005-0000-0000-000013910000}"/>
    <cellStyle name="Normal 5 4 4 7" xfId="42729" xr:uid="{00000000-0005-0000-0000-000014910000}"/>
    <cellStyle name="Normal 5 4 5" xfId="11306" xr:uid="{00000000-0005-0000-0000-000015910000}"/>
    <cellStyle name="Normal 5 4 5 2" xfId="11307" xr:uid="{00000000-0005-0000-0000-000016910000}"/>
    <cellStyle name="Normal 5 4 5 2 2" xfId="19216" xr:uid="{00000000-0005-0000-0000-000017910000}"/>
    <cellStyle name="Normal 5 4 5 2 2 2" xfId="34885" xr:uid="{00000000-0005-0000-0000-000018910000}"/>
    <cellStyle name="Normal 5 4 5 2 2 3" xfId="50482" xr:uid="{00000000-0005-0000-0000-000019910000}"/>
    <cellStyle name="Normal 5 4 5 2 3" xfId="27139" xr:uid="{00000000-0005-0000-0000-00001A910000}"/>
    <cellStyle name="Normal 5 4 5 2 4" xfId="42736" xr:uid="{00000000-0005-0000-0000-00001B910000}"/>
    <cellStyle name="Normal 5 4 5 3" xfId="11308" xr:uid="{00000000-0005-0000-0000-00001C910000}"/>
    <cellStyle name="Normal 5 4 5 3 2" xfId="19217" xr:uid="{00000000-0005-0000-0000-00001D910000}"/>
    <cellStyle name="Normal 5 4 5 3 2 2" xfId="34886" xr:uid="{00000000-0005-0000-0000-00001E910000}"/>
    <cellStyle name="Normal 5 4 5 3 2 3" xfId="50483" xr:uid="{00000000-0005-0000-0000-00001F910000}"/>
    <cellStyle name="Normal 5 4 5 3 3" xfId="27140" xr:uid="{00000000-0005-0000-0000-000020910000}"/>
    <cellStyle name="Normal 5 4 5 3 4" xfId="42737" xr:uid="{00000000-0005-0000-0000-000021910000}"/>
    <cellStyle name="Normal 5 4 5 4" xfId="19215" xr:uid="{00000000-0005-0000-0000-000022910000}"/>
    <cellStyle name="Normal 5 4 5 4 2" xfId="34884" xr:uid="{00000000-0005-0000-0000-000023910000}"/>
    <cellStyle name="Normal 5 4 5 4 3" xfId="50481" xr:uid="{00000000-0005-0000-0000-000024910000}"/>
    <cellStyle name="Normal 5 4 5 5" xfId="27138" xr:uid="{00000000-0005-0000-0000-000025910000}"/>
    <cellStyle name="Normal 5 4 5 6" xfId="42735" xr:uid="{00000000-0005-0000-0000-000026910000}"/>
    <cellStyle name="Normal 5 4 6" xfId="11309" xr:uid="{00000000-0005-0000-0000-000027910000}"/>
    <cellStyle name="Normal 5 4 6 2" xfId="11310" xr:uid="{00000000-0005-0000-0000-000028910000}"/>
    <cellStyle name="Normal 5 4 6 2 2" xfId="19219" xr:uid="{00000000-0005-0000-0000-000029910000}"/>
    <cellStyle name="Normal 5 4 6 2 2 2" xfId="34888" xr:uid="{00000000-0005-0000-0000-00002A910000}"/>
    <cellStyle name="Normal 5 4 6 2 2 3" xfId="50485" xr:uid="{00000000-0005-0000-0000-00002B910000}"/>
    <cellStyle name="Normal 5 4 6 2 3" xfId="27142" xr:uid="{00000000-0005-0000-0000-00002C910000}"/>
    <cellStyle name="Normal 5 4 6 2 4" xfId="42739" xr:uid="{00000000-0005-0000-0000-00002D910000}"/>
    <cellStyle name="Normal 5 4 6 3" xfId="11311" xr:uid="{00000000-0005-0000-0000-00002E910000}"/>
    <cellStyle name="Normal 5 4 6 3 2" xfId="19220" xr:uid="{00000000-0005-0000-0000-00002F910000}"/>
    <cellStyle name="Normal 5 4 6 3 2 2" xfId="34889" xr:uid="{00000000-0005-0000-0000-000030910000}"/>
    <cellStyle name="Normal 5 4 6 3 2 3" xfId="50486" xr:uid="{00000000-0005-0000-0000-000031910000}"/>
    <cellStyle name="Normal 5 4 6 3 3" xfId="27143" xr:uid="{00000000-0005-0000-0000-000032910000}"/>
    <cellStyle name="Normal 5 4 6 3 4" xfId="42740" xr:uid="{00000000-0005-0000-0000-000033910000}"/>
    <cellStyle name="Normal 5 4 6 4" xfId="19218" xr:uid="{00000000-0005-0000-0000-000034910000}"/>
    <cellStyle name="Normal 5 4 6 4 2" xfId="34887" xr:uid="{00000000-0005-0000-0000-000035910000}"/>
    <cellStyle name="Normal 5 4 6 4 3" xfId="50484" xr:uid="{00000000-0005-0000-0000-000036910000}"/>
    <cellStyle name="Normal 5 4 6 5" xfId="27141" xr:uid="{00000000-0005-0000-0000-000037910000}"/>
    <cellStyle name="Normal 5 4 6 6" xfId="42738" xr:uid="{00000000-0005-0000-0000-000038910000}"/>
    <cellStyle name="Normal 5 4 7" xfId="11312" xr:uid="{00000000-0005-0000-0000-000039910000}"/>
    <cellStyle name="Normal 5 4 7 2" xfId="11313" xr:uid="{00000000-0005-0000-0000-00003A910000}"/>
    <cellStyle name="Normal 5 4 7 2 2" xfId="19222" xr:uid="{00000000-0005-0000-0000-00003B910000}"/>
    <cellStyle name="Normal 5 4 7 2 2 2" xfId="34891" xr:uid="{00000000-0005-0000-0000-00003C910000}"/>
    <cellStyle name="Normal 5 4 7 2 2 3" xfId="50488" xr:uid="{00000000-0005-0000-0000-00003D910000}"/>
    <cellStyle name="Normal 5 4 7 2 3" xfId="27145" xr:uid="{00000000-0005-0000-0000-00003E910000}"/>
    <cellStyle name="Normal 5 4 7 2 4" xfId="42742" xr:uid="{00000000-0005-0000-0000-00003F910000}"/>
    <cellStyle name="Normal 5 4 7 3" xfId="11314" xr:uid="{00000000-0005-0000-0000-000040910000}"/>
    <cellStyle name="Normal 5 4 7 3 2" xfId="19223" xr:uid="{00000000-0005-0000-0000-000041910000}"/>
    <cellStyle name="Normal 5 4 7 3 2 2" xfId="34892" xr:uid="{00000000-0005-0000-0000-000042910000}"/>
    <cellStyle name="Normal 5 4 7 3 2 3" xfId="50489" xr:uid="{00000000-0005-0000-0000-000043910000}"/>
    <cellStyle name="Normal 5 4 7 3 3" xfId="27146" xr:uid="{00000000-0005-0000-0000-000044910000}"/>
    <cellStyle name="Normal 5 4 7 3 4" xfId="42743" xr:uid="{00000000-0005-0000-0000-000045910000}"/>
    <cellStyle name="Normal 5 4 7 4" xfId="19221" xr:uid="{00000000-0005-0000-0000-000046910000}"/>
    <cellStyle name="Normal 5 4 7 4 2" xfId="34890" xr:uid="{00000000-0005-0000-0000-000047910000}"/>
    <cellStyle name="Normal 5 4 7 4 3" xfId="50487" xr:uid="{00000000-0005-0000-0000-000048910000}"/>
    <cellStyle name="Normal 5 4 7 5" xfId="27144" xr:uid="{00000000-0005-0000-0000-000049910000}"/>
    <cellStyle name="Normal 5 4 7 6" xfId="42741" xr:uid="{00000000-0005-0000-0000-00004A910000}"/>
    <cellStyle name="Normal 5 4 8" xfId="11315" xr:uid="{00000000-0005-0000-0000-00004B910000}"/>
    <cellStyle name="Normal 5 4 8 2" xfId="11316" xr:uid="{00000000-0005-0000-0000-00004C910000}"/>
    <cellStyle name="Normal 5 4 8 2 2" xfId="19225" xr:uid="{00000000-0005-0000-0000-00004D910000}"/>
    <cellStyle name="Normal 5 4 8 2 2 2" xfId="34894" xr:uid="{00000000-0005-0000-0000-00004E910000}"/>
    <cellStyle name="Normal 5 4 8 2 2 3" xfId="50491" xr:uid="{00000000-0005-0000-0000-00004F910000}"/>
    <cellStyle name="Normal 5 4 8 2 3" xfId="27148" xr:uid="{00000000-0005-0000-0000-000050910000}"/>
    <cellStyle name="Normal 5 4 8 2 4" xfId="42745" xr:uid="{00000000-0005-0000-0000-000051910000}"/>
    <cellStyle name="Normal 5 4 8 3" xfId="11317" xr:uid="{00000000-0005-0000-0000-000052910000}"/>
    <cellStyle name="Normal 5 4 8 3 2" xfId="19226" xr:uid="{00000000-0005-0000-0000-000053910000}"/>
    <cellStyle name="Normal 5 4 8 3 2 2" xfId="34895" xr:uid="{00000000-0005-0000-0000-000054910000}"/>
    <cellStyle name="Normal 5 4 8 3 2 3" xfId="50492" xr:uid="{00000000-0005-0000-0000-000055910000}"/>
    <cellStyle name="Normal 5 4 8 3 3" xfId="27149" xr:uid="{00000000-0005-0000-0000-000056910000}"/>
    <cellStyle name="Normal 5 4 8 3 4" xfId="42746" xr:uid="{00000000-0005-0000-0000-000057910000}"/>
    <cellStyle name="Normal 5 4 8 4" xfId="19224" xr:uid="{00000000-0005-0000-0000-000058910000}"/>
    <cellStyle name="Normal 5 4 8 4 2" xfId="34893" xr:uid="{00000000-0005-0000-0000-000059910000}"/>
    <cellStyle name="Normal 5 4 8 4 3" xfId="50490" xr:uid="{00000000-0005-0000-0000-00005A910000}"/>
    <cellStyle name="Normal 5 4 8 5" xfId="27147" xr:uid="{00000000-0005-0000-0000-00005B910000}"/>
    <cellStyle name="Normal 5 4 8 6" xfId="42744" xr:uid="{00000000-0005-0000-0000-00005C910000}"/>
    <cellStyle name="Normal 5 4 9" xfId="11318" xr:uid="{00000000-0005-0000-0000-00005D910000}"/>
    <cellStyle name="Normal 5 4 9 2" xfId="11319" xr:uid="{00000000-0005-0000-0000-00005E910000}"/>
    <cellStyle name="Normal 5 4 9 2 2" xfId="19228" xr:uid="{00000000-0005-0000-0000-00005F910000}"/>
    <cellStyle name="Normal 5 4 9 2 2 2" xfId="34897" xr:uid="{00000000-0005-0000-0000-000060910000}"/>
    <cellStyle name="Normal 5 4 9 2 2 3" xfId="50494" xr:uid="{00000000-0005-0000-0000-000061910000}"/>
    <cellStyle name="Normal 5 4 9 2 3" xfId="27151" xr:uid="{00000000-0005-0000-0000-000062910000}"/>
    <cellStyle name="Normal 5 4 9 2 4" xfId="42748" xr:uid="{00000000-0005-0000-0000-000063910000}"/>
    <cellStyle name="Normal 5 4 9 3" xfId="11320" xr:uid="{00000000-0005-0000-0000-000064910000}"/>
    <cellStyle name="Normal 5 4 9 3 2" xfId="19229" xr:uid="{00000000-0005-0000-0000-000065910000}"/>
    <cellStyle name="Normal 5 4 9 3 2 2" xfId="34898" xr:uid="{00000000-0005-0000-0000-000066910000}"/>
    <cellStyle name="Normal 5 4 9 3 2 3" xfId="50495" xr:uid="{00000000-0005-0000-0000-000067910000}"/>
    <cellStyle name="Normal 5 4 9 3 3" xfId="27152" xr:uid="{00000000-0005-0000-0000-000068910000}"/>
    <cellStyle name="Normal 5 4 9 3 4" xfId="42749" xr:uid="{00000000-0005-0000-0000-000069910000}"/>
    <cellStyle name="Normal 5 4 9 4" xfId="19227" xr:uid="{00000000-0005-0000-0000-00006A910000}"/>
    <cellStyle name="Normal 5 4 9 4 2" xfId="34896" xr:uid="{00000000-0005-0000-0000-00006B910000}"/>
    <cellStyle name="Normal 5 4 9 4 3" xfId="50493" xr:uid="{00000000-0005-0000-0000-00006C910000}"/>
    <cellStyle name="Normal 5 4 9 5" xfId="27150" xr:uid="{00000000-0005-0000-0000-00006D910000}"/>
    <cellStyle name="Normal 5 4 9 6" xfId="42747" xr:uid="{00000000-0005-0000-0000-00006E910000}"/>
    <cellStyle name="Normal 5 5" xfId="283" xr:uid="{00000000-0005-0000-0000-00006F910000}"/>
    <cellStyle name="Normal 5 5 10" xfId="11322" xr:uid="{00000000-0005-0000-0000-000070910000}"/>
    <cellStyle name="Normal 5 5 10 2" xfId="11323" xr:uid="{00000000-0005-0000-0000-000071910000}"/>
    <cellStyle name="Normal 5 5 10 2 2" xfId="19232" xr:uid="{00000000-0005-0000-0000-000072910000}"/>
    <cellStyle name="Normal 5 5 10 2 2 2" xfId="34901" xr:uid="{00000000-0005-0000-0000-000073910000}"/>
    <cellStyle name="Normal 5 5 10 2 2 3" xfId="50498" xr:uid="{00000000-0005-0000-0000-000074910000}"/>
    <cellStyle name="Normal 5 5 10 2 3" xfId="27155" xr:uid="{00000000-0005-0000-0000-000075910000}"/>
    <cellStyle name="Normal 5 5 10 2 4" xfId="42752" xr:uid="{00000000-0005-0000-0000-000076910000}"/>
    <cellStyle name="Normal 5 5 10 3" xfId="11324" xr:uid="{00000000-0005-0000-0000-000077910000}"/>
    <cellStyle name="Normal 5 5 10 3 2" xfId="19233" xr:uid="{00000000-0005-0000-0000-000078910000}"/>
    <cellStyle name="Normal 5 5 10 3 2 2" xfId="34902" xr:uid="{00000000-0005-0000-0000-000079910000}"/>
    <cellStyle name="Normal 5 5 10 3 2 3" xfId="50499" xr:uid="{00000000-0005-0000-0000-00007A910000}"/>
    <cellStyle name="Normal 5 5 10 3 3" xfId="27156" xr:uid="{00000000-0005-0000-0000-00007B910000}"/>
    <cellStyle name="Normal 5 5 10 3 4" xfId="42753" xr:uid="{00000000-0005-0000-0000-00007C910000}"/>
    <cellStyle name="Normal 5 5 10 4" xfId="19231" xr:uid="{00000000-0005-0000-0000-00007D910000}"/>
    <cellStyle name="Normal 5 5 10 4 2" xfId="34900" xr:uid="{00000000-0005-0000-0000-00007E910000}"/>
    <cellStyle name="Normal 5 5 10 4 3" xfId="50497" xr:uid="{00000000-0005-0000-0000-00007F910000}"/>
    <cellStyle name="Normal 5 5 10 5" xfId="27154" xr:uid="{00000000-0005-0000-0000-000080910000}"/>
    <cellStyle name="Normal 5 5 10 6" xfId="42751" xr:uid="{00000000-0005-0000-0000-000081910000}"/>
    <cellStyle name="Normal 5 5 11" xfId="11325" xr:uid="{00000000-0005-0000-0000-000082910000}"/>
    <cellStyle name="Normal 5 5 11 2" xfId="11326" xr:uid="{00000000-0005-0000-0000-000083910000}"/>
    <cellStyle name="Normal 5 5 11 2 2" xfId="19235" xr:uid="{00000000-0005-0000-0000-000084910000}"/>
    <cellStyle name="Normal 5 5 11 2 2 2" xfId="34904" xr:uid="{00000000-0005-0000-0000-000085910000}"/>
    <cellStyle name="Normal 5 5 11 2 2 3" xfId="50501" xr:uid="{00000000-0005-0000-0000-000086910000}"/>
    <cellStyle name="Normal 5 5 11 2 3" xfId="27158" xr:uid="{00000000-0005-0000-0000-000087910000}"/>
    <cellStyle name="Normal 5 5 11 2 4" xfId="42755" xr:uid="{00000000-0005-0000-0000-000088910000}"/>
    <cellStyle name="Normal 5 5 11 3" xfId="11327" xr:uid="{00000000-0005-0000-0000-000089910000}"/>
    <cellStyle name="Normal 5 5 11 3 2" xfId="19236" xr:uid="{00000000-0005-0000-0000-00008A910000}"/>
    <cellStyle name="Normal 5 5 11 3 2 2" xfId="34905" xr:uid="{00000000-0005-0000-0000-00008B910000}"/>
    <cellStyle name="Normal 5 5 11 3 2 3" xfId="50502" xr:uid="{00000000-0005-0000-0000-00008C910000}"/>
    <cellStyle name="Normal 5 5 11 3 3" xfId="27159" xr:uid="{00000000-0005-0000-0000-00008D910000}"/>
    <cellStyle name="Normal 5 5 11 3 4" xfId="42756" xr:uid="{00000000-0005-0000-0000-00008E910000}"/>
    <cellStyle name="Normal 5 5 11 4" xfId="19234" xr:uid="{00000000-0005-0000-0000-00008F910000}"/>
    <cellStyle name="Normal 5 5 11 4 2" xfId="34903" xr:uid="{00000000-0005-0000-0000-000090910000}"/>
    <cellStyle name="Normal 5 5 11 4 3" xfId="50500" xr:uid="{00000000-0005-0000-0000-000091910000}"/>
    <cellStyle name="Normal 5 5 11 5" xfId="27157" xr:uid="{00000000-0005-0000-0000-000092910000}"/>
    <cellStyle name="Normal 5 5 11 6" xfId="42754" xr:uid="{00000000-0005-0000-0000-000093910000}"/>
    <cellStyle name="Normal 5 5 12" xfId="11328" xr:uid="{00000000-0005-0000-0000-000094910000}"/>
    <cellStyle name="Normal 5 5 12 2" xfId="11329" xr:uid="{00000000-0005-0000-0000-000095910000}"/>
    <cellStyle name="Normal 5 5 12 2 2" xfId="19238" xr:uid="{00000000-0005-0000-0000-000096910000}"/>
    <cellStyle name="Normal 5 5 12 2 2 2" xfId="34907" xr:uid="{00000000-0005-0000-0000-000097910000}"/>
    <cellStyle name="Normal 5 5 12 2 2 3" xfId="50504" xr:uid="{00000000-0005-0000-0000-000098910000}"/>
    <cellStyle name="Normal 5 5 12 2 3" xfId="27161" xr:uid="{00000000-0005-0000-0000-000099910000}"/>
    <cellStyle name="Normal 5 5 12 2 4" xfId="42758" xr:uid="{00000000-0005-0000-0000-00009A910000}"/>
    <cellStyle name="Normal 5 5 12 3" xfId="11330" xr:uid="{00000000-0005-0000-0000-00009B910000}"/>
    <cellStyle name="Normal 5 5 12 3 2" xfId="19239" xr:uid="{00000000-0005-0000-0000-00009C910000}"/>
    <cellStyle name="Normal 5 5 12 3 2 2" xfId="34908" xr:uid="{00000000-0005-0000-0000-00009D910000}"/>
    <cellStyle name="Normal 5 5 12 3 2 3" xfId="50505" xr:uid="{00000000-0005-0000-0000-00009E910000}"/>
    <cellStyle name="Normal 5 5 12 3 3" xfId="27162" xr:uid="{00000000-0005-0000-0000-00009F910000}"/>
    <cellStyle name="Normal 5 5 12 3 4" xfId="42759" xr:uid="{00000000-0005-0000-0000-0000A0910000}"/>
    <cellStyle name="Normal 5 5 12 4" xfId="19237" xr:uid="{00000000-0005-0000-0000-0000A1910000}"/>
    <cellStyle name="Normal 5 5 12 4 2" xfId="34906" xr:uid="{00000000-0005-0000-0000-0000A2910000}"/>
    <cellStyle name="Normal 5 5 12 4 3" xfId="50503" xr:uid="{00000000-0005-0000-0000-0000A3910000}"/>
    <cellStyle name="Normal 5 5 12 5" xfId="27160" xr:uid="{00000000-0005-0000-0000-0000A4910000}"/>
    <cellStyle name="Normal 5 5 12 6" xfId="42757" xr:uid="{00000000-0005-0000-0000-0000A5910000}"/>
    <cellStyle name="Normal 5 5 13" xfId="11331" xr:uid="{00000000-0005-0000-0000-0000A6910000}"/>
    <cellStyle name="Normal 5 5 13 2" xfId="11332" xr:uid="{00000000-0005-0000-0000-0000A7910000}"/>
    <cellStyle name="Normal 5 5 13 2 2" xfId="19241" xr:uid="{00000000-0005-0000-0000-0000A8910000}"/>
    <cellStyle name="Normal 5 5 13 2 2 2" xfId="34910" xr:uid="{00000000-0005-0000-0000-0000A9910000}"/>
    <cellStyle name="Normal 5 5 13 2 2 3" xfId="50507" xr:uid="{00000000-0005-0000-0000-0000AA910000}"/>
    <cellStyle name="Normal 5 5 13 2 3" xfId="27164" xr:uid="{00000000-0005-0000-0000-0000AB910000}"/>
    <cellStyle name="Normal 5 5 13 2 4" xfId="42761" xr:uid="{00000000-0005-0000-0000-0000AC910000}"/>
    <cellStyle name="Normal 5 5 13 3" xfId="11333" xr:uid="{00000000-0005-0000-0000-0000AD910000}"/>
    <cellStyle name="Normal 5 5 13 3 2" xfId="19242" xr:uid="{00000000-0005-0000-0000-0000AE910000}"/>
    <cellStyle name="Normal 5 5 13 3 2 2" xfId="34911" xr:uid="{00000000-0005-0000-0000-0000AF910000}"/>
    <cellStyle name="Normal 5 5 13 3 2 3" xfId="50508" xr:uid="{00000000-0005-0000-0000-0000B0910000}"/>
    <cellStyle name="Normal 5 5 13 3 3" xfId="27165" xr:uid="{00000000-0005-0000-0000-0000B1910000}"/>
    <cellStyle name="Normal 5 5 13 3 4" xfId="42762" xr:uid="{00000000-0005-0000-0000-0000B2910000}"/>
    <cellStyle name="Normal 5 5 13 4" xfId="19240" xr:uid="{00000000-0005-0000-0000-0000B3910000}"/>
    <cellStyle name="Normal 5 5 13 4 2" xfId="34909" xr:uid="{00000000-0005-0000-0000-0000B4910000}"/>
    <cellStyle name="Normal 5 5 13 4 3" xfId="50506" xr:uid="{00000000-0005-0000-0000-0000B5910000}"/>
    <cellStyle name="Normal 5 5 13 5" xfId="27163" xr:uid="{00000000-0005-0000-0000-0000B6910000}"/>
    <cellStyle name="Normal 5 5 13 6" xfId="42760" xr:uid="{00000000-0005-0000-0000-0000B7910000}"/>
    <cellStyle name="Normal 5 5 14" xfId="11334" xr:uid="{00000000-0005-0000-0000-0000B8910000}"/>
    <cellStyle name="Normal 5 5 14 2" xfId="11335" xr:uid="{00000000-0005-0000-0000-0000B9910000}"/>
    <cellStyle name="Normal 5 5 14 2 2" xfId="19244" xr:uid="{00000000-0005-0000-0000-0000BA910000}"/>
    <cellStyle name="Normal 5 5 14 2 2 2" xfId="34913" xr:uid="{00000000-0005-0000-0000-0000BB910000}"/>
    <cellStyle name="Normal 5 5 14 2 2 3" xfId="50510" xr:uid="{00000000-0005-0000-0000-0000BC910000}"/>
    <cellStyle name="Normal 5 5 14 2 3" xfId="27167" xr:uid="{00000000-0005-0000-0000-0000BD910000}"/>
    <cellStyle name="Normal 5 5 14 2 4" xfId="42764" xr:uid="{00000000-0005-0000-0000-0000BE910000}"/>
    <cellStyle name="Normal 5 5 14 3" xfId="11336" xr:uid="{00000000-0005-0000-0000-0000BF910000}"/>
    <cellStyle name="Normal 5 5 14 3 2" xfId="19245" xr:uid="{00000000-0005-0000-0000-0000C0910000}"/>
    <cellStyle name="Normal 5 5 14 3 2 2" xfId="34914" xr:uid="{00000000-0005-0000-0000-0000C1910000}"/>
    <cellStyle name="Normal 5 5 14 3 2 3" xfId="50511" xr:uid="{00000000-0005-0000-0000-0000C2910000}"/>
    <cellStyle name="Normal 5 5 14 3 3" xfId="27168" xr:uid="{00000000-0005-0000-0000-0000C3910000}"/>
    <cellStyle name="Normal 5 5 14 3 4" xfId="42765" xr:uid="{00000000-0005-0000-0000-0000C4910000}"/>
    <cellStyle name="Normal 5 5 14 4" xfId="19243" xr:uid="{00000000-0005-0000-0000-0000C5910000}"/>
    <cellStyle name="Normal 5 5 14 4 2" xfId="34912" xr:uid="{00000000-0005-0000-0000-0000C6910000}"/>
    <cellStyle name="Normal 5 5 14 4 3" xfId="50509" xr:uid="{00000000-0005-0000-0000-0000C7910000}"/>
    <cellStyle name="Normal 5 5 14 5" xfId="27166" xr:uid="{00000000-0005-0000-0000-0000C8910000}"/>
    <cellStyle name="Normal 5 5 14 6" xfId="42763" xr:uid="{00000000-0005-0000-0000-0000C9910000}"/>
    <cellStyle name="Normal 5 5 15" xfId="11337" xr:uid="{00000000-0005-0000-0000-0000CA910000}"/>
    <cellStyle name="Normal 5 5 15 2" xfId="11338" xr:uid="{00000000-0005-0000-0000-0000CB910000}"/>
    <cellStyle name="Normal 5 5 15 2 2" xfId="19247" xr:uid="{00000000-0005-0000-0000-0000CC910000}"/>
    <cellStyle name="Normal 5 5 15 2 2 2" xfId="34916" xr:uid="{00000000-0005-0000-0000-0000CD910000}"/>
    <cellStyle name="Normal 5 5 15 2 2 3" xfId="50513" xr:uid="{00000000-0005-0000-0000-0000CE910000}"/>
    <cellStyle name="Normal 5 5 15 2 3" xfId="27170" xr:uid="{00000000-0005-0000-0000-0000CF910000}"/>
    <cellStyle name="Normal 5 5 15 2 4" xfId="42767" xr:uid="{00000000-0005-0000-0000-0000D0910000}"/>
    <cellStyle name="Normal 5 5 15 3" xfId="11339" xr:uid="{00000000-0005-0000-0000-0000D1910000}"/>
    <cellStyle name="Normal 5 5 15 3 2" xfId="19248" xr:uid="{00000000-0005-0000-0000-0000D2910000}"/>
    <cellStyle name="Normal 5 5 15 3 2 2" xfId="34917" xr:uid="{00000000-0005-0000-0000-0000D3910000}"/>
    <cellStyle name="Normal 5 5 15 3 2 3" xfId="50514" xr:uid="{00000000-0005-0000-0000-0000D4910000}"/>
    <cellStyle name="Normal 5 5 15 3 3" xfId="27171" xr:uid="{00000000-0005-0000-0000-0000D5910000}"/>
    <cellStyle name="Normal 5 5 15 3 4" xfId="42768" xr:uid="{00000000-0005-0000-0000-0000D6910000}"/>
    <cellStyle name="Normal 5 5 15 4" xfId="19246" xr:uid="{00000000-0005-0000-0000-0000D7910000}"/>
    <cellStyle name="Normal 5 5 15 4 2" xfId="34915" xr:uid="{00000000-0005-0000-0000-0000D8910000}"/>
    <cellStyle name="Normal 5 5 15 4 3" xfId="50512" xr:uid="{00000000-0005-0000-0000-0000D9910000}"/>
    <cellStyle name="Normal 5 5 15 5" xfId="27169" xr:uid="{00000000-0005-0000-0000-0000DA910000}"/>
    <cellStyle name="Normal 5 5 15 6" xfId="42766" xr:uid="{00000000-0005-0000-0000-0000DB910000}"/>
    <cellStyle name="Normal 5 5 16" xfId="11340" xr:uid="{00000000-0005-0000-0000-0000DC910000}"/>
    <cellStyle name="Normal 5 5 16 2" xfId="11341" xr:uid="{00000000-0005-0000-0000-0000DD910000}"/>
    <cellStyle name="Normal 5 5 16 2 2" xfId="19250" xr:uid="{00000000-0005-0000-0000-0000DE910000}"/>
    <cellStyle name="Normal 5 5 16 2 2 2" xfId="34919" xr:uid="{00000000-0005-0000-0000-0000DF910000}"/>
    <cellStyle name="Normal 5 5 16 2 2 3" xfId="50516" xr:uid="{00000000-0005-0000-0000-0000E0910000}"/>
    <cellStyle name="Normal 5 5 16 2 3" xfId="27173" xr:uid="{00000000-0005-0000-0000-0000E1910000}"/>
    <cellStyle name="Normal 5 5 16 2 4" xfId="42770" xr:uid="{00000000-0005-0000-0000-0000E2910000}"/>
    <cellStyle name="Normal 5 5 16 3" xfId="11342" xr:uid="{00000000-0005-0000-0000-0000E3910000}"/>
    <cellStyle name="Normal 5 5 16 3 2" xfId="19251" xr:uid="{00000000-0005-0000-0000-0000E4910000}"/>
    <cellStyle name="Normal 5 5 16 3 2 2" xfId="34920" xr:uid="{00000000-0005-0000-0000-0000E5910000}"/>
    <cellStyle name="Normal 5 5 16 3 2 3" xfId="50517" xr:uid="{00000000-0005-0000-0000-0000E6910000}"/>
    <cellStyle name="Normal 5 5 16 3 3" xfId="27174" xr:uid="{00000000-0005-0000-0000-0000E7910000}"/>
    <cellStyle name="Normal 5 5 16 3 4" xfId="42771" xr:uid="{00000000-0005-0000-0000-0000E8910000}"/>
    <cellStyle name="Normal 5 5 16 4" xfId="19249" xr:uid="{00000000-0005-0000-0000-0000E9910000}"/>
    <cellStyle name="Normal 5 5 16 4 2" xfId="34918" xr:uid="{00000000-0005-0000-0000-0000EA910000}"/>
    <cellStyle name="Normal 5 5 16 4 3" xfId="50515" xr:uid="{00000000-0005-0000-0000-0000EB910000}"/>
    <cellStyle name="Normal 5 5 16 5" xfId="27172" xr:uid="{00000000-0005-0000-0000-0000EC910000}"/>
    <cellStyle name="Normal 5 5 16 6" xfId="42769" xr:uid="{00000000-0005-0000-0000-0000ED910000}"/>
    <cellStyle name="Normal 5 5 17" xfId="11343" xr:uid="{00000000-0005-0000-0000-0000EE910000}"/>
    <cellStyle name="Normal 5 5 17 2" xfId="19252" xr:uid="{00000000-0005-0000-0000-0000EF910000}"/>
    <cellStyle name="Normal 5 5 17 2 2" xfId="34921" xr:uid="{00000000-0005-0000-0000-0000F0910000}"/>
    <cellStyle name="Normal 5 5 17 2 3" xfId="50518" xr:uid="{00000000-0005-0000-0000-0000F1910000}"/>
    <cellStyle name="Normal 5 5 17 3" xfId="27175" xr:uid="{00000000-0005-0000-0000-0000F2910000}"/>
    <cellStyle name="Normal 5 5 17 4" xfId="42772" xr:uid="{00000000-0005-0000-0000-0000F3910000}"/>
    <cellStyle name="Normal 5 5 18" xfId="11344" xr:uid="{00000000-0005-0000-0000-0000F4910000}"/>
    <cellStyle name="Normal 5 5 18 2" xfId="19253" xr:uid="{00000000-0005-0000-0000-0000F5910000}"/>
    <cellStyle name="Normal 5 5 18 2 2" xfId="34922" xr:uid="{00000000-0005-0000-0000-0000F6910000}"/>
    <cellStyle name="Normal 5 5 18 2 3" xfId="50519" xr:uid="{00000000-0005-0000-0000-0000F7910000}"/>
    <cellStyle name="Normal 5 5 18 3" xfId="27176" xr:uid="{00000000-0005-0000-0000-0000F8910000}"/>
    <cellStyle name="Normal 5 5 18 4" xfId="42773" xr:uid="{00000000-0005-0000-0000-0000F9910000}"/>
    <cellStyle name="Normal 5 5 19" xfId="19230" xr:uid="{00000000-0005-0000-0000-0000FA910000}"/>
    <cellStyle name="Normal 5 5 19 2" xfId="34899" xr:uid="{00000000-0005-0000-0000-0000FB910000}"/>
    <cellStyle name="Normal 5 5 19 3" xfId="50496" xr:uid="{00000000-0005-0000-0000-0000FC910000}"/>
    <cellStyle name="Normal 5 5 2" xfId="11345" xr:uid="{00000000-0005-0000-0000-0000FD910000}"/>
    <cellStyle name="Normal 5 5 2 2" xfId="11346" xr:uid="{00000000-0005-0000-0000-0000FE910000}"/>
    <cellStyle name="Normal 5 5 2 2 2" xfId="11347" xr:uid="{00000000-0005-0000-0000-0000FF910000}"/>
    <cellStyle name="Normal 5 5 2 2 2 2" xfId="11348" xr:uid="{00000000-0005-0000-0000-000000920000}"/>
    <cellStyle name="Normal 5 5 2 2 2 2 2" xfId="19257" xr:uid="{00000000-0005-0000-0000-000001920000}"/>
    <cellStyle name="Normal 5 5 2 2 2 2 2 2" xfId="34926" xr:uid="{00000000-0005-0000-0000-000002920000}"/>
    <cellStyle name="Normal 5 5 2 2 2 2 2 3" xfId="50523" xr:uid="{00000000-0005-0000-0000-000003920000}"/>
    <cellStyle name="Normal 5 5 2 2 2 2 3" xfId="27180" xr:uid="{00000000-0005-0000-0000-000004920000}"/>
    <cellStyle name="Normal 5 5 2 2 2 2 4" xfId="42777" xr:uid="{00000000-0005-0000-0000-000005920000}"/>
    <cellStyle name="Normal 5 5 2 2 2 3" xfId="11349" xr:uid="{00000000-0005-0000-0000-000006920000}"/>
    <cellStyle name="Normal 5 5 2 2 2 3 2" xfId="19258" xr:uid="{00000000-0005-0000-0000-000007920000}"/>
    <cellStyle name="Normal 5 5 2 2 2 3 2 2" xfId="34927" xr:uid="{00000000-0005-0000-0000-000008920000}"/>
    <cellStyle name="Normal 5 5 2 2 2 3 2 3" xfId="50524" xr:uid="{00000000-0005-0000-0000-000009920000}"/>
    <cellStyle name="Normal 5 5 2 2 2 3 3" xfId="27181" xr:uid="{00000000-0005-0000-0000-00000A920000}"/>
    <cellStyle name="Normal 5 5 2 2 2 3 4" xfId="42778" xr:uid="{00000000-0005-0000-0000-00000B920000}"/>
    <cellStyle name="Normal 5 5 2 2 2 4" xfId="19256" xr:uid="{00000000-0005-0000-0000-00000C920000}"/>
    <cellStyle name="Normal 5 5 2 2 2 4 2" xfId="34925" xr:uid="{00000000-0005-0000-0000-00000D920000}"/>
    <cellStyle name="Normal 5 5 2 2 2 4 3" xfId="50522" xr:uid="{00000000-0005-0000-0000-00000E920000}"/>
    <cellStyle name="Normal 5 5 2 2 2 5" xfId="27179" xr:uid="{00000000-0005-0000-0000-00000F920000}"/>
    <cellStyle name="Normal 5 5 2 2 2 6" xfId="42776" xr:uid="{00000000-0005-0000-0000-000010920000}"/>
    <cellStyle name="Normal 5 5 2 2 3" xfId="11350" xr:uid="{00000000-0005-0000-0000-000011920000}"/>
    <cellStyle name="Normal 5 5 2 2 3 2" xfId="19259" xr:uid="{00000000-0005-0000-0000-000012920000}"/>
    <cellStyle name="Normal 5 5 2 2 3 2 2" xfId="34928" xr:uid="{00000000-0005-0000-0000-000013920000}"/>
    <cellStyle name="Normal 5 5 2 2 3 2 3" xfId="50525" xr:uid="{00000000-0005-0000-0000-000014920000}"/>
    <cellStyle name="Normal 5 5 2 2 3 3" xfId="27182" xr:uid="{00000000-0005-0000-0000-000015920000}"/>
    <cellStyle name="Normal 5 5 2 2 3 4" xfId="42779" xr:uid="{00000000-0005-0000-0000-000016920000}"/>
    <cellStyle name="Normal 5 5 2 2 4" xfId="11351" xr:uid="{00000000-0005-0000-0000-000017920000}"/>
    <cellStyle name="Normal 5 5 2 2 4 2" xfId="19260" xr:uid="{00000000-0005-0000-0000-000018920000}"/>
    <cellStyle name="Normal 5 5 2 2 4 2 2" xfId="34929" xr:uid="{00000000-0005-0000-0000-000019920000}"/>
    <cellStyle name="Normal 5 5 2 2 4 2 3" xfId="50526" xr:uid="{00000000-0005-0000-0000-00001A920000}"/>
    <cellStyle name="Normal 5 5 2 2 4 3" xfId="27183" xr:uid="{00000000-0005-0000-0000-00001B920000}"/>
    <cellStyle name="Normal 5 5 2 2 4 4" xfId="42780" xr:uid="{00000000-0005-0000-0000-00001C920000}"/>
    <cellStyle name="Normal 5 5 2 2 5" xfId="19255" xr:uid="{00000000-0005-0000-0000-00001D920000}"/>
    <cellStyle name="Normal 5 5 2 2 5 2" xfId="34924" xr:uid="{00000000-0005-0000-0000-00001E920000}"/>
    <cellStyle name="Normal 5 5 2 2 5 3" xfId="50521" xr:uid="{00000000-0005-0000-0000-00001F920000}"/>
    <cellStyle name="Normal 5 5 2 2 6" xfId="27178" xr:uid="{00000000-0005-0000-0000-000020920000}"/>
    <cellStyle name="Normal 5 5 2 2 7" xfId="42775" xr:uid="{00000000-0005-0000-0000-000021920000}"/>
    <cellStyle name="Normal 5 5 2 3" xfId="11352" xr:uid="{00000000-0005-0000-0000-000022920000}"/>
    <cellStyle name="Normal 5 5 2 3 2" xfId="11353" xr:uid="{00000000-0005-0000-0000-000023920000}"/>
    <cellStyle name="Normal 5 5 2 3 2 2" xfId="19262" xr:uid="{00000000-0005-0000-0000-000024920000}"/>
    <cellStyle name="Normal 5 5 2 3 2 2 2" xfId="34931" xr:uid="{00000000-0005-0000-0000-000025920000}"/>
    <cellStyle name="Normal 5 5 2 3 2 2 3" xfId="50528" xr:uid="{00000000-0005-0000-0000-000026920000}"/>
    <cellStyle name="Normal 5 5 2 3 2 3" xfId="27185" xr:uid="{00000000-0005-0000-0000-000027920000}"/>
    <cellStyle name="Normal 5 5 2 3 2 4" xfId="42782" xr:uid="{00000000-0005-0000-0000-000028920000}"/>
    <cellStyle name="Normal 5 5 2 3 3" xfId="11354" xr:uid="{00000000-0005-0000-0000-000029920000}"/>
    <cellStyle name="Normal 5 5 2 3 3 2" xfId="19263" xr:uid="{00000000-0005-0000-0000-00002A920000}"/>
    <cellStyle name="Normal 5 5 2 3 3 2 2" xfId="34932" xr:uid="{00000000-0005-0000-0000-00002B920000}"/>
    <cellStyle name="Normal 5 5 2 3 3 2 3" xfId="50529" xr:uid="{00000000-0005-0000-0000-00002C920000}"/>
    <cellStyle name="Normal 5 5 2 3 3 3" xfId="27186" xr:uid="{00000000-0005-0000-0000-00002D920000}"/>
    <cellStyle name="Normal 5 5 2 3 3 4" xfId="42783" xr:uid="{00000000-0005-0000-0000-00002E920000}"/>
    <cellStyle name="Normal 5 5 2 3 4" xfId="19261" xr:uid="{00000000-0005-0000-0000-00002F920000}"/>
    <cellStyle name="Normal 5 5 2 3 4 2" xfId="34930" xr:uid="{00000000-0005-0000-0000-000030920000}"/>
    <cellStyle name="Normal 5 5 2 3 4 3" xfId="50527" xr:uid="{00000000-0005-0000-0000-000031920000}"/>
    <cellStyle name="Normal 5 5 2 3 5" xfId="27184" xr:uid="{00000000-0005-0000-0000-000032920000}"/>
    <cellStyle name="Normal 5 5 2 3 6" xfId="42781" xr:uid="{00000000-0005-0000-0000-000033920000}"/>
    <cellStyle name="Normal 5 5 2 4" xfId="11355" xr:uid="{00000000-0005-0000-0000-000034920000}"/>
    <cellStyle name="Normal 5 5 2 4 2" xfId="19264" xr:uid="{00000000-0005-0000-0000-000035920000}"/>
    <cellStyle name="Normal 5 5 2 4 2 2" xfId="34933" xr:uid="{00000000-0005-0000-0000-000036920000}"/>
    <cellStyle name="Normal 5 5 2 4 2 3" xfId="50530" xr:uid="{00000000-0005-0000-0000-000037920000}"/>
    <cellStyle name="Normal 5 5 2 4 3" xfId="27187" xr:uid="{00000000-0005-0000-0000-000038920000}"/>
    <cellStyle name="Normal 5 5 2 4 4" xfId="42784" xr:uid="{00000000-0005-0000-0000-000039920000}"/>
    <cellStyle name="Normal 5 5 2 5" xfId="11356" xr:uid="{00000000-0005-0000-0000-00003A920000}"/>
    <cellStyle name="Normal 5 5 2 5 2" xfId="19265" xr:uid="{00000000-0005-0000-0000-00003B920000}"/>
    <cellStyle name="Normal 5 5 2 5 2 2" xfId="34934" xr:uid="{00000000-0005-0000-0000-00003C920000}"/>
    <cellStyle name="Normal 5 5 2 5 2 3" xfId="50531" xr:uid="{00000000-0005-0000-0000-00003D920000}"/>
    <cellStyle name="Normal 5 5 2 5 3" xfId="27188" xr:uid="{00000000-0005-0000-0000-00003E920000}"/>
    <cellStyle name="Normal 5 5 2 5 4" xfId="42785" xr:uid="{00000000-0005-0000-0000-00003F920000}"/>
    <cellStyle name="Normal 5 5 2 6" xfId="19254" xr:uid="{00000000-0005-0000-0000-000040920000}"/>
    <cellStyle name="Normal 5 5 2 6 2" xfId="34923" xr:uid="{00000000-0005-0000-0000-000041920000}"/>
    <cellStyle name="Normal 5 5 2 6 3" xfId="50520" xr:uid="{00000000-0005-0000-0000-000042920000}"/>
    <cellStyle name="Normal 5 5 2 7" xfId="27177" xr:uid="{00000000-0005-0000-0000-000043920000}"/>
    <cellStyle name="Normal 5 5 2 8" xfId="42774" xr:uid="{00000000-0005-0000-0000-000044920000}"/>
    <cellStyle name="Normal 5 5 20" xfId="11321" xr:uid="{00000000-0005-0000-0000-000045920000}"/>
    <cellStyle name="Normal 5 5 20 2" xfId="27153" xr:uid="{00000000-0005-0000-0000-000046920000}"/>
    <cellStyle name="Normal 5 5 21" xfId="42750" xr:uid="{00000000-0005-0000-0000-000047920000}"/>
    <cellStyle name="Normal 5 5 3" xfId="11357" xr:uid="{00000000-0005-0000-0000-000048920000}"/>
    <cellStyle name="Normal 5 5 3 2" xfId="11358" xr:uid="{00000000-0005-0000-0000-000049920000}"/>
    <cellStyle name="Normal 5 5 3 2 2" xfId="11359" xr:uid="{00000000-0005-0000-0000-00004A920000}"/>
    <cellStyle name="Normal 5 5 3 2 2 2" xfId="11360" xr:uid="{00000000-0005-0000-0000-00004B920000}"/>
    <cellStyle name="Normal 5 5 3 2 2 2 2" xfId="19269" xr:uid="{00000000-0005-0000-0000-00004C920000}"/>
    <cellStyle name="Normal 5 5 3 2 2 2 2 2" xfId="34938" xr:uid="{00000000-0005-0000-0000-00004D920000}"/>
    <cellStyle name="Normal 5 5 3 2 2 2 2 3" xfId="50535" xr:uid="{00000000-0005-0000-0000-00004E920000}"/>
    <cellStyle name="Normal 5 5 3 2 2 2 3" xfId="27192" xr:uid="{00000000-0005-0000-0000-00004F920000}"/>
    <cellStyle name="Normal 5 5 3 2 2 2 4" xfId="42789" xr:uid="{00000000-0005-0000-0000-000050920000}"/>
    <cellStyle name="Normal 5 5 3 2 2 3" xfId="11361" xr:uid="{00000000-0005-0000-0000-000051920000}"/>
    <cellStyle name="Normal 5 5 3 2 2 3 2" xfId="19270" xr:uid="{00000000-0005-0000-0000-000052920000}"/>
    <cellStyle name="Normal 5 5 3 2 2 3 2 2" xfId="34939" xr:uid="{00000000-0005-0000-0000-000053920000}"/>
    <cellStyle name="Normal 5 5 3 2 2 3 2 3" xfId="50536" xr:uid="{00000000-0005-0000-0000-000054920000}"/>
    <cellStyle name="Normal 5 5 3 2 2 3 3" xfId="27193" xr:uid="{00000000-0005-0000-0000-000055920000}"/>
    <cellStyle name="Normal 5 5 3 2 2 3 4" xfId="42790" xr:uid="{00000000-0005-0000-0000-000056920000}"/>
    <cellStyle name="Normal 5 5 3 2 2 4" xfId="19268" xr:uid="{00000000-0005-0000-0000-000057920000}"/>
    <cellStyle name="Normal 5 5 3 2 2 4 2" xfId="34937" xr:uid="{00000000-0005-0000-0000-000058920000}"/>
    <cellStyle name="Normal 5 5 3 2 2 4 3" xfId="50534" xr:uid="{00000000-0005-0000-0000-000059920000}"/>
    <cellStyle name="Normal 5 5 3 2 2 5" xfId="27191" xr:uid="{00000000-0005-0000-0000-00005A920000}"/>
    <cellStyle name="Normal 5 5 3 2 2 6" xfId="42788" xr:uid="{00000000-0005-0000-0000-00005B920000}"/>
    <cellStyle name="Normal 5 5 3 2 3" xfId="11362" xr:uid="{00000000-0005-0000-0000-00005C920000}"/>
    <cellStyle name="Normal 5 5 3 2 3 2" xfId="19271" xr:uid="{00000000-0005-0000-0000-00005D920000}"/>
    <cellStyle name="Normal 5 5 3 2 3 2 2" xfId="34940" xr:uid="{00000000-0005-0000-0000-00005E920000}"/>
    <cellStyle name="Normal 5 5 3 2 3 2 3" xfId="50537" xr:uid="{00000000-0005-0000-0000-00005F920000}"/>
    <cellStyle name="Normal 5 5 3 2 3 3" xfId="27194" xr:uid="{00000000-0005-0000-0000-000060920000}"/>
    <cellStyle name="Normal 5 5 3 2 3 4" xfId="42791" xr:uid="{00000000-0005-0000-0000-000061920000}"/>
    <cellStyle name="Normal 5 5 3 2 4" xfId="11363" xr:uid="{00000000-0005-0000-0000-000062920000}"/>
    <cellStyle name="Normal 5 5 3 2 4 2" xfId="19272" xr:uid="{00000000-0005-0000-0000-000063920000}"/>
    <cellStyle name="Normal 5 5 3 2 4 2 2" xfId="34941" xr:uid="{00000000-0005-0000-0000-000064920000}"/>
    <cellStyle name="Normal 5 5 3 2 4 2 3" xfId="50538" xr:uid="{00000000-0005-0000-0000-000065920000}"/>
    <cellStyle name="Normal 5 5 3 2 4 3" xfId="27195" xr:uid="{00000000-0005-0000-0000-000066920000}"/>
    <cellStyle name="Normal 5 5 3 2 4 4" xfId="42792" xr:uid="{00000000-0005-0000-0000-000067920000}"/>
    <cellStyle name="Normal 5 5 3 2 5" xfId="19267" xr:uid="{00000000-0005-0000-0000-000068920000}"/>
    <cellStyle name="Normal 5 5 3 2 5 2" xfId="34936" xr:uid="{00000000-0005-0000-0000-000069920000}"/>
    <cellStyle name="Normal 5 5 3 2 5 3" xfId="50533" xr:uid="{00000000-0005-0000-0000-00006A920000}"/>
    <cellStyle name="Normal 5 5 3 2 6" xfId="27190" xr:uid="{00000000-0005-0000-0000-00006B920000}"/>
    <cellStyle name="Normal 5 5 3 2 7" xfId="42787" xr:uid="{00000000-0005-0000-0000-00006C920000}"/>
    <cellStyle name="Normal 5 5 3 3" xfId="11364" xr:uid="{00000000-0005-0000-0000-00006D920000}"/>
    <cellStyle name="Normal 5 5 3 3 2" xfId="11365" xr:uid="{00000000-0005-0000-0000-00006E920000}"/>
    <cellStyle name="Normal 5 5 3 3 2 2" xfId="19274" xr:uid="{00000000-0005-0000-0000-00006F920000}"/>
    <cellStyle name="Normal 5 5 3 3 2 2 2" xfId="34943" xr:uid="{00000000-0005-0000-0000-000070920000}"/>
    <cellStyle name="Normal 5 5 3 3 2 2 3" xfId="50540" xr:uid="{00000000-0005-0000-0000-000071920000}"/>
    <cellStyle name="Normal 5 5 3 3 2 3" xfId="27197" xr:uid="{00000000-0005-0000-0000-000072920000}"/>
    <cellStyle name="Normal 5 5 3 3 2 4" xfId="42794" xr:uid="{00000000-0005-0000-0000-000073920000}"/>
    <cellStyle name="Normal 5 5 3 3 3" xfId="11366" xr:uid="{00000000-0005-0000-0000-000074920000}"/>
    <cellStyle name="Normal 5 5 3 3 3 2" xfId="19275" xr:uid="{00000000-0005-0000-0000-000075920000}"/>
    <cellStyle name="Normal 5 5 3 3 3 2 2" xfId="34944" xr:uid="{00000000-0005-0000-0000-000076920000}"/>
    <cellStyle name="Normal 5 5 3 3 3 2 3" xfId="50541" xr:uid="{00000000-0005-0000-0000-000077920000}"/>
    <cellStyle name="Normal 5 5 3 3 3 3" xfId="27198" xr:uid="{00000000-0005-0000-0000-000078920000}"/>
    <cellStyle name="Normal 5 5 3 3 3 4" xfId="42795" xr:uid="{00000000-0005-0000-0000-000079920000}"/>
    <cellStyle name="Normal 5 5 3 3 4" xfId="19273" xr:uid="{00000000-0005-0000-0000-00007A920000}"/>
    <cellStyle name="Normal 5 5 3 3 4 2" xfId="34942" xr:uid="{00000000-0005-0000-0000-00007B920000}"/>
    <cellStyle name="Normal 5 5 3 3 4 3" xfId="50539" xr:uid="{00000000-0005-0000-0000-00007C920000}"/>
    <cellStyle name="Normal 5 5 3 3 5" xfId="27196" xr:uid="{00000000-0005-0000-0000-00007D920000}"/>
    <cellStyle name="Normal 5 5 3 3 6" xfId="42793" xr:uid="{00000000-0005-0000-0000-00007E920000}"/>
    <cellStyle name="Normal 5 5 3 4" xfId="11367" xr:uid="{00000000-0005-0000-0000-00007F920000}"/>
    <cellStyle name="Normal 5 5 3 4 2" xfId="19276" xr:uid="{00000000-0005-0000-0000-000080920000}"/>
    <cellStyle name="Normal 5 5 3 4 2 2" xfId="34945" xr:uid="{00000000-0005-0000-0000-000081920000}"/>
    <cellStyle name="Normal 5 5 3 4 2 3" xfId="50542" xr:uid="{00000000-0005-0000-0000-000082920000}"/>
    <cellStyle name="Normal 5 5 3 4 3" xfId="27199" xr:uid="{00000000-0005-0000-0000-000083920000}"/>
    <cellStyle name="Normal 5 5 3 4 4" xfId="42796" xr:uid="{00000000-0005-0000-0000-000084920000}"/>
    <cellStyle name="Normal 5 5 3 5" xfId="11368" xr:uid="{00000000-0005-0000-0000-000085920000}"/>
    <cellStyle name="Normal 5 5 3 5 2" xfId="19277" xr:uid="{00000000-0005-0000-0000-000086920000}"/>
    <cellStyle name="Normal 5 5 3 5 2 2" xfId="34946" xr:uid="{00000000-0005-0000-0000-000087920000}"/>
    <cellStyle name="Normal 5 5 3 5 2 3" xfId="50543" xr:uid="{00000000-0005-0000-0000-000088920000}"/>
    <cellStyle name="Normal 5 5 3 5 3" xfId="27200" xr:uid="{00000000-0005-0000-0000-000089920000}"/>
    <cellStyle name="Normal 5 5 3 5 4" xfId="42797" xr:uid="{00000000-0005-0000-0000-00008A920000}"/>
    <cellStyle name="Normal 5 5 3 6" xfId="19266" xr:uid="{00000000-0005-0000-0000-00008B920000}"/>
    <cellStyle name="Normal 5 5 3 6 2" xfId="34935" xr:uid="{00000000-0005-0000-0000-00008C920000}"/>
    <cellStyle name="Normal 5 5 3 6 3" xfId="50532" xr:uid="{00000000-0005-0000-0000-00008D920000}"/>
    <cellStyle name="Normal 5 5 3 7" xfId="27189" xr:uid="{00000000-0005-0000-0000-00008E920000}"/>
    <cellStyle name="Normal 5 5 3 8" xfId="42786" xr:uid="{00000000-0005-0000-0000-00008F920000}"/>
    <cellStyle name="Normal 5 5 4" xfId="11369" xr:uid="{00000000-0005-0000-0000-000090920000}"/>
    <cellStyle name="Normal 5 5 4 2" xfId="11370" xr:uid="{00000000-0005-0000-0000-000091920000}"/>
    <cellStyle name="Normal 5 5 4 2 2" xfId="11371" xr:uid="{00000000-0005-0000-0000-000092920000}"/>
    <cellStyle name="Normal 5 5 4 2 2 2" xfId="19280" xr:uid="{00000000-0005-0000-0000-000093920000}"/>
    <cellStyle name="Normal 5 5 4 2 2 2 2" xfId="34949" xr:uid="{00000000-0005-0000-0000-000094920000}"/>
    <cellStyle name="Normal 5 5 4 2 2 2 3" xfId="50546" xr:uid="{00000000-0005-0000-0000-000095920000}"/>
    <cellStyle name="Normal 5 5 4 2 2 3" xfId="27203" xr:uid="{00000000-0005-0000-0000-000096920000}"/>
    <cellStyle name="Normal 5 5 4 2 2 4" xfId="42800" xr:uid="{00000000-0005-0000-0000-000097920000}"/>
    <cellStyle name="Normal 5 5 4 2 3" xfId="11372" xr:uid="{00000000-0005-0000-0000-000098920000}"/>
    <cellStyle name="Normal 5 5 4 2 3 2" xfId="19281" xr:uid="{00000000-0005-0000-0000-000099920000}"/>
    <cellStyle name="Normal 5 5 4 2 3 2 2" xfId="34950" xr:uid="{00000000-0005-0000-0000-00009A920000}"/>
    <cellStyle name="Normal 5 5 4 2 3 2 3" xfId="50547" xr:uid="{00000000-0005-0000-0000-00009B920000}"/>
    <cellStyle name="Normal 5 5 4 2 3 3" xfId="27204" xr:uid="{00000000-0005-0000-0000-00009C920000}"/>
    <cellStyle name="Normal 5 5 4 2 3 4" xfId="42801" xr:uid="{00000000-0005-0000-0000-00009D920000}"/>
    <cellStyle name="Normal 5 5 4 2 4" xfId="19279" xr:uid="{00000000-0005-0000-0000-00009E920000}"/>
    <cellStyle name="Normal 5 5 4 2 4 2" xfId="34948" xr:uid="{00000000-0005-0000-0000-00009F920000}"/>
    <cellStyle name="Normal 5 5 4 2 4 3" xfId="50545" xr:uid="{00000000-0005-0000-0000-0000A0920000}"/>
    <cellStyle name="Normal 5 5 4 2 5" xfId="27202" xr:uid="{00000000-0005-0000-0000-0000A1920000}"/>
    <cellStyle name="Normal 5 5 4 2 6" xfId="42799" xr:uid="{00000000-0005-0000-0000-0000A2920000}"/>
    <cellStyle name="Normal 5 5 4 3" xfId="11373" xr:uid="{00000000-0005-0000-0000-0000A3920000}"/>
    <cellStyle name="Normal 5 5 4 3 2" xfId="19282" xr:uid="{00000000-0005-0000-0000-0000A4920000}"/>
    <cellStyle name="Normal 5 5 4 3 2 2" xfId="34951" xr:uid="{00000000-0005-0000-0000-0000A5920000}"/>
    <cellStyle name="Normal 5 5 4 3 2 3" xfId="50548" xr:uid="{00000000-0005-0000-0000-0000A6920000}"/>
    <cellStyle name="Normal 5 5 4 3 3" xfId="27205" xr:uid="{00000000-0005-0000-0000-0000A7920000}"/>
    <cellStyle name="Normal 5 5 4 3 4" xfId="42802" xr:uid="{00000000-0005-0000-0000-0000A8920000}"/>
    <cellStyle name="Normal 5 5 4 4" xfId="11374" xr:uid="{00000000-0005-0000-0000-0000A9920000}"/>
    <cellStyle name="Normal 5 5 4 4 2" xfId="19283" xr:uid="{00000000-0005-0000-0000-0000AA920000}"/>
    <cellStyle name="Normal 5 5 4 4 2 2" xfId="34952" xr:uid="{00000000-0005-0000-0000-0000AB920000}"/>
    <cellStyle name="Normal 5 5 4 4 2 3" xfId="50549" xr:uid="{00000000-0005-0000-0000-0000AC920000}"/>
    <cellStyle name="Normal 5 5 4 4 3" xfId="27206" xr:uid="{00000000-0005-0000-0000-0000AD920000}"/>
    <cellStyle name="Normal 5 5 4 4 4" xfId="42803" xr:uid="{00000000-0005-0000-0000-0000AE920000}"/>
    <cellStyle name="Normal 5 5 4 5" xfId="19278" xr:uid="{00000000-0005-0000-0000-0000AF920000}"/>
    <cellStyle name="Normal 5 5 4 5 2" xfId="34947" xr:uid="{00000000-0005-0000-0000-0000B0920000}"/>
    <cellStyle name="Normal 5 5 4 5 3" xfId="50544" xr:uid="{00000000-0005-0000-0000-0000B1920000}"/>
    <cellStyle name="Normal 5 5 4 6" xfId="27201" xr:uid="{00000000-0005-0000-0000-0000B2920000}"/>
    <cellStyle name="Normal 5 5 4 7" xfId="42798" xr:uid="{00000000-0005-0000-0000-0000B3920000}"/>
    <cellStyle name="Normal 5 5 5" xfId="11375" xr:uid="{00000000-0005-0000-0000-0000B4920000}"/>
    <cellStyle name="Normal 5 5 5 2" xfId="11376" xr:uid="{00000000-0005-0000-0000-0000B5920000}"/>
    <cellStyle name="Normal 5 5 5 2 2" xfId="19285" xr:uid="{00000000-0005-0000-0000-0000B6920000}"/>
    <cellStyle name="Normal 5 5 5 2 2 2" xfId="34954" xr:uid="{00000000-0005-0000-0000-0000B7920000}"/>
    <cellStyle name="Normal 5 5 5 2 2 3" xfId="50551" xr:uid="{00000000-0005-0000-0000-0000B8920000}"/>
    <cellStyle name="Normal 5 5 5 2 3" xfId="27208" xr:uid="{00000000-0005-0000-0000-0000B9920000}"/>
    <cellStyle name="Normal 5 5 5 2 4" xfId="42805" xr:uid="{00000000-0005-0000-0000-0000BA920000}"/>
    <cellStyle name="Normal 5 5 5 3" xfId="11377" xr:uid="{00000000-0005-0000-0000-0000BB920000}"/>
    <cellStyle name="Normal 5 5 5 3 2" xfId="19286" xr:uid="{00000000-0005-0000-0000-0000BC920000}"/>
    <cellStyle name="Normal 5 5 5 3 2 2" xfId="34955" xr:uid="{00000000-0005-0000-0000-0000BD920000}"/>
    <cellStyle name="Normal 5 5 5 3 2 3" xfId="50552" xr:uid="{00000000-0005-0000-0000-0000BE920000}"/>
    <cellStyle name="Normal 5 5 5 3 3" xfId="27209" xr:uid="{00000000-0005-0000-0000-0000BF920000}"/>
    <cellStyle name="Normal 5 5 5 3 4" xfId="42806" xr:uid="{00000000-0005-0000-0000-0000C0920000}"/>
    <cellStyle name="Normal 5 5 5 4" xfId="19284" xr:uid="{00000000-0005-0000-0000-0000C1920000}"/>
    <cellStyle name="Normal 5 5 5 4 2" xfId="34953" xr:uid="{00000000-0005-0000-0000-0000C2920000}"/>
    <cellStyle name="Normal 5 5 5 4 3" xfId="50550" xr:uid="{00000000-0005-0000-0000-0000C3920000}"/>
    <cellStyle name="Normal 5 5 5 5" xfId="27207" xr:uid="{00000000-0005-0000-0000-0000C4920000}"/>
    <cellStyle name="Normal 5 5 5 6" xfId="42804" xr:uid="{00000000-0005-0000-0000-0000C5920000}"/>
    <cellStyle name="Normal 5 5 6" xfId="11378" xr:uid="{00000000-0005-0000-0000-0000C6920000}"/>
    <cellStyle name="Normal 5 5 6 2" xfId="11379" xr:uid="{00000000-0005-0000-0000-0000C7920000}"/>
    <cellStyle name="Normal 5 5 6 2 2" xfId="19288" xr:uid="{00000000-0005-0000-0000-0000C8920000}"/>
    <cellStyle name="Normal 5 5 6 2 2 2" xfId="34957" xr:uid="{00000000-0005-0000-0000-0000C9920000}"/>
    <cellStyle name="Normal 5 5 6 2 2 3" xfId="50554" xr:uid="{00000000-0005-0000-0000-0000CA920000}"/>
    <cellStyle name="Normal 5 5 6 2 3" xfId="27211" xr:uid="{00000000-0005-0000-0000-0000CB920000}"/>
    <cellStyle name="Normal 5 5 6 2 4" xfId="42808" xr:uid="{00000000-0005-0000-0000-0000CC920000}"/>
    <cellStyle name="Normal 5 5 6 3" xfId="11380" xr:uid="{00000000-0005-0000-0000-0000CD920000}"/>
    <cellStyle name="Normal 5 5 6 3 2" xfId="19289" xr:uid="{00000000-0005-0000-0000-0000CE920000}"/>
    <cellStyle name="Normal 5 5 6 3 2 2" xfId="34958" xr:uid="{00000000-0005-0000-0000-0000CF920000}"/>
    <cellStyle name="Normal 5 5 6 3 2 3" xfId="50555" xr:uid="{00000000-0005-0000-0000-0000D0920000}"/>
    <cellStyle name="Normal 5 5 6 3 3" xfId="27212" xr:uid="{00000000-0005-0000-0000-0000D1920000}"/>
    <cellStyle name="Normal 5 5 6 3 4" xfId="42809" xr:uid="{00000000-0005-0000-0000-0000D2920000}"/>
    <cellStyle name="Normal 5 5 6 4" xfId="19287" xr:uid="{00000000-0005-0000-0000-0000D3920000}"/>
    <cellStyle name="Normal 5 5 6 4 2" xfId="34956" xr:uid="{00000000-0005-0000-0000-0000D4920000}"/>
    <cellStyle name="Normal 5 5 6 4 3" xfId="50553" xr:uid="{00000000-0005-0000-0000-0000D5920000}"/>
    <cellStyle name="Normal 5 5 6 5" xfId="27210" xr:uid="{00000000-0005-0000-0000-0000D6920000}"/>
    <cellStyle name="Normal 5 5 6 6" xfId="42807" xr:uid="{00000000-0005-0000-0000-0000D7920000}"/>
    <cellStyle name="Normal 5 5 7" xfId="11381" xr:uid="{00000000-0005-0000-0000-0000D8920000}"/>
    <cellStyle name="Normal 5 5 7 2" xfId="11382" xr:uid="{00000000-0005-0000-0000-0000D9920000}"/>
    <cellStyle name="Normal 5 5 7 2 2" xfId="19291" xr:uid="{00000000-0005-0000-0000-0000DA920000}"/>
    <cellStyle name="Normal 5 5 7 2 2 2" xfId="34960" xr:uid="{00000000-0005-0000-0000-0000DB920000}"/>
    <cellStyle name="Normal 5 5 7 2 2 3" xfId="50557" xr:uid="{00000000-0005-0000-0000-0000DC920000}"/>
    <cellStyle name="Normal 5 5 7 2 3" xfId="27214" xr:uid="{00000000-0005-0000-0000-0000DD920000}"/>
    <cellStyle name="Normal 5 5 7 2 4" xfId="42811" xr:uid="{00000000-0005-0000-0000-0000DE920000}"/>
    <cellStyle name="Normal 5 5 7 3" xfId="11383" xr:uid="{00000000-0005-0000-0000-0000DF920000}"/>
    <cellStyle name="Normal 5 5 7 3 2" xfId="19292" xr:uid="{00000000-0005-0000-0000-0000E0920000}"/>
    <cellStyle name="Normal 5 5 7 3 2 2" xfId="34961" xr:uid="{00000000-0005-0000-0000-0000E1920000}"/>
    <cellStyle name="Normal 5 5 7 3 2 3" xfId="50558" xr:uid="{00000000-0005-0000-0000-0000E2920000}"/>
    <cellStyle name="Normal 5 5 7 3 3" xfId="27215" xr:uid="{00000000-0005-0000-0000-0000E3920000}"/>
    <cellStyle name="Normal 5 5 7 3 4" xfId="42812" xr:uid="{00000000-0005-0000-0000-0000E4920000}"/>
    <cellStyle name="Normal 5 5 7 4" xfId="19290" xr:uid="{00000000-0005-0000-0000-0000E5920000}"/>
    <cellStyle name="Normal 5 5 7 4 2" xfId="34959" xr:uid="{00000000-0005-0000-0000-0000E6920000}"/>
    <cellStyle name="Normal 5 5 7 4 3" xfId="50556" xr:uid="{00000000-0005-0000-0000-0000E7920000}"/>
    <cellStyle name="Normal 5 5 7 5" xfId="27213" xr:uid="{00000000-0005-0000-0000-0000E8920000}"/>
    <cellStyle name="Normal 5 5 7 6" xfId="42810" xr:uid="{00000000-0005-0000-0000-0000E9920000}"/>
    <cellStyle name="Normal 5 5 8" xfId="11384" xr:uid="{00000000-0005-0000-0000-0000EA920000}"/>
    <cellStyle name="Normal 5 5 8 2" xfId="11385" xr:uid="{00000000-0005-0000-0000-0000EB920000}"/>
    <cellStyle name="Normal 5 5 8 2 2" xfId="19294" xr:uid="{00000000-0005-0000-0000-0000EC920000}"/>
    <cellStyle name="Normal 5 5 8 2 2 2" xfId="34963" xr:uid="{00000000-0005-0000-0000-0000ED920000}"/>
    <cellStyle name="Normal 5 5 8 2 2 3" xfId="50560" xr:uid="{00000000-0005-0000-0000-0000EE920000}"/>
    <cellStyle name="Normal 5 5 8 2 3" xfId="27217" xr:uid="{00000000-0005-0000-0000-0000EF920000}"/>
    <cellStyle name="Normal 5 5 8 2 4" xfId="42814" xr:uid="{00000000-0005-0000-0000-0000F0920000}"/>
    <cellStyle name="Normal 5 5 8 3" xfId="11386" xr:uid="{00000000-0005-0000-0000-0000F1920000}"/>
    <cellStyle name="Normal 5 5 8 3 2" xfId="19295" xr:uid="{00000000-0005-0000-0000-0000F2920000}"/>
    <cellStyle name="Normal 5 5 8 3 2 2" xfId="34964" xr:uid="{00000000-0005-0000-0000-0000F3920000}"/>
    <cellStyle name="Normal 5 5 8 3 2 3" xfId="50561" xr:uid="{00000000-0005-0000-0000-0000F4920000}"/>
    <cellStyle name="Normal 5 5 8 3 3" xfId="27218" xr:uid="{00000000-0005-0000-0000-0000F5920000}"/>
    <cellStyle name="Normal 5 5 8 3 4" xfId="42815" xr:uid="{00000000-0005-0000-0000-0000F6920000}"/>
    <cellStyle name="Normal 5 5 8 4" xfId="19293" xr:uid="{00000000-0005-0000-0000-0000F7920000}"/>
    <cellStyle name="Normal 5 5 8 4 2" xfId="34962" xr:uid="{00000000-0005-0000-0000-0000F8920000}"/>
    <cellStyle name="Normal 5 5 8 4 3" xfId="50559" xr:uid="{00000000-0005-0000-0000-0000F9920000}"/>
    <cellStyle name="Normal 5 5 8 5" xfId="27216" xr:uid="{00000000-0005-0000-0000-0000FA920000}"/>
    <cellStyle name="Normal 5 5 8 6" xfId="42813" xr:uid="{00000000-0005-0000-0000-0000FB920000}"/>
    <cellStyle name="Normal 5 5 9" xfId="11387" xr:uid="{00000000-0005-0000-0000-0000FC920000}"/>
    <cellStyle name="Normal 5 5 9 2" xfId="11388" xr:uid="{00000000-0005-0000-0000-0000FD920000}"/>
    <cellStyle name="Normal 5 5 9 2 2" xfId="19297" xr:uid="{00000000-0005-0000-0000-0000FE920000}"/>
    <cellStyle name="Normal 5 5 9 2 2 2" xfId="34966" xr:uid="{00000000-0005-0000-0000-0000FF920000}"/>
    <cellStyle name="Normal 5 5 9 2 2 3" xfId="50563" xr:uid="{00000000-0005-0000-0000-000000930000}"/>
    <cellStyle name="Normal 5 5 9 2 3" xfId="27220" xr:uid="{00000000-0005-0000-0000-000001930000}"/>
    <cellStyle name="Normal 5 5 9 2 4" xfId="42817" xr:uid="{00000000-0005-0000-0000-000002930000}"/>
    <cellStyle name="Normal 5 5 9 3" xfId="11389" xr:uid="{00000000-0005-0000-0000-000003930000}"/>
    <cellStyle name="Normal 5 5 9 3 2" xfId="19298" xr:uid="{00000000-0005-0000-0000-000004930000}"/>
    <cellStyle name="Normal 5 5 9 3 2 2" xfId="34967" xr:uid="{00000000-0005-0000-0000-000005930000}"/>
    <cellStyle name="Normal 5 5 9 3 2 3" xfId="50564" xr:uid="{00000000-0005-0000-0000-000006930000}"/>
    <cellStyle name="Normal 5 5 9 3 3" xfId="27221" xr:uid="{00000000-0005-0000-0000-000007930000}"/>
    <cellStyle name="Normal 5 5 9 3 4" xfId="42818" xr:uid="{00000000-0005-0000-0000-000008930000}"/>
    <cellStyle name="Normal 5 5 9 4" xfId="19296" xr:uid="{00000000-0005-0000-0000-000009930000}"/>
    <cellStyle name="Normal 5 5 9 4 2" xfId="34965" xr:uid="{00000000-0005-0000-0000-00000A930000}"/>
    <cellStyle name="Normal 5 5 9 4 3" xfId="50562" xr:uid="{00000000-0005-0000-0000-00000B930000}"/>
    <cellStyle name="Normal 5 5 9 5" xfId="27219" xr:uid="{00000000-0005-0000-0000-00000C930000}"/>
    <cellStyle name="Normal 5 5 9 6" xfId="42816" xr:uid="{00000000-0005-0000-0000-00000D930000}"/>
    <cellStyle name="Normal 5 6" xfId="284" xr:uid="{00000000-0005-0000-0000-00000E930000}"/>
    <cellStyle name="Normal 5 6 10" xfId="11391" xr:uid="{00000000-0005-0000-0000-00000F930000}"/>
    <cellStyle name="Normal 5 6 10 2" xfId="19300" xr:uid="{00000000-0005-0000-0000-000010930000}"/>
    <cellStyle name="Normal 5 6 10 2 2" xfId="34969" xr:uid="{00000000-0005-0000-0000-000011930000}"/>
    <cellStyle name="Normal 5 6 10 2 3" xfId="50566" xr:uid="{00000000-0005-0000-0000-000012930000}"/>
    <cellStyle name="Normal 5 6 10 3" xfId="27223" xr:uid="{00000000-0005-0000-0000-000013930000}"/>
    <cellStyle name="Normal 5 6 10 4" xfId="42820" xr:uid="{00000000-0005-0000-0000-000014930000}"/>
    <cellStyle name="Normal 5 6 11" xfId="11392" xr:uid="{00000000-0005-0000-0000-000015930000}"/>
    <cellStyle name="Normal 5 6 11 2" xfId="19301" xr:uid="{00000000-0005-0000-0000-000016930000}"/>
    <cellStyle name="Normal 5 6 11 2 2" xfId="34970" xr:uid="{00000000-0005-0000-0000-000017930000}"/>
    <cellStyle name="Normal 5 6 11 2 3" xfId="50567" xr:uid="{00000000-0005-0000-0000-000018930000}"/>
    <cellStyle name="Normal 5 6 11 3" xfId="27224" xr:uid="{00000000-0005-0000-0000-000019930000}"/>
    <cellStyle name="Normal 5 6 11 4" xfId="42821" xr:uid="{00000000-0005-0000-0000-00001A930000}"/>
    <cellStyle name="Normal 5 6 12" xfId="11393" xr:uid="{00000000-0005-0000-0000-00001B930000}"/>
    <cellStyle name="Normal 5 6 12 2" xfId="19302" xr:uid="{00000000-0005-0000-0000-00001C930000}"/>
    <cellStyle name="Normal 5 6 12 2 2" xfId="34971" xr:uid="{00000000-0005-0000-0000-00001D930000}"/>
    <cellStyle name="Normal 5 6 12 2 3" xfId="50568" xr:uid="{00000000-0005-0000-0000-00001E930000}"/>
    <cellStyle name="Normal 5 6 12 3" xfId="27225" xr:uid="{00000000-0005-0000-0000-00001F930000}"/>
    <cellStyle name="Normal 5 6 12 4" xfId="42822" xr:uid="{00000000-0005-0000-0000-000020930000}"/>
    <cellStyle name="Normal 5 6 13" xfId="11394" xr:uid="{00000000-0005-0000-0000-000021930000}"/>
    <cellStyle name="Normal 5 6 13 2" xfId="19303" xr:uid="{00000000-0005-0000-0000-000022930000}"/>
    <cellStyle name="Normal 5 6 13 2 2" xfId="34972" xr:uid="{00000000-0005-0000-0000-000023930000}"/>
    <cellStyle name="Normal 5 6 13 2 3" xfId="50569" xr:uid="{00000000-0005-0000-0000-000024930000}"/>
    <cellStyle name="Normal 5 6 13 3" xfId="27226" xr:uid="{00000000-0005-0000-0000-000025930000}"/>
    <cellStyle name="Normal 5 6 13 4" xfId="42823" xr:uid="{00000000-0005-0000-0000-000026930000}"/>
    <cellStyle name="Normal 5 6 14" xfId="11395" xr:uid="{00000000-0005-0000-0000-000027930000}"/>
    <cellStyle name="Normal 5 6 14 2" xfId="19304" xr:uid="{00000000-0005-0000-0000-000028930000}"/>
    <cellStyle name="Normal 5 6 14 2 2" xfId="34973" xr:uid="{00000000-0005-0000-0000-000029930000}"/>
    <cellStyle name="Normal 5 6 14 2 3" xfId="50570" xr:uid="{00000000-0005-0000-0000-00002A930000}"/>
    <cellStyle name="Normal 5 6 14 3" xfId="27227" xr:uid="{00000000-0005-0000-0000-00002B930000}"/>
    <cellStyle name="Normal 5 6 14 4" xfId="42824" xr:uid="{00000000-0005-0000-0000-00002C930000}"/>
    <cellStyle name="Normal 5 6 15" xfId="11396" xr:uid="{00000000-0005-0000-0000-00002D930000}"/>
    <cellStyle name="Normal 5 6 15 2" xfId="19305" xr:uid="{00000000-0005-0000-0000-00002E930000}"/>
    <cellStyle name="Normal 5 6 15 2 2" xfId="34974" xr:uid="{00000000-0005-0000-0000-00002F930000}"/>
    <cellStyle name="Normal 5 6 15 2 3" xfId="50571" xr:uid="{00000000-0005-0000-0000-000030930000}"/>
    <cellStyle name="Normal 5 6 15 3" xfId="27228" xr:uid="{00000000-0005-0000-0000-000031930000}"/>
    <cellStyle name="Normal 5 6 15 4" xfId="42825" xr:uid="{00000000-0005-0000-0000-000032930000}"/>
    <cellStyle name="Normal 5 6 16" xfId="11397" xr:uid="{00000000-0005-0000-0000-000033930000}"/>
    <cellStyle name="Normal 5 6 16 2" xfId="19306" xr:uid="{00000000-0005-0000-0000-000034930000}"/>
    <cellStyle name="Normal 5 6 16 2 2" xfId="34975" xr:uid="{00000000-0005-0000-0000-000035930000}"/>
    <cellStyle name="Normal 5 6 16 2 3" xfId="50572" xr:uid="{00000000-0005-0000-0000-000036930000}"/>
    <cellStyle name="Normal 5 6 16 3" xfId="27229" xr:uid="{00000000-0005-0000-0000-000037930000}"/>
    <cellStyle name="Normal 5 6 16 4" xfId="42826" xr:uid="{00000000-0005-0000-0000-000038930000}"/>
    <cellStyle name="Normal 5 6 17" xfId="11398" xr:uid="{00000000-0005-0000-0000-000039930000}"/>
    <cellStyle name="Normal 5 6 17 2" xfId="11399" xr:uid="{00000000-0005-0000-0000-00003A930000}"/>
    <cellStyle name="Normal 5 6 17 2 2" xfId="19308" xr:uid="{00000000-0005-0000-0000-00003B930000}"/>
    <cellStyle name="Normal 5 6 17 2 2 2" xfId="34977" xr:uid="{00000000-0005-0000-0000-00003C930000}"/>
    <cellStyle name="Normal 5 6 17 2 2 3" xfId="50574" xr:uid="{00000000-0005-0000-0000-00003D930000}"/>
    <cellStyle name="Normal 5 6 17 2 3" xfId="27231" xr:uid="{00000000-0005-0000-0000-00003E930000}"/>
    <cellStyle name="Normal 5 6 17 2 4" xfId="42828" xr:uid="{00000000-0005-0000-0000-00003F930000}"/>
    <cellStyle name="Normal 5 6 17 3" xfId="11400" xr:uid="{00000000-0005-0000-0000-000040930000}"/>
    <cellStyle name="Normal 5 6 17 3 2" xfId="19309" xr:uid="{00000000-0005-0000-0000-000041930000}"/>
    <cellStyle name="Normal 5 6 17 3 2 2" xfId="34978" xr:uid="{00000000-0005-0000-0000-000042930000}"/>
    <cellStyle name="Normal 5 6 17 3 2 3" xfId="50575" xr:uid="{00000000-0005-0000-0000-000043930000}"/>
    <cellStyle name="Normal 5 6 17 3 3" xfId="27232" xr:uid="{00000000-0005-0000-0000-000044930000}"/>
    <cellStyle name="Normal 5 6 17 3 4" xfId="42829" xr:uid="{00000000-0005-0000-0000-000045930000}"/>
    <cellStyle name="Normal 5 6 17 4" xfId="19307" xr:uid="{00000000-0005-0000-0000-000046930000}"/>
    <cellStyle name="Normal 5 6 17 4 2" xfId="34976" xr:uid="{00000000-0005-0000-0000-000047930000}"/>
    <cellStyle name="Normal 5 6 17 4 3" xfId="50573" xr:uid="{00000000-0005-0000-0000-000048930000}"/>
    <cellStyle name="Normal 5 6 17 5" xfId="27230" xr:uid="{00000000-0005-0000-0000-000049930000}"/>
    <cellStyle name="Normal 5 6 17 6" xfId="42827" xr:uid="{00000000-0005-0000-0000-00004A930000}"/>
    <cellStyle name="Normal 5 6 18" xfId="11401" xr:uid="{00000000-0005-0000-0000-00004B930000}"/>
    <cellStyle name="Normal 5 6 18 2" xfId="11402" xr:uid="{00000000-0005-0000-0000-00004C930000}"/>
    <cellStyle name="Normal 5 6 18 2 2" xfId="19311" xr:uid="{00000000-0005-0000-0000-00004D930000}"/>
    <cellStyle name="Normal 5 6 18 2 2 2" xfId="34980" xr:uid="{00000000-0005-0000-0000-00004E930000}"/>
    <cellStyle name="Normal 5 6 18 2 2 3" xfId="50577" xr:uid="{00000000-0005-0000-0000-00004F930000}"/>
    <cellStyle name="Normal 5 6 18 2 3" xfId="27234" xr:uid="{00000000-0005-0000-0000-000050930000}"/>
    <cellStyle name="Normal 5 6 18 2 4" xfId="42831" xr:uid="{00000000-0005-0000-0000-000051930000}"/>
    <cellStyle name="Normal 5 6 18 3" xfId="11403" xr:uid="{00000000-0005-0000-0000-000052930000}"/>
    <cellStyle name="Normal 5 6 18 3 2" xfId="19312" xr:uid="{00000000-0005-0000-0000-000053930000}"/>
    <cellStyle name="Normal 5 6 18 3 2 2" xfId="34981" xr:uid="{00000000-0005-0000-0000-000054930000}"/>
    <cellStyle name="Normal 5 6 18 3 2 3" xfId="50578" xr:uid="{00000000-0005-0000-0000-000055930000}"/>
    <cellStyle name="Normal 5 6 18 3 3" xfId="27235" xr:uid="{00000000-0005-0000-0000-000056930000}"/>
    <cellStyle name="Normal 5 6 18 3 4" xfId="42832" xr:uid="{00000000-0005-0000-0000-000057930000}"/>
    <cellStyle name="Normal 5 6 18 4" xfId="19310" xr:uid="{00000000-0005-0000-0000-000058930000}"/>
    <cellStyle name="Normal 5 6 18 4 2" xfId="34979" xr:uid="{00000000-0005-0000-0000-000059930000}"/>
    <cellStyle name="Normal 5 6 18 4 3" xfId="50576" xr:uid="{00000000-0005-0000-0000-00005A930000}"/>
    <cellStyle name="Normal 5 6 18 5" xfId="27233" xr:uid="{00000000-0005-0000-0000-00005B930000}"/>
    <cellStyle name="Normal 5 6 18 6" xfId="42830" xr:uid="{00000000-0005-0000-0000-00005C930000}"/>
    <cellStyle name="Normal 5 6 19" xfId="11404" xr:uid="{00000000-0005-0000-0000-00005D930000}"/>
    <cellStyle name="Normal 5 6 19 2" xfId="11405" xr:uid="{00000000-0005-0000-0000-00005E930000}"/>
    <cellStyle name="Normal 5 6 19 2 2" xfId="19314" xr:uid="{00000000-0005-0000-0000-00005F930000}"/>
    <cellStyle name="Normal 5 6 19 2 2 2" xfId="34983" xr:uid="{00000000-0005-0000-0000-000060930000}"/>
    <cellStyle name="Normal 5 6 19 2 2 3" xfId="50580" xr:uid="{00000000-0005-0000-0000-000061930000}"/>
    <cellStyle name="Normal 5 6 19 2 3" xfId="27237" xr:uid="{00000000-0005-0000-0000-000062930000}"/>
    <cellStyle name="Normal 5 6 19 2 4" xfId="42834" xr:uid="{00000000-0005-0000-0000-000063930000}"/>
    <cellStyle name="Normal 5 6 19 3" xfId="11406" xr:uid="{00000000-0005-0000-0000-000064930000}"/>
    <cellStyle name="Normal 5 6 19 3 2" xfId="19315" xr:uid="{00000000-0005-0000-0000-000065930000}"/>
    <cellStyle name="Normal 5 6 19 3 2 2" xfId="34984" xr:uid="{00000000-0005-0000-0000-000066930000}"/>
    <cellStyle name="Normal 5 6 19 3 2 3" xfId="50581" xr:uid="{00000000-0005-0000-0000-000067930000}"/>
    <cellStyle name="Normal 5 6 19 3 3" xfId="27238" xr:uid="{00000000-0005-0000-0000-000068930000}"/>
    <cellStyle name="Normal 5 6 19 3 4" xfId="42835" xr:uid="{00000000-0005-0000-0000-000069930000}"/>
    <cellStyle name="Normal 5 6 19 4" xfId="19313" xr:uid="{00000000-0005-0000-0000-00006A930000}"/>
    <cellStyle name="Normal 5 6 19 4 2" xfId="34982" xr:uid="{00000000-0005-0000-0000-00006B930000}"/>
    <cellStyle name="Normal 5 6 19 4 3" xfId="50579" xr:uid="{00000000-0005-0000-0000-00006C930000}"/>
    <cellStyle name="Normal 5 6 19 5" xfId="27236" xr:uid="{00000000-0005-0000-0000-00006D930000}"/>
    <cellStyle name="Normal 5 6 19 6" xfId="42833" xr:uid="{00000000-0005-0000-0000-00006E930000}"/>
    <cellStyle name="Normal 5 6 2" xfId="11407" xr:uid="{00000000-0005-0000-0000-00006F930000}"/>
    <cellStyle name="Normal 5 6 2 10" xfId="11408" xr:uid="{00000000-0005-0000-0000-000070930000}"/>
    <cellStyle name="Normal 5 6 2 10 2" xfId="11409" xr:uid="{00000000-0005-0000-0000-000071930000}"/>
    <cellStyle name="Normal 5 6 2 10 2 2" xfId="19318" xr:uid="{00000000-0005-0000-0000-000072930000}"/>
    <cellStyle name="Normal 5 6 2 10 2 2 2" xfId="34987" xr:uid="{00000000-0005-0000-0000-000073930000}"/>
    <cellStyle name="Normal 5 6 2 10 2 2 3" xfId="50584" xr:uid="{00000000-0005-0000-0000-000074930000}"/>
    <cellStyle name="Normal 5 6 2 10 2 3" xfId="27241" xr:uid="{00000000-0005-0000-0000-000075930000}"/>
    <cellStyle name="Normal 5 6 2 10 2 4" xfId="42838" xr:uid="{00000000-0005-0000-0000-000076930000}"/>
    <cellStyle name="Normal 5 6 2 10 3" xfId="11410" xr:uid="{00000000-0005-0000-0000-000077930000}"/>
    <cellStyle name="Normal 5 6 2 10 3 2" xfId="19319" xr:uid="{00000000-0005-0000-0000-000078930000}"/>
    <cellStyle name="Normal 5 6 2 10 3 2 2" xfId="34988" xr:uid="{00000000-0005-0000-0000-000079930000}"/>
    <cellStyle name="Normal 5 6 2 10 3 2 3" xfId="50585" xr:uid="{00000000-0005-0000-0000-00007A930000}"/>
    <cellStyle name="Normal 5 6 2 10 3 3" xfId="27242" xr:uid="{00000000-0005-0000-0000-00007B930000}"/>
    <cellStyle name="Normal 5 6 2 10 3 4" xfId="42839" xr:uid="{00000000-0005-0000-0000-00007C930000}"/>
    <cellStyle name="Normal 5 6 2 10 4" xfId="19317" xr:uid="{00000000-0005-0000-0000-00007D930000}"/>
    <cellStyle name="Normal 5 6 2 10 4 2" xfId="34986" xr:uid="{00000000-0005-0000-0000-00007E930000}"/>
    <cellStyle name="Normal 5 6 2 10 4 3" xfId="50583" xr:uid="{00000000-0005-0000-0000-00007F930000}"/>
    <cellStyle name="Normal 5 6 2 10 5" xfId="27240" xr:uid="{00000000-0005-0000-0000-000080930000}"/>
    <cellStyle name="Normal 5 6 2 10 6" xfId="42837" xr:uid="{00000000-0005-0000-0000-000081930000}"/>
    <cellStyle name="Normal 5 6 2 11" xfId="11411" xr:uid="{00000000-0005-0000-0000-000082930000}"/>
    <cellStyle name="Normal 5 6 2 11 2" xfId="11412" xr:uid="{00000000-0005-0000-0000-000083930000}"/>
    <cellStyle name="Normal 5 6 2 11 2 2" xfId="19321" xr:uid="{00000000-0005-0000-0000-000084930000}"/>
    <cellStyle name="Normal 5 6 2 11 2 2 2" xfId="34990" xr:uid="{00000000-0005-0000-0000-000085930000}"/>
    <cellStyle name="Normal 5 6 2 11 2 2 3" xfId="50587" xr:uid="{00000000-0005-0000-0000-000086930000}"/>
    <cellStyle name="Normal 5 6 2 11 2 3" xfId="27244" xr:uid="{00000000-0005-0000-0000-000087930000}"/>
    <cellStyle name="Normal 5 6 2 11 2 4" xfId="42841" xr:uid="{00000000-0005-0000-0000-000088930000}"/>
    <cellStyle name="Normal 5 6 2 11 3" xfId="11413" xr:uid="{00000000-0005-0000-0000-000089930000}"/>
    <cellStyle name="Normal 5 6 2 11 3 2" xfId="19322" xr:uid="{00000000-0005-0000-0000-00008A930000}"/>
    <cellStyle name="Normal 5 6 2 11 3 2 2" xfId="34991" xr:uid="{00000000-0005-0000-0000-00008B930000}"/>
    <cellStyle name="Normal 5 6 2 11 3 2 3" xfId="50588" xr:uid="{00000000-0005-0000-0000-00008C930000}"/>
    <cellStyle name="Normal 5 6 2 11 3 3" xfId="27245" xr:uid="{00000000-0005-0000-0000-00008D930000}"/>
    <cellStyle name="Normal 5 6 2 11 3 4" xfId="42842" xr:uid="{00000000-0005-0000-0000-00008E930000}"/>
    <cellStyle name="Normal 5 6 2 11 4" xfId="19320" xr:uid="{00000000-0005-0000-0000-00008F930000}"/>
    <cellStyle name="Normal 5 6 2 11 4 2" xfId="34989" xr:uid="{00000000-0005-0000-0000-000090930000}"/>
    <cellStyle name="Normal 5 6 2 11 4 3" xfId="50586" xr:uid="{00000000-0005-0000-0000-000091930000}"/>
    <cellStyle name="Normal 5 6 2 11 5" xfId="27243" xr:uid="{00000000-0005-0000-0000-000092930000}"/>
    <cellStyle name="Normal 5 6 2 11 6" xfId="42840" xr:uid="{00000000-0005-0000-0000-000093930000}"/>
    <cellStyle name="Normal 5 6 2 12" xfId="11414" xr:uid="{00000000-0005-0000-0000-000094930000}"/>
    <cellStyle name="Normal 5 6 2 12 2" xfId="11415" xr:uid="{00000000-0005-0000-0000-000095930000}"/>
    <cellStyle name="Normal 5 6 2 12 2 2" xfId="19324" xr:uid="{00000000-0005-0000-0000-000096930000}"/>
    <cellStyle name="Normal 5 6 2 12 2 2 2" xfId="34993" xr:uid="{00000000-0005-0000-0000-000097930000}"/>
    <cellStyle name="Normal 5 6 2 12 2 2 3" xfId="50590" xr:uid="{00000000-0005-0000-0000-000098930000}"/>
    <cellStyle name="Normal 5 6 2 12 2 3" xfId="27247" xr:uid="{00000000-0005-0000-0000-000099930000}"/>
    <cellStyle name="Normal 5 6 2 12 2 4" xfId="42844" xr:uid="{00000000-0005-0000-0000-00009A930000}"/>
    <cellStyle name="Normal 5 6 2 12 3" xfId="11416" xr:uid="{00000000-0005-0000-0000-00009B930000}"/>
    <cellStyle name="Normal 5 6 2 12 3 2" xfId="19325" xr:uid="{00000000-0005-0000-0000-00009C930000}"/>
    <cellStyle name="Normal 5 6 2 12 3 2 2" xfId="34994" xr:uid="{00000000-0005-0000-0000-00009D930000}"/>
    <cellStyle name="Normal 5 6 2 12 3 2 3" xfId="50591" xr:uid="{00000000-0005-0000-0000-00009E930000}"/>
    <cellStyle name="Normal 5 6 2 12 3 3" xfId="27248" xr:uid="{00000000-0005-0000-0000-00009F930000}"/>
    <cellStyle name="Normal 5 6 2 12 3 4" xfId="42845" xr:uid="{00000000-0005-0000-0000-0000A0930000}"/>
    <cellStyle name="Normal 5 6 2 12 4" xfId="19323" xr:uid="{00000000-0005-0000-0000-0000A1930000}"/>
    <cellStyle name="Normal 5 6 2 12 4 2" xfId="34992" xr:uid="{00000000-0005-0000-0000-0000A2930000}"/>
    <cellStyle name="Normal 5 6 2 12 4 3" xfId="50589" xr:uid="{00000000-0005-0000-0000-0000A3930000}"/>
    <cellStyle name="Normal 5 6 2 12 5" xfId="27246" xr:uid="{00000000-0005-0000-0000-0000A4930000}"/>
    <cellStyle name="Normal 5 6 2 12 6" xfId="42843" xr:uid="{00000000-0005-0000-0000-0000A5930000}"/>
    <cellStyle name="Normal 5 6 2 13" xfId="11417" xr:uid="{00000000-0005-0000-0000-0000A6930000}"/>
    <cellStyle name="Normal 5 6 2 13 2" xfId="11418" xr:uid="{00000000-0005-0000-0000-0000A7930000}"/>
    <cellStyle name="Normal 5 6 2 13 2 2" xfId="19327" xr:uid="{00000000-0005-0000-0000-0000A8930000}"/>
    <cellStyle name="Normal 5 6 2 13 2 2 2" xfId="34996" xr:uid="{00000000-0005-0000-0000-0000A9930000}"/>
    <cellStyle name="Normal 5 6 2 13 2 2 3" xfId="50593" xr:uid="{00000000-0005-0000-0000-0000AA930000}"/>
    <cellStyle name="Normal 5 6 2 13 2 3" xfId="27250" xr:uid="{00000000-0005-0000-0000-0000AB930000}"/>
    <cellStyle name="Normal 5 6 2 13 2 4" xfId="42847" xr:uid="{00000000-0005-0000-0000-0000AC930000}"/>
    <cellStyle name="Normal 5 6 2 13 3" xfId="11419" xr:uid="{00000000-0005-0000-0000-0000AD930000}"/>
    <cellStyle name="Normal 5 6 2 13 3 2" xfId="19328" xr:uid="{00000000-0005-0000-0000-0000AE930000}"/>
    <cellStyle name="Normal 5 6 2 13 3 2 2" xfId="34997" xr:uid="{00000000-0005-0000-0000-0000AF930000}"/>
    <cellStyle name="Normal 5 6 2 13 3 2 3" xfId="50594" xr:uid="{00000000-0005-0000-0000-0000B0930000}"/>
    <cellStyle name="Normal 5 6 2 13 3 3" xfId="27251" xr:uid="{00000000-0005-0000-0000-0000B1930000}"/>
    <cellStyle name="Normal 5 6 2 13 3 4" xfId="42848" xr:uid="{00000000-0005-0000-0000-0000B2930000}"/>
    <cellStyle name="Normal 5 6 2 13 4" xfId="19326" xr:uid="{00000000-0005-0000-0000-0000B3930000}"/>
    <cellStyle name="Normal 5 6 2 13 4 2" xfId="34995" xr:uid="{00000000-0005-0000-0000-0000B4930000}"/>
    <cellStyle name="Normal 5 6 2 13 4 3" xfId="50592" xr:uid="{00000000-0005-0000-0000-0000B5930000}"/>
    <cellStyle name="Normal 5 6 2 13 5" xfId="27249" xr:uid="{00000000-0005-0000-0000-0000B6930000}"/>
    <cellStyle name="Normal 5 6 2 13 6" xfId="42846" xr:uid="{00000000-0005-0000-0000-0000B7930000}"/>
    <cellStyle name="Normal 5 6 2 14" xfId="11420" xr:uid="{00000000-0005-0000-0000-0000B8930000}"/>
    <cellStyle name="Normal 5 6 2 14 2" xfId="11421" xr:uid="{00000000-0005-0000-0000-0000B9930000}"/>
    <cellStyle name="Normal 5 6 2 14 2 2" xfId="19330" xr:uid="{00000000-0005-0000-0000-0000BA930000}"/>
    <cellStyle name="Normal 5 6 2 14 2 2 2" xfId="34999" xr:uid="{00000000-0005-0000-0000-0000BB930000}"/>
    <cellStyle name="Normal 5 6 2 14 2 2 3" xfId="50596" xr:uid="{00000000-0005-0000-0000-0000BC930000}"/>
    <cellStyle name="Normal 5 6 2 14 2 3" xfId="27253" xr:uid="{00000000-0005-0000-0000-0000BD930000}"/>
    <cellStyle name="Normal 5 6 2 14 2 4" xfId="42850" xr:uid="{00000000-0005-0000-0000-0000BE930000}"/>
    <cellStyle name="Normal 5 6 2 14 3" xfId="11422" xr:uid="{00000000-0005-0000-0000-0000BF930000}"/>
    <cellStyle name="Normal 5 6 2 14 3 2" xfId="19331" xr:uid="{00000000-0005-0000-0000-0000C0930000}"/>
    <cellStyle name="Normal 5 6 2 14 3 2 2" xfId="35000" xr:uid="{00000000-0005-0000-0000-0000C1930000}"/>
    <cellStyle name="Normal 5 6 2 14 3 2 3" xfId="50597" xr:uid="{00000000-0005-0000-0000-0000C2930000}"/>
    <cellStyle name="Normal 5 6 2 14 3 3" xfId="27254" xr:uid="{00000000-0005-0000-0000-0000C3930000}"/>
    <cellStyle name="Normal 5 6 2 14 3 4" xfId="42851" xr:uid="{00000000-0005-0000-0000-0000C4930000}"/>
    <cellStyle name="Normal 5 6 2 14 4" xfId="19329" xr:uid="{00000000-0005-0000-0000-0000C5930000}"/>
    <cellStyle name="Normal 5 6 2 14 4 2" xfId="34998" xr:uid="{00000000-0005-0000-0000-0000C6930000}"/>
    <cellStyle name="Normal 5 6 2 14 4 3" xfId="50595" xr:uid="{00000000-0005-0000-0000-0000C7930000}"/>
    <cellStyle name="Normal 5 6 2 14 5" xfId="27252" xr:uid="{00000000-0005-0000-0000-0000C8930000}"/>
    <cellStyle name="Normal 5 6 2 14 6" xfId="42849" xr:uid="{00000000-0005-0000-0000-0000C9930000}"/>
    <cellStyle name="Normal 5 6 2 15" xfId="11423" xr:uid="{00000000-0005-0000-0000-0000CA930000}"/>
    <cellStyle name="Normal 5 6 2 15 2" xfId="11424" xr:uid="{00000000-0005-0000-0000-0000CB930000}"/>
    <cellStyle name="Normal 5 6 2 15 2 2" xfId="19333" xr:uid="{00000000-0005-0000-0000-0000CC930000}"/>
    <cellStyle name="Normal 5 6 2 15 2 2 2" xfId="35002" xr:uid="{00000000-0005-0000-0000-0000CD930000}"/>
    <cellStyle name="Normal 5 6 2 15 2 2 3" xfId="50599" xr:uid="{00000000-0005-0000-0000-0000CE930000}"/>
    <cellStyle name="Normal 5 6 2 15 2 3" xfId="27256" xr:uid="{00000000-0005-0000-0000-0000CF930000}"/>
    <cellStyle name="Normal 5 6 2 15 2 4" xfId="42853" xr:uid="{00000000-0005-0000-0000-0000D0930000}"/>
    <cellStyle name="Normal 5 6 2 15 3" xfId="11425" xr:uid="{00000000-0005-0000-0000-0000D1930000}"/>
    <cellStyle name="Normal 5 6 2 15 3 2" xfId="19334" xr:uid="{00000000-0005-0000-0000-0000D2930000}"/>
    <cellStyle name="Normal 5 6 2 15 3 2 2" xfId="35003" xr:uid="{00000000-0005-0000-0000-0000D3930000}"/>
    <cellStyle name="Normal 5 6 2 15 3 2 3" xfId="50600" xr:uid="{00000000-0005-0000-0000-0000D4930000}"/>
    <cellStyle name="Normal 5 6 2 15 3 3" xfId="27257" xr:uid="{00000000-0005-0000-0000-0000D5930000}"/>
    <cellStyle name="Normal 5 6 2 15 3 4" xfId="42854" xr:uid="{00000000-0005-0000-0000-0000D6930000}"/>
    <cellStyle name="Normal 5 6 2 15 4" xfId="19332" xr:uid="{00000000-0005-0000-0000-0000D7930000}"/>
    <cellStyle name="Normal 5 6 2 15 4 2" xfId="35001" xr:uid="{00000000-0005-0000-0000-0000D8930000}"/>
    <cellStyle name="Normal 5 6 2 15 4 3" xfId="50598" xr:uid="{00000000-0005-0000-0000-0000D9930000}"/>
    <cellStyle name="Normal 5 6 2 15 5" xfId="27255" xr:uid="{00000000-0005-0000-0000-0000DA930000}"/>
    <cellStyle name="Normal 5 6 2 15 6" xfId="42852" xr:uid="{00000000-0005-0000-0000-0000DB930000}"/>
    <cellStyle name="Normal 5 6 2 16" xfId="11426" xr:uid="{00000000-0005-0000-0000-0000DC930000}"/>
    <cellStyle name="Normal 5 6 2 16 2" xfId="11427" xr:uid="{00000000-0005-0000-0000-0000DD930000}"/>
    <cellStyle name="Normal 5 6 2 16 2 2" xfId="19336" xr:uid="{00000000-0005-0000-0000-0000DE930000}"/>
    <cellStyle name="Normal 5 6 2 16 2 2 2" xfId="35005" xr:uid="{00000000-0005-0000-0000-0000DF930000}"/>
    <cellStyle name="Normal 5 6 2 16 2 2 3" xfId="50602" xr:uid="{00000000-0005-0000-0000-0000E0930000}"/>
    <cellStyle name="Normal 5 6 2 16 2 3" xfId="27259" xr:uid="{00000000-0005-0000-0000-0000E1930000}"/>
    <cellStyle name="Normal 5 6 2 16 2 4" xfId="42856" xr:uid="{00000000-0005-0000-0000-0000E2930000}"/>
    <cellStyle name="Normal 5 6 2 16 3" xfId="11428" xr:uid="{00000000-0005-0000-0000-0000E3930000}"/>
    <cellStyle name="Normal 5 6 2 16 3 2" xfId="19337" xr:uid="{00000000-0005-0000-0000-0000E4930000}"/>
    <cellStyle name="Normal 5 6 2 16 3 2 2" xfId="35006" xr:uid="{00000000-0005-0000-0000-0000E5930000}"/>
    <cellStyle name="Normal 5 6 2 16 3 2 3" xfId="50603" xr:uid="{00000000-0005-0000-0000-0000E6930000}"/>
    <cellStyle name="Normal 5 6 2 16 3 3" xfId="27260" xr:uid="{00000000-0005-0000-0000-0000E7930000}"/>
    <cellStyle name="Normal 5 6 2 16 3 4" xfId="42857" xr:uid="{00000000-0005-0000-0000-0000E8930000}"/>
    <cellStyle name="Normal 5 6 2 16 4" xfId="19335" xr:uid="{00000000-0005-0000-0000-0000E9930000}"/>
    <cellStyle name="Normal 5 6 2 16 4 2" xfId="35004" xr:uid="{00000000-0005-0000-0000-0000EA930000}"/>
    <cellStyle name="Normal 5 6 2 16 4 3" xfId="50601" xr:uid="{00000000-0005-0000-0000-0000EB930000}"/>
    <cellStyle name="Normal 5 6 2 16 5" xfId="27258" xr:uid="{00000000-0005-0000-0000-0000EC930000}"/>
    <cellStyle name="Normal 5 6 2 16 6" xfId="42855" xr:uid="{00000000-0005-0000-0000-0000ED930000}"/>
    <cellStyle name="Normal 5 6 2 17" xfId="11429" xr:uid="{00000000-0005-0000-0000-0000EE930000}"/>
    <cellStyle name="Normal 5 6 2 17 2" xfId="19338" xr:uid="{00000000-0005-0000-0000-0000EF930000}"/>
    <cellStyle name="Normal 5 6 2 17 2 2" xfId="35007" xr:uid="{00000000-0005-0000-0000-0000F0930000}"/>
    <cellStyle name="Normal 5 6 2 17 2 3" xfId="50604" xr:uid="{00000000-0005-0000-0000-0000F1930000}"/>
    <cellStyle name="Normal 5 6 2 17 3" xfId="27261" xr:uid="{00000000-0005-0000-0000-0000F2930000}"/>
    <cellStyle name="Normal 5 6 2 17 4" xfId="42858" xr:uid="{00000000-0005-0000-0000-0000F3930000}"/>
    <cellStyle name="Normal 5 6 2 18" xfId="11430" xr:uid="{00000000-0005-0000-0000-0000F4930000}"/>
    <cellStyle name="Normal 5 6 2 18 2" xfId="19339" xr:uid="{00000000-0005-0000-0000-0000F5930000}"/>
    <cellStyle name="Normal 5 6 2 18 2 2" xfId="35008" xr:uid="{00000000-0005-0000-0000-0000F6930000}"/>
    <cellStyle name="Normal 5 6 2 18 2 3" xfId="50605" xr:uid="{00000000-0005-0000-0000-0000F7930000}"/>
    <cellStyle name="Normal 5 6 2 18 3" xfId="27262" xr:uid="{00000000-0005-0000-0000-0000F8930000}"/>
    <cellStyle name="Normal 5 6 2 18 4" xfId="42859" xr:uid="{00000000-0005-0000-0000-0000F9930000}"/>
    <cellStyle name="Normal 5 6 2 19" xfId="11431" xr:uid="{00000000-0005-0000-0000-0000FA930000}"/>
    <cellStyle name="Normal 5 6 2 19 2" xfId="19340" xr:uid="{00000000-0005-0000-0000-0000FB930000}"/>
    <cellStyle name="Normal 5 6 2 19 2 2" xfId="35009" xr:uid="{00000000-0005-0000-0000-0000FC930000}"/>
    <cellStyle name="Normal 5 6 2 19 2 3" xfId="50606" xr:uid="{00000000-0005-0000-0000-0000FD930000}"/>
    <cellStyle name="Normal 5 6 2 19 3" xfId="27263" xr:uid="{00000000-0005-0000-0000-0000FE930000}"/>
    <cellStyle name="Normal 5 6 2 19 4" xfId="42860" xr:uid="{00000000-0005-0000-0000-0000FF930000}"/>
    <cellStyle name="Normal 5 6 2 2" xfId="11432" xr:uid="{00000000-0005-0000-0000-000000940000}"/>
    <cellStyle name="Normal 5 6 2 2 2" xfId="11433" xr:uid="{00000000-0005-0000-0000-000001940000}"/>
    <cellStyle name="Normal 5 6 2 2 2 2" xfId="11434" xr:uid="{00000000-0005-0000-0000-000002940000}"/>
    <cellStyle name="Normal 5 6 2 2 2 2 2" xfId="19343" xr:uid="{00000000-0005-0000-0000-000003940000}"/>
    <cellStyle name="Normal 5 6 2 2 2 2 2 2" xfId="35012" xr:uid="{00000000-0005-0000-0000-000004940000}"/>
    <cellStyle name="Normal 5 6 2 2 2 2 2 3" xfId="50609" xr:uid="{00000000-0005-0000-0000-000005940000}"/>
    <cellStyle name="Normal 5 6 2 2 2 2 3" xfId="27266" xr:uid="{00000000-0005-0000-0000-000006940000}"/>
    <cellStyle name="Normal 5 6 2 2 2 2 4" xfId="42863" xr:uid="{00000000-0005-0000-0000-000007940000}"/>
    <cellStyle name="Normal 5 6 2 2 2 3" xfId="11435" xr:uid="{00000000-0005-0000-0000-000008940000}"/>
    <cellStyle name="Normal 5 6 2 2 2 3 2" xfId="19344" xr:uid="{00000000-0005-0000-0000-000009940000}"/>
    <cellStyle name="Normal 5 6 2 2 2 3 2 2" xfId="35013" xr:uid="{00000000-0005-0000-0000-00000A940000}"/>
    <cellStyle name="Normal 5 6 2 2 2 3 2 3" xfId="50610" xr:uid="{00000000-0005-0000-0000-00000B940000}"/>
    <cellStyle name="Normal 5 6 2 2 2 3 3" xfId="27267" xr:uid="{00000000-0005-0000-0000-00000C940000}"/>
    <cellStyle name="Normal 5 6 2 2 2 3 4" xfId="42864" xr:uid="{00000000-0005-0000-0000-00000D940000}"/>
    <cellStyle name="Normal 5 6 2 2 2 4" xfId="19342" xr:uid="{00000000-0005-0000-0000-00000E940000}"/>
    <cellStyle name="Normal 5 6 2 2 2 4 2" xfId="35011" xr:uid="{00000000-0005-0000-0000-00000F940000}"/>
    <cellStyle name="Normal 5 6 2 2 2 4 3" xfId="50608" xr:uid="{00000000-0005-0000-0000-000010940000}"/>
    <cellStyle name="Normal 5 6 2 2 2 5" xfId="27265" xr:uid="{00000000-0005-0000-0000-000011940000}"/>
    <cellStyle name="Normal 5 6 2 2 2 6" xfId="42862" xr:uid="{00000000-0005-0000-0000-000012940000}"/>
    <cellStyle name="Normal 5 6 2 2 3" xfId="11436" xr:uid="{00000000-0005-0000-0000-000013940000}"/>
    <cellStyle name="Normal 5 6 2 2 3 2" xfId="11437" xr:uid="{00000000-0005-0000-0000-000014940000}"/>
    <cellStyle name="Normal 5 6 2 2 3 2 2" xfId="19346" xr:uid="{00000000-0005-0000-0000-000015940000}"/>
    <cellStyle name="Normal 5 6 2 2 3 2 2 2" xfId="35015" xr:uid="{00000000-0005-0000-0000-000016940000}"/>
    <cellStyle name="Normal 5 6 2 2 3 2 2 3" xfId="50612" xr:uid="{00000000-0005-0000-0000-000017940000}"/>
    <cellStyle name="Normal 5 6 2 2 3 2 3" xfId="27269" xr:uid="{00000000-0005-0000-0000-000018940000}"/>
    <cellStyle name="Normal 5 6 2 2 3 2 4" xfId="42866" xr:uid="{00000000-0005-0000-0000-000019940000}"/>
    <cellStyle name="Normal 5 6 2 2 3 3" xfId="11438" xr:uid="{00000000-0005-0000-0000-00001A940000}"/>
    <cellStyle name="Normal 5 6 2 2 3 3 2" xfId="19347" xr:uid="{00000000-0005-0000-0000-00001B940000}"/>
    <cellStyle name="Normal 5 6 2 2 3 3 2 2" xfId="35016" xr:uid="{00000000-0005-0000-0000-00001C940000}"/>
    <cellStyle name="Normal 5 6 2 2 3 3 2 3" xfId="50613" xr:uid="{00000000-0005-0000-0000-00001D940000}"/>
    <cellStyle name="Normal 5 6 2 2 3 3 3" xfId="27270" xr:uid="{00000000-0005-0000-0000-00001E940000}"/>
    <cellStyle name="Normal 5 6 2 2 3 3 4" xfId="42867" xr:uid="{00000000-0005-0000-0000-00001F940000}"/>
    <cellStyle name="Normal 5 6 2 2 3 4" xfId="19345" xr:uid="{00000000-0005-0000-0000-000020940000}"/>
    <cellStyle name="Normal 5 6 2 2 3 4 2" xfId="35014" xr:uid="{00000000-0005-0000-0000-000021940000}"/>
    <cellStyle name="Normal 5 6 2 2 3 4 3" xfId="50611" xr:uid="{00000000-0005-0000-0000-000022940000}"/>
    <cellStyle name="Normal 5 6 2 2 3 5" xfId="27268" xr:uid="{00000000-0005-0000-0000-000023940000}"/>
    <cellStyle name="Normal 5 6 2 2 3 6" xfId="42865" xr:uid="{00000000-0005-0000-0000-000024940000}"/>
    <cellStyle name="Normal 5 6 2 2 4" xfId="11439" xr:uid="{00000000-0005-0000-0000-000025940000}"/>
    <cellStyle name="Normal 5 6 2 2 4 2" xfId="11440" xr:uid="{00000000-0005-0000-0000-000026940000}"/>
    <cellStyle name="Normal 5 6 2 2 4 2 2" xfId="19349" xr:uid="{00000000-0005-0000-0000-000027940000}"/>
    <cellStyle name="Normal 5 6 2 2 4 2 2 2" xfId="35018" xr:uid="{00000000-0005-0000-0000-000028940000}"/>
    <cellStyle name="Normal 5 6 2 2 4 2 2 3" xfId="50615" xr:uid="{00000000-0005-0000-0000-000029940000}"/>
    <cellStyle name="Normal 5 6 2 2 4 2 3" xfId="27272" xr:uid="{00000000-0005-0000-0000-00002A940000}"/>
    <cellStyle name="Normal 5 6 2 2 4 2 4" xfId="42869" xr:uid="{00000000-0005-0000-0000-00002B940000}"/>
    <cellStyle name="Normal 5 6 2 2 4 3" xfId="11441" xr:uid="{00000000-0005-0000-0000-00002C940000}"/>
    <cellStyle name="Normal 5 6 2 2 4 3 2" xfId="19350" xr:uid="{00000000-0005-0000-0000-00002D940000}"/>
    <cellStyle name="Normal 5 6 2 2 4 3 2 2" xfId="35019" xr:uid="{00000000-0005-0000-0000-00002E940000}"/>
    <cellStyle name="Normal 5 6 2 2 4 3 2 3" xfId="50616" xr:uid="{00000000-0005-0000-0000-00002F940000}"/>
    <cellStyle name="Normal 5 6 2 2 4 3 3" xfId="27273" xr:uid="{00000000-0005-0000-0000-000030940000}"/>
    <cellStyle name="Normal 5 6 2 2 4 3 4" xfId="42870" xr:uid="{00000000-0005-0000-0000-000031940000}"/>
    <cellStyle name="Normal 5 6 2 2 4 4" xfId="19348" xr:uid="{00000000-0005-0000-0000-000032940000}"/>
    <cellStyle name="Normal 5 6 2 2 4 4 2" xfId="35017" xr:uid="{00000000-0005-0000-0000-000033940000}"/>
    <cellStyle name="Normal 5 6 2 2 4 4 3" xfId="50614" xr:uid="{00000000-0005-0000-0000-000034940000}"/>
    <cellStyle name="Normal 5 6 2 2 4 5" xfId="27271" xr:uid="{00000000-0005-0000-0000-000035940000}"/>
    <cellStyle name="Normal 5 6 2 2 4 6" xfId="42868" xr:uid="{00000000-0005-0000-0000-000036940000}"/>
    <cellStyle name="Normal 5 6 2 2 5" xfId="11442" xr:uid="{00000000-0005-0000-0000-000037940000}"/>
    <cellStyle name="Normal 5 6 2 2 5 2" xfId="11443" xr:uid="{00000000-0005-0000-0000-000038940000}"/>
    <cellStyle name="Normal 5 6 2 2 5 2 2" xfId="19352" xr:uid="{00000000-0005-0000-0000-000039940000}"/>
    <cellStyle name="Normal 5 6 2 2 5 2 2 2" xfId="35021" xr:uid="{00000000-0005-0000-0000-00003A940000}"/>
    <cellStyle name="Normal 5 6 2 2 5 2 2 3" xfId="50618" xr:uid="{00000000-0005-0000-0000-00003B940000}"/>
    <cellStyle name="Normal 5 6 2 2 5 2 3" xfId="27275" xr:uid="{00000000-0005-0000-0000-00003C940000}"/>
    <cellStyle name="Normal 5 6 2 2 5 2 4" xfId="42872" xr:uid="{00000000-0005-0000-0000-00003D940000}"/>
    <cellStyle name="Normal 5 6 2 2 5 3" xfId="11444" xr:uid="{00000000-0005-0000-0000-00003E940000}"/>
    <cellStyle name="Normal 5 6 2 2 5 3 2" xfId="19353" xr:uid="{00000000-0005-0000-0000-00003F940000}"/>
    <cellStyle name="Normal 5 6 2 2 5 3 2 2" xfId="35022" xr:uid="{00000000-0005-0000-0000-000040940000}"/>
    <cellStyle name="Normal 5 6 2 2 5 3 2 3" xfId="50619" xr:uid="{00000000-0005-0000-0000-000041940000}"/>
    <cellStyle name="Normal 5 6 2 2 5 3 3" xfId="27276" xr:uid="{00000000-0005-0000-0000-000042940000}"/>
    <cellStyle name="Normal 5 6 2 2 5 3 4" xfId="42873" xr:uid="{00000000-0005-0000-0000-000043940000}"/>
    <cellStyle name="Normal 5 6 2 2 5 4" xfId="19351" xr:uid="{00000000-0005-0000-0000-000044940000}"/>
    <cellStyle name="Normal 5 6 2 2 5 4 2" xfId="35020" xr:uid="{00000000-0005-0000-0000-000045940000}"/>
    <cellStyle name="Normal 5 6 2 2 5 4 3" xfId="50617" xr:uid="{00000000-0005-0000-0000-000046940000}"/>
    <cellStyle name="Normal 5 6 2 2 5 5" xfId="27274" xr:uid="{00000000-0005-0000-0000-000047940000}"/>
    <cellStyle name="Normal 5 6 2 2 5 6" xfId="42871" xr:uid="{00000000-0005-0000-0000-000048940000}"/>
    <cellStyle name="Normal 5 6 2 2 6" xfId="19341" xr:uid="{00000000-0005-0000-0000-000049940000}"/>
    <cellStyle name="Normal 5 6 2 2 6 2" xfId="35010" xr:uid="{00000000-0005-0000-0000-00004A940000}"/>
    <cellStyle name="Normal 5 6 2 2 6 3" xfId="50607" xr:uid="{00000000-0005-0000-0000-00004B940000}"/>
    <cellStyle name="Normal 5 6 2 2 7" xfId="27264" xr:uid="{00000000-0005-0000-0000-00004C940000}"/>
    <cellStyle name="Normal 5 6 2 2 8" xfId="42861" xr:uid="{00000000-0005-0000-0000-00004D940000}"/>
    <cellStyle name="Normal 5 6 2 20" xfId="11445" xr:uid="{00000000-0005-0000-0000-00004E940000}"/>
    <cellStyle name="Normal 5 6 2 20 2" xfId="19354" xr:uid="{00000000-0005-0000-0000-00004F940000}"/>
    <cellStyle name="Normal 5 6 2 20 2 2" xfId="35023" xr:uid="{00000000-0005-0000-0000-000050940000}"/>
    <cellStyle name="Normal 5 6 2 20 2 3" xfId="50620" xr:uid="{00000000-0005-0000-0000-000051940000}"/>
    <cellStyle name="Normal 5 6 2 20 3" xfId="27277" xr:uid="{00000000-0005-0000-0000-000052940000}"/>
    <cellStyle name="Normal 5 6 2 20 4" xfId="42874" xr:uid="{00000000-0005-0000-0000-000053940000}"/>
    <cellStyle name="Normal 5 6 2 21" xfId="19316" xr:uid="{00000000-0005-0000-0000-000054940000}"/>
    <cellStyle name="Normal 5 6 2 21 2" xfId="34985" xr:uid="{00000000-0005-0000-0000-000055940000}"/>
    <cellStyle name="Normal 5 6 2 21 3" xfId="50582" xr:uid="{00000000-0005-0000-0000-000056940000}"/>
    <cellStyle name="Normal 5 6 2 22" xfId="27239" xr:uid="{00000000-0005-0000-0000-000057940000}"/>
    <cellStyle name="Normal 5 6 2 23" xfId="42836" xr:uid="{00000000-0005-0000-0000-000058940000}"/>
    <cellStyle name="Normal 5 6 2 3" xfId="11446" xr:uid="{00000000-0005-0000-0000-000059940000}"/>
    <cellStyle name="Normal 5 6 2 3 2" xfId="11447" xr:uid="{00000000-0005-0000-0000-00005A940000}"/>
    <cellStyle name="Normal 5 6 2 3 2 2" xfId="19356" xr:uid="{00000000-0005-0000-0000-00005B940000}"/>
    <cellStyle name="Normal 5 6 2 3 2 2 2" xfId="35025" xr:uid="{00000000-0005-0000-0000-00005C940000}"/>
    <cellStyle name="Normal 5 6 2 3 2 2 3" xfId="50622" xr:uid="{00000000-0005-0000-0000-00005D940000}"/>
    <cellStyle name="Normal 5 6 2 3 2 3" xfId="27279" xr:uid="{00000000-0005-0000-0000-00005E940000}"/>
    <cellStyle name="Normal 5 6 2 3 2 4" xfId="42876" xr:uid="{00000000-0005-0000-0000-00005F940000}"/>
    <cellStyle name="Normal 5 6 2 3 3" xfId="11448" xr:uid="{00000000-0005-0000-0000-000060940000}"/>
    <cellStyle name="Normal 5 6 2 3 3 2" xfId="19357" xr:uid="{00000000-0005-0000-0000-000061940000}"/>
    <cellStyle name="Normal 5 6 2 3 3 2 2" xfId="35026" xr:uid="{00000000-0005-0000-0000-000062940000}"/>
    <cellStyle name="Normal 5 6 2 3 3 2 3" xfId="50623" xr:uid="{00000000-0005-0000-0000-000063940000}"/>
    <cellStyle name="Normal 5 6 2 3 3 3" xfId="27280" xr:uid="{00000000-0005-0000-0000-000064940000}"/>
    <cellStyle name="Normal 5 6 2 3 3 4" xfId="42877" xr:uid="{00000000-0005-0000-0000-000065940000}"/>
    <cellStyle name="Normal 5 6 2 3 4" xfId="19355" xr:uid="{00000000-0005-0000-0000-000066940000}"/>
    <cellStyle name="Normal 5 6 2 3 4 2" xfId="35024" xr:uid="{00000000-0005-0000-0000-000067940000}"/>
    <cellStyle name="Normal 5 6 2 3 4 3" xfId="50621" xr:uid="{00000000-0005-0000-0000-000068940000}"/>
    <cellStyle name="Normal 5 6 2 3 5" xfId="27278" xr:uid="{00000000-0005-0000-0000-000069940000}"/>
    <cellStyle name="Normal 5 6 2 3 6" xfId="42875" xr:uid="{00000000-0005-0000-0000-00006A940000}"/>
    <cellStyle name="Normal 5 6 2 4" xfId="11449" xr:uid="{00000000-0005-0000-0000-00006B940000}"/>
    <cellStyle name="Normal 5 6 2 4 2" xfId="11450" xr:uid="{00000000-0005-0000-0000-00006C940000}"/>
    <cellStyle name="Normal 5 6 2 4 2 2" xfId="19359" xr:uid="{00000000-0005-0000-0000-00006D940000}"/>
    <cellStyle name="Normal 5 6 2 4 2 2 2" xfId="35028" xr:uid="{00000000-0005-0000-0000-00006E940000}"/>
    <cellStyle name="Normal 5 6 2 4 2 2 3" xfId="50625" xr:uid="{00000000-0005-0000-0000-00006F940000}"/>
    <cellStyle name="Normal 5 6 2 4 2 3" xfId="27282" xr:uid="{00000000-0005-0000-0000-000070940000}"/>
    <cellStyle name="Normal 5 6 2 4 2 4" xfId="42879" xr:uid="{00000000-0005-0000-0000-000071940000}"/>
    <cellStyle name="Normal 5 6 2 4 3" xfId="11451" xr:uid="{00000000-0005-0000-0000-000072940000}"/>
    <cellStyle name="Normal 5 6 2 4 3 2" xfId="19360" xr:uid="{00000000-0005-0000-0000-000073940000}"/>
    <cellStyle name="Normal 5 6 2 4 3 2 2" xfId="35029" xr:uid="{00000000-0005-0000-0000-000074940000}"/>
    <cellStyle name="Normal 5 6 2 4 3 2 3" xfId="50626" xr:uid="{00000000-0005-0000-0000-000075940000}"/>
    <cellStyle name="Normal 5 6 2 4 3 3" xfId="27283" xr:uid="{00000000-0005-0000-0000-000076940000}"/>
    <cellStyle name="Normal 5 6 2 4 3 4" xfId="42880" xr:uid="{00000000-0005-0000-0000-000077940000}"/>
    <cellStyle name="Normal 5 6 2 4 4" xfId="19358" xr:uid="{00000000-0005-0000-0000-000078940000}"/>
    <cellStyle name="Normal 5 6 2 4 4 2" xfId="35027" xr:uid="{00000000-0005-0000-0000-000079940000}"/>
    <cellStyle name="Normal 5 6 2 4 4 3" xfId="50624" xr:uid="{00000000-0005-0000-0000-00007A940000}"/>
    <cellStyle name="Normal 5 6 2 4 5" xfId="27281" xr:uid="{00000000-0005-0000-0000-00007B940000}"/>
    <cellStyle name="Normal 5 6 2 4 6" xfId="42878" xr:uid="{00000000-0005-0000-0000-00007C940000}"/>
    <cellStyle name="Normal 5 6 2 5" xfId="11452" xr:uid="{00000000-0005-0000-0000-00007D940000}"/>
    <cellStyle name="Normal 5 6 2 5 2" xfId="11453" xr:uid="{00000000-0005-0000-0000-00007E940000}"/>
    <cellStyle name="Normal 5 6 2 5 2 2" xfId="19362" xr:uid="{00000000-0005-0000-0000-00007F940000}"/>
    <cellStyle name="Normal 5 6 2 5 2 2 2" xfId="35031" xr:uid="{00000000-0005-0000-0000-000080940000}"/>
    <cellStyle name="Normal 5 6 2 5 2 2 3" xfId="50628" xr:uid="{00000000-0005-0000-0000-000081940000}"/>
    <cellStyle name="Normal 5 6 2 5 2 3" xfId="27285" xr:uid="{00000000-0005-0000-0000-000082940000}"/>
    <cellStyle name="Normal 5 6 2 5 2 4" xfId="42882" xr:uid="{00000000-0005-0000-0000-000083940000}"/>
    <cellStyle name="Normal 5 6 2 5 3" xfId="11454" xr:uid="{00000000-0005-0000-0000-000084940000}"/>
    <cellStyle name="Normal 5 6 2 5 3 2" xfId="19363" xr:uid="{00000000-0005-0000-0000-000085940000}"/>
    <cellStyle name="Normal 5 6 2 5 3 2 2" xfId="35032" xr:uid="{00000000-0005-0000-0000-000086940000}"/>
    <cellStyle name="Normal 5 6 2 5 3 2 3" xfId="50629" xr:uid="{00000000-0005-0000-0000-000087940000}"/>
    <cellStyle name="Normal 5 6 2 5 3 3" xfId="27286" xr:uid="{00000000-0005-0000-0000-000088940000}"/>
    <cellStyle name="Normal 5 6 2 5 3 4" xfId="42883" xr:uid="{00000000-0005-0000-0000-000089940000}"/>
    <cellStyle name="Normal 5 6 2 5 4" xfId="19361" xr:uid="{00000000-0005-0000-0000-00008A940000}"/>
    <cellStyle name="Normal 5 6 2 5 4 2" xfId="35030" xr:uid="{00000000-0005-0000-0000-00008B940000}"/>
    <cellStyle name="Normal 5 6 2 5 4 3" xfId="50627" xr:uid="{00000000-0005-0000-0000-00008C940000}"/>
    <cellStyle name="Normal 5 6 2 5 5" xfId="27284" xr:uid="{00000000-0005-0000-0000-00008D940000}"/>
    <cellStyle name="Normal 5 6 2 5 6" xfId="42881" xr:uid="{00000000-0005-0000-0000-00008E940000}"/>
    <cellStyle name="Normal 5 6 2 6" xfId="11455" xr:uid="{00000000-0005-0000-0000-00008F940000}"/>
    <cellStyle name="Normal 5 6 2 6 2" xfId="11456" xr:uid="{00000000-0005-0000-0000-000090940000}"/>
    <cellStyle name="Normal 5 6 2 6 2 2" xfId="19365" xr:uid="{00000000-0005-0000-0000-000091940000}"/>
    <cellStyle name="Normal 5 6 2 6 2 2 2" xfId="35034" xr:uid="{00000000-0005-0000-0000-000092940000}"/>
    <cellStyle name="Normal 5 6 2 6 2 2 3" xfId="50631" xr:uid="{00000000-0005-0000-0000-000093940000}"/>
    <cellStyle name="Normal 5 6 2 6 2 3" xfId="27288" xr:uid="{00000000-0005-0000-0000-000094940000}"/>
    <cellStyle name="Normal 5 6 2 6 2 4" xfId="42885" xr:uid="{00000000-0005-0000-0000-000095940000}"/>
    <cellStyle name="Normal 5 6 2 6 3" xfId="11457" xr:uid="{00000000-0005-0000-0000-000096940000}"/>
    <cellStyle name="Normal 5 6 2 6 3 2" xfId="19366" xr:uid="{00000000-0005-0000-0000-000097940000}"/>
    <cellStyle name="Normal 5 6 2 6 3 2 2" xfId="35035" xr:uid="{00000000-0005-0000-0000-000098940000}"/>
    <cellStyle name="Normal 5 6 2 6 3 2 3" xfId="50632" xr:uid="{00000000-0005-0000-0000-000099940000}"/>
    <cellStyle name="Normal 5 6 2 6 3 3" xfId="27289" xr:uid="{00000000-0005-0000-0000-00009A940000}"/>
    <cellStyle name="Normal 5 6 2 6 3 4" xfId="42886" xr:uid="{00000000-0005-0000-0000-00009B940000}"/>
    <cellStyle name="Normal 5 6 2 6 4" xfId="19364" xr:uid="{00000000-0005-0000-0000-00009C940000}"/>
    <cellStyle name="Normal 5 6 2 6 4 2" xfId="35033" xr:uid="{00000000-0005-0000-0000-00009D940000}"/>
    <cellStyle name="Normal 5 6 2 6 4 3" xfId="50630" xr:uid="{00000000-0005-0000-0000-00009E940000}"/>
    <cellStyle name="Normal 5 6 2 6 5" xfId="27287" xr:uid="{00000000-0005-0000-0000-00009F940000}"/>
    <cellStyle name="Normal 5 6 2 6 6" xfId="42884" xr:uid="{00000000-0005-0000-0000-0000A0940000}"/>
    <cellStyle name="Normal 5 6 2 7" xfId="11458" xr:uid="{00000000-0005-0000-0000-0000A1940000}"/>
    <cellStyle name="Normal 5 6 2 7 2" xfId="11459" xr:uid="{00000000-0005-0000-0000-0000A2940000}"/>
    <cellStyle name="Normal 5 6 2 7 2 2" xfId="19368" xr:uid="{00000000-0005-0000-0000-0000A3940000}"/>
    <cellStyle name="Normal 5 6 2 7 2 2 2" xfId="35037" xr:uid="{00000000-0005-0000-0000-0000A4940000}"/>
    <cellStyle name="Normal 5 6 2 7 2 2 3" xfId="50634" xr:uid="{00000000-0005-0000-0000-0000A5940000}"/>
    <cellStyle name="Normal 5 6 2 7 2 3" xfId="27291" xr:uid="{00000000-0005-0000-0000-0000A6940000}"/>
    <cellStyle name="Normal 5 6 2 7 2 4" xfId="42888" xr:uid="{00000000-0005-0000-0000-0000A7940000}"/>
    <cellStyle name="Normal 5 6 2 7 3" xfId="11460" xr:uid="{00000000-0005-0000-0000-0000A8940000}"/>
    <cellStyle name="Normal 5 6 2 7 3 2" xfId="19369" xr:uid="{00000000-0005-0000-0000-0000A9940000}"/>
    <cellStyle name="Normal 5 6 2 7 3 2 2" xfId="35038" xr:uid="{00000000-0005-0000-0000-0000AA940000}"/>
    <cellStyle name="Normal 5 6 2 7 3 2 3" xfId="50635" xr:uid="{00000000-0005-0000-0000-0000AB940000}"/>
    <cellStyle name="Normal 5 6 2 7 3 3" xfId="27292" xr:uid="{00000000-0005-0000-0000-0000AC940000}"/>
    <cellStyle name="Normal 5 6 2 7 3 4" xfId="42889" xr:uid="{00000000-0005-0000-0000-0000AD940000}"/>
    <cellStyle name="Normal 5 6 2 7 4" xfId="19367" xr:uid="{00000000-0005-0000-0000-0000AE940000}"/>
    <cellStyle name="Normal 5 6 2 7 4 2" xfId="35036" xr:uid="{00000000-0005-0000-0000-0000AF940000}"/>
    <cellStyle name="Normal 5 6 2 7 4 3" xfId="50633" xr:uid="{00000000-0005-0000-0000-0000B0940000}"/>
    <cellStyle name="Normal 5 6 2 7 5" xfId="27290" xr:uid="{00000000-0005-0000-0000-0000B1940000}"/>
    <cellStyle name="Normal 5 6 2 7 6" xfId="42887" xr:uid="{00000000-0005-0000-0000-0000B2940000}"/>
    <cellStyle name="Normal 5 6 2 8" xfId="11461" xr:uid="{00000000-0005-0000-0000-0000B3940000}"/>
    <cellStyle name="Normal 5 6 2 8 2" xfId="11462" xr:uid="{00000000-0005-0000-0000-0000B4940000}"/>
    <cellStyle name="Normal 5 6 2 8 2 2" xfId="19371" xr:uid="{00000000-0005-0000-0000-0000B5940000}"/>
    <cellStyle name="Normal 5 6 2 8 2 2 2" xfId="35040" xr:uid="{00000000-0005-0000-0000-0000B6940000}"/>
    <cellStyle name="Normal 5 6 2 8 2 2 3" xfId="50637" xr:uid="{00000000-0005-0000-0000-0000B7940000}"/>
    <cellStyle name="Normal 5 6 2 8 2 3" xfId="27294" xr:uid="{00000000-0005-0000-0000-0000B8940000}"/>
    <cellStyle name="Normal 5 6 2 8 2 4" xfId="42891" xr:uid="{00000000-0005-0000-0000-0000B9940000}"/>
    <cellStyle name="Normal 5 6 2 8 3" xfId="11463" xr:uid="{00000000-0005-0000-0000-0000BA940000}"/>
    <cellStyle name="Normal 5 6 2 8 3 2" xfId="19372" xr:uid="{00000000-0005-0000-0000-0000BB940000}"/>
    <cellStyle name="Normal 5 6 2 8 3 2 2" xfId="35041" xr:uid="{00000000-0005-0000-0000-0000BC940000}"/>
    <cellStyle name="Normal 5 6 2 8 3 2 3" xfId="50638" xr:uid="{00000000-0005-0000-0000-0000BD940000}"/>
    <cellStyle name="Normal 5 6 2 8 3 3" xfId="27295" xr:uid="{00000000-0005-0000-0000-0000BE940000}"/>
    <cellStyle name="Normal 5 6 2 8 3 4" xfId="42892" xr:uid="{00000000-0005-0000-0000-0000BF940000}"/>
    <cellStyle name="Normal 5 6 2 8 4" xfId="19370" xr:uid="{00000000-0005-0000-0000-0000C0940000}"/>
    <cellStyle name="Normal 5 6 2 8 4 2" xfId="35039" xr:uid="{00000000-0005-0000-0000-0000C1940000}"/>
    <cellStyle name="Normal 5 6 2 8 4 3" xfId="50636" xr:uid="{00000000-0005-0000-0000-0000C2940000}"/>
    <cellStyle name="Normal 5 6 2 8 5" xfId="27293" xr:uid="{00000000-0005-0000-0000-0000C3940000}"/>
    <cellStyle name="Normal 5 6 2 8 6" xfId="42890" xr:uid="{00000000-0005-0000-0000-0000C4940000}"/>
    <cellStyle name="Normal 5 6 2 9" xfId="11464" xr:uid="{00000000-0005-0000-0000-0000C5940000}"/>
    <cellStyle name="Normal 5 6 2 9 2" xfId="11465" xr:uid="{00000000-0005-0000-0000-0000C6940000}"/>
    <cellStyle name="Normal 5 6 2 9 2 2" xfId="19374" xr:uid="{00000000-0005-0000-0000-0000C7940000}"/>
    <cellStyle name="Normal 5 6 2 9 2 2 2" xfId="35043" xr:uid="{00000000-0005-0000-0000-0000C8940000}"/>
    <cellStyle name="Normal 5 6 2 9 2 2 3" xfId="50640" xr:uid="{00000000-0005-0000-0000-0000C9940000}"/>
    <cellStyle name="Normal 5 6 2 9 2 3" xfId="27297" xr:uid="{00000000-0005-0000-0000-0000CA940000}"/>
    <cellStyle name="Normal 5 6 2 9 2 4" xfId="42894" xr:uid="{00000000-0005-0000-0000-0000CB940000}"/>
    <cellStyle name="Normal 5 6 2 9 3" xfId="11466" xr:uid="{00000000-0005-0000-0000-0000CC940000}"/>
    <cellStyle name="Normal 5 6 2 9 3 2" xfId="19375" xr:uid="{00000000-0005-0000-0000-0000CD940000}"/>
    <cellStyle name="Normal 5 6 2 9 3 2 2" xfId="35044" xr:uid="{00000000-0005-0000-0000-0000CE940000}"/>
    <cellStyle name="Normal 5 6 2 9 3 2 3" xfId="50641" xr:uid="{00000000-0005-0000-0000-0000CF940000}"/>
    <cellStyle name="Normal 5 6 2 9 3 3" xfId="27298" xr:uid="{00000000-0005-0000-0000-0000D0940000}"/>
    <cellStyle name="Normal 5 6 2 9 3 4" xfId="42895" xr:uid="{00000000-0005-0000-0000-0000D1940000}"/>
    <cellStyle name="Normal 5 6 2 9 4" xfId="19373" xr:uid="{00000000-0005-0000-0000-0000D2940000}"/>
    <cellStyle name="Normal 5 6 2 9 4 2" xfId="35042" xr:uid="{00000000-0005-0000-0000-0000D3940000}"/>
    <cellStyle name="Normal 5 6 2 9 4 3" xfId="50639" xr:uid="{00000000-0005-0000-0000-0000D4940000}"/>
    <cellStyle name="Normal 5 6 2 9 5" xfId="27296" xr:uid="{00000000-0005-0000-0000-0000D5940000}"/>
    <cellStyle name="Normal 5 6 2 9 6" xfId="42893" xr:uid="{00000000-0005-0000-0000-0000D6940000}"/>
    <cellStyle name="Normal 5 6 20" xfId="19299" xr:uid="{00000000-0005-0000-0000-0000D7940000}"/>
    <cellStyle name="Normal 5 6 20 2" xfId="34968" xr:uid="{00000000-0005-0000-0000-0000D8940000}"/>
    <cellStyle name="Normal 5 6 20 3" xfId="50565" xr:uid="{00000000-0005-0000-0000-0000D9940000}"/>
    <cellStyle name="Normal 5 6 21" xfId="11390" xr:uid="{00000000-0005-0000-0000-0000DA940000}"/>
    <cellStyle name="Normal 5 6 21 2" xfId="27222" xr:uid="{00000000-0005-0000-0000-0000DB940000}"/>
    <cellStyle name="Normal 5 6 22" xfId="42819" xr:uid="{00000000-0005-0000-0000-0000DC940000}"/>
    <cellStyle name="Normal 5 6 3" xfId="11467" xr:uid="{00000000-0005-0000-0000-0000DD940000}"/>
    <cellStyle name="Normal 5 6 3 2" xfId="11468" xr:uid="{00000000-0005-0000-0000-0000DE940000}"/>
    <cellStyle name="Normal 5 6 3 2 2" xfId="19377" xr:uid="{00000000-0005-0000-0000-0000DF940000}"/>
    <cellStyle name="Normal 5 6 3 2 2 2" xfId="35046" xr:uid="{00000000-0005-0000-0000-0000E0940000}"/>
    <cellStyle name="Normal 5 6 3 2 2 3" xfId="50643" xr:uid="{00000000-0005-0000-0000-0000E1940000}"/>
    <cellStyle name="Normal 5 6 3 2 3" xfId="27300" xr:uid="{00000000-0005-0000-0000-0000E2940000}"/>
    <cellStyle name="Normal 5 6 3 2 4" xfId="42897" xr:uid="{00000000-0005-0000-0000-0000E3940000}"/>
    <cellStyle name="Normal 5 6 3 3" xfId="11469" xr:uid="{00000000-0005-0000-0000-0000E4940000}"/>
    <cellStyle name="Normal 5 6 3 3 2" xfId="19378" xr:uid="{00000000-0005-0000-0000-0000E5940000}"/>
    <cellStyle name="Normal 5 6 3 3 2 2" xfId="35047" xr:uid="{00000000-0005-0000-0000-0000E6940000}"/>
    <cellStyle name="Normal 5 6 3 3 2 3" xfId="50644" xr:uid="{00000000-0005-0000-0000-0000E7940000}"/>
    <cellStyle name="Normal 5 6 3 3 3" xfId="27301" xr:uid="{00000000-0005-0000-0000-0000E8940000}"/>
    <cellStyle name="Normal 5 6 3 3 4" xfId="42898" xr:uid="{00000000-0005-0000-0000-0000E9940000}"/>
    <cellStyle name="Normal 5 6 3 4" xfId="11470" xr:uid="{00000000-0005-0000-0000-0000EA940000}"/>
    <cellStyle name="Normal 5 6 3 4 2" xfId="19379" xr:uid="{00000000-0005-0000-0000-0000EB940000}"/>
    <cellStyle name="Normal 5 6 3 4 2 2" xfId="35048" xr:uid="{00000000-0005-0000-0000-0000EC940000}"/>
    <cellStyle name="Normal 5 6 3 4 2 3" xfId="50645" xr:uid="{00000000-0005-0000-0000-0000ED940000}"/>
    <cellStyle name="Normal 5 6 3 4 3" xfId="27302" xr:uid="{00000000-0005-0000-0000-0000EE940000}"/>
    <cellStyle name="Normal 5 6 3 4 4" xfId="42899" xr:uid="{00000000-0005-0000-0000-0000EF940000}"/>
    <cellStyle name="Normal 5 6 3 5" xfId="11471" xr:uid="{00000000-0005-0000-0000-0000F0940000}"/>
    <cellStyle name="Normal 5 6 3 5 2" xfId="19380" xr:uid="{00000000-0005-0000-0000-0000F1940000}"/>
    <cellStyle name="Normal 5 6 3 5 2 2" xfId="35049" xr:uid="{00000000-0005-0000-0000-0000F2940000}"/>
    <cellStyle name="Normal 5 6 3 5 2 3" xfId="50646" xr:uid="{00000000-0005-0000-0000-0000F3940000}"/>
    <cellStyle name="Normal 5 6 3 5 3" xfId="27303" xr:uid="{00000000-0005-0000-0000-0000F4940000}"/>
    <cellStyle name="Normal 5 6 3 5 4" xfId="42900" xr:uid="{00000000-0005-0000-0000-0000F5940000}"/>
    <cellStyle name="Normal 5 6 3 6" xfId="11472" xr:uid="{00000000-0005-0000-0000-0000F6940000}"/>
    <cellStyle name="Normal 5 6 3 6 2" xfId="19381" xr:uid="{00000000-0005-0000-0000-0000F7940000}"/>
    <cellStyle name="Normal 5 6 3 6 2 2" xfId="35050" xr:uid="{00000000-0005-0000-0000-0000F8940000}"/>
    <cellStyle name="Normal 5 6 3 6 2 3" xfId="50647" xr:uid="{00000000-0005-0000-0000-0000F9940000}"/>
    <cellStyle name="Normal 5 6 3 6 3" xfId="27304" xr:uid="{00000000-0005-0000-0000-0000FA940000}"/>
    <cellStyle name="Normal 5 6 3 6 4" xfId="42901" xr:uid="{00000000-0005-0000-0000-0000FB940000}"/>
    <cellStyle name="Normal 5 6 3 7" xfId="19376" xr:uid="{00000000-0005-0000-0000-0000FC940000}"/>
    <cellStyle name="Normal 5 6 3 7 2" xfId="35045" xr:uid="{00000000-0005-0000-0000-0000FD940000}"/>
    <cellStyle name="Normal 5 6 3 7 3" xfId="50642" xr:uid="{00000000-0005-0000-0000-0000FE940000}"/>
    <cellStyle name="Normal 5 6 3 8" xfId="27299" xr:uid="{00000000-0005-0000-0000-0000FF940000}"/>
    <cellStyle name="Normal 5 6 3 9" xfId="42896" xr:uid="{00000000-0005-0000-0000-000000950000}"/>
    <cellStyle name="Normal 5 6 4" xfId="11473" xr:uid="{00000000-0005-0000-0000-000001950000}"/>
    <cellStyle name="Normal 5 6 4 2" xfId="19382" xr:uid="{00000000-0005-0000-0000-000002950000}"/>
    <cellStyle name="Normal 5 6 4 2 2" xfId="35051" xr:uid="{00000000-0005-0000-0000-000003950000}"/>
    <cellStyle name="Normal 5 6 4 2 3" xfId="50648" xr:uid="{00000000-0005-0000-0000-000004950000}"/>
    <cellStyle name="Normal 5 6 4 3" xfId="27305" xr:uid="{00000000-0005-0000-0000-000005950000}"/>
    <cellStyle name="Normal 5 6 4 4" xfId="42902" xr:uid="{00000000-0005-0000-0000-000006950000}"/>
    <cellStyle name="Normal 5 6 5" xfId="11474" xr:uid="{00000000-0005-0000-0000-000007950000}"/>
    <cellStyle name="Normal 5 6 5 2" xfId="19383" xr:uid="{00000000-0005-0000-0000-000008950000}"/>
    <cellStyle name="Normal 5 6 5 2 2" xfId="35052" xr:uid="{00000000-0005-0000-0000-000009950000}"/>
    <cellStyle name="Normal 5 6 5 2 3" xfId="50649" xr:uid="{00000000-0005-0000-0000-00000A950000}"/>
    <cellStyle name="Normal 5 6 5 3" xfId="27306" xr:uid="{00000000-0005-0000-0000-00000B950000}"/>
    <cellStyle name="Normal 5 6 5 4" xfId="42903" xr:uid="{00000000-0005-0000-0000-00000C950000}"/>
    <cellStyle name="Normal 5 6 6" xfId="11475" xr:uid="{00000000-0005-0000-0000-00000D950000}"/>
    <cellStyle name="Normal 5 6 6 2" xfId="19384" xr:uid="{00000000-0005-0000-0000-00000E950000}"/>
    <cellStyle name="Normal 5 6 6 2 2" xfId="35053" xr:uid="{00000000-0005-0000-0000-00000F950000}"/>
    <cellStyle name="Normal 5 6 6 2 3" xfId="50650" xr:uid="{00000000-0005-0000-0000-000010950000}"/>
    <cellStyle name="Normal 5 6 6 3" xfId="27307" xr:uid="{00000000-0005-0000-0000-000011950000}"/>
    <cellStyle name="Normal 5 6 6 4" xfId="42904" xr:uid="{00000000-0005-0000-0000-000012950000}"/>
    <cellStyle name="Normal 5 6 7" xfId="11476" xr:uid="{00000000-0005-0000-0000-000013950000}"/>
    <cellStyle name="Normal 5 6 7 2" xfId="19385" xr:uid="{00000000-0005-0000-0000-000014950000}"/>
    <cellStyle name="Normal 5 6 7 2 2" xfId="35054" xr:uid="{00000000-0005-0000-0000-000015950000}"/>
    <cellStyle name="Normal 5 6 7 2 3" xfId="50651" xr:uid="{00000000-0005-0000-0000-000016950000}"/>
    <cellStyle name="Normal 5 6 7 3" xfId="27308" xr:uid="{00000000-0005-0000-0000-000017950000}"/>
    <cellStyle name="Normal 5 6 7 4" xfId="42905" xr:uid="{00000000-0005-0000-0000-000018950000}"/>
    <cellStyle name="Normal 5 6 8" xfId="11477" xr:uid="{00000000-0005-0000-0000-000019950000}"/>
    <cellStyle name="Normal 5 6 8 2" xfId="19386" xr:uid="{00000000-0005-0000-0000-00001A950000}"/>
    <cellStyle name="Normal 5 6 8 2 2" xfId="35055" xr:uid="{00000000-0005-0000-0000-00001B950000}"/>
    <cellStyle name="Normal 5 6 8 2 3" xfId="50652" xr:uid="{00000000-0005-0000-0000-00001C950000}"/>
    <cellStyle name="Normal 5 6 8 3" xfId="27309" xr:uid="{00000000-0005-0000-0000-00001D950000}"/>
    <cellStyle name="Normal 5 6 8 4" xfId="42906" xr:uid="{00000000-0005-0000-0000-00001E950000}"/>
    <cellStyle name="Normal 5 6 9" xfId="11478" xr:uid="{00000000-0005-0000-0000-00001F950000}"/>
    <cellStyle name="Normal 5 6 9 2" xfId="19387" xr:uid="{00000000-0005-0000-0000-000020950000}"/>
    <cellStyle name="Normal 5 6 9 2 2" xfId="35056" xr:uid="{00000000-0005-0000-0000-000021950000}"/>
    <cellStyle name="Normal 5 6 9 2 3" xfId="50653" xr:uid="{00000000-0005-0000-0000-000022950000}"/>
    <cellStyle name="Normal 5 6 9 3" xfId="27310" xr:uid="{00000000-0005-0000-0000-000023950000}"/>
    <cellStyle name="Normal 5 6 9 4" xfId="42907" xr:uid="{00000000-0005-0000-0000-000024950000}"/>
    <cellStyle name="Normal 5 7" xfId="11479" xr:uid="{00000000-0005-0000-0000-000025950000}"/>
    <cellStyle name="Normal 5 7 2" xfId="11480" xr:uid="{00000000-0005-0000-0000-000026950000}"/>
    <cellStyle name="Normal 5 7 2 2" xfId="11481" xr:uid="{00000000-0005-0000-0000-000027950000}"/>
    <cellStyle name="Normal 5 7 2 2 2" xfId="11482" xr:uid="{00000000-0005-0000-0000-000028950000}"/>
    <cellStyle name="Normal 5 7 2 2 2 2" xfId="19391" xr:uid="{00000000-0005-0000-0000-000029950000}"/>
    <cellStyle name="Normal 5 7 2 2 2 2 2" xfId="35060" xr:uid="{00000000-0005-0000-0000-00002A950000}"/>
    <cellStyle name="Normal 5 7 2 2 2 2 3" xfId="50657" xr:uid="{00000000-0005-0000-0000-00002B950000}"/>
    <cellStyle name="Normal 5 7 2 2 2 3" xfId="27314" xr:uid="{00000000-0005-0000-0000-00002C950000}"/>
    <cellStyle name="Normal 5 7 2 2 2 4" xfId="42911" xr:uid="{00000000-0005-0000-0000-00002D950000}"/>
    <cellStyle name="Normal 5 7 2 2 3" xfId="11483" xr:uid="{00000000-0005-0000-0000-00002E950000}"/>
    <cellStyle name="Normal 5 7 2 2 3 2" xfId="19392" xr:uid="{00000000-0005-0000-0000-00002F950000}"/>
    <cellStyle name="Normal 5 7 2 2 3 2 2" xfId="35061" xr:uid="{00000000-0005-0000-0000-000030950000}"/>
    <cellStyle name="Normal 5 7 2 2 3 2 3" xfId="50658" xr:uid="{00000000-0005-0000-0000-000031950000}"/>
    <cellStyle name="Normal 5 7 2 2 3 3" xfId="27315" xr:uid="{00000000-0005-0000-0000-000032950000}"/>
    <cellStyle name="Normal 5 7 2 2 3 4" xfId="42912" xr:uid="{00000000-0005-0000-0000-000033950000}"/>
    <cellStyle name="Normal 5 7 2 2 4" xfId="19390" xr:uid="{00000000-0005-0000-0000-000034950000}"/>
    <cellStyle name="Normal 5 7 2 2 4 2" xfId="35059" xr:uid="{00000000-0005-0000-0000-000035950000}"/>
    <cellStyle name="Normal 5 7 2 2 4 3" xfId="50656" xr:uid="{00000000-0005-0000-0000-000036950000}"/>
    <cellStyle name="Normal 5 7 2 2 5" xfId="27313" xr:uid="{00000000-0005-0000-0000-000037950000}"/>
    <cellStyle name="Normal 5 7 2 2 6" xfId="42910" xr:uid="{00000000-0005-0000-0000-000038950000}"/>
    <cellStyle name="Normal 5 7 2 3" xfId="11484" xr:uid="{00000000-0005-0000-0000-000039950000}"/>
    <cellStyle name="Normal 5 7 2 3 2" xfId="19393" xr:uid="{00000000-0005-0000-0000-00003A950000}"/>
    <cellStyle name="Normal 5 7 2 3 2 2" xfId="35062" xr:uid="{00000000-0005-0000-0000-00003B950000}"/>
    <cellStyle name="Normal 5 7 2 3 2 3" xfId="50659" xr:uid="{00000000-0005-0000-0000-00003C950000}"/>
    <cellStyle name="Normal 5 7 2 3 3" xfId="27316" xr:uid="{00000000-0005-0000-0000-00003D950000}"/>
    <cellStyle name="Normal 5 7 2 3 4" xfId="42913" xr:uid="{00000000-0005-0000-0000-00003E950000}"/>
    <cellStyle name="Normal 5 7 2 4" xfId="11485" xr:uid="{00000000-0005-0000-0000-00003F950000}"/>
    <cellStyle name="Normal 5 7 2 4 2" xfId="19394" xr:uid="{00000000-0005-0000-0000-000040950000}"/>
    <cellStyle name="Normal 5 7 2 4 2 2" xfId="35063" xr:uid="{00000000-0005-0000-0000-000041950000}"/>
    <cellStyle name="Normal 5 7 2 4 2 3" xfId="50660" xr:uid="{00000000-0005-0000-0000-000042950000}"/>
    <cellStyle name="Normal 5 7 2 4 3" xfId="27317" xr:uid="{00000000-0005-0000-0000-000043950000}"/>
    <cellStyle name="Normal 5 7 2 4 4" xfId="42914" xr:uid="{00000000-0005-0000-0000-000044950000}"/>
    <cellStyle name="Normal 5 7 2 5" xfId="19389" xr:uid="{00000000-0005-0000-0000-000045950000}"/>
    <cellStyle name="Normal 5 7 2 5 2" xfId="35058" xr:uid="{00000000-0005-0000-0000-000046950000}"/>
    <cellStyle name="Normal 5 7 2 5 3" xfId="50655" xr:uid="{00000000-0005-0000-0000-000047950000}"/>
    <cellStyle name="Normal 5 7 2 6" xfId="27312" xr:uid="{00000000-0005-0000-0000-000048950000}"/>
    <cellStyle name="Normal 5 7 2 7" xfId="42909" xr:uid="{00000000-0005-0000-0000-000049950000}"/>
    <cellStyle name="Normal 5 7 3" xfId="11486" xr:uid="{00000000-0005-0000-0000-00004A950000}"/>
    <cellStyle name="Normal 5 7 3 2" xfId="11487" xr:uid="{00000000-0005-0000-0000-00004B950000}"/>
    <cellStyle name="Normal 5 7 3 2 2" xfId="19396" xr:uid="{00000000-0005-0000-0000-00004C950000}"/>
    <cellStyle name="Normal 5 7 3 2 2 2" xfId="35065" xr:uid="{00000000-0005-0000-0000-00004D950000}"/>
    <cellStyle name="Normal 5 7 3 2 2 3" xfId="50662" xr:uid="{00000000-0005-0000-0000-00004E950000}"/>
    <cellStyle name="Normal 5 7 3 2 3" xfId="27319" xr:uid="{00000000-0005-0000-0000-00004F950000}"/>
    <cellStyle name="Normal 5 7 3 2 4" xfId="42916" xr:uid="{00000000-0005-0000-0000-000050950000}"/>
    <cellStyle name="Normal 5 7 3 3" xfId="11488" xr:uid="{00000000-0005-0000-0000-000051950000}"/>
    <cellStyle name="Normal 5 7 3 3 2" xfId="19397" xr:uid="{00000000-0005-0000-0000-000052950000}"/>
    <cellStyle name="Normal 5 7 3 3 2 2" xfId="35066" xr:uid="{00000000-0005-0000-0000-000053950000}"/>
    <cellStyle name="Normal 5 7 3 3 2 3" xfId="50663" xr:uid="{00000000-0005-0000-0000-000054950000}"/>
    <cellStyle name="Normal 5 7 3 3 3" xfId="27320" xr:uid="{00000000-0005-0000-0000-000055950000}"/>
    <cellStyle name="Normal 5 7 3 3 4" xfId="42917" xr:uid="{00000000-0005-0000-0000-000056950000}"/>
    <cellStyle name="Normal 5 7 3 4" xfId="19395" xr:uid="{00000000-0005-0000-0000-000057950000}"/>
    <cellStyle name="Normal 5 7 3 4 2" xfId="35064" xr:uid="{00000000-0005-0000-0000-000058950000}"/>
    <cellStyle name="Normal 5 7 3 4 3" xfId="50661" xr:uid="{00000000-0005-0000-0000-000059950000}"/>
    <cellStyle name="Normal 5 7 3 5" xfId="27318" xr:uid="{00000000-0005-0000-0000-00005A950000}"/>
    <cellStyle name="Normal 5 7 3 6" xfId="42915" xr:uid="{00000000-0005-0000-0000-00005B950000}"/>
    <cellStyle name="Normal 5 7 4" xfId="11489" xr:uid="{00000000-0005-0000-0000-00005C950000}"/>
    <cellStyle name="Normal 5 7 4 2" xfId="19398" xr:uid="{00000000-0005-0000-0000-00005D950000}"/>
    <cellStyle name="Normal 5 7 4 2 2" xfId="35067" xr:uid="{00000000-0005-0000-0000-00005E950000}"/>
    <cellStyle name="Normal 5 7 4 2 3" xfId="50664" xr:uid="{00000000-0005-0000-0000-00005F950000}"/>
    <cellStyle name="Normal 5 7 4 3" xfId="27321" xr:uid="{00000000-0005-0000-0000-000060950000}"/>
    <cellStyle name="Normal 5 7 4 4" xfId="42918" xr:uid="{00000000-0005-0000-0000-000061950000}"/>
    <cellStyle name="Normal 5 7 5" xfId="11490" xr:uid="{00000000-0005-0000-0000-000062950000}"/>
    <cellStyle name="Normal 5 7 5 2" xfId="19399" xr:uid="{00000000-0005-0000-0000-000063950000}"/>
    <cellStyle name="Normal 5 7 5 2 2" xfId="35068" xr:uid="{00000000-0005-0000-0000-000064950000}"/>
    <cellStyle name="Normal 5 7 5 2 3" xfId="50665" xr:uid="{00000000-0005-0000-0000-000065950000}"/>
    <cellStyle name="Normal 5 7 5 3" xfId="27322" xr:uid="{00000000-0005-0000-0000-000066950000}"/>
    <cellStyle name="Normal 5 7 5 4" xfId="42919" xr:uid="{00000000-0005-0000-0000-000067950000}"/>
    <cellStyle name="Normal 5 7 6" xfId="19388" xr:uid="{00000000-0005-0000-0000-000068950000}"/>
    <cellStyle name="Normal 5 7 6 2" xfId="35057" xr:uid="{00000000-0005-0000-0000-000069950000}"/>
    <cellStyle name="Normal 5 7 6 3" xfId="50654" xr:uid="{00000000-0005-0000-0000-00006A950000}"/>
    <cellStyle name="Normal 5 7 7" xfId="27311" xr:uid="{00000000-0005-0000-0000-00006B950000}"/>
    <cellStyle name="Normal 5 7 8" xfId="42908" xr:uid="{00000000-0005-0000-0000-00006C950000}"/>
    <cellStyle name="Normal 5 8" xfId="11491" xr:uid="{00000000-0005-0000-0000-00006D950000}"/>
    <cellStyle name="Normal 5 8 2" xfId="11492" xr:uid="{00000000-0005-0000-0000-00006E950000}"/>
    <cellStyle name="Normal 5 8 2 2" xfId="11493" xr:uid="{00000000-0005-0000-0000-00006F950000}"/>
    <cellStyle name="Normal 5 8 2 2 2" xfId="19402" xr:uid="{00000000-0005-0000-0000-000070950000}"/>
    <cellStyle name="Normal 5 8 2 2 2 2" xfId="35071" xr:uid="{00000000-0005-0000-0000-000071950000}"/>
    <cellStyle name="Normal 5 8 2 2 2 3" xfId="50668" xr:uid="{00000000-0005-0000-0000-000072950000}"/>
    <cellStyle name="Normal 5 8 2 2 3" xfId="27325" xr:uid="{00000000-0005-0000-0000-000073950000}"/>
    <cellStyle name="Normal 5 8 2 2 4" xfId="42922" xr:uid="{00000000-0005-0000-0000-000074950000}"/>
    <cellStyle name="Normal 5 8 2 3" xfId="11494" xr:uid="{00000000-0005-0000-0000-000075950000}"/>
    <cellStyle name="Normal 5 8 2 3 2" xfId="19403" xr:uid="{00000000-0005-0000-0000-000076950000}"/>
    <cellStyle name="Normal 5 8 2 3 2 2" xfId="35072" xr:uid="{00000000-0005-0000-0000-000077950000}"/>
    <cellStyle name="Normal 5 8 2 3 2 3" xfId="50669" xr:uid="{00000000-0005-0000-0000-000078950000}"/>
    <cellStyle name="Normal 5 8 2 3 3" xfId="27326" xr:uid="{00000000-0005-0000-0000-000079950000}"/>
    <cellStyle name="Normal 5 8 2 3 4" xfId="42923" xr:uid="{00000000-0005-0000-0000-00007A950000}"/>
    <cellStyle name="Normal 5 8 2 4" xfId="19401" xr:uid="{00000000-0005-0000-0000-00007B950000}"/>
    <cellStyle name="Normal 5 8 2 4 2" xfId="35070" xr:uid="{00000000-0005-0000-0000-00007C950000}"/>
    <cellStyle name="Normal 5 8 2 4 3" xfId="50667" xr:uid="{00000000-0005-0000-0000-00007D950000}"/>
    <cellStyle name="Normal 5 8 2 5" xfId="27324" xr:uid="{00000000-0005-0000-0000-00007E950000}"/>
    <cellStyle name="Normal 5 8 2 6" xfId="42921" xr:uid="{00000000-0005-0000-0000-00007F950000}"/>
    <cellStyle name="Normal 5 8 3" xfId="11495" xr:uid="{00000000-0005-0000-0000-000080950000}"/>
    <cellStyle name="Normal 5 8 3 2" xfId="19404" xr:uid="{00000000-0005-0000-0000-000081950000}"/>
    <cellStyle name="Normal 5 8 3 2 2" xfId="35073" xr:uid="{00000000-0005-0000-0000-000082950000}"/>
    <cellStyle name="Normal 5 8 3 2 3" xfId="50670" xr:uid="{00000000-0005-0000-0000-000083950000}"/>
    <cellStyle name="Normal 5 8 3 3" xfId="27327" xr:uid="{00000000-0005-0000-0000-000084950000}"/>
    <cellStyle name="Normal 5 8 3 4" xfId="42924" xr:uid="{00000000-0005-0000-0000-000085950000}"/>
    <cellStyle name="Normal 5 8 4" xfId="11496" xr:uid="{00000000-0005-0000-0000-000086950000}"/>
    <cellStyle name="Normal 5 8 4 2" xfId="19405" xr:uid="{00000000-0005-0000-0000-000087950000}"/>
    <cellStyle name="Normal 5 8 4 2 2" xfId="35074" xr:uid="{00000000-0005-0000-0000-000088950000}"/>
    <cellStyle name="Normal 5 8 4 2 3" xfId="50671" xr:uid="{00000000-0005-0000-0000-000089950000}"/>
    <cellStyle name="Normal 5 8 4 3" xfId="27328" xr:uid="{00000000-0005-0000-0000-00008A950000}"/>
    <cellStyle name="Normal 5 8 4 4" xfId="42925" xr:uid="{00000000-0005-0000-0000-00008B950000}"/>
    <cellStyle name="Normal 5 8 5" xfId="11497" xr:uid="{00000000-0005-0000-0000-00008C950000}"/>
    <cellStyle name="Normal 5 8 5 2" xfId="19406" xr:uid="{00000000-0005-0000-0000-00008D950000}"/>
    <cellStyle name="Normal 5 8 5 2 2" xfId="35075" xr:uid="{00000000-0005-0000-0000-00008E950000}"/>
    <cellStyle name="Normal 5 8 5 2 3" xfId="50672" xr:uid="{00000000-0005-0000-0000-00008F950000}"/>
    <cellStyle name="Normal 5 8 5 3" xfId="27329" xr:uid="{00000000-0005-0000-0000-000090950000}"/>
    <cellStyle name="Normal 5 8 5 4" xfId="42926" xr:uid="{00000000-0005-0000-0000-000091950000}"/>
    <cellStyle name="Normal 5 8 6" xfId="19400" xr:uid="{00000000-0005-0000-0000-000092950000}"/>
    <cellStyle name="Normal 5 8 6 2" xfId="35069" xr:uid="{00000000-0005-0000-0000-000093950000}"/>
    <cellStyle name="Normal 5 8 6 3" xfId="50666" xr:uid="{00000000-0005-0000-0000-000094950000}"/>
    <cellStyle name="Normal 5 8 7" xfId="27323" xr:uid="{00000000-0005-0000-0000-000095950000}"/>
    <cellStyle name="Normal 5 8 8" xfId="42920" xr:uid="{00000000-0005-0000-0000-000096950000}"/>
    <cellStyle name="Normal 5 9" xfId="11498" xr:uid="{00000000-0005-0000-0000-000097950000}"/>
    <cellStyle name="Normal 5 9 2" xfId="11499" xr:uid="{00000000-0005-0000-0000-000098950000}"/>
    <cellStyle name="Normal 5 9 2 2" xfId="11500" xr:uid="{00000000-0005-0000-0000-000099950000}"/>
    <cellStyle name="Normal 5 9 2 2 2" xfId="19409" xr:uid="{00000000-0005-0000-0000-00009A950000}"/>
    <cellStyle name="Normal 5 9 2 2 2 2" xfId="35078" xr:uid="{00000000-0005-0000-0000-00009B950000}"/>
    <cellStyle name="Normal 5 9 2 2 2 3" xfId="50675" xr:uid="{00000000-0005-0000-0000-00009C950000}"/>
    <cellStyle name="Normal 5 9 2 2 3" xfId="27332" xr:uid="{00000000-0005-0000-0000-00009D950000}"/>
    <cellStyle name="Normal 5 9 2 2 4" xfId="42929" xr:uid="{00000000-0005-0000-0000-00009E950000}"/>
    <cellStyle name="Normal 5 9 2 3" xfId="11501" xr:uid="{00000000-0005-0000-0000-00009F950000}"/>
    <cellStyle name="Normal 5 9 2 3 2" xfId="19410" xr:uid="{00000000-0005-0000-0000-0000A0950000}"/>
    <cellStyle name="Normal 5 9 2 3 2 2" xfId="35079" xr:uid="{00000000-0005-0000-0000-0000A1950000}"/>
    <cellStyle name="Normal 5 9 2 3 2 3" xfId="50676" xr:uid="{00000000-0005-0000-0000-0000A2950000}"/>
    <cellStyle name="Normal 5 9 2 3 3" xfId="27333" xr:uid="{00000000-0005-0000-0000-0000A3950000}"/>
    <cellStyle name="Normal 5 9 2 3 4" xfId="42930" xr:uid="{00000000-0005-0000-0000-0000A4950000}"/>
    <cellStyle name="Normal 5 9 2 4" xfId="19408" xr:uid="{00000000-0005-0000-0000-0000A5950000}"/>
    <cellStyle name="Normal 5 9 2 4 2" xfId="35077" xr:uid="{00000000-0005-0000-0000-0000A6950000}"/>
    <cellStyle name="Normal 5 9 2 4 3" xfId="50674" xr:uid="{00000000-0005-0000-0000-0000A7950000}"/>
    <cellStyle name="Normal 5 9 2 5" xfId="27331" xr:uid="{00000000-0005-0000-0000-0000A8950000}"/>
    <cellStyle name="Normal 5 9 2 6" xfId="42928" xr:uid="{00000000-0005-0000-0000-0000A9950000}"/>
    <cellStyle name="Normal 5 9 3" xfId="11502" xr:uid="{00000000-0005-0000-0000-0000AA950000}"/>
    <cellStyle name="Normal 5 9 3 2" xfId="19411" xr:uid="{00000000-0005-0000-0000-0000AB950000}"/>
    <cellStyle name="Normal 5 9 3 2 2" xfId="35080" xr:uid="{00000000-0005-0000-0000-0000AC950000}"/>
    <cellStyle name="Normal 5 9 3 2 3" xfId="50677" xr:uid="{00000000-0005-0000-0000-0000AD950000}"/>
    <cellStyle name="Normal 5 9 3 3" xfId="27334" xr:uid="{00000000-0005-0000-0000-0000AE950000}"/>
    <cellStyle name="Normal 5 9 3 4" xfId="42931" xr:uid="{00000000-0005-0000-0000-0000AF950000}"/>
    <cellStyle name="Normal 5 9 4" xfId="11503" xr:uid="{00000000-0005-0000-0000-0000B0950000}"/>
    <cellStyle name="Normal 5 9 4 2" xfId="19412" xr:uid="{00000000-0005-0000-0000-0000B1950000}"/>
    <cellStyle name="Normal 5 9 4 2 2" xfId="35081" xr:uid="{00000000-0005-0000-0000-0000B2950000}"/>
    <cellStyle name="Normal 5 9 4 2 3" xfId="50678" xr:uid="{00000000-0005-0000-0000-0000B3950000}"/>
    <cellStyle name="Normal 5 9 4 3" xfId="27335" xr:uid="{00000000-0005-0000-0000-0000B4950000}"/>
    <cellStyle name="Normal 5 9 4 4" xfId="42932" xr:uid="{00000000-0005-0000-0000-0000B5950000}"/>
    <cellStyle name="Normal 5 9 5" xfId="11504" xr:uid="{00000000-0005-0000-0000-0000B6950000}"/>
    <cellStyle name="Normal 5 9 5 2" xfId="19413" xr:uid="{00000000-0005-0000-0000-0000B7950000}"/>
    <cellStyle name="Normal 5 9 5 2 2" xfId="35082" xr:uid="{00000000-0005-0000-0000-0000B8950000}"/>
    <cellStyle name="Normal 5 9 5 2 3" xfId="50679" xr:uid="{00000000-0005-0000-0000-0000B9950000}"/>
    <cellStyle name="Normal 5 9 5 3" xfId="27336" xr:uid="{00000000-0005-0000-0000-0000BA950000}"/>
    <cellStyle name="Normal 5 9 5 4" xfId="42933" xr:uid="{00000000-0005-0000-0000-0000BB950000}"/>
    <cellStyle name="Normal 5 9 6" xfId="19407" xr:uid="{00000000-0005-0000-0000-0000BC950000}"/>
    <cellStyle name="Normal 5 9 6 2" xfId="35076" xr:uid="{00000000-0005-0000-0000-0000BD950000}"/>
    <cellStyle name="Normal 5 9 6 3" xfId="50673" xr:uid="{00000000-0005-0000-0000-0000BE950000}"/>
    <cellStyle name="Normal 5 9 7" xfId="27330" xr:uid="{00000000-0005-0000-0000-0000BF950000}"/>
    <cellStyle name="Normal 5 9 8" xfId="42927" xr:uid="{00000000-0005-0000-0000-0000C0950000}"/>
    <cellStyle name="Normal 50" xfId="488" xr:uid="{00000000-0005-0000-0000-0000C1950000}"/>
    <cellStyle name="Normal 50 2" xfId="21830" xr:uid="{00000000-0005-0000-0000-0000C2950000}"/>
    <cellStyle name="Normal 50 2 2" xfId="37499" xr:uid="{00000000-0005-0000-0000-0000C3950000}"/>
    <cellStyle name="Normal 50 2 3" xfId="53096" xr:uid="{00000000-0005-0000-0000-0000C4950000}"/>
    <cellStyle name="Normal 50 3" xfId="13941" xr:uid="{00000000-0005-0000-0000-0000C5950000}"/>
    <cellStyle name="Normal 50 3 2" xfId="29753" xr:uid="{00000000-0005-0000-0000-0000C6950000}"/>
    <cellStyle name="Normal 50 4" xfId="21927" xr:uid="{00000000-0005-0000-0000-0000C7950000}"/>
    <cellStyle name="Normal 50 4 2" xfId="37595" xr:uid="{00000000-0005-0000-0000-0000C8950000}"/>
    <cellStyle name="Normal 50 5" xfId="21993" xr:uid="{00000000-0005-0000-0000-0000C9950000}"/>
    <cellStyle name="Normal 50 6" xfId="45350" xr:uid="{00000000-0005-0000-0000-0000CA950000}"/>
    <cellStyle name="Normal 51" xfId="285" xr:uid="{00000000-0005-0000-0000-0000CB950000}"/>
    <cellStyle name="Normal 51 2" xfId="14086" xr:uid="{00000000-0005-0000-0000-0000CC950000}"/>
    <cellStyle name="Normal 51 3" xfId="19414" xr:uid="{00000000-0005-0000-0000-0000CD950000}"/>
    <cellStyle name="Normal 51 3 2" xfId="35083" xr:uid="{00000000-0005-0000-0000-0000CE950000}"/>
    <cellStyle name="Normal 51 3 3" xfId="50680" xr:uid="{00000000-0005-0000-0000-0000CF950000}"/>
    <cellStyle name="Normal 51 4" xfId="11505" xr:uid="{00000000-0005-0000-0000-0000D0950000}"/>
    <cellStyle name="Normal 51 4 2" xfId="27337" xr:uid="{00000000-0005-0000-0000-0000D1950000}"/>
    <cellStyle name="Normal 51 5" xfId="42934" xr:uid="{00000000-0005-0000-0000-0000D2950000}"/>
    <cellStyle name="Normal 52" xfId="14100" xr:uid="{00000000-0005-0000-0000-0000D3950000}"/>
    <cellStyle name="Normal 52 2" xfId="21846" xr:uid="{00000000-0005-0000-0000-0000D4950000}"/>
    <cellStyle name="Normal 52 2 2" xfId="37515" xr:uid="{00000000-0005-0000-0000-0000D5950000}"/>
    <cellStyle name="Normal 52 2 3" xfId="53112" xr:uid="{00000000-0005-0000-0000-0000D6950000}"/>
    <cellStyle name="Normal 52 3" xfId="29769" xr:uid="{00000000-0005-0000-0000-0000D7950000}"/>
    <cellStyle name="Normal 52 4" xfId="45366" xr:uid="{00000000-0005-0000-0000-0000D8950000}"/>
    <cellStyle name="Normal 53" xfId="286" xr:uid="{00000000-0005-0000-0000-0000D9950000}"/>
    <cellStyle name="Normal 54" xfId="14101" xr:uid="{00000000-0005-0000-0000-0000DA950000}"/>
    <cellStyle name="Normal 54 2" xfId="21847" xr:uid="{00000000-0005-0000-0000-0000DB950000}"/>
    <cellStyle name="Normal 54 2 2" xfId="37516" xr:uid="{00000000-0005-0000-0000-0000DC950000}"/>
    <cellStyle name="Normal 54 2 3" xfId="53113" xr:uid="{00000000-0005-0000-0000-0000DD950000}"/>
    <cellStyle name="Normal 54 3" xfId="29770" xr:uid="{00000000-0005-0000-0000-0000DE950000}"/>
    <cellStyle name="Normal 54 4" xfId="45367" xr:uid="{00000000-0005-0000-0000-0000DF950000}"/>
    <cellStyle name="Normal 55" xfId="287" xr:uid="{00000000-0005-0000-0000-0000E0950000}"/>
    <cellStyle name="Normal 56" xfId="13964" xr:uid="{00000000-0005-0000-0000-0000E1950000}"/>
    <cellStyle name="Normal 56 2" xfId="21843" xr:uid="{00000000-0005-0000-0000-0000E2950000}"/>
    <cellStyle name="Normal 56 2 2" xfId="37512" xr:uid="{00000000-0005-0000-0000-0000E3950000}"/>
    <cellStyle name="Normal 56 2 3" xfId="53109" xr:uid="{00000000-0005-0000-0000-0000E4950000}"/>
    <cellStyle name="Normal 56 3" xfId="29766" xr:uid="{00000000-0005-0000-0000-0000E5950000}"/>
    <cellStyle name="Normal 56 4" xfId="45363" xr:uid="{00000000-0005-0000-0000-0000E6950000}"/>
    <cellStyle name="Normal 57" xfId="21848" xr:uid="{00000000-0005-0000-0000-0000E7950000}"/>
    <cellStyle name="Normal 57 2" xfId="37517" xr:uid="{00000000-0005-0000-0000-0000E8950000}"/>
    <cellStyle name="Normal 57 3" xfId="53114" xr:uid="{00000000-0005-0000-0000-0000E9950000}"/>
    <cellStyle name="Normal 58" xfId="288" xr:uid="{00000000-0005-0000-0000-0000EA950000}"/>
    <cellStyle name="Normal 59" xfId="21850" xr:uid="{00000000-0005-0000-0000-0000EB950000}"/>
    <cellStyle name="Normal 59 2" xfId="37519" xr:uid="{00000000-0005-0000-0000-0000EC950000}"/>
    <cellStyle name="Normal 59 3" xfId="53116" xr:uid="{00000000-0005-0000-0000-0000ED950000}"/>
    <cellStyle name="Normal 6" xfId="289" xr:uid="{00000000-0005-0000-0000-0000EE950000}"/>
    <cellStyle name="Normal 6 10" xfId="11507" xr:uid="{00000000-0005-0000-0000-0000EF950000}"/>
    <cellStyle name="Normal 6 10 2" xfId="11508" xr:uid="{00000000-0005-0000-0000-0000F0950000}"/>
    <cellStyle name="Normal 6 10 2 2" xfId="11509" xr:uid="{00000000-0005-0000-0000-0000F1950000}"/>
    <cellStyle name="Normal 6 10 2 2 2" xfId="19418" xr:uid="{00000000-0005-0000-0000-0000F2950000}"/>
    <cellStyle name="Normal 6 10 2 2 2 2" xfId="35087" xr:uid="{00000000-0005-0000-0000-0000F3950000}"/>
    <cellStyle name="Normal 6 10 2 2 2 3" xfId="50684" xr:uid="{00000000-0005-0000-0000-0000F4950000}"/>
    <cellStyle name="Normal 6 10 2 2 3" xfId="27341" xr:uid="{00000000-0005-0000-0000-0000F5950000}"/>
    <cellStyle name="Normal 6 10 2 2 4" xfId="42938" xr:uid="{00000000-0005-0000-0000-0000F6950000}"/>
    <cellStyle name="Normal 6 10 2 3" xfId="11510" xr:uid="{00000000-0005-0000-0000-0000F7950000}"/>
    <cellStyle name="Normal 6 10 2 3 2" xfId="19419" xr:uid="{00000000-0005-0000-0000-0000F8950000}"/>
    <cellStyle name="Normal 6 10 2 3 2 2" xfId="35088" xr:uid="{00000000-0005-0000-0000-0000F9950000}"/>
    <cellStyle name="Normal 6 10 2 3 2 3" xfId="50685" xr:uid="{00000000-0005-0000-0000-0000FA950000}"/>
    <cellStyle name="Normal 6 10 2 3 3" xfId="27342" xr:uid="{00000000-0005-0000-0000-0000FB950000}"/>
    <cellStyle name="Normal 6 10 2 3 4" xfId="42939" xr:uid="{00000000-0005-0000-0000-0000FC950000}"/>
    <cellStyle name="Normal 6 10 2 4" xfId="19417" xr:uid="{00000000-0005-0000-0000-0000FD950000}"/>
    <cellStyle name="Normal 6 10 2 4 2" xfId="35086" xr:uid="{00000000-0005-0000-0000-0000FE950000}"/>
    <cellStyle name="Normal 6 10 2 4 3" xfId="50683" xr:uid="{00000000-0005-0000-0000-0000FF950000}"/>
    <cellStyle name="Normal 6 10 2 5" xfId="27340" xr:uid="{00000000-0005-0000-0000-000000960000}"/>
    <cellStyle name="Normal 6 10 2 6" xfId="42937" xr:uid="{00000000-0005-0000-0000-000001960000}"/>
    <cellStyle name="Normal 6 10 3" xfId="11511" xr:uid="{00000000-0005-0000-0000-000002960000}"/>
    <cellStyle name="Normal 6 10 3 2" xfId="19420" xr:uid="{00000000-0005-0000-0000-000003960000}"/>
    <cellStyle name="Normal 6 10 3 2 2" xfId="35089" xr:uid="{00000000-0005-0000-0000-000004960000}"/>
    <cellStyle name="Normal 6 10 3 2 3" xfId="50686" xr:uid="{00000000-0005-0000-0000-000005960000}"/>
    <cellStyle name="Normal 6 10 3 3" xfId="27343" xr:uid="{00000000-0005-0000-0000-000006960000}"/>
    <cellStyle name="Normal 6 10 3 4" xfId="42940" xr:uid="{00000000-0005-0000-0000-000007960000}"/>
    <cellStyle name="Normal 6 10 4" xfId="11512" xr:uid="{00000000-0005-0000-0000-000008960000}"/>
    <cellStyle name="Normal 6 10 4 2" xfId="19421" xr:uid="{00000000-0005-0000-0000-000009960000}"/>
    <cellStyle name="Normal 6 10 4 2 2" xfId="35090" xr:uid="{00000000-0005-0000-0000-00000A960000}"/>
    <cellStyle name="Normal 6 10 4 2 3" xfId="50687" xr:uid="{00000000-0005-0000-0000-00000B960000}"/>
    <cellStyle name="Normal 6 10 4 3" xfId="27344" xr:uid="{00000000-0005-0000-0000-00000C960000}"/>
    <cellStyle name="Normal 6 10 4 4" xfId="42941" xr:uid="{00000000-0005-0000-0000-00000D960000}"/>
    <cellStyle name="Normal 6 10 5" xfId="19416" xr:uid="{00000000-0005-0000-0000-00000E960000}"/>
    <cellStyle name="Normal 6 10 5 2" xfId="35085" xr:uid="{00000000-0005-0000-0000-00000F960000}"/>
    <cellStyle name="Normal 6 10 5 3" xfId="50682" xr:uid="{00000000-0005-0000-0000-000010960000}"/>
    <cellStyle name="Normal 6 10 6" xfId="27339" xr:uid="{00000000-0005-0000-0000-000011960000}"/>
    <cellStyle name="Normal 6 10 7" xfId="42936" xr:uid="{00000000-0005-0000-0000-000012960000}"/>
    <cellStyle name="Normal 6 11" xfId="11513" xr:uid="{00000000-0005-0000-0000-000013960000}"/>
    <cellStyle name="Normal 6 11 2" xfId="11514" xr:uid="{00000000-0005-0000-0000-000014960000}"/>
    <cellStyle name="Normal 6 11 2 2" xfId="11515" xr:uid="{00000000-0005-0000-0000-000015960000}"/>
    <cellStyle name="Normal 6 11 2 2 2" xfId="19424" xr:uid="{00000000-0005-0000-0000-000016960000}"/>
    <cellStyle name="Normal 6 11 2 2 2 2" xfId="35093" xr:uid="{00000000-0005-0000-0000-000017960000}"/>
    <cellStyle name="Normal 6 11 2 2 2 3" xfId="50690" xr:uid="{00000000-0005-0000-0000-000018960000}"/>
    <cellStyle name="Normal 6 11 2 2 3" xfId="27347" xr:uid="{00000000-0005-0000-0000-000019960000}"/>
    <cellStyle name="Normal 6 11 2 2 4" xfId="42944" xr:uid="{00000000-0005-0000-0000-00001A960000}"/>
    <cellStyle name="Normal 6 11 2 3" xfId="11516" xr:uid="{00000000-0005-0000-0000-00001B960000}"/>
    <cellStyle name="Normal 6 11 2 3 2" xfId="19425" xr:uid="{00000000-0005-0000-0000-00001C960000}"/>
    <cellStyle name="Normal 6 11 2 3 2 2" xfId="35094" xr:uid="{00000000-0005-0000-0000-00001D960000}"/>
    <cellStyle name="Normal 6 11 2 3 2 3" xfId="50691" xr:uid="{00000000-0005-0000-0000-00001E960000}"/>
    <cellStyle name="Normal 6 11 2 3 3" xfId="27348" xr:uid="{00000000-0005-0000-0000-00001F960000}"/>
    <cellStyle name="Normal 6 11 2 3 4" xfId="42945" xr:uid="{00000000-0005-0000-0000-000020960000}"/>
    <cellStyle name="Normal 6 11 2 4" xfId="19423" xr:uid="{00000000-0005-0000-0000-000021960000}"/>
    <cellStyle name="Normal 6 11 2 4 2" xfId="35092" xr:uid="{00000000-0005-0000-0000-000022960000}"/>
    <cellStyle name="Normal 6 11 2 4 3" xfId="50689" xr:uid="{00000000-0005-0000-0000-000023960000}"/>
    <cellStyle name="Normal 6 11 2 5" xfId="27346" xr:uid="{00000000-0005-0000-0000-000024960000}"/>
    <cellStyle name="Normal 6 11 2 6" xfId="42943" xr:uid="{00000000-0005-0000-0000-000025960000}"/>
    <cellStyle name="Normal 6 11 3" xfId="11517" xr:uid="{00000000-0005-0000-0000-000026960000}"/>
    <cellStyle name="Normal 6 11 3 2" xfId="19426" xr:uid="{00000000-0005-0000-0000-000027960000}"/>
    <cellStyle name="Normal 6 11 3 2 2" xfId="35095" xr:uid="{00000000-0005-0000-0000-000028960000}"/>
    <cellStyle name="Normal 6 11 3 2 3" xfId="50692" xr:uid="{00000000-0005-0000-0000-000029960000}"/>
    <cellStyle name="Normal 6 11 3 3" xfId="27349" xr:uid="{00000000-0005-0000-0000-00002A960000}"/>
    <cellStyle name="Normal 6 11 3 4" xfId="42946" xr:uid="{00000000-0005-0000-0000-00002B960000}"/>
    <cellStyle name="Normal 6 11 4" xfId="11518" xr:uid="{00000000-0005-0000-0000-00002C960000}"/>
    <cellStyle name="Normal 6 11 4 2" xfId="19427" xr:uid="{00000000-0005-0000-0000-00002D960000}"/>
    <cellStyle name="Normal 6 11 4 2 2" xfId="35096" xr:uid="{00000000-0005-0000-0000-00002E960000}"/>
    <cellStyle name="Normal 6 11 4 2 3" xfId="50693" xr:uid="{00000000-0005-0000-0000-00002F960000}"/>
    <cellStyle name="Normal 6 11 4 3" xfId="27350" xr:uid="{00000000-0005-0000-0000-000030960000}"/>
    <cellStyle name="Normal 6 11 4 4" xfId="42947" xr:uid="{00000000-0005-0000-0000-000031960000}"/>
    <cellStyle name="Normal 6 11 5" xfId="19422" xr:uid="{00000000-0005-0000-0000-000032960000}"/>
    <cellStyle name="Normal 6 11 5 2" xfId="35091" xr:uid="{00000000-0005-0000-0000-000033960000}"/>
    <cellStyle name="Normal 6 11 5 3" xfId="50688" xr:uid="{00000000-0005-0000-0000-000034960000}"/>
    <cellStyle name="Normal 6 11 6" xfId="27345" xr:uid="{00000000-0005-0000-0000-000035960000}"/>
    <cellStyle name="Normal 6 11 7" xfId="42942" xr:uid="{00000000-0005-0000-0000-000036960000}"/>
    <cellStyle name="Normal 6 12" xfId="11519" xr:uid="{00000000-0005-0000-0000-000037960000}"/>
    <cellStyle name="Normal 6 12 2" xfId="11520" xr:uid="{00000000-0005-0000-0000-000038960000}"/>
    <cellStyle name="Normal 6 12 2 2" xfId="19429" xr:uid="{00000000-0005-0000-0000-000039960000}"/>
    <cellStyle name="Normal 6 12 2 2 2" xfId="35098" xr:uid="{00000000-0005-0000-0000-00003A960000}"/>
    <cellStyle name="Normal 6 12 2 2 3" xfId="50695" xr:uid="{00000000-0005-0000-0000-00003B960000}"/>
    <cellStyle name="Normal 6 12 2 3" xfId="27352" xr:uid="{00000000-0005-0000-0000-00003C960000}"/>
    <cellStyle name="Normal 6 12 2 4" xfId="42949" xr:uid="{00000000-0005-0000-0000-00003D960000}"/>
    <cellStyle name="Normal 6 12 3" xfId="11521" xr:uid="{00000000-0005-0000-0000-00003E960000}"/>
    <cellStyle name="Normal 6 12 3 2" xfId="19430" xr:uid="{00000000-0005-0000-0000-00003F960000}"/>
    <cellStyle name="Normal 6 12 3 2 2" xfId="35099" xr:uid="{00000000-0005-0000-0000-000040960000}"/>
    <cellStyle name="Normal 6 12 3 2 3" xfId="50696" xr:uid="{00000000-0005-0000-0000-000041960000}"/>
    <cellStyle name="Normal 6 12 3 3" xfId="27353" xr:uid="{00000000-0005-0000-0000-000042960000}"/>
    <cellStyle name="Normal 6 12 3 4" xfId="42950" xr:uid="{00000000-0005-0000-0000-000043960000}"/>
    <cellStyle name="Normal 6 12 4" xfId="19428" xr:uid="{00000000-0005-0000-0000-000044960000}"/>
    <cellStyle name="Normal 6 12 4 2" xfId="35097" xr:uid="{00000000-0005-0000-0000-000045960000}"/>
    <cellStyle name="Normal 6 12 4 3" xfId="50694" xr:uid="{00000000-0005-0000-0000-000046960000}"/>
    <cellStyle name="Normal 6 12 5" xfId="27351" xr:uid="{00000000-0005-0000-0000-000047960000}"/>
    <cellStyle name="Normal 6 12 6" xfId="42948" xr:uid="{00000000-0005-0000-0000-000048960000}"/>
    <cellStyle name="Normal 6 13" xfId="11522" xr:uid="{00000000-0005-0000-0000-000049960000}"/>
    <cellStyle name="Normal 6 13 2" xfId="11523" xr:uid="{00000000-0005-0000-0000-00004A960000}"/>
    <cellStyle name="Normal 6 13 2 2" xfId="19432" xr:uid="{00000000-0005-0000-0000-00004B960000}"/>
    <cellStyle name="Normal 6 13 2 2 2" xfId="35101" xr:uid="{00000000-0005-0000-0000-00004C960000}"/>
    <cellStyle name="Normal 6 13 2 2 3" xfId="50698" xr:uid="{00000000-0005-0000-0000-00004D960000}"/>
    <cellStyle name="Normal 6 13 2 3" xfId="27355" xr:uid="{00000000-0005-0000-0000-00004E960000}"/>
    <cellStyle name="Normal 6 13 2 4" xfId="42952" xr:uid="{00000000-0005-0000-0000-00004F960000}"/>
    <cellStyle name="Normal 6 13 3" xfId="11524" xr:uid="{00000000-0005-0000-0000-000050960000}"/>
    <cellStyle name="Normal 6 13 3 2" xfId="19433" xr:uid="{00000000-0005-0000-0000-000051960000}"/>
    <cellStyle name="Normal 6 13 3 2 2" xfId="35102" xr:uid="{00000000-0005-0000-0000-000052960000}"/>
    <cellStyle name="Normal 6 13 3 2 3" xfId="50699" xr:uid="{00000000-0005-0000-0000-000053960000}"/>
    <cellStyle name="Normal 6 13 3 3" xfId="27356" xr:uid="{00000000-0005-0000-0000-000054960000}"/>
    <cellStyle name="Normal 6 13 3 4" xfId="42953" xr:uid="{00000000-0005-0000-0000-000055960000}"/>
    <cellStyle name="Normal 6 13 4" xfId="19431" xr:uid="{00000000-0005-0000-0000-000056960000}"/>
    <cellStyle name="Normal 6 13 4 2" xfId="35100" xr:uid="{00000000-0005-0000-0000-000057960000}"/>
    <cellStyle name="Normal 6 13 4 3" xfId="50697" xr:uid="{00000000-0005-0000-0000-000058960000}"/>
    <cellStyle name="Normal 6 13 5" xfId="27354" xr:uid="{00000000-0005-0000-0000-000059960000}"/>
    <cellStyle name="Normal 6 13 6" xfId="42951" xr:uid="{00000000-0005-0000-0000-00005A960000}"/>
    <cellStyle name="Normal 6 14" xfId="11525" xr:uid="{00000000-0005-0000-0000-00005B960000}"/>
    <cellStyle name="Normal 6 14 2" xfId="11526" xr:uid="{00000000-0005-0000-0000-00005C960000}"/>
    <cellStyle name="Normal 6 14 2 2" xfId="19435" xr:uid="{00000000-0005-0000-0000-00005D960000}"/>
    <cellStyle name="Normal 6 14 2 2 2" xfId="35104" xr:uid="{00000000-0005-0000-0000-00005E960000}"/>
    <cellStyle name="Normal 6 14 2 2 3" xfId="50701" xr:uid="{00000000-0005-0000-0000-00005F960000}"/>
    <cellStyle name="Normal 6 14 2 3" xfId="27358" xr:uid="{00000000-0005-0000-0000-000060960000}"/>
    <cellStyle name="Normal 6 14 2 4" xfId="42955" xr:uid="{00000000-0005-0000-0000-000061960000}"/>
    <cellStyle name="Normal 6 14 3" xfId="11527" xr:uid="{00000000-0005-0000-0000-000062960000}"/>
    <cellStyle name="Normal 6 14 3 2" xfId="19436" xr:uid="{00000000-0005-0000-0000-000063960000}"/>
    <cellStyle name="Normal 6 14 3 2 2" xfId="35105" xr:uid="{00000000-0005-0000-0000-000064960000}"/>
    <cellStyle name="Normal 6 14 3 2 3" xfId="50702" xr:uid="{00000000-0005-0000-0000-000065960000}"/>
    <cellStyle name="Normal 6 14 3 3" xfId="27359" xr:uid="{00000000-0005-0000-0000-000066960000}"/>
    <cellStyle name="Normal 6 14 3 4" xfId="42956" xr:uid="{00000000-0005-0000-0000-000067960000}"/>
    <cellStyle name="Normal 6 14 4" xfId="19434" xr:uid="{00000000-0005-0000-0000-000068960000}"/>
    <cellStyle name="Normal 6 14 4 2" xfId="35103" xr:uid="{00000000-0005-0000-0000-000069960000}"/>
    <cellStyle name="Normal 6 14 4 3" xfId="50700" xr:uid="{00000000-0005-0000-0000-00006A960000}"/>
    <cellStyle name="Normal 6 14 5" xfId="27357" xr:uid="{00000000-0005-0000-0000-00006B960000}"/>
    <cellStyle name="Normal 6 14 6" xfId="42954" xr:uid="{00000000-0005-0000-0000-00006C960000}"/>
    <cellStyle name="Normal 6 15" xfId="11528" xr:uid="{00000000-0005-0000-0000-00006D960000}"/>
    <cellStyle name="Normal 6 15 2" xfId="11529" xr:uid="{00000000-0005-0000-0000-00006E960000}"/>
    <cellStyle name="Normal 6 15 2 2" xfId="19438" xr:uid="{00000000-0005-0000-0000-00006F960000}"/>
    <cellStyle name="Normal 6 15 2 2 2" xfId="35107" xr:uid="{00000000-0005-0000-0000-000070960000}"/>
    <cellStyle name="Normal 6 15 2 2 3" xfId="50704" xr:uid="{00000000-0005-0000-0000-000071960000}"/>
    <cellStyle name="Normal 6 15 2 3" xfId="27361" xr:uid="{00000000-0005-0000-0000-000072960000}"/>
    <cellStyle name="Normal 6 15 2 4" xfId="42958" xr:uid="{00000000-0005-0000-0000-000073960000}"/>
    <cellStyle name="Normal 6 15 3" xfId="11530" xr:uid="{00000000-0005-0000-0000-000074960000}"/>
    <cellStyle name="Normal 6 15 3 2" xfId="19439" xr:uid="{00000000-0005-0000-0000-000075960000}"/>
    <cellStyle name="Normal 6 15 3 2 2" xfId="35108" xr:uid="{00000000-0005-0000-0000-000076960000}"/>
    <cellStyle name="Normal 6 15 3 2 3" xfId="50705" xr:uid="{00000000-0005-0000-0000-000077960000}"/>
    <cellStyle name="Normal 6 15 3 3" xfId="27362" xr:uid="{00000000-0005-0000-0000-000078960000}"/>
    <cellStyle name="Normal 6 15 3 4" xfId="42959" xr:uid="{00000000-0005-0000-0000-000079960000}"/>
    <cellStyle name="Normal 6 15 4" xfId="19437" xr:uid="{00000000-0005-0000-0000-00007A960000}"/>
    <cellStyle name="Normal 6 15 4 2" xfId="35106" xr:uid="{00000000-0005-0000-0000-00007B960000}"/>
    <cellStyle name="Normal 6 15 4 3" xfId="50703" xr:uid="{00000000-0005-0000-0000-00007C960000}"/>
    <cellStyle name="Normal 6 15 5" xfId="27360" xr:uid="{00000000-0005-0000-0000-00007D960000}"/>
    <cellStyle name="Normal 6 15 6" xfId="42957" xr:uid="{00000000-0005-0000-0000-00007E960000}"/>
    <cellStyle name="Normal 6 16" xfId="11531" xr:uid="{00000000-0005-0000-0000-00007F960000}"/>
    <cellStyle name="Normal 6 16 2" xfId="11532" xr:uid="{00000000-0005-0000-0000-000080960000}"/>
    <cellStyle name="Normal 6 16 2 2" xfId="19441" xr:uid="{00000000-0005-0000-0000-000081960000}"/>
    <cellStyle name="Normal 6 16 2 2 2" xfId="35110" xr:uid="{00000000-0005-0000-0000-000082960000}"/>
    <cellStyle name="Normal 6 16 2 2 3" xfId="50707" xr:uid="{00000000-0005-0000-0000-000083960000}"/>
    <cellStyle name="Normal 6 16 2 3" xfId="27364" xr:uid="{00000000-0005-0000-0000-000084960000}"/>
    <cellStyle name="Normal 6 16 2 4" xfId="42961" xr:uid="{00000000-0005-0000-0000-000085960000}"/>
    <cellStyle name="Normal 6 16 3" xfId="11533" xr:uid="{00000000-0005-0000-0000-000086960000}"/>
    <cellStyle name="Normal 6 16 3 2" xfId="19442" xr:uid="{00000000-0005-0000-0000-000087960000}"/>
    <cellStyle name="Normal 6 16 3 2 2" xfId="35111" xr:uid="{00000000-0005-0000-0000-000088960000}"/>
    <cellStyle name="Normal 6 16 3 2 3" xfId="50708" xr:uid="{00000000-0005-0000-0000-000089960000}"/>
    <cellStyle name="Normal 6 16 3 3" xfId="27365" xr:uid="{00000000-0005-0000-0000-00008A960000}"/>
    <cellStyle name="Normal 6 16 3 4" xfId="42962" xr:uid="{00000000-0005-0000-0000-00008B960000}"/>
    <cellStyle name="Normal 6 16 4" xfId="19440" xr:uid="{00000000-0005-0000-0000-00008C960000}"/>
    <cellStyle name="Normal 6 16 4 2" xfId="35109" xr:uid="{00000000-0005-0000-0000-00008D960000}"/>
    <cellStyle name="Normal 6 16 4 3" xfId="50706" xr:uid="{00000000-0005-0000-0000-00008E960000}"/>
    <cellStyle name="Normal 6 16 5" xfId="27363" xr:uid="{00000000-0005-0000-0000-00008F960000}"/>
    <cellStyle name="Normal 6 16 6" xfId="42960" xr:uid="{00000000-0005-0000-0000-000090960000}"/>
    <cellStyle name="Normal 6 17" xfId="11534" xr:uid="{00000000-0005-0000-0000-000091960000}"/>
    <cellStyle name="Normal 6 17 2" xfId="11535" xr:uid="{00000000-0005-0000-0000-000092960000}"/>
    <cellStyle name="Normal 6 17 2 2" xfId="19444" xr:uid="{00000000-0005-0000-0000-000093960000}"/>
    <cellStyle name="Normal 6 17 2 2 2" xfId="35113" xr:uid="{00000000-0005-0000-0000-000094960000}"/>
    <cellStyle name="Normal 6 17 2 2 3" xfId="50710" xr:uid="{00000000-0005-0000-0000-000095960000}"/>
    <cellStyle name="Normal 6 17 2 3" xfId="27367" xr:uid="{00000000-0005-0000-0000-000096960000}"/>
    <cellStyle name="Normal 6 17 2 4" xfId="42964" xr:uid="{00000000-0005-0000-0000-000097960000}"/>
    <cellStyle name="Normal 6 17 3" xfId="11536" xr:uid="{00000000-0005-0000-0000-000098960000}"/>
    <cellStyle name="Normal 6 17 3 2" xfId="19445" xr:uid="{00000000-0005-0000-0000-000099960000}"/>
    <cellStyle name="Normal 6 17 3 2 2" xfId="35114" xr:uid="{00000000-0005-0000-0000-00009A960000}"/>
    <cellStyle name="Normal 6 17 3 2 3" xfId="50711" xr:uid="{00000000-0005-0000-0000-00009B960000}"/>
    <cellStyle name="Normal 6 17 3 3" xfId="27368" xr:uid="{00000000-0005-0000-0000-00009C960000}"/>
    <cellStyle name="Normal 6 17 3 4" xfId="42965" xr:uid="{00000000-0005-0000-0000-00009D960000}"/>
    <cellStyle name="Normal 6 17 4" xfId="19443" xr:uid="{00000000-0005-0000-0000-00009E960000}"/>
    <cellStyle name="Normal 6 17 4 2" xfId="35112" xr:uid="{00000000-0005-0000-0000-00009F960000}"/>
    <cellStyle name="Normal 6 17 4 3" xfId="50709" xr:uid="{00000000-0005-0000-0000-0000A0960000}"/>
    <cellStyle name="Normal 6 17 5" xfId="27366" xr:uid="{00000000-0005-0000-0000-0000A1960000}"/>
    <cellStyle name="Normal 6 17 6" xfId="42963" xr:uid="{00000000-0005-0000-0000-0000A2960000}"/>
    <cellStyle name="Normal 6 18" xfId="11537" xr:uid="{00000000-0005-0000-0000-0000A3960000}"/>
    <cellStyle name="Normal 6 18 2" xfId="11538" xr:uid="{00000000-0005-0000-0000-0000A4960000}"/>
    <cellStyle name="Normal 6 18 2 2" xfId="19447" xr:uid="{00000000-0005-0000-0000-0000A5960000}"/>
    <cellStyle name="Normal 6 18 2 2 2" xfId="35116" xr:uid="{00000000-0005-0000-0000-0000A6960000}"/>
    <cellStyle name="Normal 6 18 2 2 3" xfId="50713" xr:uid="{00000000-0005-0000-0000-0000A7960000}"/>
    <cellStyle name="Normal 6 18 2 3" xfId="27370" xr:uid="{00000000-0005-0000-0000-0000A8960000}"/>
    <cellStyle name="Normal 6 18 2 4" xfId="42967" xr:uid="{00000000-0005-0000-0000-0000A9960000}"/>
    <cellStyle name="Normal 6 18 3" xfId="11539" xr:uid="{00000000-0005-0000-0000-0000AA960000}"/>
    <cellStyle name="Normal 6 18 3 2" xfId="19448" xr:uid="{00000000-0005-0000-0000-0000AB960000}"/>
    <cellStyle name="Normal 6 18 3 2 2" xfId="35117" xr:uid="{00000000-0005-0000-0000-0000AC960000}"/>
    <cellStyle name="Normal 6 18 3 2 3" xfId="50714" xr:uid="{00000000-0005-0000-0000-0000AD960000}"/>
    <cellStyle name="Normal 6 18 3 3" xfId="27371" xr:uid="{00000000-0005-0000-0000-0000AE960000}"/>
    <cellStyle name="Normal 6 18 3 4" xfId="42968" xr:uid="{00000000-0005-0000-0000-0000AF960000}"/>
    <cellStyle name="Normal 6 18 4" xfId="19446" xr:uid="{00000000-0005-0000-0000-0000B0960000}"/>
    <cellStyle name="Normal 6 18 4 2" xfId="35115" xr:uid="{00000000-0005-0000-0000-0000B1960000}"/>
    <cellStyle name="Normal 6 18 4 3" xfId="50712" xr:uid="{00000000-0005-0000-0000-0000B2960000}"/>
    <cellStyle name="Normal 6 18 5" xfId="27369" xr:uid="{00000000-0005-0000-0000-0000B3960000}"/>
    <cellStyle name="Normal 6 18 6" xfId="42966" xr:uid="{00000000-0005-0000-0000-0000B4960000}"/>
    <cellStyle name="Normal 6 19" xfId="11540" xr:uid="{00000000-0005-0000-0000-0000B5960000}"/>
    <cellStyle name="Normal 6 19 2" xfId="11541" xr:uid="{00000000-0005-0000-0000-0000B6960000}"/>
    <cellStyle name="Normal 6 19 2 2" xfId="19450" xr:uid="{00000000-0005-0000-0000-0000B7960000}"/>
    <cellStyle name="Normal 6 19 2 2 2" xfId="35119" xr:uid="{00000000-0005-0000-0000-0000B8960000}"/>
    <cellStyle name="Normal 6 19 2 2 3" xfId="50716" xr:uid="{00000000-0005-0000-0000-0000B9960000}"/>
    <cellStyle name="Normal 6 19 2 3" xfId="27373" xr:uid="{00000000-0005-0000-0000-0000BA960000}"/>
    <cellStyle name="Normal 6 19 2 4" xfId="42970" xr:uid="{00000000-0005-0000-0000-0000BB960000}"/>
    <cellStyle name="Normal 6 19 3" xfId="11542" xr:uid="{00000000-0005-0000-0000-0000BC960000}"/>
    <cellStyle name="Normal 6 19 3 2" xfId="19451" xr:uid="{00000000-0005-0000-0000-0000BD960000}"/>
    <cellStyle name="Normal 6 19 3 2 2" xfId="35120" xr:uid="{00000000-0005-0000-0000-0000BE960000}"/>
    <cellStyle name="Normal 6 19 3 2 3" xfId="50717" xr:uid="{00000000-0005-0000-0000-0000BF960000}"/>
    <cellStyle name="Normal 6 19 3 3" xfId="27374" xr:uid="{00000000-0005-0000-0000-0000C0960000}"/>
    <cellStyle name="Normal 6 19 3 4" xfId="42971" xr:uid="{00000000-0005-0000-0000-0000C1960000}"/>
    <cellStyle name="Normal 6 19 4" xfId="19449" xr:uid="{00000000-0005-0000-0000-0000C2960000}"/>
    <cellStyle name="Normal 6 19 4 2" xfId="35118" xr:uid="{00000000-0005-0000-0000-0000C3960000}"/>
    <cellStyle name="Normal 6 19 4 3" xfId="50715" xr:uid="{00000000-0005-0000-0000-0000C4960000}"/>
    <cellStyle name="Normal 6 19 5" xfId="27372" xr:uid="{00000000-0005-0000-0000-0000C5960000}"/>
    <cellStyle name="Normal 6 19 6" xfId="42969" xr:uid="{00000000-0005-0000-0000-0000C6960000}"/>
    <cellStyle name="Normal 6 2" xfId="290" xr:uid="{00000000-0005-0000-0000-0000C7960000}"/>
    <cellStyle name="Normal 6 2 10" xfId="11544" xr:uid="{00000000-0005-0000-0000-0000C8960000}"/>
    <cellStyle name="Normal 6 2 10 2" xfId="11545" xr:uid="{00000000-0005-0000-0000-0000C9960000}"/>
    <cellStyle name="Normal 6 2 10 2 2" xfId="19454" xr:uid="{00000000-0005-0000-0000-0000CA960000}"/>
    <cellStyle name="Normal 6 2 10 2 2 2" xfId="35123" xr:uid="{00000000-0005-0000-0000-0000CB960000}"/>
    <cellStyle name="Normal 6 2 10 2 2 3" xfId="50720" xr:uid="{00000000-0005-0000-0000-0000CC960000}"/>
    <cellStyle name="Normal 6 2 10 2 3" xfId="27377" xr:uid="{00000000-0005-0000-0000-0000CD960000}"/>
    <cellStyle name="Normal 6 2 10 2 4" xfId="42974" xr:uid="{00000000-0005-0000-0000-0000CE960000}"/>
    <cellStyle name="Normal 6 2 10 3" xfId="11546" xr:uid="{00000000-0005-0000-0000-0000CF960000}"/>
    <cellStyle name="Normal 6 2 10 3 2" xfId="19455" xr:uid="{00000000-0005-0000-0000-0000D0960000}"/>
    <cellStyle name="Normal 6 2 10 3 2 2" xfId="35124" xr:uid="{00000000-0005-0000-0000-0000D1960000}"/>
    <cellStyle name="Normal 6 2 10 3 2 3" xfId="50721" xr:uid="{00000000-0005-0000-0000-0000D2960000}"/>
    <cellStyle name="Normal 6 2 10 3 3" xfId="27378" xr:uid="{00000000-0005-0000-0000-0000D3960000}"/>
    <cellStyle name="Normal 6 2 10 3 4" xfId="42975" xr:uid="{00000000-0005-0000-0000-0000D4960000}"/>
    <cellStyle name="Normal 6 2 10 4" xfId="19453" xr:uid="{00000000-0005-0000-0000-0000D5960000}"/>
    <cellStyle name="Normal 6 2 10 4 2" xfId="35122" xr:uid="{00000000-0005-0000-0000-0000D6960000}"/>
    <cellStyle name="Normal 6 2 10 4 3" xfId="50719" xr:uid="{00000000-0005-0000-0000-0000D7960000}"/>
    <cellStyle name="Normal 6 2 10 5" xfId="27376" xr:uid="{00000000-0005-0000-0000-0000D8960000}"/>
    <cellStyle name="Normal 6 2 10 6" xfId="42973" xr:uid="{00000000-0005-0000-0000-0000D9960000}"/>
    <cellStyle name="Normal 6 2 11" xfId="11547" xr:uid="{00000000-0005-0000-0000-0000DA960000}"/>
    <cellStyle name="Normal 6 2 11 2" xfId="11548" xr:uid="{00000000-0005-0000-0000-0000DB960000}"/>
    <cellStyle name="Normal 6 2 11 2 2" xfId="19457" xr:uid="{00000000-0005-0000-0000-0000DC960000}"/>
    <cellStyle name="Normal 6 2 11 2 2 2" xfId="35126" xr:uid="{00000000-0005-0000-0000-0000DD960000}"/>
    <cellStyle name="Normal 6 2 11 2 2 3" xfId="50723" xr:uid="{00000000-0005-0000-0000-0000DE960000}"/>
    <cellStyle name="Normal 6 2 11 2 3" xfId="27380" xr:uid="{00000000-0005-0000-0000-0000DF960000}"/>
    <cellStyle name="Normal 6 2 11 2 4" xfId="42977" xr:uid="{00000000-0005-0000-0000-0000E0960000}"/>
    <cellStyle name="Normal 6 2 11 3" xfId="11549" xr:uid="{00000000-0005-0000-0000-0000E1960000}"/>
    <cellStyle name="Normal 6 2 11 3 2" xfId="19458" xr:uid="{00000000-0005-0000-0000-0000E2960000}"/>
    <cellStyle name="Normal 6 2 11 3 2 2" xfId="35127" xr:uid="{00000000-0005-0000-0000-0000E3960000}"/>
    <cellStyle name="Normal 6 2 11 3 2 3" xfId="50724" xr:uid="{00000000-0005-0000-0000-0000E4960000}"/>
    <cellStyle name="Normal 6 2 11 3 3" xfId="27381" xr:uid="{00000000-0005-0000-0000-0000E5960000}"/>
    <cellStyle name="Normal 6 2 11 3 4" xfId="42978" xr:uid="{00000000-0005-0000-0000-0000E6960000}"/>
    <cellStyle name="Normal 6 2 11 4" xfId="19456" xr:uid="{00000000-0005-0000-0000-0000E7960000}"/>
    <cellStyle name="Normal 6 2 11 4 2" xfId="35125" xr:uid="{00000000-0005-0000-0000-0000E8960000}"/>
    <cellStyle name="Normal 6 2 11 4 3" xfId="50722" xr:uid="{00000000-0005-0000-0000-0000E9960000}"/>
    <cellStyle name="Normal 6 2 11 5" xfId="27379" xr:uid="{00000000-0005-0000-0000-0000EA960000}"/>
    <cellStyle name="Normal 6 2 11 6" xfId="42976" xr:uid="{00000000-0005-0000-0000-0000EB960000}"/>
    <cellStyle name="Normal 6 2 12" xfId="11550" xr:uid="{00000000-0005-0000-0000-0000EC960000}"/>
    <cellStyle name="Normal 6 2 12 2" xfId="11551" xr:uid="{00000000-0005-0000-0000-0000ED960000}"/>
    <cellStyle name="Normal 6 2 12 2 2" xfId="19460" xr:uid="{00000000-0005-0000-0000-0000EE960000}"/>
    <cellStyle name="Normal 6 2 12 2 2 2" xfId="35129" xr:uid="{00000000-0005-0000-0000-0000EF960000}"/>
    <cellStyle name="Normal 6 2 12 2 2 3" xfId="50726" xr:uid="{00000000-0005-0000-0000-0000F0960000}"/>
    <cellStyle name="Normal 6 2 12 2 3" xfId="27383" xr:uid="{00000000-0005-0000-0000-0000F1960000}"/>
    <cellStyle name="Normal 6 2 12 2 4" xfId="42980" xr:uid="{00000000-0005-0000-0000-0000F2960000}"/>
    <cellStyle name="Normal 6 2 12 3" xfId="11552" xr:uid="{00000000-0005-0000-0000-0000F3960000}"/>
    <cellStyle name="Normal 6 2 12 3 2" xfId="19461" xr:uid="{00000000-0005-0000-0000-0000F4960000}"/>
    <cellStyle name="Normal 6 2 12 3 2 2" xfId="35130" xr:uid="{00000000-0005-0000-0000-0000F5960000}"/>
    <cellStyle name="Normal 6 2 12 3 2 3" xfId="50727" xr:uid="{00000000-0005-0000-0000-0000F6960000}"/>
    <cellStyle name="Normal 6 2 12 3 3" xfId="27384" xr:uid="{00000000-0005-0000-0000-0000F7960000}"/>
    <cellStyle name="Normal 6 2 12 3 4" xfId="42981" xr:uid="{00000000-0005-0000-0000-0000F8960000}"/>
    <cellStyle name="Normal 6 2 12 4" xfId="19459" xr:uid="{00000000-0005-0000-0000-0000F9960000}"/>
    <cellStyle name="Normal 6 2 12 4 2" xfId="35128" xr:uid="{00000000-0005-0000-0000-0000FA960000}"/>
    <cellStyle name="Normal 6 2 12 4 3" xfId="50725" xr:uid="{00000000-0005-0000-0000-0000FB960000}"/>
    <cellStyle name="Normal 6 2 12 5" xfId="27382" xr:uid="{00000000-0005-0000-0000-0000FC960000}"/>
    <cellStyle name="Normal 6 2 12 6" xfId="42979" xr:uid="{00000000-0005-0000-0000-0000FD960000}"/>
    <cellStyle name="Normal 6 2 13" xfId="11553" xr:uid="{00000000-0005-0000-0000-0000FE960000}"/>
    <cellStyle name="Normal 6 2 13 2" xfId="11554" xr:uid="{00000000-0005-0000-0000-0000FF960000}"/>
    <cellStyle name="Normal 6 2 13 2 2" xfId="19463" xr:uid="{00000000-0005-0000-0000-000000970000}"/>
    <cellStyle name="Normal 6 2 13 2 2 2" xfId="35132" xr:uid="{00000000-0005-0000-0000-000001970000}"/>
    <cellStyle name="Normal 6 2 13 2 2 3" xfId="50729" xr:uid="{00000000-0005-0000-0000-000002970000}"/>
    <cellStyle name="Normal 6 2 13 2 3" xfId="27386" xr:uid="{00000000-0005-0000-0000-000003970000}"/>
    <cellStyle name="Normal 6 2 13 2 4" xfId="42983" xr:uid="{00000000-0005-0000-0000-000004970000}"/>
    <cellStyle name="Normal 6 2 13 3" xfId="11555" xr:uid="{00000000-0005-0000-0000-000005970000}"/>
    <cellStyle name="Normal 6 2 13 3 2" xfId="19464" xr:uid="{00000000-0005-0000-0000-000006970000}"/>
    <cellStyle name="Normal 6 2 13 3 2 2" xfId="35133" xr:uid="{00000000-0005-0000-0000-000007970000}"/>
    <cellStyle name="Normal 6 2 13 3 2 3" xfId="50730" xr:uid="{00000000-0005-0000-0000-000008970000}"/>
    <cellStyle name="Normal 6 2 13 3 3" xfId="27387" xr:uid="{00000000-0005-0000-0000-000009970000}"/>
    <cellStyle name="Normal 6 2 13 3 4" xfId="42984" xr:uid="{00000000-0005-0000-0000-00000A970000}"/>
    <cellStyle name="Normal 6 2 13 4" xfId="19462" xr:uid="{00000000-0005-0000-0000-00000B970000}"/>
    <cellStyle name="Normal 6 2 13 4 2" xfId="35131" xr:uid="{00000000-0005-0000-0000-00000C970000}"/>
    <cellStyle name="Normal 6 2 13 4 3" xfId="50728" xr:uid="{00000000-0005-0000-0000-00000D970000}"/>
    <cellStyle name="Normal 6 2 13 5" xfId="27385" xr:uid="{00000000-0005-0000-0000-00000E970000}"/>
    <cellStyle name="Normal 6 2 13 6" xfId="42982" xr:uid="{00000000-0005-0000-0000-00000F970000}"/>
    <cellStyle name="Normal 6 2 14" xfId="11556" xr:uid="{00000000-0005-0000-0000-000010970000}"/>
    <cellStyle name="Normal 6 2 14 2" xfId="11557" xr:uid="{00000000-0005-0000-0000-000011970000}"/>
    <cellStyle name="Normal 6 2 14 2 2" xfId="19466" xr:uid="{00000000-0005-0000-0000-000012970000}"/>
    <cellStyle name="Normal 6 2 14 2 2 2" xfId="35135" xr:uid="{00000000-0005-0000-0000-000013970000}"/>
    <cellStyle name="Normal 6 2 14 2 2 3" xfId="50732" xr:uid="{00000000-0005-0000-0000-000014970000}"/>
    <cellStyle name="Normal 6 2 14 2 3" xfId="27389" xr:uid="{00000000-0005-0000-0000-000015970000}"/>
    <cellStyle name="Normal 6 2 14 2 4" xfId="42986" xr:uid="{00000000-0005-0000-0000-000016970000}"/>
    <cellStyle name="Normal 6 2 14 3" xfId="11558" xr:uid="{00000000-0005-0000-0000-000017970000}"/>
    <cellStyle name="Normal 6 2 14 3 2" xfId="19467" xr:uid="{00000000-0005-0000-0000-000018970000}"/>
    <cellStyle name="Normal 6 2 14 3 2 2" xfId="35136" xr:uid="{00000000-0005-0000-0000-000019970000}"/>
    <cellStyle name="Normal 6 2 14 3 2 3" xfId="50733" xr:uid="{00000000-0005-0000-0000-00001A970000}"/>
    <cellStyle name="Normal 6 2 14 3 3" xfId="27390" xr:uid="{00000000-0005-0000-0000-00001B970000}"/>
    <cellStyle name="Normal 6 2 14 3 4" xfId="42987" xr:uid="{00000000-0005-0000-0000-00001C970000}"/>
    <cellStyle name="Normal 6 2 14 4" xfId="19465" xr:uid="{00000000-0005-0000-0000-00001D970000}"/>
    <cellStyle name="Normal 6 2 14 4 2" xfId="35134" xr:uid="{00000000-0005-0000-0000-00001E970000}"/>
    <cellStyle name="Normal 6 2 14 4 3" xfId="50731" xr:uid="{00000000-0005-0000-0000-00001F970000}"/>
    <cellStyle name="Normal 6 2 14 5" xfId="27388" xr:uid="{00000000-0005-0000-0000-000020970000}"/>
    <cellStyle name="Normal 6 2 14 6" xfId="42985" xr:uid="{00000000-0005-0000-0000-000021970000}"/>
    <cellStyle name="Normal 6 2 15" xfId="11559" xr:uid="{00000000-0005-0000-0000-000022970000}"/>
    <cellStyle name="Normal 6 2 15 2" xfId="11560" xr:uid="{00000000-0005-0000-0000-000023970000}"/>
    <cellStyle name="Normal 6 2 15 2 2" xfId="19469" xr:uid="{00000000-0005-0000-0000-000024970000}"/>
    <cellStyle name="Normal 6 2 15 2 2 2" xfId="35138" xr:uid="{00000000-0005-0000-0000-000025970000}"/>
    <cellStyle name="Normal 6 2 15 2 2 3" xfId="50735" xr:uid="{00000000-0005-0000-0000-000026970000}"/>
    <cellStyle name="Normal 6 2 15 2 3" xfId="27392" xr:uid="{00000000-0005-0000-0000-000027970000}"/>
    <cellStyle name="Normal 6 2 15 2 4" xfId="42989" xr:uid="{00000000-0005-0000-0000-000028970000}"/>
    <cellStyle name="Normal 6 2 15 3" xfId="11561" xr:uid="{00000000-0005-0000-0000-000029970000}"/>
    <cellStyle name="Normal 6 2 15 3 2" xfId="19470" xr:uid="{00000000-0005-0000-0000-00002A970000}"/>
    <cellStyle name="Normal 6 2 15 3 2 2" xfId="35139" xr:uid="{00000000-0005-0000-0000-00002B970000}"/>
    <cellStyle name="Normal 6 2 15 3 2 3" xfId="50736" xr:uid="{00000000-0005-0000-0000-00002C970000}"/>
    <cellStyle name="Normal 6 2 15 3 3" xfId="27393" xr:uid="{00000000-0005-0000-0000-00002D970000}"/>
    <cellStyle name="Normal 6 2 15 3 4" xfId="42990" xr:uid="{00000000-0005-0000-0000-00002E970000}"/>
    <cellStyle name="Normal 6 2 15 4" xfId="19468" xr:uid="{00000000-0005-0000-0000-00002F970000}"/>
    <cellStyle name="Normal 6 2 15 4 2" xfId="35137" xr:uid="{00000000-0005-0000-0000-000030970000}"/>
    <cellStyle name="Normal 6 2 15 4 3" xfId="50734" xr:uid="{00000000-0005-0000-0000-000031970000}"/>
    <cellStyle name="Normal 6 2 15 5" xfId="27391" xr:uid="{00000000-0005-0000-0000-000032970000}"/>
    <cellStyle name="Normal 6 2 15 6" xfId="42988" xr:uid="{00000000-0005-0000-0000-000033970000}"/>
    <cellStyle name="Normal 6 2 16" xfId="11562" xr:uid="{00000000-0005-0000-0000-000034970000}"/>
    <cellStyle name="Normal 6 2 16 2" xfId="11563" xr:uid="{00000000-0005-0000-0000-000035970000}"/>
    <cellStyle name="Normal 6 2 16 2 2" xfId="19472" xr:uid="{00000000-0005-0000-0000-000036970000}"/>
    <cellStyle name="Normal 6 2 16 2 2 2" xfId="35141" xr:uid="{00000000-0005-0000-0000-000037970000}"/>
    <cellStyle name="Normal 6 2 16 2 2 3" xfId="50738" xr:uid="{00000000-0005-0000-0000-000038970000}"/>
    <cellStyle name="Normal 6 2 16 2 3" xfId="27395" xr:uid="{00000000-0005-0000-0000-000039970000}"/>
    <cellStyle name="Normal 6 2 16 2 4" xfId="42992" xr:uid="{00000000-0005-0000-0000-00003A970000}"/>
    <cellStyle name="Normal 6 2 16 3" xfId="11564" xr:uid="{00000000-0005-0000-0000-00003B970000}"/>
    <cellStyle name="Normal 6 2 16 3 2" xfId="19473" xr:uid="{00000000-0005-0000-0000-00003C970000}"/>
    <cellStyle name="Normal 6 2 16 3 2 2" xfId="35142" xr:uid="{00000000-0005-0000-0000-00003D970000}"/>
    <cellStyle name="Normal 6 2 16 3 2 3" xfId="50739" xr:uid="{00000000-0005-0000-0000-00003E970000}"/>
    <cellStyle name="Normal 6 2 16 3 3" xfId="27396" xr:uid="{00000000-0005-0000-0000-00003F970000}"/>
    <cellStyle name="Normal 6 2 16 3 4" xfId="42993" xr:uid="{00000000-0005-0000-0000-000040970000}"/>
    <cellStyle name="Normal 6 2 16 4" xfId="19471" xr:uid="{00000000-0005-0000-0000-000041970000}"/>
    <cellStyle name="Normal 6 2 16 4 2" xfId="35140" xr:uid="{00000000-0005-0000-0000-000042970000}"/>
    <cellStyle name="Normal 6 2 16 4 3" xfId="50737" xr:uid="{00000000-0005-0000-0000-000043970000}"/>
    <cellStyle name="Normal 6 2 16 5" xfId="27394" xr:uid="{00000000-0005-0000-0000-000044970000}"/>
    <cellStyle name="Normal 6 2 16 6" xfId="42991" xr:uid="{00000000-0005-0000-0000-000045970000}"/>
    <cellStyle name="Normal 6 2 17" xfId="11565" xr:uid="{00000000-0005-0000-0000-000046970000}"/>
    <cellStyle name="Normal 6 2 17 2" xfId="11566" xr:uid="{00000000-0005-0000-0000-000047970000}"/>
    <cellStyle name="Normal 6 2 17 2 2" xfId="19475" xr:uid="{00000000-0005-0000-0000-000048970000}"/>
    <cellStyle name="Normal 6 2 17 2 2 2" xfId="35144" xr:uid="{00000000-0005-0000-0000-000049970000}"/>
    <cellStyle name="Normal 6 2 17 2 2 3" xfId="50741" xr:uid="{00000000-0005-0000-0000-00004A970000}"/>
    <cellStyle name="Normal 6 2 17 2 3" xfId="27398" xr:uid="{00000000-0005-0000-0000-00004B970000}"/>
    <cellStyle name="Normal 6 2 17 2 4" xfId="42995" xr:uid="{00000000-0005-0000-0000-00004C970000}"/>
    <cellStyle name="Normal 6 2 17 3" xfId="11567" xr:uid="{00000000-0005-0000-0000-00004D970000}"/>
    <cellStyle name="Normal 6 2 17 3 2" xfId="19476" xr:uid="{00000000-0005-0000-0000-00004E970000}"/>
    <cellStyle name="Normal 6 2 17 3 2 2" xfId="35145" xr:uid="{00000000-0005-0000-0000-00004F970000}"/>
    <cellStyle name="Normal 6 2 17 3 2 3" xfId="50742" xr:uid="{00000000-0005-0000-0000-000050970000}"/>
    <cellStyle name="Normal 6 2 17 3 3" xfId="27399" xr:uid="{00000000-0005-0000-0000-000051970000}"/>
    <cellStyle name="Normal 6 2 17 3 4" xfId="42996" xr:uid="{00000000-0005-0000-0000-000052970000}"/>
    <cellStyle name="Normal 6 2 17 4" xfId="19474" xr:uid="{00000000-0005-0000-0000-000053970000}"/>
    <cellStyle name="Normal 6 2 17 4 2" xfId="35143" xr:uid="{00000000-0005-0000-0000-000054970000}"/>
    <cellStyle name="Normal 6 2 17 4 3" xfId="50740" xr:uid="{00000000-0005-0000-0000-000055970000}"/>
    <cellStyle name="Normal 6 2 17 5" xfId="27397" xr:uid="{00000000-0005-0000-0000-000056970000}"/>
    <cellStyle name="Normal 6 2 17 6" xfId="42994" xr:uid="{00000000-0005-0000-0000-000057970000}"/>
    <cellStyle name="Normal 6 2 18" xfId="11568" xr:uid="{00000000-0005-0000-0000-000058970000}"/>
    <cellStyle name="Normal 6 2 18 2" xfId="11569" xr:uid="{00000000-0005-0000-0000-000059970000}"/>
    <cellStyle name="Normal 6 2 18 2 2" xfId="19478" xr:uid="{00000000-0005-0000-0000-00005A970000}"/>
    <cellStyle name="Normal 6 2 18 2 2 2" xfId="35147" xr:uid="{00000000-0005-0000-0000-00005B970000}"/>
    <cellStyle name="Normal 6 2 18 2 2 3" xfId="50744" xr:uid="{00000000-0005-0000-0000-00005C970000}"/>
    <cellStyle name="Normal 6 2 18 2 3" xfId="27401" xr:uid="{00000000-0005-0000-0000-00005D970000}"/>
    <cellStyle name="Normal 6 2 18 2 4" xfId="42998" xr:uid="{00000000-0005-0000-0000-00005E970000}"/>
    <cellStyle name="Normal 6 2 18 3" xfId="11570" xr:uid="{00000000-0005-0000-0000-00005F970000}"/>
    <cellStyle name="Normal 6 2 18 3 2" xfId="19479" xr:uid="{00000000-0005-0000-0000-000060970000}"/>
    <cellStyle name="Normal 6 2 18 3 2 2" xfId="35148" xr:uid="{00000000-0005-0000-0000-000061970000}"/>
    <cellStyle name="Normal 6 2 18 3 2 3" xfId="50745" xr:uid="{00000000-0005-0000-0000-000062970000}"/>
    <cellStyle name="Normal 6 2 18 3 3" xfId="27402" xr:uid="{00000000-0005-0000-0000-000063970000}"/>
    <cellStyle name="Normal 6 2 18 3 4" xfId="42999" xr:uid="{00000000-0005-0000-0000-000064970000}"/>
    <cellStyle name="Normal 6 2 18 4" xfId="19477" xr:uid="{00000000-0005-0000-0000-000065970000}"/>
    <cellStyle name="Normal 6 2 18 4 2" xfId="35146" xr:uid="{00000000-0005-0000-0000-000066970000}"/>
    <cellStyle name="Normal 6 2 18 4 3" xfId="50743" xr:uid="{00000000-0005-0000-0000-000067970000}"/>
    <cellStyle name="Normal 6 2 18 5" xfId="27400" xr:uid="{00000000-0005-0000-0000-000068970000}"/>
    <cellStyle name="Normal 6 2 18 6" xfId="42997" xr:uid="{00000000-0005-0000-0000-000069970000}"/>
    <cellStyle name="Normal 6 2 19" xfId="11571" xr:uid="{00000000-0005-0000-0000-00006A970000}"/>
    <cellStyle name="Normal 6 2 19 2" xfId="11572" xr:uid="{00000000-0005-0000-0000-00006B970000}"/>
    <cellStyle name="Normal 6 2 19 2 2" xfId="19481" xr:uid="{00000000-0005-0000-0000-00006C970000}"/>
    <cellStyle name="Normal 6 2 19 2 2 2" xfId="35150" xr:uid="{00000000-0005-0000-0000-00006D970000}"/>
    <cellStyle name="Normal 6 2 19 2 2 3" xfId="50747" xr:uid="{00000000-0005-0000-0000-00006E970000}"/>
    <cellStyle name="Normal 6 2 19 2 3" xfId="27404" xr:uid="{00000000-0005-0000-0000-00006F970000}"/>
    <cellStyle name="Normal 6 2 19 2 4" xfId="43001" xr:uid="{00000000-0005-0000-0000-000070970000}"/>
    <cellStyle name="Normal 6 2 19 3" xfId="11573" xr:uid="{00000000-0005-0000-0000-000071970000}"/>
    <cellStyle name="Normal 6 2 19 3 2" xfId="19482" xr:uid="{00000000-0005-0000-0000-000072970000}"/>
    <cellStyle name="Normal 6 2 19 3 2 2" xfId="35151" xr:uid="{00000000-0005-0000-0000-000073970000}"/>
    <cellStyle name="Normal 6 2 19 3 2 3" xfId="50748" xr:uid="{00000000-0005-0000-0000-000074970000}"/>
    <cellStyle name="Normal 6 2 19 3 3" xfId="27405" xr:uid="{00000000-0005-0000-0000-000075970000}"/>
    <cellStyle name="Normal 6 2 19 3 4" xfId="43002" xr:uid="{00000000-0005-0000-0000-000076970000}"/>
    <cellStyle name="Normal 6 2 19 4" xfId="19480" xr:uid="{00000000-0005-0000-0000-000077970000}"/>
    <cellStyle name="Normal 6 2 19 4 2" xfId="35149" xr:uid="{00000000-0005-0000-0000-000078970000}"/>
    <cellStyle name="Normal 6 2 19 4 3" xfId="50746" xr:uid="{00000000-0005-0000-0000-000079970000}"/>
    <cellStyle name="Normal 6 2 19 5" xfId="27403" xr:uid="{00000000-0005-0000-0000-00007A970000}"/>
    <cellStyle name="Normal 6 2 19 6" xfId="43000" xr:uid="{00000000-0005-0000-0000-00007B970000}"/>
    <cellStyle name="Normal 6 2 2" xfId="11574" xr:uid="{00000000-0005-0000-0000-00007C970000}"/>
    <cellStyle name="Normal 6 2 2 10" xfId="11575" xr:uid="{00000000-0005-0000-0000-00007D970000}"/>
    <cellStyle name="Normal 6 2 2 10 2" xfId="11576" xr:uid="{00000000-0005-0000-0000-00007E970000}"/>
    <cellStyle name="Normal 6 2 2 10 2 2" xfId="19485" xr:uid="{00000000-0005-0000-0000-00007F970000}"/>
    <cellStyle name="Normal 6 2 2 10 2 2 2" xfId="35154" xr:uid="{00000000-0005-0000-0000-000080970000}"/>
    <cellStyle name="Normal 6 2 2 10 2 2 3" xfId="50751" xr:uid="{00000000-0005-0000-0000-000081970000}"/>
    <cellStyle name="Normal 6 2 2 10 2 3" xfId="27408" xr:uid="{00000000-0005-0000-0000-000082970000}"/>
    <cellStyle name="Normal 6 2 2 10 2 4" xfId="43005" xr:uid="{00000000-0005-0000-0000-000083970000}"/>
    <cellStyle name="Normal 6 2 2 10 3" xfId="11577" xr:uid="{00000000-0005-0000-0000-000084970000}"/>
    <cellStyle name="Normal 6 2 2 10 3 2" xfId="19486" xr:uid="{00000000-0005-0000-0000-000085970000}"/>
    <cellStyle name="Normal 6 2 2 10 3 2 2" xfId="35155" xr:uid="{00000000-0005-0000-0000-000086970000}"/>
    <cellStyle name="Normal 6 2 2 10 3 2 3" xfId="50752" xr:uid="{00000000-0005-0000-0000-000087970000}"/>
    <cellStyle name="Normal 6 2 2 10 3 3" xfId="27409" xr:uid="{00000000-0005-0000-0000-000088970000}"/>
    <cellStyle name="Normal 6 2 2 10 3 4" xfId="43006" xr:uid="{00000000-0005-0000-0000-000089970000}"/>
    <cellStyle name="Normal 6 2 2 10 4" xfId="19484" xr:uid="{00000000-0005-0000-0000-00008A970000}"/>
    <cellStyle name="Normal 6 2 2 10 4 2" xfId="35153" xr:uid="{00000000-0005-0000-0000-00008B970000}"/>
    <cellStyle name="Normal 6 2 2 10 4 3" xfId="50750" xr:uid="{00000000-0005-0000-0000-00008C970000}"/>
    <cellStyle name="Normal 6 2 2 10 5" xfId="27407" xr:uid="{00000000-0005-0000-0000-00008D970000}"/>
    <cellStyle name="Normal 6 2 2 10 6" xfId="43004" xr:uid="{00000000-0005-0000-0000-00008E970000}"/>
    <cellStyle name="Normal 6 2 2 11" xfId="11578" xr:uid="{00000000-0005-0000-0000-00008F970000}"/>
    <cellStyle name="Normal 6 2 2 11 2" xfId="11579" xr:uid="{00000000-0005-0000-0000-000090970000}"/>
    <cellStyle name="Normal 6 2 2 11 2 2" xfId="19488" xr:uid="{00000000-0005-0000-0000-000091970000}"/>
    <cellStyle name="Normal 6 2 2 11 2 2 2" xfId="35157" xr:uid="{00000000-0005-0000-0000-000092970000}"/>
    <cellStyle name="Normal 6 2 2 11 2 2 3" xfId="50754" xr:uid="{00000000-0005-0000-0000-000093970000}"/>
    <cellStyle name="Normal 6 2 2 11 2 3" xfId="27411" xr:uid="{00000000-0005-0000-0000-000094970000}"/>
    <cellStyle name="Normal 6 2 2 11 2 4" xfId="43008" xr:uid="{00000000-0005-0000-0000-000095970000}"/>
    <cellStyle name="Normal 6 2 2 11 3" xfId="11580" xr:uid="{00000000-0005-0000-0000-000096970000}"/>
    <cellStyle name="Normal 6 2 2 11 3 2" xfId="19489" xr:uid="{00000000-0005-0000-0000-000097970000}"/>
    <cellStyle name="Normal 6 2 2 11 3 2 2" xfId="35158" xr:uid="{00000000-0005-0000-0000-000098970000}"/>
    <cellStyle name="Normal 6 2 2 11 3 2 3" xfId="50755" xr:uid="{00000000-0005-0000-0000-000099970000}"/>
    <cellStyle name="Normal 6 2 2 11 3 3" xfId="27412" xr:uid="{00000000-0005-0000-0000-00009A970000}"/>
    <cellStyle name="Normal 6 2 2 11 3 4" xfId="43009" xr:uid="{00000000-0005-0000-0000-00009B970000}"/>
    <cellStyle name="Normal 6 2 2 11 4" xfId="19487" xr:uid="{00000000-0005-0000-0000-00009C970000}"/>
    <cellStyle name="Normal 6 2 2 11 4 2" xfId="35156" xr:uid="{00000000-0005-0000-0000-00009D970000}"/>
    <cellStyle name="Normal 6 2 2 11 4 3" xfId="50753" xr:uid="{00000000-0005-0000-0000-00009E970000}"/>
    <cellStyle name="Normal 6 2 2 11 5" xfId="27410" xr:uid="{00000000-0005-0000-0000-00009F970000}"/>
    <cellStyle name="Normal 6 2 2 11 6" xfId="43007" xr:uid="{00000000-0005-0000-0000-0000A0970000}"/>
    <cellStyle name="Normal 6 2 2 12" xfId="11581" xr:uid="{00000000-0005-0000-0000-0000A1970000}"/>
    <cellStyle name="Normal 6 2 2 12 2" xfId="11582" xr:uid="{00000000-0005-0000-0000-0000A2970000}"/>
    <cellStyle name="Normal 6 2 2 12 2 2" xfId="19491" xr:uid="{00000000-0005-0000-0000-0000A3970000}"/>
    <cellStyle name="Normal 6 2 2 12 2 2 2" xfId="35160" xr:uid="{00000000-0005-0000-0000-0000A4970000}"/>
    <cellStyle name="Normal 6 2 2 12 2 2 3" xfId="50757" xr:uid="{00000000-0005-0000-0000-0000A5970000}"/>
    <cellStyle name="Normal 6 2 2 12 2 3" xfId="27414" xr:uid="{00000000-0005-0000-0000-0000A6970000}"/>
    <cellStyle name="Normal 6 2 2 12 2 4" xfId="43011" xr:uid="{00000000-0005-0000-0000-0000A7970000}"/>
    <cellStyle name="Normal 6 2 2 12 3" xfId="11583" xr:uid="{00000000-0005-0000-0000-0000A8970000}"/>
    <cellStyle name="Normal 6 2 2 12 3 2" xfId="19492" xr:uid="{00000000-0005-0000-0000-0000A9970000}"/>
    <cellStyle name="Normal 6 2 2 12 3 2 2" xfId="35161" xr:uid="{00000000-0005-0000-0000-0000AA970000}"/>
    <cellStyle name="Normal 6 2 2 12 3 2 3" xfId="50758" xr:uid="{00000000-0005-0000-0000-0000AB970000}"/>
    <cellStyle name="Normal 6 2 2 12 3 3" xfId="27415" xr:uid="{00000000-0005-0000-0000-0000AC970000}"/>
    <cellStyle name="Normal 6 2 2 12 3 4" xfId="43012" xr:uid="{00000000-0005-0000-0000-0000AD970000}"/>
    <cellStyle name="Normal 6 2 2 12 4" xfId="19490" xr:uid="{00000000-0005-0000-0000-0000AE970000}"/>
    <cellStyle name="Normal 6 2 2 12 4 2" xfId="35159" xr:uid="{00000000-0005-0000-0000-0000AF970000}"/>
    <cellStyle name="Normal 6 2 2 12 4 3" xfId="50756" xr:uid="{00000000-0005-0000-0000-0000B0970000}"/>
    <cellStyle name="Normal 6 2 2 12 5" xfId="27413" xr:uid="{00000000-0005-0000-0000-0000B1970000}"/>
    <cellStyle name="Normal 6 2 2 12 6" xfId="43010" xr:uid="{00000000-0005-0000-0000-0000B2970000}"/>
    <cellStyle name="Normal 6 2 2 13" xfId="11584" xr:uid="{00000000-0005-0000-0000-0000B3970000}"/>
    <cellStyle name="Normal 6 2 2 13 2" xfId="11585" xr:uid="{00000000-0005-0000-0000-0000B4970000}"/>
    <cellStyle name="Normal 6 2 2 13 2 2" xfId="19494" xr:uid="{00000000-0005-0000-0000-0000B5970000}"/>
    <cellStyle name="Normal 6 2 2 13 2 2 2" xfId="35163" xr:uid="{00000000-0005-0000-0000-0000B6970000}"/>
    <cellStyle name="Normal 6 2 2 13 2 2 3" xfId="50760" xr:uid="{00000000-0005-0000-0000-0000B7970000}"/>
    <cellStyle name="Normal 6 2 2 13 2 3" xfId="27417" xr:uid="{00000000-0005-0000-0000-0000B8970000}"/>
    <cellStyle name="Normal 6 2 2 13 2 4" xfId="43014" xr:uid="{00000000-0005-0000-0000-0000B9970000}"/>
    <cellStyle name="Normal 6 2 2 13 3" xfId="11586" xr:uid="{00000000-0005-0000-0000-0000BA970000}"/>
    <cellStyle name="Normal 6 2 2 13 3 2" xfId="19495" xr:uid="{00000000-0005-0000-0000-0000BB970000}"/>
    <cellStyle name="Normal 6 2 2 13 3 2 2" xfId="35164" xr:uid="{00000000-0005-0000-0000-0000BC970000}"/>
    <cellStyle name="Normal 6 2 2 13 3 2 3" xfId="50761" xr:uid="{00000000-0005-0000-0000-0000BD970000}"/>
    <cellStyle name="Normal 6 2 2 13 3 3" xfId="27418" xr:uid="{00000000-0005-0000-0000-0000BE970000}"/>
    <cellStyle name="Normal 6 2 2 13 3 4" xfId="43015" xr:uid="{00000000-0005-0000-0000-0000BF970000}"/>
    <cellStyle name="Normal 6 2 2 13 4" xfId="19493" xr:uid="{00000000-0005-0000-0000-0000C0970000}"/>
    <cellStyle name="Normal 6 2 2 13 4 2" xfId="35162" xr:uid="{00000000-0005-0000-0000-0000C1970000}"/>
    <cellStyle name="Normal 6 2 2 13 4 3" xfId="50759" xr:uid="{00000000-0005-0000-0000-0000C2970000}"/>
    <cellStyle name="Normal 6 2 2 13 5" xfId="27416" xr:uid="{00000000-0005-0000-0000-0000C3970000}"/>
    <cellStyle name="Normal 6 2 2 13 6" xfId="43013" xr:uid="{00000000-0005-0000-0000-0000C4970000}"/>
    <cellStyle name="Normal 6 2 2 14" xfId="11587" xr:uid="{00000000-0005-0000-0000-0000C5970000}"/>
    <cellStyle name="Normal 6 2 2 14 2" xfId="11588" xr:uid="{00000000-0005-0000-0000-0000C6970000}"/>
    <cellStyle name="Normal 6 2 2 14 2 2" xfId="19497" xr:uid="{00000000-0005-0000-0000-0000C7970000}"/>
    <cellStyle name="Normal 6 2 2 14 2 2 2" xfId="35166" xr:uid="{00000000-0005-0000-0000-0000C8970000}"/>
    <cellStyle name="Normal 6 2 2 14 2 2 3" xfId="50763" xr:uid="{00000000-0005-0000-0000-0000C9970000}"/>
    <cellStyle name="Normal 6 2 2 14 2 3" xfId="27420" xr:uid="{00000000-0005-0000-0000-0000CA970000}"/>
    <cellStyle name="Normal 6 2 2 14 2 4" xfId="43017" xr:uid="{00000000-0005-0000-0000-0000CB970000}"/>
    <cellStyle name="Normal 6 2 2 14 3" xfId="11589" xr:uid="{00000000-0005-0000-0000-0000CC970000}"/>
    <cellStyle name="Normal 6 2 2 14 3 2" xfId="19498" xr:uid="{00000000-0005-0000-0000-0000CD970000}"/>
    <cellStyle name="Normal 6 2 2 14 3 2 2" xfId="35167" xr:uid="{00000000-0005-0000-0000-0000CE970000}"/>
    <cellStyle name="Normal 6 2 2 14 3 2 3" xfId="50764" xr:uid="{00000000-0005-0000-0000-0000CF970000}"/>
    <cellStyle name="Normal 6 2 2 14 3 3" xfId="27421" xr:uid="{00000000-0005-0000-0000-0000D0970000}"/>
    <cellStyle name="Normal 6 2 2 14 3 4" xfId="43018" xr:uid="{00000000-0005-0000-0000-0000D1970000}"/>
    <cellStyle name="Normal 6 2 2 14 4" xfId="19496" xr:uid="{00000000-0005-0000-0000-0000D2970000}"/>
    <cellStyle name="Normal 6 2 2 14 4 2" xfId="35165" xr:uid="{00000000-0005-0000-0000-0000D3970000}"/>
    <cellStyle name="Normal 6 2 2 14 4 3" xfId="50762" xr:uid="{00000000-0005-0000-0000-0000D4970000}"/>
    <cellStyle name="Normal 6 2 2 14 5" xfId="27419" xr:uid="{00000000-0005-0000-0000-0000D5970000}"/>
    <cellStyle name="Normal 6 2 2 14 6" xfId="43016" xr:uid="{00000000-0005-0000-0000-0000D6970000}"/>
    <cellStyle name="Normal 6 2 2 15" xfId="11590" xr:uid="{00000000-0005-0000-0000-0000D7970000}"/>
    <cellStyle name="Normal 6 2 2 15 2" xfId="11591" xr:uid="{00000000-0005-0000-0000-0000D8970000}"/>
    <cellStyle name="Normal 6 2 2 15 2 2" xfId="19500" xr:uid="{00000000-0005-0000-0000-0000D9970000}"/>
    <cellStyle name="Normal 6 2 2 15 2 2 2" xfId="35169" xr:uid="{00000000-0005-0000-0000-0000DA970000}"/>
    <cellStyle name="Normal 6 2 2 15 2 2 3" xfId="50766" xr:uid="{00000000-0005-0000-0000-0000DB970000}"/>
    <cellStyle name="Normal 6 2 2 15 2 3" xfId="27423" xr:uid="{00000000-0005-0000-0000-0000DC970000}"/>
    <cellStyle name="Normal 6 2 2 15 2 4" xfId="43020" xr:uid="{00000000-0005-0000-0000-0000DD970000}"/>
    <cellStyle name="Normal 6 2 2 15 3" xfId="11592" xr:uid="{00000000-0005-0000-0000-0000DE970000}"/>
    <cellStyle name="Normal 6 2 2 15 3 2" xfId="19501" xr:uid="{00000000-0005-0000-0000-0000DF970000}"/>
    <cellStyle name="Normal 6 2 2 15 3 2 2" xfId="35170" xr:uid="{00000000-0005-0000-0000-0000E0970000}"/>
    <cellStyle name="Normal 6 2 2 15 3 2 3" xfId="50767" xr:uid="{00000000-0005-0000-0000-0000E1970000}"/>
    <cellStyle name="Normal 6 2 2 15 3 3" xfId="27424" xr:uid="{00000000-0005-0000-0000-0000E2970000}"/>
    <cellStyle name="Normal 6 2 2 15 3 4" xfId="43021" xr:uid="{00000000-0005-0000-0000-0000E3970000}"/>
    <cellStyle name="Normal 6 2 2 15 4" xfId="19499" xr:uid="{00000000-0005-0000-0000-0000E4970000}"/>
    <cellStyle name="Normal 6 2 2 15 4 2" xfId="35168" xr:uid="{00000000-0005-0000-0000-0000E5970000}"/>
    <cellStyle name="Normal 6 2 2 15 4 3" xfId="50765" xr:uid="{00000000-0005-0000-0000-0000E6970000}"/>
    <cellStyle name="Normal 6 2 2 15 5" xfId="27422" xr:uid="{00000000-0005-0000-0000-0000E7970000}"/>
    <cellStyle name="Normal 6 2 2 15 6" xfId="43019" xr:uid="{00000000-0005-0000-0000-0000E8970000}"/>
    <cellStyle name="Normal 6 2 2 16" xfId="11593" xr:uid="{00000000-0005-0000-0000-0000E9970000}"/>
    <cellStyle name="Normal 6 2 2 16 2" xfId="11594" xr:uid="{00000000-0005-0000-0000-0000EA970000}"/>
    <cellStyle name="Normal 6 2 2 16 2 2" xfId="19503" xr:uid="{00000000-0005-0000-0000-0000EB970000}"/>
    <cellStyle name="Normal 6 2 2 16 2 2 2" xfId="35172" xr:uid="{00000000-0005-0000-0000-0000EC970000}"/>
    <cellStyle name="Normal 6 2 2 16 2 2 3" xfId="50769" xr:uid="{00000000-0005-0000-0000-0000ED970000}"/>
    <cellStyle name="Normal 6 2 2 16 2 3" xfId="27426" xr:uid="{00000000-0005-0000-0000-0000EE970000}"/>
    <cellStyle name="Normal 6 2 2 16 2 4" xfId="43023" xr:uid="{00000000-0005-0000-0000-0000EF970000}"/>
    <cellStyle name="Normal 6 2 2 16 3" xfId="11595" xr:uid="{00000000-0005-0000-0000-0000F0970000}"/>
    <cellStyle name="Normal 6 2 2 16 3 2" xfId="19504" xr:uid="{00000000-0005-0000-0000-0000F1970000}"/>
    <cellStyle name="Normal 6 2 2 16 3 2 2" xfId="35173" xr:uid="{00000000-0005-0000-0000-0000F2970000}"/>
    <cellStyle name="Normal 6 2 2 16 3 2 3" xfId="50770" xr:uid="{00000000-0005-0000-0000-0000F3970000}"/>
    <cellStyle name="Normal 6 2 2 16 3 3" xfId="27427" xr:uid="{00000000-0005-0000-0000-0000F4970000}"/>
    <cellStyle name="Normal 6 2 2 16 3 4" xfId="43024" xr:uid="{00000000-0005-0000-0000-0000F5970000}"/>
    <cellStyle name="Normal 6 2 2 16 4" xfId="19502" xr:uid="{00000000-0005-0000-0000-0000F6970000}"/>
    <cellStyle name="Normal 6 2 2 16 4 2" xfId="35171" xr:uid="{00000000-0005-0000-0000-0000F7970000}"/>
    <cellStyle name="Normal 6 2 2 16 4 3" xfId="50768" xr:uid="{00000000-0005-0000-0000-0000F8970000}"/>
    <cellStyle name="Normal 6 2 2 16 5" xfId="27425" xr:uid="{00000000-0005-0000-0000-0000F9970000}"/>
    <cellStyle name="Normal 6 2 2 16 6" xfId="43022" xr:uid="{00000000-0005-0000-0000-0000FA970000}"/>
    <cellStyle name="Normal 6 2 2 17" xfId="11596" xr:uid="{00000000-0005-0000-0000-0000FB970000}"/>
    <cellStyle name="Normal 6 2 2 17 2" xfId="11597" xr:uid="{00000000-0005-0000-0000-0000FC970000}"/>
    <cellStyle name="Normal 6 2 2 17 2 2" xfId="19506" xr:uid="{00000000-0005-0000-0000-0000FD970000}"/>
    <cellStyle name="Normal 6 2 2 17 2 2 2" xfId="35175" xr:uid="{00000000-0005-0000-0000-0000FE970000}"/>
    <cellStyle name="Normal 6 2 2 17 2 2 3" xfId="50772" xr:uid="{00000000-0005-0000-0000-0000FF970000}"/>
    <cellStyle name="Normal 6 2 2 17 2 3" xfId="27429" xr:uid="{00000000-0005-0000-0000-000000980000}"/>
    <cellStyle name="Normal 6 2 2 17 2 4" xfId="43026" xr:uid="{00000000-0005-0000-0000-000001980000}"/>
    <cellStyle name="Normal 6 2 2 17 3" xfId="11598" xr:uid="{00000000-0005-0000-0000-000002980000}"/>
    <cellStyle name="Normal 6 2 2 17 3 2" xfId="19507" xr:uid="{00000000-0005-0000-0000-000003980000}"/>
    <cellStyle name="Normal 6 2 2 17 3 2 2" xfId="35176" xr:uid="{00000000-0005-0000-0000-000004980000}"/>
    <cellStyle name="Normal 6 2 2 17 3 2 3" xfId="50773" xr:uid="{00000000-0005-0000-0000-000005980000}"/>
    <cellStyle name="Normal 6 2 2 17 3 3" xfId="27430" xr:uid="{00000000-0005-0000-0000-000006980000}"/>
    <cellStyle name="Normal 6 2 2 17 3 4" xfId="43027" xr:uid="{00000000-0005-0000-0000-000007980000}"/>
    <cellStyle name="Normal 6 2 2 17 4" xfId="19505" xr:uid="{00000000-0005-0000-0000-000008980000}"/>
    <cellStyle name="Normal 6 2 2 17 4 2" xfId="35174" xr:uid="{00000000-0005-0000-0000-000009980000}"/>
    <cellStyle name="Normal 6 2 2 17 4 3" xfId="50771" xr:uid="{00000000-0005-0000-0000-00000A980000}"/>
    <cellStyle name="Normal 6 2 2 17 5" xfId="27428" xr:uid="{00000000-0005-0000-0000-00000B980000}"/>
    <cellStyle name="Normal 6 2 2 17 6" xfId="43025" xr:uid="{00000000-0005-0000-0000-00000C980000}"/>
    <cellStyle name="Normal 6 2 2 18" xfId="11599" xr:uid="{00000000-0005-0000-0000-00000D980000}"/>
    <cellStyle name="Normal 6 2 2 18 2" xfId="11600" xr:uid="{00000000-0005-0000-0000-00000E980000}"/>
    <cellStyle name="Normal 6 2 2 18 2 2" xfId="19509" xr:uid="{00000000-0005-0000-0000-00000F980000}"/>
    <cellStyle name="Normal 6 2 2 18 2 2 2" xfId="35178" xr:uid="{00000000-0005-0000-0000-000010980000}"/>
    <cellStyle name="Normal 6 2 2 18 2 2 3" xfId="50775" xr:uid="{00000000-0005-0000-0000-000011980000}"/>
    <cellStyle name="Normal 6 2 2 18 2 3" xfId="27432" xr:uid="{00000000-0005-0000-0000-000012980000}"/>
    <cellStyle name="Normal 6 2 2 18 2 4" xfId="43029" xr:uid="{00000000-0005-0000-0000-000013980000}"/>
    <cellStyle name="Normal 6 2 2 18 3" xfId="11601" xr:uid="{00000000-0005-0000-0000-000014980000}"/>
    <cellStyle name="Normal 6 2 2 18 3 2" xfId="19510" xr:uid="{00000000-0005-0000-0000-000015980000}"/>
    <cellStyle name="Normal 6 2 2 18 3 2 2" xfId="35179" xr:uid="{00000000-0005-0000-0000-000016980000}"/>
    <cellStyle name="Normal 6 2 2 18 3 2 3" xfId="50776" xr:uid="{00000000-0005-0000-0000-000017980000}"/>
    <cellStyle name="Normal 6 2 2 18 3 3" xfId="27433" xr:uid="{00000000-0005-0000-0000-000018980000}"/>
    <cellStyle name="Normal 6 2 2 18 3 4" xfId="43030" xr:uid="{00000000-0005-0000-0000-000019980000}"/>
    <cellStyle name="Normal 6 2 2 18 4" xfId="19508" xr:uid="{00000000-0005-0000-0000-00001A980000}"/>
    <cellStyle name="Normal 6 2 2 18 4 2" xfId="35177" xr:uid="{00000000-0005-0000-0000-00001B980000}"/>
    <cellStyle name="Normal 6 2 2 18 4 3" xfId="50774" xr:uid="{00000000-0005-0000-0000-00001C980000}"/>
    <cellStyle name="Normal 6 2 2 18 5" xfId="27431" xr:uid="{00000000-0005-0000-0000-00001D980000}"/>
    <cellStyle name="Normal 6 2 2 18 6" xfId="43028" xr:uid="{00000000-0005-0000-0000-00001E980000}"/>
    <cellStyle name="Normal 6 2 2 19" xfId="11602" xr:uid="{00000000-0005-0000-0000-00001F980000}"/>
    <cellStyle name="Normal 6 2 2 19 2" xfId="19511" xr:uid="{00000000-0005-0000-0000-000020980000}"/>
    <cellStyle name="Normal 6 2 2 19 2 2" xfId="35180" xr:uid="{00000000-0005-0000-0000-000021980000}"/>
    <cellStyle name="Normal 6 2 2 19 2 3" xfId="50777" xr:uid="{00000000-0005-0000-0000-000022980000}"/>
    <cellStyle name="Normal 6 2 2 19 3" xfId="27434" xr:uid="{00000000-0005-0000-0000-000023980000}"/>
    <cellStyle name="Normal 6 2 2 19 4" xfId="43031" xr:uid="{00000000-0005-0000-0000-000024980000}"/>
    <cellStyle name="Normal 6 2 2 2" xfId="11603" xr:uid="{00000000-0005-0000-0000-000025980000}"/>
    <cellStyle name="Normal 6 2 2 2 10" xfId="11604" xr:uid="{00000000-0005-0000-0000-000026980000}"/>
    <cellStyle name="Normal 6 2 2 2 10 2" xfId="11605" xr:uid="{00000000-0005-0000-0000-000027980000}"/>
    <cellStyle name="Normal 6 2 2 2 10 2 2" xfId="19514" xr:uid="{00000000-0005-0000-0000-000028980000}"/>
    <cellStyle name="Normal 6 2 2 2 10 2 2 2" xfId="35183" xr:uid="{00000000-0005-0000-0000-000029980000}"/>
    <cellStyle name="Normal 6 2 2 2 10 2 2 3" xfId="50780" xr:uid="{00000000-0005-0000-0000-00002A980000}"/>
    <cellStyle name="Normal 6 2 2 2 10 2 3" xfId="27437" xr:uid="{00000000-0005-0000-0000-00002B980000}"/>
    <cellStyle name="Normal 6 2 2 2 10 2 4" xfId="43034" xr:uid="{00000000-0005-0000-0000-00002C980000}"/>
    <cellStyle name="Normal 6 2 2 2 10 3" xfId="11606" xr:uid="{00000000-0005-0000-0000-00002D980000}"/>
    <cellStyle name="Normal 6 2 2 2 10 3 2" xfId="19515" xr:uid="{00000000-0005-0000-0000-00002E980000}"/>
    <cellStyle name="Normal 6 2 2 2 10 3 2 2" xfId="35184" xr:uid="{00000000-0005-0000-0000-00002F980000}"/>
    <cellStyle name="Normal 6 2 2 2 10 3 2 3" xfId="50781" xr:uid="{00000000-0005-0000-0000-000030980000}"/>
    <cellStyle name="Normal 6 2 2 2 10 3 3" xfId="27438" xr:uid="{00000000-0005-0000-0000-000031980000}"/>
    <cellStyle name="Normal 6 2 2 2 10 3 4" xfId="43035" xr:uid="{00000000-0005-0000-0000-000032980000}"/>
    <cellStyle name="Normal 6 2 2 2 10 4" xfId="19513" xr:uid="{00000000-0005-0000-0000-000033980000}"/>
    <cellStyle name="Normal 6 2 2 2 10 4 2" xfId="35182" xr:uid="{00000000-0005-0000-0000-000034980000}"/>
    <cellStyle name="Normal 6 2 2 2 10 4 3" xfId="50779" xr:uid="{00000000-0005-0000-0000-000035980000}"/>
    <cellStyle name="Normal 6 2 2 2 10 5" xfId="27436" xr:uid="{00000000-0005-0000-0000-000036980000}"/>
    <cellStyle name="Normal 6 2 2 2 10 6" xfId="43033" xr:uid="{00000000-0005-0000-0000-000037980000}"/>
    <cellStyle name="Normal 6 2 2 2 11" xfId="11607" xr:uid="{00000000-0005-0000-0000-000038980000}"/>
    <cellStyle name="Normal 6 2 2 2 11 2" xfId="11608" xr:uid="{00000000-0005-0000-0000-000039980000}"/>
    <cellStyle name="Normal 6 2 2 2 11 2 2" xfId="19517" xr:uid="{00000000-0005-0000-0000-00003A980000}"/>
    <cellStyle name="Normal 6 2 2 2 11 2 2 2" xfId="35186" xr:uid="{00000000-0005-0000-0000-00003B980000}"/>
    <cellStyle name="Normal 6 2 2 2 11 2 2 3" xfId="50783" xr:uid="{00000000-0005-0000-0000-00003C980000}"/>
    <cellStyle name="Normal 6 2 2 2 11 2 3" xfId="27440" xr:uid="{00000000-0005-0000-0000-00003D980000}"/>
    <cellStyle name="Normal 6 2 2 2 11 2 4" xfId="43037" xr:uid="{00000000-0005-0000-0000-00003E980000}"/>
    <cellStyle name="Normal 6 2 2 2 11 3" xfId="11609" xr:uid="{00000000-0005-0000-0000-00003F980000}"/>
    <cellStyle name="Normal 6 2 2 2 11 3 2" xfId="19518" xr:uid="{00000000-0005-0000-0000-000040980000}"/>
    <cellStyle name="Normal 6 2 2 2 11 3 2 2" xfId="35187" xr:uid="{00000000-0005-0000-0000-000041980000}"/>
    <cellStyle name="Normal 6 2 2 2 11 3 2 3" xfId="50784" xr:uid="{00000000-0005-0000-0000-000042980000}"/>
    <cellStyle name="Normal 6 2 2 2 11 3 3" xfId="27441" xr:uid="{00000000-0005-0000-0000-000043980000}"/>
    <cellStyle name="Normal 6 2 2 2 11 3 4" xfId="43038" xr:uid="{00000000-0005-0000-0000-000044980000}"/>
    <cellStyle name="Normal 6 2 2 2 11 4" xfId="19516" xr:uid="{00000000-0005-0000-0000-000045980000}"/>
    <cellStyle name="Normal 6 2 2 2 11 4 2" xfId="35185" xr:uid="{00000000-0005-0000-0000-000046980000}"/>
    <cellStyle name="Normal 6 2 2 2 11 4 3" xfId="50782" xr:uid="{00000000-0005-0000-0000-000047980000}"/>
    <cellStyle name="Normal 6 2 2 2 11 5" xfId="27439" xr:uid="{00000000-0005-0000-0000-000048980000}"/>
    <cellStyle name="Normal 6 2 2 2 11 6" xfId="43036" xr:uid="{00000000-0005-0000-0000-000049980000}"/>
    <cellStyle name="Normal 6 2 2 2 12" xfId="11610" xr:uid="{00000000-0005-0000-0000-00004A980000}"/>
    <cellStyle name="Normal 6 2 2 2 12 2" xfId="11611" xr:uid="{00000000-0005-0000-0000-00004B980000}"/>
    <cellStyle name="Normal 6 2 2 2 12 2 2" xfId="19520" xr:uid="{00000000-0005-0000-0000-00004C980000}"/>
    <cellStyle name="Normal 6 2 2 2 12 2 2 2" xfId="35189" xr:uid="{00000000-0005-0000-0000-00004D980000}"/>
    <cellStyle name="Normal 6 2 2 2 12 2 2 3" xfId="50786" xr:uid="{00000000-0005-0000-0000-00004E980000}"/>
    <cellStyle name="Normal 6 2 2 2 12 2 3" xfId="27443" xr:uid="{00000000-0005-0000-0000-00004F980000}"/>
    <cellStyle name="Normal 6 2 2 2 12 2 4" xfId="43040" xr:uid="{00000000-0005-0000-0000-000050980000}"/>
    <cellStyle name="Normal 6 2 2 2 12 3" xfId="11612" xr:uid="{00000000-0005-0000-0000-000051980000}"/>
    <cellStyle name="Normal 6 2 2 2 12 3 2" xfId="19521" xr:uid="{00000000-0005-0000-0000-000052980000}"/>
    <cellStyle name="Normal 6 2 2 2 12 3 2 2" xfId="35190" xr:uid="{00000000-0005-0000-0000-000053980000}"/>
    <cellStyle name="Normal 6 2 2 2 12 3 2 3" xfId="50787" xr:uid="{00000000-0005-0000-0000-000054980000}"/>
    <cellStyle name="Normal 6 2 2 2 12 3 3" xfId="27444" xr:uid="{00000000-0005-0000-0000-000055980000}"/>
    <cellStyle name="Normal 6 2 2 2 12 3 4" xfId="43041" xr:uid="{00000000-0005-0000-0000-000056980000}"/>
    <cellStyle name="Normal 6 2 2 2 12 4" xfId="19519" xr:uid="{00000000-0005-0000-0000-000057980000}"/>
    <cellStyle name="Normal 6 2 2 2 12 4 2" xfId="35188" xr:uid="{00000000-0005-0000-0000-000058980000}"/>
    <cellStyle name="Normal 6 2 2 2 12 4 3" xfId="50785" xr:uid="{00000000-0005-0000-0000-000059980000}"/>
    <cellStyle name="Normal 6 2 2 2 12 5" xfId="27442" xr:uid="{00000000-0005-0000-0000-00005A980000}"/>
    <cellStyle name="Normal 6 2 2 2 12 6" xfId="43039" xr:uid="{00000000-0005-0000-0000-00005B980000}"/>
    <cellStyle name="Normal 6 2 2 2 13" xfId="11613" xr:uid="{00000000-0005-0000-0000-00005C980000}"/>
    <cellStyle name="Normal 6 2 2 2 13 2" xfId="11614" xr:uid="{00000000-0005-0000-0000-00005D980000}"/>
    <cellStyle name="Normal 6 2 2 2 13 2 2" xfId="19523" xr:uid="{00000000-0005-0000-0000-00005E980000}"/>
    <cellStyle name="Normal 6 2 2 2 13 2 2 2" xfId="35192" xr:uid="{00000000-0005-0000-0000-00005F980000}"/>
    <cellStyle name="Normal 6 2 2 2 13 2 2 3" xfId="50789" xr:uid="{00000000-0005-0000-0000-000060980000}"/>
    <cellStyle name="Normal 6 2 2 2 13 2 3" xfId="27446" xr:uid="{00000000-0005-0000-0000-000061980000}"/>
    <cellStyle name="Normal 6 2 2 2 13 2 4" xfId="43043" xr:uid="{00000000-0005-0000-0000-000062980000}"/>
    <cellStyle name="Normal 6 2 2 2 13 3" xfId="11615" xr:uid="{00000000-0005-0000-0000-000063980000}"/>
    <cellStyle name="Normal 6 2 2 2 13 3 2" xfId="19524" xr:uid="{00000000-0005-0000-0000-000064980000}"/>
    <cellStyle name="Normal 6 2 2 2 13 3 2 2" xfId="35193" xr:uid="{00000000-0005-0000-0000-000065980000}"/>
    <cellStyle name="Normal 6 2 2 2 13 3 2 3" xfId="50790" xr:uid="{00000000-0005-0000-0000-000066980000}"/>
    <cellStyle name="Normal 6 2 2 2 13 3 3" xfId="27447" xr:uid="{00000000-0005-0000-0000-000067980000}"/>
    <cellStyle name="Normal 6 2 2 2 13 3 4" xfId="43044" xr:uid="{00000000-0005-0000-0000-000068980000}"/>
    <cellStyle name="Normal 6 2 2 2 13 4" xfId="19522" xr:uid="{00000000-0005-0000-0000-000069980000}"/>
    <cellStyle name="Normal 6 2 2 2 13 4 2" xfId="35191" xr:uid="{00000000-0005-0000-0000-00006A980000}"/>
    <cellStyle name="Normal 6 2 2 2 13 4 3" xfId="50788" xr:uid="{00000000-0005-0000-0000-00006B980000}"/>
    <cellStyle name="Normal 6 2 2 2 13 5" xfId="27445" xr:uid="{00000000-0005-0000-0000-00006C980000}"/>
    <cellStyle name="Normal 6 2 2 2 13 6" xfId="43042" xr:uid="{00000000-0005-0000-0000-00006D980000}"/>
    <cellStyle name="Normal 6 2 2 2 14" xfId="11616" xr:uid="{00000000-0005-0000-0000-00006E980000}"/>
    <cellStyle name="Normal 6 2 2 2 14 2" xfId="11617" xr:uid="{00000000-0005-0000-0000-00006F980000}"/>
    <cellStyle name="Normal 6 2 2 2 14 2 2" xfId="19526" xr:uid="{00000000-0005-0000-0000-000070980000}"/>
    <cellStyle name="Normal 6 2 2 2 14 2 2 2" xfId="35195" xr:uid="{00000000-0005-0000-0000-000071980000}"/>
    <cellStyle name="Normal 6 2 2 2 14 2 2 3" xfId="50792" xr:uid="{00000000-0005-0000-0000-000072980000}"/>
    <cellStyle name="Normal 6 2 2 2 14 2 3" xfId="27449" xr:uid="{00000000-0005-0000-0000-000073980000}"/>
    <cellStyle name="Normal 6 2 2 2 14 2 4" xfId="43046" xr:uid="{00000000-0005-0000-0000-000074980000}"/>
    <cellStyle name="Normal 6 2 2 2 14 3" xfId="11618" xr:uid="{00000000-0005-0000-0000-000075980000}"/>
    <cellStyle name="Normal 6 2 2 2 14 3 2" xfId="19527" xr:uid="{00000000-0005-0000-0000-000076980000}"/>
    <cellStyle name="Normal 6 2 2 2 14 3 2 2" xfId="35196" xr:uid="{00000000-0005-0000-0000-000077980000}"/>
    <cellStyle name="Normal 6 2 2 2 14 3 2 3" xfId="50793" xr:uid="{00000000-0005-0000-0000-000078980000}"/>
    <cellStyle name="Normal 6 2 2 2 14 3 3" xfId="27450" xr:uid="{00000000-0005-0000-0000-000079980000}"/>
    <cellStyle name="Normal 6 2 2 2 14 3 4" xfId="43047" xr:uid="{00000000-0005-0000-0000-00007A980000}"/>
    <cellStyle name="Normal 6 2 2 2 14 4" xfId="19525" xr:uid="{00000000-0005-0000-0000-00007B980000}"/>
    <cellStyle name="Normal 6 2 2 2 14 4 2" xfId="35194" xr:uid="{00000000-0005-0000-0000-00007C980000}"/>
    <cellStyle name="Normal 6 2 2 2 14 4 3" xfId="50791" xr:uid="{00000000-0005-0000-0000-00007D980000}"/>
    <cellStyle name="Normal 6 2 2 2 14 5" xfId="27448" xr:uid="{00000000-0005-0000-0000-00007E980000}"/>
    <cellStyle name="Normal 6 2 2 2 14 6" xfId="43045" xr:uid="{00000000-0005-0000-0000-00007F980000}"/>
    <cellStyle name="Normal 6 2 2 2 15" xfId="11619" xr:uid="{00000000-0005-0000-0000-000080980000}"/>
    <cellStyle name="Normal 6 2 2 2 15 2" xfId="11620" xr:uid="{00000000-0005-0000-0000-000081980000}"/>
    <cellStyle name="Normal 6 2 2 2 15 2 2" xfId="19529" xr:uid="{00000000-0005-0000-0000-000082980000}"/>
    <cellStyle name="Normal 6 2 2 2 15 2 2 2" xfId="35198" xr:uid="{00000000-0005-0000-0000-000083980000}"/>
    <cellStyle name="Normal 6 2 2 2 15 2 2 3" xfId="50795" xr:uid="{00000000-0005-0000-0000-000084980000}"/>
    <cellStyle name="Normal 6 2 2 2 15 2 3" xfId="27452" xr:uid="{00000000-0005-0000-0000-000085980000}"/>
    <cellStyle name="Normal 6 2 2 2 15 2 4" xfId="43049" xr:uid="{00000000-0005-0000-0000-000086980000}"/>
    <cellStyle name="Normal 6 2 2 2 15 3" xfId="11621" xr:uid="{00000000-0005-0000-0000-000087980000}"/>
    <cellStyle name="Normal 6 2 2 2 15 3 2" xfId="19530" xr:uid="{00000000-0005-0000-0000-000088980000}"/>
    <cellStyle name="Normal 6 2 2 2 15 3 2 2" xfId="35199" xr:uid="{00000000-0005-0000-0000-000089980000}"/>
    <cellStyle name="Normal 6 2 2 2 15 3 2 3" xfId="50796" xr:uid="{00000000-0005-0000-0000-00008A980000}"/>
    <cellStyle name="Normal 6 2 2 2 15 3 3" xfId="27453" xr:uid="{00000000-0005-0000-0000-00008B980000}"/>
    <cellStyle name="Normal 6 2 2 2 15 3 4" xfId="43050" xr:uid="{00000000-0005-0000-0000-00008C980000}"/>
    <cellStyle name="Normal 6 2 2 2 15 4" xfId="19528" xr:uid="{00000000-0005-0000-0000-00008D980000}"/>
    <cellStyle name="Normal 6 2 2 2 15 4 2" xfId="35197" xr:uid="{00000000-0005-0000-0000-00008E980000}"/>
    <cellStyle name="Normal 6 2 2 2 15 4 3" xfId="50794" xr:uid="{00000000-0005-0000-0000-00008F980000}"/>
    <cellStyle name="Normal 6 2 2 2 15 5" xfId="27451" xr:uid="{00000000-0005-0000-0000-000090980000}"/>
    <cellStyle name="Normal 6 2 2 2 15 6" xfId="43048" xr:uid="{00000000-0005-0000-0000-000091980000}"/>
    <cellStyle name="Normal 6 2 2 2 16" xfId="11622" xr:uid="{00000000-0005-0000-0000-000092980000}"/>
    <cellStyle name="Normal 6 2 2 2 16 2" xfId="11623" xr:uid="{00000000-0005-0000-0000-000093980000}"/>
    <cellStyle name="Normal 6 2 2 2 16 2 2" xfId="19532" xr:uid="{00000000-0005-0000-0000-000094980000}"/>
    <cellStyle name="Normal 6 2 2 2 16 2 2 2" xfId="35201" xr:uid="{00000000-0005-0000-0000-000095980000}"/>
    <cellStyle name="Normal 6 2 2 2 16 2 2 3" xfId="50798" xr:uid="{00000000-0005-0000-0000-000096980000}"/>
    <cellStyle name="Normal 6 2 2 2 16 2 3" xfId="27455" xr:uid="{00000000-0005-0000-0000-000097980000}"/>
    <cellStyle name="Normal 6 2 2 2 16 2 4" xfId="43052" xr:uid="{00000000-0005-0000-0000-000098980000}"/>
    <cellStyle name="Normal 6 2 2 2 16 3" xfId="11624" xr:uid="{00000000-0005-0000-0000-000099980000}"/>
    <cellStyle name="Normal 6 2 2 2 16 3 2" xfId="19533" xr:uid="{00000000-0005-0000-0000-00009A980000}"/>
    <cellStyle name="Normal 6 2 2 2 16 3 2 2" xfId="35202" xr:uid="{00000000-0005-0000-0000-00009B980000}"/>
    <cellStyle name="Normal 6 2 2 2 16 3 2 3" xfId="50799" xr:uid="{00000000-0005-0000-0000-00009C980000}"/>
    <cellStyle name="Normal 6 2 2 2 16 3 3" xfId="27456" xr:uid="{00000000-0005-0000-0000-00009D980000}"/>
    <cellStyle name="Normal 6 2 2 2 16 3 4" xfId="43053" xr:uid="{00000000-0005-0000-0000-00009E980000}"/>
    <cellStyle name="Normal 6 2 2 2 16 4" xfId="19531" xr:uid="{00000000-0005-0000-0000-00009F980000}"/>
    <cellStyle name="Normal 6 2 2 2 16 4 2" xfId="35200" xr:uid="{00000000-0005-0000-0000-0000A0980000}"/>
    <cellStyle name="Normal 6 2 2 2 16 4 3" xfId="50797" xr:uid="{00000000-0005-0000-0000-0000A1980000}"/>
    <cellStyle name="Normal 6 2 2 2 16 5" xfId="27454" xr:uid="{00000000-0005-0000-0000-0000A2980000}"/>
    <cellStyle name="Normal 6 2 2 2 16 6" xfId="43051" xr:uid="{00000000-0005-0000-0000-0000A3980000}"/>
    <cellStyle name="Normal 6 2 2 2 17" xfId="11625" xr:uid="{00000000-0005-0000-0000-0000A4980000}"/>
    <cellStyle name="Normal 6 2 2 2 17 2" xfId="19534" xr:uid="{00000000-0005-0000-0000-0000A5980000}"/>
    <cellStyle name="Normal 6 2 2 2 17 2 2" xfId="35203" xr:uid="{00000000-0005-0000-0000-0000A6980000}"/>
    <cellStyle name="Normal 6 2 2 2 17 2 3" xfId="50800" xr:uid="{00000000-0005-0000-0000-0000A7980000}"/>
    <cellStyle name="Normal 6 2 2 2 17 3" xfId="27457" xr:uid="{00000000-0005-0000-0000-0000A8980000}"/>
    <cellStyle name="Normal 6 2 2 2 17 4" xfId="43054" xr:uid="{00000000-0005-0000-0000-0000A9980000}"/>
    <cellStyle name="Normal 6 2 2 2 18" xfId="11626" xr:uid="{00000000-0005-0000-0000-0000AA980000}"/>
    <cellStyle name="Normal 6 2 2 2 18 2" xfId="19535" xr:uid="{00000000-0005-0000-0000-0000AB980000}"/>
    <cellStyle name="Normal 6 2 2 2 18 2 2" xfId="35204" xr:uid="{00000000-0005-0000-0000-0000AC980000}"/>
    <cellStyle name="Normal 6 2 2 2 18 2 3" xfId="50801" xr:uid="{00000000-0005-0000-0000-0000AD980000}"/>
    <cellStyle name="Normal 6 2 2 2 18 3" xfId="27458" xr:uid="{00000000-0005-0000-0000-0000AE980000}"/>
    <cellStyle name="Normal 6 2 2 2 18 4" xfId="43055" xr:uid="{00000000-0005-0000-0000-0000AF980000}"/>
    <cellStyle name="Normal 6 2 2 2 19" xfId="19512" xr:uid="{00000000-0005-0000-0000-0000B0980000}"/>
    <cellStyle name="Normal 6 2 2 2 19 2" xfId="35181" xr:uid="{00000000-0005-0000-0000-0000B1980000}"/>
    <cellStyle name="Normal 6 2 2 2 19 3" xfId="50778" xr:uid="{00000000-0005-0000-0000-0000B2980000}"/>
    <cellStyle name="Normal 6 2 2 2 2" xfId="11627" xr:uid="{00000000-0005-0000-0000-0000B3980000}"/>
    <cellStyle name="Normal 6 2 2 2 2 2" xfId="11628" xr:uid="{00000000-0005-0000-0000-0000B4980000}"/>
    <cellStyle name="Normal 6 2 2 2 2 2 2" xfId="11629" xr:uid="{00000000-0005-0000-0000-0000B5980000}"/>
    <cellStyle name="Normal 6 2 2 2 2 2 2 2" xfId="11630" xr:uid="{00000000-0005-0000-0000-0000B6980000}"/>
    <cellStyle name="Normal 6 2 2 2 2 2 2 2 2" xfId="19539" xr:uid="{00000000-0005-0000-0000-0000B7980000}"/>
    <cellStyle name="Normal 6 2 2 2 2 2 2 2 2 2" xfId="35208" xr:uid="{00000000-0005-0000-0000-0000B8980000}"/>
    <cellStyle name="Normal 6 2 2 2 2 2 2 2 2 3" xfId="50805" xr:uid="{00000000-0005-0000-0000-0000B9980000}"/>
    <cellStyle name="Normal 6 2 2 2 2 2 2 2 3" xfId="27462" xr:uid="{00000000-0005-0000-0000-0000BA980000}"/>
    <cellStyle name="Normal 6 2 2 2 2 2 2 2 4" xfId="43059" xr:uid="{00000000-0005-0000-0000-0000BB980000}"/>
    <cellStyle name="Normal 6 2 2 2 2 2 2 3" xfId="11631" xr:uid="{00000000-0005-0000-0000-0000BC980000}"/>
    <cellStyle name="Normal 6 2 2 2 2 2 2 3 2" xfId="19540" xr:uid="{00000000-0005-0000-0000-0000BD980000}"/>
    <cellStyle name="Normal 6 2 2 2 2 2 2 3 2 2" xfId="35209" xr:uid="{00000000-0005-0000-0000-0000BE980000}"/>
    <cellStyle name="Normal 6 2 2 2 2 2 2 3 2 3" xfId="50806" xr:uid="{00000000-0005-0000-0000-0000BF980000}"/>
    <cellStyle name="Normal 6 2 2 2 2 2 2 3 3" xfId="27463" xr:uid="{00000000-0005-0000-0000-0000C0980000}"/>
    <cellStyle name="Normal 6 2 2 2 2 2 2 3 4" xfId="43060" xr:uid="{00000000-0005-0000-0000-0000C1980000}"/>
    <cellStyle name="Normal 6 2 2 2 2 2 2 4" xfId="19538" xr:uid="{00000000-0005-0000-0000-0000C2980000}"/>
    <cellStyle name="Normal 6 2 2 2 2 2 2 4 2" xfId="35207" xr:uid="{00000000-0005-0000-0000-0000C3980000}"/>
    <cellStyle name="Normal 6 2 2 2 2 2 2 4 3" xfId="50804" xr:uid="{00000000-0005-0000-0000-0000C4980000}"/>
    <cellStyle name="Normal 6 2 2 2 2 2 2 5" xfId="27461" xr:uid="{00000000-0005-0000-0000-0000C5980000}"/>
    <cellStyle name="Normal 6 2 2 2 2 2 2 6" xfId="43058" xr:uid="{00000000-0005-0000-0000-0000C6980000}"/>
    <cellStyle name="Normal 6 2 2 2 2 2 3" xfId="11632" xr:uid="{00000000-0005-0000-0000-0000C7980000}"/>
    <cellStyle name="Normal 6 2 2 2 2 2 3 2" xfId="19541" xr:uid="{00000000-0005-0000-0000-0000C8980000}"/>
    <cellStyle name="Normal 6 2 2 2 2 2 3 2 2" xfId="35210" xr:uid="{00000000-0005-0000-0000-0000C9980000}"/>
    <cellStyle name="Normal 6 2 2 2 2 2 3 2 3" xfId="50807" xr:uid="{00000000-0005-0000-0000-0000CA980000}"/>
    <cellStyle name="Normal 6 2 2 2 2 2 3 3" xfId="27464" xr:uid="{00000000-0005-0000-0000-0000CB980000}"/>
    <cellStyle name="Normal 6 2 2 2 2 2 3 4" xfId="43061" xr:uid="{00000000-0005-0000-0000-0000CC980000}"/>
    <cellStyle name="Normal 6 2 2 2 2 2 4" xfId="11633" xr:uid="{00000000-0005-0000-0000-0000CD980000}"/>
    <cellStyle name="Normal 6 2 2 2 2 2 4 2" xfId="19542" xr:uid="{00000000-0005-0000-0000-0000CE980000}"/>
    <cellStyle name="Normal 6 2 2 2 2 2 4 2 2" xfId="35211" xr:uid="{00000000-0005-0000-0000-0000CF980000}"/>
    <cellStyle name="Normal 6 2 2 2 2 2 4 2 3" xfId="50808" xr:uid="{00000000-0005-0000-0000-0000D0980000}"/>
    <cellStyle name="Normal 6 2 2 2 2 2 4 3" xfId="27465" xr:uid="{00000000-0005-0000-0000-0000D1980000}"/>
    <cellStyle name="Normal 6 2 2 2 2 2 4 4" xfId="43062" xr:uid="{00000000-0005-0000-0000-0000D2980000}"/>
    <cellStyle name="Normal 6 2 2 2 2 2 5" xfId="19537" xr:uid="{00000000-0005-0000-0000-0000D3980000}"/>
    <cellStyle name="Normal 6 2 2 2 2 2 5 2" xfId="35206" xr:uid="{00000000-0005-0000-0000-0000D4980000}"/>
    <cellStyle name="Normal 6 2 2 2 2 2 5 3" xfId="50803" xr:uid="{00000000-0005-0000-0000-0000D5980000}"/>
    <cellStyle name="Normal 6 2 2 2 2 2 6" xfId="27460" xr:uid="{00000000-0005-0000-0000-0000D6980000}"/>
    <cellStyle name="Normal 6 2 2 2 2 2 7" xfId="43057" xr:uid="{00000000-0005-0000-0000-0000D7980000}"/>
    <cellStyle name="Normal 6 2 2 2 2 3" xfId="11634" xr:uid="{00000000-0005-0000-0000-0000D8980000}"/>
    <cellStyle name="Normal 6 2 2 2 2 3 2" xfId="11635" xr:uid="{00000000-0005-0000-0000-0000D9980000}"/>
    <cellStyle name="Normal 6 2 2 2 2 3 2 2" xfId="19544" xr:uid="{00000000-0005-0000-0000-0000DA980000}"/>
    <cellStyle name="Normal 6 2 2 2 2 3 2 2 2" xfId="35213" xr:uid="{00000000-0005-0000-0000-0000DB980000}"/>
    <cellStyle name="Normal 6 2 2 2 2 3 2 2 3" xfId="50810" xr:uid="{00000000-0005-0000-0000-0000DC980000}"/>
    <cellStyle name="Normal 6 2 2 2 2 3 2 3" xfId="27467" xr:uid="{00000000-0005-0000-0000-0000DD980000}"/>
    <cellStyle name="Normal 6 2 2 2 2 3 2 4" xfId="43064" xr:uid="{00000000-0005-0000-0000-0000DE980000}"/>
    <cellStyle name="Normal 6 2 2 2 2 3 3" xfId="11636" xr:uid="{00000000-0005-0000-0000-0000DF980000}"/>
    <cellStyle name="Normal 6 2 2 2 2 3 3 2" xfId="19545" xr:uid="{00000000-0005-0000-0000-0000E0980000}"/>
    <cellStyle name="Normal 6 2 2 2 2 3 3 2 2" xfId="35214" xr:uid="{00000000-0005-0000-0000-0000E1980000}"/>
    <cellStyle name="Normal 6 2 2 2 2 3 3 2 3" xfId="50811" xr:uid="{00000000-0005-0000-0000-0000E2980000}"/>
    <cellStyle name="Normal 6 2 2 2 2 3 3 3" xfId="27468" xr:uid="{00000000-0005-0000-0000-0000E3980000}"/>
    <cellStyle name="Normal 6 2 2 2 2 3 3 4" xfId="43065" xr:uid="{00000000-0005-0000-0000-0000E4980000}"/>
    <cellStyle name="Normal 6 2 2 2 2 3 4" xfId="19543" xr:uid="{00000000-0005-0000-0000-0000E5980000}"/>
    <cellStyle name="Normal 6 2 2 2 2 3 4 2" xfId="35212" xr:uid="{00000000-0005-0000-0000-0000E6980000}"/>
    <cellStyle name="Normal 6 2 2 2 2 3 4 3" xfId="50809" xr:uid="{00000000-0005-0000-0000-0000E7980000}"/>
    <cellStyle name="Normal 6 2 2 2 2 3 5" xfId="27466" xr:uid="{00000000-0005-0000-0000-0000E8980000}"/>
    <cellStyle name="Normal 6 2 2 2 2 3 6" xfId="43063" xr:uid="{00000000-0005-0000-0000-0000E9980000}"/>
    <cellStyle name="Normal 6 2 2 2 2 4" xfId="11637" xr:uid="{00000000-0005-0000-0000-0000EA980000}"/>
    <cellStyle name="Normal 6 2 2 2 2 4 2" xfId="19546" xr:uid="{00000000-0005-0000-0000-0000EB980000}"/>
    <cellStyle name="Normal 6 2 2 2 2 4 2 2" xfId="35215" xr:uid="{00000000-0005-0000-0000-0000EC980000}"/>
    <cellStyle name="Normal 6 2 2 2 2 4 2 3" xfId="50812" xr:uid="{00000000-0005-0000-0000-0000ED980000}"/>
    <cellStyle name="Normal 6 2 2 2 2 4 3" xfId="27469" xr:uid="{00000000-0005-0000-0000-0000EE980000}"/>
    <cellStyle name="Normal 6 2 2 2 2 4 4" xfId="43066" xr:uid="{00000000-0005-0000-0000-0000EF980000}"/>
    <cellStyle name="Normal 6 2 2 2 2 5" xfId="11638" xr:uid="{00000000-0005-0000-0000-0000F0980000}"/>
    <cellStyle name="Normal 6 2 2 2 2 5 2" xfId="19547" xr:uid="{00000000-0005-0000-0000-0000F1980000}"/>
    <cellStyle name="Normal 6 2 2 2 2 5 2 2" xfId="35216" xr:uid="{00000000-0005-0000-0000-0000F2980000}"/>
    <cellStyle name="Normal 6 2 2 2 2 5 2 3" xfId="50813" xr:uid="{00000000-0005-0000-0000-0000F3980000}"/>
    <cellStyle name="Normal 6 2 2 2 2 5 3" xfId="27470" xr:uid="{00000000-0005-0000-0000-0000F4980000}"/>
    <cellStyle name="Normal 6 2 2 2 2 5 4" xfId="43067" xr:uid="{00000000-0005-0000-0000-0000F5980000}"/>
    <cellStyle name="Normal 6 2 2 2 2 6" xfId="19536" xr:uid="{00000000-0005-0000-0000-0000F6980000}"/>
    <cellStyle name="Normal 6 2 2 2 2 6 2" xfId="35205" xr:uid="{00000000-0005-0000-0000-0000F7980000}"/>
    <cellStyle name="Normal 6 2 2 2 2 6 3" xfId="50802" xr:uid="{00000000-0005-0000-0000-0000F8980000}"/>
    <cellStyle name="Normal 6 2 2 2 2 7" xfId="27459" xr:uid="{00000000-0005-0000-0000-0000F9980000}"/>
    <cellStyle name="Normal 6 2 2 2 2 8" xfId="43056" xr:uid="{00000000-0005-0000-0000-0000FA980000}"/>
    <cellStyle name="Normal 6 2 2 2 20" xfId="27435" xr:uid="{00000000-0005-0000-0000-0000FB980000}"/>
    <cellStyle name="Normal 6 2 2 2 21" xfId="43032" xr:uid="{00000000-0005-0000-0000-0000FC980000}"/>
    <cellStyle name="Normal 6 2 2 2 3" xfId="11639" xr:uid="{00000000-0005-0000-0000-0000FD980000}"/>
    <cellStyle name="Normal 6 2 2 2 3 2" xfId="11640" xr:uid="{00000000-0005-0000-0000-0000FE980000}"/>
    <cellStyle name="Normal 6 2 2 2 3 2 2" xfId="11641" xr:uid="{00000000-0005-0000-0000-0000FF980000}"/>
    <cellStyle name="Normal 6 2 2 2 3 2 2 2" xfId="11642" xr:uid="{00000000-0005-0000-0000-000000990000}"/>
    <cellStyle name="Normal 6 2 2 2 3 2 2 2 2" xfId="19551" xr:uid="{00000000-0005-0000-0000-000001990000}"/>
    <cellStyle name="Normal 6 2 2 2 3 2 2 2 2 2" xfId="35220" xr:uid="{00000000-0005-0000-0000-000002990000}"/>
    <cellStyle name="Normal 6 2 2 2 3 2 2 2 2 3" xfId="50817" xr:uid="{00000000-0005-0000-0000-000003990000}"/>
    <cellStyle name="Normal 6 2 2 2 3 2 2 2 3" xfId="27474" xr:uid="{00000000-0005-0000-0000-000004990000}"/>
    <cellStyle name="Normal 6 2 2 2 3 2 2 2 4" xfId="43071" xr:uid="{00000000-0005-0000-0000-000005990000}"/>
    <cellStyle name="Normal 6 2 2 2 3 2 2 3" xfId="11643" xr:uid="{00000000-0005-0000-0000-000006990000}"/>
    <cellStyle name="Normal 6 2 2 2 3 2 2 3 2" xfId="19552" xr:uid="{00000000-0005-0000-0000-000007990000}"/>
    <cellStyle name="Normal 6 2 2 2 3 2 2 3 2 2" xfId="35221" xr:uid="{00000000-0005-0000-0000-000008990000}"/>
    <cellStyle name="Normal 6 2 2 2 3 2 2 3 2 3" xfId="50818" xr:uid="{00000000-0005-0000-0000-000009990000}"/>
    <cellStyle name="Normal 6 2 2 2 3 2 2 3 3" xfId="27475" xr:uid="{00000000-0005-0000-0000-00000A990000}"/>
    <cellStyle name="Normal 6 2 2 2 3 2 2 3 4" xfId="43072" xr:uid="{00000000-0005-0000-0000-00000B990000}"/>
    <cellStyle name="Normal 6 2 2 2 3 2 2 4" xfId="19550" xr:uid="{00000000-0005-0000-0000-00000C990000}"/>
    <cellStyle name="Normal 6 2 2 2 3 2 2 4 2" xfId="35219" xr:uid="{00000000-0005-0000-0000-00000D990000}"/>
    <cellStyle name="Normal 6 2 2 2 3 2 2 4 3" xfId="50816" xr:uid="{00000000-0005-0000-0000-00000E990000}"/>
    <cellStyle name="Normal 6 2 2 2 3 2 2 5" xfId="27473" xr:uid="{00000000-0005-0000-0000-00000F990000}"/>
    <cellStyle name="Normal 6 2 2 2 3 2 2 6" xfId="43070" xr:uid="{00000000-0005-0000-0000-000010990000}"/>
    <cellStyle name="Normal 6 2 2 2 3 2 3" xfId="11644" xr:uid="{00000000-0005-0000-0000-000011990000}"/>
    <cellStyle name="Normal 6 2 2 2 3 2 3 2" xfId="19553" xr:uid="{00000000-0005-0000-0000-000012990000}"/>
    <cellStyle name="Normal 6 2 2 2 3 2 3 2 2" xfId="35222" xr:uid="{00000000-0005-0000-0000-000013990000}"/>
    <cellStyle name="Normal 6 2 2 2 3 2 3 2 3" xfId="50819" xr:uid="{00000000-0005-0000-0000-000014990000}"/>
    <cellStyle name="Normal 6 2 2 2 3 2 3 3" xfId="27476" xr:uid="{00000000-0005-0000-0000-000015990000}"/>
    <cellStyle name="Normal 6 2 2 2 3 2 3 4" xfId="43073" xr:uid="{00000000-0005-0000-0000-000016990000}"/>
    <cellStyle name="Normal 6 2 2 2 3 2 4" xfId="11645" xr:uid="{00000000-0005-0000-0000-000017990000}"/>
    <cellStyle name="Normal 6 2 2 2 3 2 4 2" xfId="19554" xr:uid="{00000000-0005-0000-0000-000018990000}"/>
    <cellStyle name="Normal 6 2 2 2 3 2 4 2 2" xfId="35223" xr:uid="{00000000-0005-0000-0000-000019990000}"/>
    <cellStyle name="Normal 6 2 2 2 3 2 4 2 3" xfId="50820" xr:uid="{00000000-0005-0000-0000-00001A990000}"/>
    <cellStyle name="Normal 6 2 2 2 3 2 4 3" xfId="27477" xr:uid="{00000000-0005-0000-0000-00001B990000}"/>
    <cellStyle name="Normal 6 2 2 2 3 2 4 4" xfId="43074" xr:uid="{00000000-0005-0000-0000-00001C990000}"/>
    <cellStyle name="Normal 6 2 2 2 3 2 5" xfId="19549" xr:uid="{00000000-0005-0000-0000-00001D990000}"/>
    <cellStyle name="Normal 6 2 2 2 3 2 5 2" xfId="35218" xr:uid="{00000000-0005-0000-0000-00001E990000}"/>
    <cellStyle name="Normal 6 2 2 2 3 2 5 3" xfId="50815" xr:uid="{00000000-0005-0000-0000-00001F990000}"/>
    <cellStyle name="Normal 6 2 2 2 3 2 6" xfId="27472" xr:uid="{00000000-0005-0000-0000-000020990000}"/>
    <cellStyle name="Normal 6 2 2 2 3 2 7" xfId="43069" xr:uid="{00000000-0005-0000-0000-000021990000}"/>
    <cellStyle name="Normal 6 2 2 2 3 3" xfId="11646" xr:uid="{00000000-0005-0000-0000-000022990000}"/>
    <cellStyle name="Normal 6 2 2 2 3 3 2" xfId="11647" xr:uid="{00000000-0005-0000-0000-000023990000}"/>
    <cellStyle name="Normal 6 2 2 2 3 3 2 2" xfId="19556" xr:uid="{00000000-0005-0000-0000-000024990000}"/>
    <cellStyle name="Normal 6 2 2 2 3 3 2 2 2" xfId="35225" xr:uid="{00000000-0005-0000-0000-000025990000}"/>
    <cellStyle name="Normal 6 2 2 2 3 3 2 2 3" xfId="50822" xr:uid="{00000000-0005-0000-0000-000026990000}"/>
    <cellStyle name="Normal 6 2 2 2 3 3 2 3" xfId="27479" xr:uid="{00000000-0005-0000-0000-000027990000}"/>
    <cellStyle name="Normal 6 2 2 2 3 3 2 4" xfId="43076" xr:uid="{00000000-0005-0000-0000-000028990000}"/>
    <cellStyle name="Normal 6 2 2 2 3 3 3" xfId="11648" xr:uid="{00000000-0005-0000-0000-000029990000}"/>
    <cellStyle name="Normal 6 2 2 2 3 3 3 2" xfId="19557" xr:uid="{00000000-0005-0000-0000-00002A990000}"/>
    <cellStyle name="Normal 6 2 2 2 3 3 3 2 2" xfId="35226" xr:uid="{00000000-0005-0000-0000-00002B990000}"/>
    <cellStyle name="Normal 6 2 2 2 3 3 3 2 3" xfId="50823" xr:uid="{00000000-0005-0000-0000-00002C990000}"/>
    <cellStyle name="Normal 6 2 2 2 3 3 3 3" xfId="27480" xr:uid="{00000000-0005-0000-0000-00002D990000}"/>
    <cellStyle name="Normal 6 2 2 2 3 3 3 4" xfId="43077" xr:uid="{00000000-0005-0000-0000-00002E990000}"/>
    <cellStyle name="Normal 6 2 2 2 3 3 4" xfId="19555" xr:uid="{00000000-0005-0000-0000-00002F990000}"/>
    <cellStyle name="Normal 6 2 2 2 3 3 4 2" xfId="35224" xr:uid="{00000000-0005-0000-0000-000030990000}"/>
    <cellStyle name="Normal 6 2 2 2 3 3 4 3" xfId="50821" xr:uid="{00000000-0005-0000-0000-000031990000}"/>
    <cellStyle name="Normal 6 2 2 2 3 3 5" xfId="27478" xr:uid="{00000000-0005-0000-0000-000032990000}"/>
    <cellStyle name="Normal 6 2 2 2 3 3 6" xfId="43075" xr:uid="{00000000-0005-0000-0000-000033990000}"/>
    <cellStyle name="Normal 6 2 2 2 3 4" xfId="11649" xr:uid="{00000000-0005-0000-0000-000034990000}"/>
    <cellStyle name="Normal 6 2 2 2 3 4 2" xfId="19558" xr:uid="{00000000-0005-0000-0000-000035990000}"/>
    <cellStyle name="Normal 6 2 2 2 3 4 2 2" xfId="35227" xr:uid="{00000000-0005-0000-0000-000036990000}"/>
    <cellStyle name="Normal 6 2 2 2 3 4 2 3" xfId="50824" xr:uid="{00000000-0005-0000-0000-000037990000}"/>
    <cellStyle name="Normal 6 2 2 2 3 4 3" xfId="27481" xr:uid="{00000000-0005-0000-0000-000038990000}"/>
    <cellStyle name="Normal 6 2 2 2 3 4 4" xfId="43078" xr:uid="{00000000-0005-0000-0000-000039990000}"/>
    <cellStyle name="Normal 6 2 2 2 3 5" xfId="11650" xr:uid="{00000000-0005-0000-0000-00003A990000}"/>
    <cellStyle name="Normal 6 2 2 2 3 5 2" xfId="19559" xr:uid="{00000000-0005-0000-0000-00003B990000}"/>
    <cellStyle name="Normal 6 2 2 2 3 5 2 2" xfId="35228" xr:uid="{00000000-0005-0000-0000-00003C990000}"/>
    <cellStyle name="Normal 6 2 2 2 3 5 2 3" xfId="50825" xr:uid="{00000000-0005-0000-0000-00003D990000}"/>
    <cellStyle name="Normal 6 2 2 2 3 5 3" xfId="27482" xr:uid="{00000000-0005-0000-0000-00003E990000}"/>
    <cellStyle name="Normal 6 2 2 2 3 5 4" xfId="43079" xr:uid="{00000000-0005-0000-0000-00003F990000}"/>
    <cellStyle name="Normal 6 2 2 2 3 6" xfId="19548" xr:uid="{00000000-0005-0000-0000-000040990000}"/>
    <cellStyle name="Normal 6 2 2 2 3 6 2" xfId="35217" xr:uid="{00000000-0005-0000-0000-000041990000}"/>
    <cellStyle name="Normal 6 2 2 2 3 6 3" xfId="50814" xr:uid="{00000000-0005-0000-0000-000042990000}"/>
    <cellStyle name="Normal 6 2 2 2 3 7" xfId="27471" xr:uid="{00000000-0005-0000-0000-000043990000}"/>
    <cellStyle name="Normal 6 2 2 2 3 8" xfId="43068" xr:uid="{00000000-0005-0000-0000-000044990000}"/>
    <cellStyle name="Normal 6 2 2 2 4" xfId="11651" xr:uid="{00000000-0005-0000-0000-000045990000}"/>
    <cellStyle name="Normal 6 2 2 2 4 2" xfId="11652" xr:uid="{00000000-0005-0000-0000-000046990000}"/>
    <cellStyle name="Normal 6 2 2 2 4 2 2" xfId="11653" xr:uid="{00000000-0005-0000-0000-000047990000}"/>
    <cellStyle name="Normal 6 2 2 2 4 2 2 2" xfId="19562" xr:uid="{00000000-0005-0000-0000-000048990000}"/>
    <cellStyle name="Normal 6 2 2 2 4 2 2 2 2" xfId="35231" xr:uid="{00000000-0005-0000-0000-000049990000}"/>
    <cellStyle name="Normal 6 2 2 2 4 2 2 2 3" xfId="50828" xr:uid="{00000000-0005-0000-0000-00004A990000}"/>
    <cellStyle name="Normal 6 2 2 2 4 2 2 3" xfId="27485" xr:uid="{00000000-0005-0000-0000-00004B990000}"/>
    <cellStyle name="Normal 6 2 2 2 4 2 2 4" xfId="43082" xr:uid="{00000000-0005-0000-0000-00004C990000}"/>
    <cellStyle name="Normal 6 2 2 2 4 2 3" xfId="11654" xr:uid="{00000000-0005-0000-0000-00004D990000}"/>
    <cellStyle name="Normal 6 2 2 2 4 2 3 2" xfId="19563" xr:uid="{00000000-0005-0000-0000-00004E990000}"/>
    <cellStyle name="Normal 6 2 2 2 4 2 3 2 2" xfId="35232" xr:uid="{00000000-0005-0000-0000-00004F990000}"/>
    <cellStyle name="Normal 6 2 2 2 4 2 3 2 3" xfId="50829" xr:uid="{00000000-0005-0000-0000-000050990000}"/>
    <cellStyle name="Normal 6 2 2 2 4 2 3 3" xfId="27486" xr:uid="{00000000-0005-0000-0000-000051990000}"/>
    <cellStyle name="Normal 6 2 2 2 4 2 3 4" xfId="43083" xr:uid="{00000000-0005-0000-0000-000052990000}"/>
    <cellStyle name="Normal 6 2 2 2 4 2 4" xfId="19561" xr:uid="{00000000-0005-0000-0000-000053990000}"/>
    <cellStyle name="Normal 6 2 2 2 4 2 4 2" xfId="35230" xr:uid="{00000000-0005-0000-0000-000054990000}"/>
    <cellStyle name="Normal 6 2 2 2 4 2 4 3" xfId="50827" xr:uid="{00000000-0005-0000-0000-000055990000}"/>
    <cellStyle name="Normal 6 2 2 2 4 2 5" xfId="27484" xr:uid="{00000000-0005-0000-0000-000056990000}"/>
    <cellStyle name="Normal 6 2 2 2 4 2 6" xfId="43081" xr:uid="{00000000-0005-0000-0000-000057990000}"/>
    <cellStyle name="Normal 6 2 2 2 4 3" xfId="11655" xr:uid="{00000000-0005-0000-0000-000058990000}"/>
    <cellStyle name="Normal 6 2 2 2 4 3 2" xfId="19564" xr:uid="{00000000-0005-0000-0000-000059990000}"/>
    <cellStyle name="Normal 6 2 2 2 4 3 2 2" xfId="35233" xr:uid="{00000000-0005-0000-0000-00005A990000}"/>
    <cellStyle name="Normal 6 2 2 2 4 3 2 3" xfId="50830" xr:uid="{00000000-0005-0000-0000-00005B990000}"/>
    <cellStyle name="Normal 6 2 2 2 4 3 3" xfId="27487" xr:uid="{00000000-0005-0000-0000-00005C990000}"/>
    <cellStyle name="Normal 6 2 2 2 4 3 4" xfId="43084" xr:uid="{00000000-0005-0000-0000-00005D990000}"/>
    <cellStyle name="Normal 6 2 2 2 4 4" xfId="11656" xr:uid="{00000000-0005-0000-0000-00005E990000}"/>
    <cellStyle name="Normal 6 2 2 2 4 4 2" xfId="19565" xr:uid="{00000000-0005-0000-0000-00005F990000}"/>
    <cellStyle name="Normal 6 2 2 2 4 4 2 2" xfId="35234" xr:uid="{00000000-0005-0000-0000-000060990000}"/>
    <cellStyle name="Normal 6 2 2 2 4 4 2 3" xfId="50831" xr:uid="{00000000-0005-0000-0000-000061990000}"/>
    <cellStyle name="Normal 6 2 2 2 4 4 3" xfId="27488" xr:uid="{00000000-0005-0000-0000-000062990000}"/>
    <cellStyle name="Normal 6 2 2 2 4 4 4" xfId="43085" xr:uid="{00000000-0005-0000-0000-000063990000}"/>
    <cellStyle name="Normal 6 2 2 2 4 5" xfId="19560" xr:uid="{00000000-0005-0000-0000-000064990000}"/>
    <cellStyle name="Normal 6 2 2 2 4 5 2" xfId="35229" xr:uid="{00000000-0005-0000-0000-000065990000}"/>
    <cellStyle name="Normal 6 2 2 2 4 5 3" xfId="50826" xr:uid="{00000000-0005-0000-0000-000066990000}"/>
    <cellStyle name="Normal 6 2 2 2 4 6" xfId="27483" xr:uid="{00000000-0005-0000-0000-000067990000}"/>
    <cellStyle name="Normal 6 2 2 2 4 7" xfId="43080" xr:uid="{00000000-0005-0000-0000-000068990000}"/>
    <cellStyle name="Normal 6 2 2 2 5" xfId="11657" xr:uid="{00000000-0005-0000-0000-000069990000}"/>
    <cellStyle name="Normal 6 2 2 2 5 2" xfId="11658" xr:uid="{00000000-0005-0000-0000-00006A990000}"/>
    <cellStyle name="Normal 6 2 2 2 5 2 2" xfId="19567" xr:uid="{00000000-0005-0000-0000-00006B990000}"/>
    <cellStyle name="Normal 6 2 2 2 5 2 2 2" xfId="35236" xr:uid="{00000000-0005-0000-0000-00006C990000}"/>
    <cellStyle name="Normal 6 2 2 2 5 2 2 3" xfId="50833" xr:uid="{00000000-0005-0000-0000-00006D990000}"/>
    <cellStyle name="Normal 6 2 2 2 5 2 3" xfId="27490" xr:uid="{00000000-0005-0000-0000-00006E990000}"/>
    <cellStyle name="Normal 6 2 2 2 5 2 4" xfId="43087" xr:uid="{00000000-0005-0000-0000-00006F990000}"/>
    <cellStyle name="Normal 6 2 2 2 5 3" xfId="11659" xr:uid="{00000000-0005-0000-0000-000070990000}"/>
    <cellStyle name="Normal 6 2 2 2 5 3 2" xfId="19568" xr:uid="{00000000-0005-0000-0000-000071990000}"/>
    <cellStyle name="Normal 6 2 2 2 5 3 2 2" xfId="35237" xr:uid="{00000000-0005-0000-0000-000072990000}"/>
    <cellStyle name="Normal 6 2 2 2 5 3 2 3" xfId="50834" xr:uid="{00000000-0005-0000-0000-000073990000}"/>
    <cellStyle name="Normal 6 2 2 2 5 3 3" xfId="27491" xr:uid="{00000000-0005-0000-0000-000074990000}"/>
    <cellStyle name="Normal 6 2 2 2 5 3 4" xfId="43088" xr:uid="{00000000-0005-0000-0000-000075990000}"/>
    <cellStyle name="Normal 6 2 2 2 5 4" xfId="19566" xr:uid="{00000000-0005-0000-0000-000076990000}"/>
    <cellStyle name="Normal 6 2 2 2 5 4 2" xfId="35235" xr:uid="{00000000-0005-0000-0000-000077990000}"/>
    <cellStyle name="Normal 6 2 2 2 5 4 3" xfId="50832" xr:uid="{00000000-0005-0000-0000-000078990000}"/>
    <cellStyle name="Normal 6 2 2 2 5 5" xfId="27489" xr:uid="{00000000-0005-0000-0000-000079990000}"/>
    <cellStyle name="Normal 6 2 2 2 5 6" xfId="43086" xr:uid="{00000000-0005-0000-0000-00007A990000}"/>
    <cellStyle name="Normal 6 2 2 2 6" xfId="11660" xr:uid="{00000000-0005-0000-0000-00007B990000}"/>
    <cellStyle name="Normal 6 2 2 2 6 2" xfId="11661" xr:uid="{00000000-0005-0000-0000-00007C990000}"/>
    <cellStyle name="Normal 6 2 2 2 6 2 2" xfId="19570" xr:uid="{00000000-0005-0000-0000-00007D990000}"/>
    <cellStyle name="Normal 6 2 2 2 6 2 2 2" xfId="35239" xr:uid="{00000000-0005-0000-0000-00007E990000}"/>
    <cellStyle name="Normal 6 2 2 2 6 2 2 3" xfId="50836" xr:uid="{00000000-0005-0000-0000-00007F990000}"/>
    <cellStyle name="Normal 6 2 2 2 6 2 3" xfId="27493" xr:uid="{00000000-0005-0000-0000-000080990000}"/>
    <cellStyle name="Normal 6 2 2 2 6 2 4" xfId="43090" xr:uid="{00000000-0005-0000-0000-000081990000}"/>
    <cellStyle name="Normal 6 2 2 2 6 3" xfId="11662" xr:uid="{00000000-0005-0000-0000-000082990000}"/>
    <cellStyle name="Normal 6 2 2 2 6 3 2" xfId="19571" xr:uid="{00000000-0005-0000-0000-000083990000}"/>
    <cellStyle name="Normal 6 2 2 2 6 3 2 2" xfId="35240" xr:uid="{00000000-0005-0000-0000-000084990000}"/>
    <cellStyle name="Normal 6 2 2 2 6 3 2 3" xfId="50837" xr:uid="{00000000-0005-0000-0000-000085990000}"/>
    <cellStyle name="Normal 6 2 2 2 6 3 3" xfId="27494" xr:uid="{00000000-0005-0000-0000-000086990000}"/>
    <cellStyle name="Normal 6 2 2 2 6 3 4" xfId="43091" xr:uid="{00000000-0005-0000-0000-000087990000}"/>
    <cellStyle name="Normal 6 2 2 2 6 4" xfId="19569" xr:uid="{00000000-0005-0000-0000-000088990000}"/>
    <cellStyle name="Normal 6 2 2 2 6 4 2" xfId="35238" xr:uid="{00000000-0005-0000-0000-000089990000}"/>
    <cellStyle name="Normal 6 2 2 2 6 4 3" xfId="50835" xr:uid="{00000000-0005-0000-0000-00008A990000}"/>
    <cellStyle name="Normal 6 2 2 2 6 5" xfId="27492" xr:uid="{00000000-0005-0000-0000-00008B990000}"/>
    <cellStyle name="Normal 6 2 2 2 6 6" xfId="43089" xr:uid="{00000000-0005-0000-0000-00008C990000}"/>
    <cellStyle name="Normal 6 2 2 2 7" xfId="11663" xr:uid="{00000000-0005-0000-0000-00008D990000}"/>
    <cellStyle name="Normal 6 2 2 2 7 2" xfId="11664" xr:uid="{00000000-0005-0000-0000-00008E990000}"/>
    <cellStyle name="Normal 6 2 2 2 7 2 2" xfId="19573" xr:uid="{00000000-0005-0000-0000-00008F990000}"/>
    <cellStyle name="Normal 6 2 2 2 7 2 2 2" xfId="35242" xr:uid="{00000000-0005-0000-0000-000090990000}"/>
    <cellStyle name="Normal 6 2 2 2 7 2 2 3" xfId="50839" xr:uid="{00000000-0005-0000-0000-000091990000}"/>
    <cellStyle name="Normal 6 2 2 2 7 2 3" xfId="27496" xr:uid="{00000000-0005-0000-0000-000092990000}"/>
    <cellStyle name="Normal 6 2 2 2 7 2 4" xfId="43093" xr:uid="{00000000-0005-0000-0000-000093990000}"/>
    <cellStyle name="Normal 6 2 2 2 7 3" xfId="11665" xr:uid="{00000000-0005-0000-0000-000094990000}"/>
    <cellStyle name="Normal 6 2 2 2 7 3 2" xfId="19574" xr:uid="{00000000-0005-0000-0000-000095990000}"/>
    <cellStyle name="Normal 6 2 2 2 7 3 2 2" xfId="35243" xr:uid="{00000000-0005-0000-0000-000096990000}"/>
    <cellStyle name="Normal 6 2 2 2 7 3 2 3" xfId="50840" xr:uid="{00000000-0005-0000-0000-000097990000}"/>
    <cellStyle name="Normal 6 2 2 2 7 3 3" xfId="27497" xr:uid="{00000000-0005-0000-0000-000098990000}"/>
    <cellStyle name="Normal 6 2 2 2 7 3 4" xfId="43094" xr:uid="{00000000-0005-0000-0000-000099990000}"/>
    <cellStyle name="Normal 6 2 2 2 7 4" xfId="19572" xr:uid="{00000000-0005-0000-0000-00009A990000}"/>
    <cellStyle name="Normal 6 2 2 2 7 4 2" xfId="35241" xr:uid="{00000000-0005-0000-0000-00009B990000}"/>
    <cellStyle name="Normal 6 2 2 2 7 4 3" xfId="50838" xr:uid="{00000000-0005-0000-0000-00009C990000}"/>
    <cellStyle name="Normal 6 2 2 2 7 5" xfId="27495" xr:uid="{00000000-0005-0000-0000-00009D990000}"/>
    <cellStyle name="Normal 6 2 2 2 7 6" xfId="43092" xr:uid="{00000000-0005-0000-0000-00009E990000}"/>
    <cellStyle name="Normal 6 2 2 2 8" xfId="11666" xr:uid="{00000000-0005-0000-0000-00009F990000}"/>
    <cellStyle name="Normal 6 2 2 2 8 2" xfId="11667" xr:uid="{00000000-0005-0000-0000-0000A0990000}"/>
    <cellStyle name="Normal 6 2 2 2 8 2 2" xfId="19576" xr:uid="{00000000-0005-0000-0000-0000A1990000}"/>
    <cellStyle name="Normal 6 2 2 2 8 2 2 2" xfId="35245" xr:uid="{00000000-0005-0000-0000-0000A2990000}"/>
    <cellStyle name="Normal 6 2 2 2 8 2 2 3" xfId="50842" xr:uid="{00000000-0005-0000-0000-0000A3990000}"/>
    <cellStyle name="Normal 6 2 2 2 8 2 3" xfId="27499" xr:uid="{00000000-0005-0000-0000-0000A4990000}"/>
    <cellStyle name="Normal 6 2 2 2 8 2 4" xfId="43096" xr:uid="{00000000-0005-0000-0000-0000A5990000}"/>
    <cellStyle name="Normal 6 2 2 2 8 3" xfId="11668" xr:uid="{00000000-0005-0000-0000-0000A6990000}"/>
    <cellStyle name="Normal 6 2 2 2 8 3 2" xfId="19577" xr:uid="{00000000-0005-0000-0000-0000A7990000}"/>
    <cellStyle name="Normal 6 2 2 2 8 3 2 2" xfId="35246" xr:uid="{00000000-0005-0000-0000-0000A8990000}"/>
    <cellStyle name="Normal 6 2 2 2 8 3 2 3" xfId="50843" xr:uid="{00000000-0005-0000-0000-0000A9990000}"/>
    <cellStyle name="Normal 6 2 2 2 8 3 3" xfId="27500" xr:uid="{00000000-0005-0000-0000-0000AA990000}"/>
    <cellStyle name="Normal 6 2 2 2 8 3 4" xfId="43097" xr:uid="{00000000-0005-0000-0000-0000AB990000}"/>
    <cellStyle name="Normal 6 2 2 2 8 4" xfId="19575" xr:uid="{00000000-0005-0000-0000-0000AC990000}"/>
    <cellStyle name="Normal 6 2 2 2 8 4 2" xfId="35244" xr:uid="{00000000-0005-0000-0000-0000AD990000}"/>
    <cellStyle name="Normal 6 2 2 2 8 4 3" xfId="50841" xr:uid="{00000000-0005-0000-0000-0000AE990000}"/>
    <cellStyle name="Normal 6 2 2 2 8 5" xfId="27498" xr:uid="{00000000-0005-0000-0000-0000AF990000}"/>
    <cellStyle name="Normal 6 2 2 2 8 6" xfId="43095" xr:uid="{00000000-0005-0000-0000-0000B0990000}"/>
    <cellStyle name="Normal 6 2 2 2 9" xfId="11669" xr:uid="{00000000-0005-0000-0000-0000B1990000}"/>
    <cellStyle name="Normal 6 2 2 2 9 2" xfId="11670" xr:uid="{00000000-0005-0000-0000-0000B2990000}"/>
    <cellStyle name="Normal 6 2 2 2 9 2 2" xfId="19579" xr:uid="{00000000-0005-0000-0000-0000B3990000}"/>
    <cellStyle name="Normal 6 2 2 2 9 2 2 2" xfId="35248" xr:uid="{00000000-0005-0000-0000-0000B4990000}"/>
    <cellStyle name="Normal 6 2 2 2 9 2 2 3" xfId="50845" xr:uid="{00000000-0005-0000-0000-0000B5990000}"/>
    <cellStyle name="Normal 6 2 2 2 9 2 3" xfId="27502" xr:uid="{00000000-0005-0000-0000-0000B6990000}"/>
    <cellStyle name="Normal 6 2 2 2 9 2 4" xfId="43099" xr:uid="{00000000-0005-0000-0000-0000B7990000}"/>
    <cellStyle name="Normal 6 2 2 2 9 3" xfId="11671" xr:uid="{00000000-0005-0000-0000-0000B8990000}"/>
    <cellStyle name="Normal 6 2 2 2 9 3 2" xfId="19580" xr:uid="{00000000-0005-0000-0000-0000B9990000}"/>
    <cellStyle name="Normal 6 2 2 2 9 3 2 2" xfId="35249" xr:uid="{00000000-0005-0000-0000-0000BA990000}"/>
    <cellStyle name="Normal 6 2 2 2 9 3 2 3" xfId="50846" xr:uid="{00000000-0005-0000-0000-0000BB990000}"/>
    <cellStyle name="Normal 6 2 2 2 9 3 3" xfId="27503" xr:uid="{00000000-0005-0000-0000-0000BC990000}"/>
    <cellStyle name="Normal 6 2 2 2 9 3 4" xfId="43100" xr:uid="{00000000-0005-0000-0000-0000BD990000}"/>
    <cellStyle name="Normal 6 2 2 2 9 4" xfId="19578" xr:uid="{00000000-0005-0000-0000-0000BE990000}"/>
    <cellStyle name="Normal 6 2 2 2 9 4 2" xfId="35247" xr:uid="{00000000-0005-0000-0000-0000BF990000}"/>
    <cellStyle name="Normal 6 2 2 2 9 4 3" xfId="50844" xr:uid="{00000000-0005-0000-0000-0000C0990000}"/>
    <cellStyle name="Normal 6 2 2 2 9 5" xfId="27501" xr:uid="{00000000-0005-0000-0000-0000C1990000}"/>
    <cellStyle name="Normal 6 2 2 2 9 6" xfId="43098" xr:uid="{00000000-0005-0000-0000-0000C2990000}"/>
    <cellStyle name="Normal 6 2 2 20" xfId="11672" xr:uid="{00000000-0005-0000-0000-0000C3990000}"/>
    <cellStyle name="Normal 6 2 2 20 2" xfId="19581" xr:uid="{00000000-0005-0000-0000-0000C4990000}"/>
    <cellStyle name="Normal 6 2 2 20 2 2" xfId="35250" xr:uid="{00000000-0005-0000-0000-0000C5990000}"/>
    <cellStyle name="Normal 6 2 2 20 2 3" xfId="50847" xr:uid="{00000000-0005-0000-0000-0000C6990000}"/>
    <cellStyle name="Normal 6 2 2 20 3" xfId="27504" xr:uid="{00000000-0005-0000-0000-0000C7990000}"/>
    <cellStyle name="Normal 6 2 2 20 4" xfId="43101" xr:uid="{00000000-0005-0000-0000-0000C8990000}"/>
    <cellStyle name="Normal 6 2 2 21" xfId="19483" xr:uid="{00000000-0005-0000-0000-0000C9990000}"/>
    <cellStyle name="Normal 6 2 2 21 2" xfId="35152" xr:uid="{00000000-0005-0000-0000-0000CA990000}"/>
    <cellStyle name="Normal 6 2 2 21 3" xfId="50749" xr:uid="{00000000-0005-0000-0000-0000CB990000}"/>
    <cellStyle name="Normal 6 2 2 22" xfId="27406" xr:uid="{00000000-0005-0000-0000-0000CC990000}"/>
    <cellStyle name="Normal 6 2 2 23" xfId="43003" xr:uid="{00000000-0005-0000-0000-0000CD990000}"/>
    <cellStyle name="Normal 6 2 2 3" xfId="11673" xr:uid="{00000000-0005-0000-0000-0000CE990000}"/>
    <cellStyle name="Normal 6 2 2 3 10" xfId="11674" xr:uid="{00000000-0005-0000-0000-0000CF990000}"/>
    <cellStyle name="Normal 6 2 2 3 10 2" xfId="11675" xr:uid="{00000000-0005-0000-0000-0000D0990000}"/>
    <cellStyle name="Normal 6 2 2 3 10 2 2" xfId="19584" xr:uid="{00000000-0005-0000-0000-0000D1990000}"/>
    <cellStyle name="Normal 6 2 2 3 10 2 2 2" xfId="35253" xr:uid="{00000000-0005-0000-0000-0000D2990000}"/>
    <cellStyle name="Normal 6 2 2 3 10 2 2 3" xfId="50850" xr:uid="{00000000-0005-0000-0000-0000D3990000}"/>
    <cellStyle name="Normal 6 2 2 3 10 2 3" xfId="27507" xr:uid="{00000000-0005-0000-0000-0000D4990000}"/>
    <cellStyle name="Normal 6 2 2 3 10 2 4" xfId="43104" xr:uid="{00000000-0005-0000-0000-0000D5990000}"/>
    <cellStyle name="Normal 6 2 2 3 10 3" xfId="11676" xr:uid="{00000000-0005-0000-0000-0000D6990000}"/>
    <cellStyle name="Normal 6 2 2 3 10 3 2" xfId="19585" xr:uid="{00000000-0005-0000-0000-0000D7990000}"/>
    <cellStyle name="Normal 6 2 2 3 10 3 2 2" xfId="35254" xr:uid="{00000000-0005-0000-0000-0000D8990000}"/>
    <cellStyle name="Normal 6 2 2 3 10 3 2 3" xfId="50851" xr:uid="{00000000-0005-0000-0000-0000D9990000}"/>
    <cellStyle name="Normal 6 2 2 3 10 3 3" xfId="27508" xr:uid="{00000000-0005-0000-0000-0000DA990000}"/>
    <cellStyle name="Normal 6 2 2 3 10 3 4" xfId="43105" xr:uid="{00000000-0005-0000-0000-0000DB990000}"/>
    <cellStyle name="Normal 6 2 2 3 10 4" xfId="19583" xr:uid="{00000000-0005-0000-0000-0000DC990000}"/>
    <cellStyle name="Normal 6 2 2 3 10 4 2" xfId="35252" xr:uid="{00000000-0005-0000-0000-0000DD990000}"/>
    <cellStyle name="Normal 6 2 2 3 10 4 3" xfId="50849" xr:uid="{00000000-0005-0000-0000-0000DE990000}"/>
    <cellStyle name="Normal 6 2 2 3 10 5" xfId="27506" xr:uid="{00000000-0005-0000-0000-0000DF990000}"/>
    <cellStyle name="Normal 6 2 2 3 10 6" xfId="43103" xr:uid="{00000000-0005-0000-0000-0000E0990000}"/>
    <cellStyle name="Normal 6 2 2 3 11" xfId="11677" xr:uid="{00000000-0005-0000-0000-0000E1990000}"/>
    <cellStyle name="Normal 6 2 2 3 11 2" xfId="11678" xr:uid="{00000000-0005-0000-0000-0000E2990000}"/>
    <cellStyle name="Normal 6 2 2 3 11 2 2" xfId="19587" xr:uid="{00000000-0005-0000-0000-0000E3990000}"/>
    <cellStyle name="Normal 6 2 2 3 11 2 2 2" xfId="35256" xr:uid="{00000000-0005-0000-0000-0000E4990000}"/>
    <cellStyle name="Normal 6 2 2 3 11 2 2 3" xfId="50853" xr:uid="{00000000-0005-0000-0000-0000E5990000}"/>
    <cellStyle name="Normal 6 2 2 3 11 2 3" xfId="27510" xr:uid="{00000000-0005-0000-0000-0000E6990000}"/>
    <cellStyle name="Normal 6 2 2 3 11 2 4" xfId="43107" xr:uid="{00000000-0005-0000-0000-0000E7990000}"/>
    <cellStyle name="Normal 6 2 2 3 11 3" xfId="11679" xr:uid="{00000000-0005-0000-0000-0000E8990000}"/>
    <cellStyle name="Normal 6 2 2 3 11 3 2" xfId="19588" xr:uid="{00000000-0005-0000-0000-0000E9990000}"/>
    <cellStyle name="Normal 6 2 2 3 11 3 2 2" xfId="35257" xr:uid="{00000000-0005-0000-0000-0000EA990000}"/>
    <cellStyle name="Normal 6 2 2 3 11 3 2 3" xfId="50854" xr:uid="{00000000-0005-0000-0000-0000EB990000}"/>
    <cellStyle name="Normal 6 2 2 3 11 3 3" xfId="27511" xr:uid="{00000000-0005-0000-0000-0000EC990000}"/>
    <cellStyle name="Normal 6 2 2 3 11 3 4" xfId="43108" xr:uid="{00000000-0005-0000-0000-0000ED990000}"/>
    <cellStyle name="Normal 6 2 2 3 11 4" xfId="19586" xr:uid="{00000000-0005-0000-0000-0000EE990000}"/>
    <cellStyle name="Normal 6 2 2 3 11 4 2" xfId="35255" xr:uid="{00000000-0005-0000-0000-0000EF990000}"/>
    <cellStyle name="Normal 6 2 2 3 11 4 3" xfId="50852" xr:uid="{00000000-0005-0000-0000-0000F0990000}"/>
    <cellStyle name="Normal 6 2 2 3 11 5" xfId="27509" xr:uid="{00000000-0005-0000-0000-0000F1990000}"/>
    <cellStyle name="Normal 6 2 2 3 11 6" xfId="43106" xr:uid="{00000000-0005-0000-0000-0000F2990000}"/>
    <cellStyle name="Normal 6 2 2 3 12" xfId="11680" xr:uid="{00000000-0005-0000-0000-0000F3990000}"/>
    <cellStyle name="Normal 6 2 2 3 12 2" xfId="11681" xr:uid="{00000000-0005-0000-0000-0000F4990000}"/>
    <cellStyle name="Normal 6 2 2 3 12 2 2" xfId="19590" xr:uid="{00000000-0005-0000-0000-0000F5990000}"/>
    <cellStyle name="Normal 6 2 2 3 12 2 2 2" xfId="35259" xr:uid="{00000000-0005-0000-0000-0000F6990000}"/>
    <cellStyle name="Normal 6 2 2 3 12 2 2 3" xfId="50856" xr:uid="{00000000-0005-0000-0000-0000F7990000}"/>
    <cellStyle name="Normal 6 2 2 3 12 2 3" xfId="27513" xr:uid="{00000000-0005-0000-0000-0000F8990000}"/>
    <cellStyle name="Normal 6 2 2 3 12 2 4" xfId="43110" xr:uid="{00000000-0005-0000-0000-0000F9990000}"/>
    <cellStyle name="Normal 6 2 2 3 12 3" xfId="11682" xr:uid="{00000000-0005-0000-0000-0000FA990000}"/>
    <cellStyle name="Normal 6 2 2 3 12 3 2" xfId="19591" xr:uid="{00000000-0005-0000-0000-0000FB990000}"/>
    <cellStyle name="Normal 6 2 2 3 12 3 2 2" xfId="35260" xr:uid="{00000000-0005-0000-0000-0000FC990000}"/>
    <cellStyle name="Normal 6 2 2 3 12 3 2 3" xfId="50857" xr:uid="{00000000-0005-0000-0000-0000FD990000}"/>
    <cellStyle name="Normal 6 2 2 3 12 3 3" xfId="27514" xr:uid="{00000000-0005-0000-0000-0000FE990000}"/>
    <cellStyle name="Normal 6 2 2 3 12 3 4" xfId="43111" xr:uid="{00000000-0005-0000-0000-0000FF990000}"/>
    <cellStyle name="Normal 6 2 2 3 12 4" xfId="19589" xr:uid="{00000000-0005-0000-0000-0000009A0000}"/>
    <cellStyle name="Normal 6 2 2 3 12 4 2" xfId="35258" xr:uid="{00000000-0005-0000-0000-0000019A0000}"/>
    <cellStyle name="Normal 6 2 2 3 12 4 3" xfId="50855" xr:uid="{00000000-0005-0000-0000-0000029A0000}"/>
    <cellStyle name="Normal 6 2 2 3 12 5" xfId="27512" xr:uid="{00000000-0005-0000-0000-0000039A0000}"/>
    <cellStyle name="Normal 6 2 2 3 12 6" xfId="43109" xr:uid="{00000000-0005-0000-0000-0000049A0000}"/>
    <cellStyle name="Normal 6 2 2 3 13" xfId="11683" xr:uid="{00000000-0005-0000-0000-0000059A0000}"/>
    <cellStyle name="Normal 6 2 2 3 13 2" xfId="11684" xr:uid="{00000000-0005-0000-0000-0000069A0000}"/>
    <cellStyle name="Normal 6 2 2 3 13 2 2" xfId="19593" xr:uid="{00000000-0005-0000-0000-0000079A0000}"/>
    <cellStyle name="Normal 6 2 2 3 13 2 2 2" xfId="35262" xr:uid="{00000000-0005-0000-0000-0000089A0000}"/>
    <cellStyle name="Normal 6 2 2 3 13 2 2 3" xfId="50859" xr:uid="{00000000-0005-0000-0000-0000099A0000}"/>
    <cellStyle name="Normal 6 2 2 3 13 2 3" xfId="27516" xr:uid="{00000000-0005-0000-0000-00000A9A0000}"/>
    <cellStyle name="Normal 6 2 2 3 13 2 4" xfId="43113" xr:uid="{00000000-0005-0000-0000-00000B9A0000}"/>
    <cellStyle name="Normal 6 2 2 3 13 3" xfId="11685" xr:uid="{00000000-0005-0000-0000-00000C9A0000}"/>
    <cellStyle name="Normal 6 2 2 3 13 3 2" xfId="19594" xr:uid="{00000000-0005-0000-0000-00000D9A0000}"/>
    <cellStyle name="Normal 6 2 2 3 13 3 2 2" xfId="35263" xr:uid="{00000000-0005-0000-0000-00000E9A0000}"/>
    <cellStyle name="Normal 6 2 2 3 13 3 2 3" xfId="50860" xr:uid="{00000000-0005-0000-0000-00000F9A0000}"/>
    <cellStyle name="Normal 6 2 2 3 13 3 3" xfId="27517" xr:uid="{00000000-0005-0000-0000-0000109A0000}"/>
    <cellStyle name="Normal 6 2 2 3 13 3 4" xfId="43114" xr:uid="{00000000-0005-0000-0000-0000119A0000}"/>
    <cellStyle name="Normal 6 2 2 3 13 4" xfId="19592" xr:uid="{00000000-0005-0000-0000-0000129A0000}"/>
    <cellStyle name="Normal 6 2 2 3 13 4 2" xfId="35261" xr:uid="{00000000-0005-0000-0000-0000139A0000}"/>
    <cellStyle name="Normal 6 2 2 3 13 4 3" xfId="50858" xr:uid="{00000000-0005-0000-0000-0000149A0000}"/>
    <cellStyle name="Normal 6 2 2 3 13 5" xfId="27515" xr:uid="{00000000-0005-0000-0000-0000159A0000}"/>
    <cellStyle name="Normal 6 2 2 3 13 6" xfId="43112" xr:uid="{00000000-0005-0000-0000-0000169A0000}"/>
    <cellStyle name="Normal 6 2 2 3 14" xfId="11686" xr:uid="{00000000-0005-0000-0000-0000179A0000}"/>
    <cellStyle name="Normal 6 2 2 3 14 2" xfId="11687" xr:uid="{00000000-0005-0000-0000-0000189A0000}"/>
    <cellStyle name="Normal 6 2 2 3 14 2 2" xfId="19596" xr:uid="{00000000-0005-0000-0000-0000199A0000}"/>
    <cellStyle name="Normal 6 2 2 3 14 2 2 2" xfId="35265" xr:uid="{00000000-0005-0000-0000-00001A9A0000}"/>
    <cellStyle name="Normal 6 2 2 3 14 2 2 3" xfId="50862" xr:uid="{00000000-0005-0000-0000-00001B9A0000}"/>
    <cellStyle name="Normal 6 2 2 3 14 2 3" xfId="27519" xr:uid="{00000000-0005-0000-0000-00001C9A0000}"/>
    <cellStyle name="Normal 6 2 2 3 14 2 4" xfId="43116" xr:uid="{00000000-0005-0000-0000-00001D9A0000}"/>
    <cellStyle name="Normal 6 2 2 3 14 3" xfId="11688" xr:uid="{00000000-0005-0000-0000-00001E9A0000}"/>
    <cellStyle name="Normal 6 2 2 3 14 3 2" xfId="19597" xr:uid="{00000000-0005-0000-0000-00001F9A0000}"/>
    <cellStyle name="Normal 6 2 2 3 14 3 2 2" xfId="35266" xr:uid="{00000000-0005-0000-0000-0000209A0000}"/>
    <cellStyle name="Normal 6 2 2 3 14 3 2 3" xfId="50863" xr:uid="{00000000-0005-0000-0000-0000219A0000}"/>
    <cellStyle name="Normal 6 2 2 3 14 3 3" xfId="27520" xr:uid="{00000000-0005-0000-0000-0000229A0000}"/>
    <cellStyle name="Normal 6 2 2 3 14 3 4" xfId="43117" xr:uid="{00000000-0005-0000-0000-0000239A0000}"/>
    <cellStyle name="Normal 6 2 2 3 14 4" xfId="19595" xr:uid="{00000000-0005-0000-0000-0000249A0000}"/>
    <cellStyle name="Normal 6 2 2 3 14 4 2" xfId="35264" xr:uid="{00000000-0005-0000-0000-0000259A0000}"/>
    <cellStyle name="Normal 6 2 2 3 14 4 3" xfId="50861" xr:uid="{00000000-0005-0000-0000-0000269A0000}"/>
    <cellStyle name="Normal 6 2 2 3 14 5" xfId="27518" xr:uid="{00000000-0005-0000-0000-0000279A0000}"/>
    <cellStyle name="Normal 6 2 2 3 14 6" xfId="43115" xr:uid="{00000000-0005-0000-0000-0000289A0000}"/>
    <cellStyle name="Normal 6 2 2 3 15" xfId="11689" xr:uid="{00000000-0005-0000-0000-0000299A0000}"/>
    <cellStyle name="Normal 6 2 2 3 15 2" xfId="11690" xr:uid="{00000000-0005-0000-0000-00002A9A0000}"/>
    <cellStyle name="Normal 6 2 2 3 15 2 2" xfId="19599" xr:uid="{00000000-0005-0000-0000-00002B9A0000}"/>
    <cellStyle name="Normal 6 2 2 3 15 2 2 2" xfId="35268" xr:uid="{00000000-0005-0000-0000-00002C9A0000}"/>
    <cellStyle name="Normal 6 2 2 3 15 2 2 3" xfId="50865" xr:uid="{00000000-0005-0000-0000-00002D9A0000}"/>
    <cellStyle name="Normal 6 2 2 3 15 2 3" xfId="27522" xr:uid="{00000000-0005-0000-0000-00002E9A0000}"/>
    <cellStyle name="Normal 6 2 2 3 15 2 4" xfId="43119" xr:uid="{00000000-0005-0000-0000-00002F9A0000}"/>
    <cellStyle name="Normal 6 2 2 3 15 3" xfId="11691" xr:uid="{00000000-0005-0000-0000-0000309A0000}"/>
    <cellStyle name="Normal 6 2 2 3 15 3 2" xfId="19600" xr:uid="{00000000-0005-0000-0000-0000319A0000}"/>
    <cellStyle name="Normal 6 2 2 3 15 3 2 2" xfId="35269" xr:uid="{00000000-0005-0000-0000-0000329A0000}"/>
    <cellStyle name="Normal 6 2 2 3 15 3 2 3" xfId="50866" xr:uid="{00000000-0005-0000-0000-0000339A0000}"/>
    <cellStyle name="Normal 6 2 2 3 15 3 3" xfId="27523" xr:uid="{00000000-0005-0000-0000-0000349A0000}"/>
    <cellStyle name="Normal 6 2 2 3 15 3 4" xfId="43120" xr:uid="{00000000-0005-0000-0000-0000359A0000}"/>
    <cellStyle name="Normal 6 2 2 3 15 4" xfId="19598" xr:uid="{00000000-0005-0000-0000-0000369A0000}"/>
    <cellStyle name="Normal 6 2 2 3 15 4 2" xfId="35267" xr:uid="{00000000-0005-0000-0000-0000379A0000}"/>
    <cellStyle name="Normal 6 2 2 3 15 4 3" xfId="50864" xr:uid="{00000000-0005-0000-0000-0000389A0000}"/>
    <cellStyle name="Normal 6 2 2 3 15 5" xfId="27521" xr:uid="{00000000-0005-0000-0000-0000399A0000}"/>
    <cellStyle name="Normal 6 2 2 3 15 6" xfId="43118" xr:uid="{00000000-0005-0000-0000-00003A9A0000}"/>
    <cellStyle name="Normal 6 2 2 3 16" xfId="11692" xr:uid="{00000000-0005-0000-0000-00003B9A0000}"/>
    <cellStyle name="Normal 6 2 2 3 16 2" xfId="11693" xr:uid="{00000000-0005-0000-0000-00003C9A0000}"/>
    <cellStyle name="Normal 6 2 2 3 16 2 2" xfId="19602" xr:uid="{00000000-0005-0000-0000-00003D9A0000}"/>
    <cellStyle name="Normal 6 2 2 3 16 2 2 2" xfId="35271" xr:uid="{00000000-0005-0000-0000-00003E9A0000}"/>
    <cellStyle name="Normal 6 2 2 3 16 2 2 3" xfId="50868" xr:uid="{00000000-0005-0000-0000-00003F9A0000}"/>
    <cellStyle name="Normal 6 2 2 3 16 2 3" xfId="27525" xr:uid="{00000000-0005-0000-0000-0000409A0000}"/>
    <cellStyle name="Normal 6 2 2 3 16 2 4" xfId="43122" xr:uid="{00000000-0005-0000-0000-0000419A0000}"/>
    <cellStyle name="Normal 6 2 2 3 16 3" xfId="11694" xr:uid="{00000000-0005-0000-0000-0000429A0000}"/>
    <cellStyle name="Normal 6 2 2 3 16 3 2" xfId="19603" xr:uid="{00000000-0005-0000-0000-0000439A0000}"/>
    <cellStyle name="Normal 6 2 2 3 16 3 2 2" xfId="35272" xr:uid="{00000000-0005-0000-0000-0000449A0000}"/>
    <cellStyle name="Normal 6 2 2 3 16 3 2 3" xfId="50869" xr:uid="{00000000-0005-0000-0000-0000459A0000}"/>
    <cellStyle name="Normal 6 2 2 3 16 3 3" xfId="27526" xr:uid="{00000000-0005-0000-0000-0000469A0000}"/>
    <cellStyle name="Normal 6 2 2 3 16 3 4" xfId="43123" xr:uid="{00000000-0005-0000-0000-0000479A0000}"/>
    <cellStyle name="Normal 6 2 2 3 16 4" xfId="19601" xr:uid="{00000000-0005-0000-0000-0000489A0000}"/>
    <cellStyle name="Normal 6 2 2 3 16 4 2" xfId="35270" xr:uid="{00000000-0005-0000-0000-0000499A0000}"/>
    <cellStyle name="Normal 6 2 2 3 16 4 3" xfId="50867" xr:uid="{00000000-0005-0000-0000-00004A9A0000}"/>
    <cellStyle name="Normal 6 2 2 3 16 5" xfId="27524" xr:uid="{00000000-0005-0000-0000-00004B9A0000}"/>
    <cellStyle name="Normal 6 2 2 3 16 6" xfId="43121" xr:uid="{00000000-0005-0000-0000-00004C9A0000}"/>
    <cellStyle name="Normal 6 2 2 3 17" xfId="11695" xr:uid="{00000000-0005-0000-0000-00004D9A0000}"/>
    <cellStyle name="Normal 6 2 2 3 17 2" xfId="19604" xr:uid="{00000000-0005-0000-0000-00004E9A0000}"/>
    <cellStyle name="Normal 6 2 2 3 17 2 2" xfId="35273" xr:uid="{00000000-0005-0000-0000-00004F9A0000}"/>
    <cellStyle name="Normal 6 2 2 3 17 2 3" xfId="50870" xr:uid="{00000000-0005-0000-0000-0000509A0000}"/>
    <cellStyle name="Normal 6 2 2 3 17 3" xfId="27527" xr:uid="{00000000-0005-0000-0000-0000519A0000}"/>
    <cellStyle name="Normal 6 2 2 3 17 4" xfId="43124" xr:uid="{00000000-0005-0000-0000-0000529A0000}"/>
    <cellStyle name="Normal 6 2 2 3 18" xfId="11696" xr:uid="{00000000-0005-0000-0000-0000539A0000}"/>
    <cellStyle name="Normal 6 2 2 3 18 2" xfId="19605" xr:uid="{00000000-0005-0000-0000-0000549A0000}"/>
    <cellStyle name="Normal 6 2 2 3 18 2 2" xfId="35274" xr:uid="{00000000-0005-0000-0000-0000559A0000}"/>
    <cellStyle name="Normal 6 2 2 3 18 2 3" xfId="50871" xr:uid="{00000000-0005-0000-0000-0000569A0000}"/>
    <cellStyle name="Normal 6 2 2 3 18 3" xfId="27528" xr:uid="{00000000-0005-0000-0000-0000579A0000}"/>
    <cellStyle name="Normal 6 2 2 3 18 4" xfId="43125" xr:uid="{00000000-0005-0000-0000-0000589A0000}"/>
    <cellStyle name="Normal 6 2 2 3 19" xfId="19582" xr:uid="{00000000-0005-0000-0000-0000599A0000}"/>
    <cellStyle name="Normal 6 2 2 3 19 2" xfId="35251" xr:uid="{00000000-0005-0000-0000-00005A9A0000}"/>
    <cellStyle name="Normal 6 2 2 3 19 3" xfId="50848" xr:uid="{00000000-0005-0000-0000-00005B9A0000}"/>
    <cellStyle name="Normal 6 2 2 3 2" xfId="11697" xr:uid="{00000000-0005-0000-0000-00005C9A0000}"/>
    <cellStyle name="Normal 6 2 2 3 2 2" xfId="11698" xr:uid="{00000000-0005-0000-0000-00005D9A0000}"/>
    <cellStyle name="Normal 6 2 2 3 2 2 2" xfId="11699" xr:uid="{00000000-0005-0000-0000-00005E9A0000}"/>
    <cellStyle name="Normal 6 2 2 3 2 2 2 2" xfId="11700" xr:uid="{00000000-0005-0000-0000-00005F9A0000}"/>
    <cellStyle name="Normal 6 2 2 3 2 2 2 2 2" xfId="19609" xr:uid="{00000000-0005-0000-0000-0000609A0000}"/>
    <cellStyle name="Normal 6 2 2 3 2 2 2 2 2 2" xfId="35278" xr:uid="{00000000-0005-0000-0000-0000619A0000}"/>
    <cellStyle name="Normal 6 2 2 3 2 2 2 2 2 3" xfId="50875" xr:uid="{00000000-0005-0000-0000-0000629A0000}"/>
    <cellStyle name="Normal 6 2 2 3 2 2 2 2 3" xfId="27532" xr:uid="{00000000-0005-0000-0000-0000639A0000}"/>
    <cellStyle name="Normal 6 2 2 3 2 2 2 2 4" xfId="43129" xr:uid="{00000000-0005-0000-0000-0000649A0000}"/>
    <cellStyle name="Normal 6 2 2 3 2 2 2 3" xfId="11701" xr:uid="{00000000-0005-0000-0000-0000659A0000}"/>
    <cellStyle name="Normal 6 2 2 3 2 2 2 3 2" xfId="19610" xr:uid="{00000000-0005-0000-0000-0000669A0000}"/>
    <cellStyle name="Normal 6 2 2 3 2 2 2 3 2 2" xfId="35279" xr:uid="{00000000-0005-0000-0000-0000679A0000}"/>
    <cellStyle name="Normal 6 2 2 3 2 2 2 3 2 3" xfId="50876" xr:uid="{00000000-0005-0000-0000-0000689A0000}"/>
    <cellStyle name="Normal 6 2 2 3 2 2 2 3 3" xfId="27533" xr:uid="{00000000-0005-0000-0000-0000699A0000}"/>
    <cellStyle name="Normal 6 2 2 3 2 2 2 3 4" xfId="43130" xr:uid="{00000000-0005-0000-0000-00006A9A0000}"/>
    <cellStyle name="Normal 6 2 2 3 2 2 2 4" xfId="19608" xr:uid="{00000000-0005-0000-0000-00006B9A0000}"/>
    <cellStyle name="Normal 6 2 2 3 2 2 2 4 2" xfId="35277" xr:uid="{00000000-0005-0000-0000-00006C9A0000}"/>
    <cellStyle name="Normal 6 2 2 3 2 2 2 4 3" xfId="50874" xr:uid="{00000000-0005-0000-0000-00006D9A0000}"/>
    <cellStyle name="Normal 6 2 2 3 2 2 2 5" xfId="27531" xr:uid="{00000000-0005-0000-0000-00006E9A0000}"/>
    <cellStyle name="Normal 6 2 2 3 2 2 2 6" xfId="43128" xr:uid="{00000000-0005-0000-0000-00006F9A0000}"/>
    <cellStyle name="Normal 6 2 2 3 2 2 3" xfId="11702" xr:uid="{00000000-0005-0000-0000-0000709A0000}"/>
    <cellStyle name="Normal 6 2 2 3 2 2 3 2" xfId="19611" xr:uid="{00000000-0005-0000-0000-0000719A0000}"/>
    <cellStyle name="Normal 6 2 2 3 2 2 3 2 2" xfId="35280" xr:uid="{00000000-0005-0000-0000-0000729A0000}"/>
    <cellStyle name="Normal 6 2 2 3 2 2 3 2 3" xfId="50877" xr:uid="{00000000-0005-0000-0000-0000739A0000}"/>
    <cellStyle name="Normal 6 2 2 3 2 2 3 3" xfId="27534" xr:uid="{00000000-0005-0000-0000-0000749A0000}"/>
    <cellStyle name="Normal 6 2 2 3 2 2 3 4" xfId="43131" xr:uid="{00000000-0005-0000-0000-0000759A0000}"/>
    <cellStyle name="Normal 6 2 2 3 2 2 4" xfId="11703" xr:uid="{00000000-0005-0000-0000-0000769A0000}"/>
    <cellStyle name="Normal 6 2 2 3 2 2 4 2" xfId="19612" xr:uid="{00000000-0005-0000-0000-0000779A0000}"/>
    <cellStyle name="Normal 6 2 2 3 2 2 4 2 2" xfId="35281" xr:uid="{00000000-0005-0000-0000-0000789A0000}"/>
    <cellStyle name="Normal 6 2 2 3 2 2 4 2 3" xfId="50878" xr:uid="{00000000-0005-0000-0000-0000799A0000}"/>
    <cellStyle name="Normal 6 2 2 3 2 2 4 3" xfId="27535" xr:uid="{00000000-0005-0000-0000-00007A9A0000}"/>
    <cellStyle name="Normal 6 2 2 3 2 2 4 4" xfId="43132" xr:uid="{00000000-0005-0000-0000-00007B9A0000}"/>
    <cellStyle name="Normal 6 2 2 3 2 2 5" xfId="19607" xr:uid="{00000000-0005-0000-0000-00007C9A0000}"/>
    <cellStyle name="Normal 6 2 2 3 2 2 5 2" xfId="35276" xr:uid="{00000000-0005-0000-0000-00007D9A0000}"/>
    <cellStyle name="Normal 6 2 2 3 2 2 5 3" xfId="50873" xr:uid="{00000000-0005-0000-0000-00007E9A0000}"/>
    <cellStyle name="Normal 6 2 2 3 2 2 6" xfId="27530" xr:uid="{00000000-0005-0000-0000-00007F9A0000}"/>
    <cellStyle name="Normal 6 2 2 3 2 2 7" xfId="43127" xr:uid="{00000000-0005-0000-0000-0000809A0000}"/>
    <cellStyle name="Normal 6 2 2 3 2 3" xfId="11704" xr:uid="{00000000-0005-0000-0000-0000819A0000}"/>
    <cellStyle name="Normal 6 2 2 3 2 3 2" xfId="11705" xr:uid="{00000000-0005-0000-0000-0000829A0000}"/>
    <cellStyle name="Normal 6 2 2 3 2 3 2 2" xfId="19614" xr:uid="{00000000-0005-0000-0000-0000839A0000}"/>
    <cellStyle name="Normal 6 2 2 3 2 3 2 2 2" xfId="35283" xr:uid="{00000000-0005-0000-0000-0000849A0000}"/>
    <cellStyle name="Normal 6 2 2 3 2 3 2 2 3" xfId="50880" xr:uid="{00000000-0005-0000-0000-0000859A0000}"/>
    <cellStyle name="Normal 6 2 2 3 2 3 2 3" xfId="27537" xr:uid="{00000000-0005-0000-0000-0000869A0000}"/>
    <cellStyle name="Normal 6 2 2 3 2 3 2 4" xfId="43134" xr:uid="{00000000-0005-0000-0000-0000879A0000}"/>
    <cellStyle name="Normal 6 2 2 3 2 3 3" xfId="11706" xr:uid="{00000000-0005-0000-0000-0000889A0000}"/>
    <cellStyle name="Normal 6 2 2 3 2 3 3 2" xfId="19615" xr:uid="{00000000-0005-0000-0000-0000899A0000}"/>
    <cellStyle name="Normal 6 2 2 3 2 3 3 2 2" xfId="35284" xr:uid="{00000000-0005-0000-0000-00008A9A0000}"/>
    <cellStyle name="Normal 6 2 2 3 2 3 3 2 3" xfId="50881" xr:uid="{00000000-0005-0000-0000-00008B9A0000}"/>
    <cellStyle name="Normal 6 2 2 3 2 3 3 3" xfId="27538" xr:uid="{00000000-0005-0000-0000-00008C9A0000}"/>
    <cellStyle name="Normal 6 2 2 3 2 3 3 4" xfId="43135" xr:uid="{00000000-0005-0000-0000-00008D9A0000}"/>
    <cellStyle name="Normal 6 2 2 3 2 3 4" xfId="19613" xr:uid="{00000000-0005-0000-0000-00008E9A0000}"/>
    <cellStyle name="Normal 6 2 2 3 2 3 4 2" xfId="35282" xr:uid="{00000000-0005-0000-0000-00008F9A0000}"/>
    <cellStyle name="Normal 6 2 2 3 2 3 4 3" xfId="50879" xr:uid="{00000000-0005-0000-0000-0000909A0000}"/>
    <cellStyle name="Normal 6 2 2 3 2 3 5" xfId="27536" xr:uid="{00000000-0005-0000-0000-0000919A0000}"/>
    <cellStyle name="Normal 6 2 2 3 2 3 6" xfId="43133" xr:uid="{00000000-0005-0000-0000-0000929A0000}"/>
    <cellStyle name="Normal 6 2 2 3 2 4" xfId="11707" xr:uid="{00000000-0005-0000-0000-0000939A0000}"/>
    <cellStyle name="Normal 6 2 2 3 2 4 2" xfId="19616" xr:uid="{00000000-0005-0000-0000-0000949A0000}"/>
    <cellStyle name="Normal 6 2 2 3 2 4 2 2" xfId="35285" xr:uid="{00000000-0005-0000-0000-0000959A0000}"/>
    <cellStyle name="Normal 6 2 2 3 2 4 2 3" xfId="50882" xr:uid="{00000000-0005-0000-0000-0000969A0000}"/>
    <cellStyle name="Normal 6 2 2 3 2 4 3" xfId="27539" xr:uid="{00000000-0005-0000-0000-0000979A0000}"/>
    <cellStyle name="Normal 6 2 2 3 2 4 4" xfId="43136" xr:uid="{00000000-0005-0000-0000-0000989A0000}"/>
    <cellStyle name="Normal 6 2 2 3 2 5" xfId="11708" xr:uid="{00000000-0005-0000-0000-0000999A0000}"/>
    <cellStyle name="Normal 6 2 2 3 2 5 2" xfId="19617" xr:uid="{00000000-0005-0000-0000-00009A9A0000}"/>
    <cellStyle name="Normal 6 2 2 3 2 5 2 2" xfId="35286" xr:uid="{00000000-0005-0000-0000-00009B9A0000}"/>
    <cellStyle name="Normal 6 2 2 3 2 5 2 3" xfId="50883" xr:uid="{00000000-0005-0000-0000-00009C9A0000}"/>
    <cellStyle name="Normal 6 2 2 3 2 5 3" xfId="27540" xr:uid="{00000000-0005-0000-0000-00009D9A0000}"/>
    <cellStyle name="Normal 6 2 2 3 2 5 4" xfId="43137" xr:uid="{00000000-0005-0000-0000-00009E9A0000}"/>
    <cellStyle name="Normal 6 2 2 3 2 6" xfId="19606" xr:uid="{00000000-0005-0000-0000-00009F9A0000}"/>
    <cellStyle name="Normal 6 2 2 3 2 6 2" xfId="35275" xr:uid="{00000000-0005-0000-0000-0000A09A0000}"/>
    <cellStyle name="Normal 6 2 2 3 2 6 3" xfId="50872" xr:uid="{00000000-0005-0000-0000-0000A19A0000}"/>
    <cellStyle name="Normal 6 2 2 3 2 7" xfId="27529" xr:uid="{00000000-0005-0000-0000-0000A29A0000}"/>
    <cellStyle name="Normal 6 2 2 3 2 8" xfId="43126" xr:uid="{00000000-0005-0000-0000-0000A39A0000}"/>
    <cellStyle name="Normal 6 2 2 3 20" xfId="27505" xr:uid="{00000000-0005-0000-0000-0000A49A0000}"/>
    <cellStyle name="Normal 6 2 2 3 21" xfId="43102" xr:uid="{00000000-0005-0000-0000-0000A59A0000}"/>
    <cellStyle name="Normal 6 2 2 3 3" xfId="11709" xr:uid="{00000000-0005-0000-0000-0000A69A0000}"/>
    <cellStyle name="Normal 6 2 2 3 3 2" xfId="11710" xr:uid="{00000000-0005-0000-0000-0000A79A0000}"/>
    <cellStyle name="Normal 6 2 2 3 3 2 2" xfId="11711" xr:uid="{00000000-0005-0000-0000-0000A89A0000}"/>
    <cellStyle name="Normal 6 2 2 3 3 2 2 2" xfId="11712" xr:uid="{00000000-0005-0000-0000-0000A99A0000}"/>
    <cellStyle name="Normal 6 2 2 3 3 2 2 2 2" xfId="19621" xr:uid="{00000000-0005-0000-0000-0000AA9A0000}"/>
    <cellStyle name="Normal 6 2 2 3 3 2 2 2 2 2" xfId="35290" xr:uid="{00000000-0005-0000-0000-0000AB9A0000}"/>
    <cellStyle name="Normal 6 2 2 3 3 2 2 2 2 3" xfId="50887" xr:uid="{00000000-0005-0000-0000-0000AC9A0000}"/>
    <cellStyle name="Normal 6 2 2 3 3 2 2 2 3" xfId="27544" xr:uid="{00000000-0005-0000-0000-0000AD9A0000}"/>
    <cellStyle name="Normal 6 2 2 3 3 2 2 2 4" xfId="43141" xr:uid="{00000000-0005-0000-0000-0000AE9A0000}"/>
    <cellStyle name="Normal 6 2 2 3 3 2 2 3" xfId="11713" xr:uid="{00000000-0005-0000-0000-0000AF9A0000}"/>
    <cellStyle name="Normal 6 2 2 3 3 2 2 3 2" xfId="19622" xr:uid="{00000000-0005-0000-0000-0000B09A0000}"/>
    <cellStyle name="Normal 6 2 2 3 3 2 2 3 2 2" xfId="35291" xr:uid="{00000000-0005-0000-0000-0000B19A0000}"/>
    <cellStyle name="Normal 6 2 2 3 3 2 2 3 2 3" xfId="50888" xr:uid="{00000000-0005-0000-0000-0000B29A0000}"/>
    <cellStyle name="Normal 6 2 2 3 3 2 2 3 3" xfId="27545" xr:uid="{00000000-0005-0000-0000-0000B39A0000}"/>
    <cellStyle name="Normal 6 2 2 3 3 2 2 3 4" xfId="43142" xr:uid="{00000000-0005-0000-0000-0000B49A0000}"/>
    <cellStyle name="Normal 6 2 2 3 3 2 2 4" xfId="19620" xr:uid="{00000000-0005-0000-0000-0000B59A0000}"/>
    <cellStyle name="Normal 6 2 2 3 3 2 2 4 2" xfId="35289" xr:uid="{00000000-0005-0000-0000-0000B69A0000}"/>
    <cellStyle name="Normal 6 2 2 3 3 2 2 4 3" xfId="50886" xr:uid="{00000000-0005-0000-0000-0000B79A0000}"/>
    <cellStyle name="Normal 6 2 2 3 3 2 2 5" xfId="27543" xr:uid="{00000000-0005-0000-0000-0000B89A0000}"/>
    <cellStyle name="Normal 6 2 2 3 3 2 2 6" xfId="43140" xr:uid="{00000000-0005-0000-0000-0000B99A0000}"/>
    <cellStyle name="Normal 6 2 2 3 3 2 3" xfId="11714" xr:uid="{00000000-0005-0000-0000-0000BA9A0000}"/>
    <cellStyle name="Normal 6 2 2 3 3 2 3 2" xfId="19623" xr:uid="{00000000-0005-0000-0000-0000BB9A0000}"/>
    <cellStyle name="Normal 6 2 2 3 3 2 3 2 2" xfId="35292" xr:uid="{00000000-0005-0000-0000-0000BC9A0000}"/>
    <cellStyle name="Normal 6 2 2 3 3 2 3 2 3" xfId="50889" xr:uid="{00000000-0005-0000-0000-0000BD9A0000}"/>
    <cellStyle name="Normal 6 2 2 3 3 2 3 3" xfId="27546" xr:uid="{00000000-0005-0000-0000-0000BE9A0000}"/>
    <cellStyle name="Normal 6 2 2 3 3 2 3 4" xfId="43143" xr:uid="{00000000-0005-0000-0000-0000BF9A0000}"/>
    <cellStyle name="Normal 6 2 2 3 3 2 4" xfId="11715" xr:uid="{00000000-0005-0000-0000-0000C09A0000}"/>
    <cellStyle name="Normal 6 2 2 3 3 2 4 2" xfId="19624" xr:uid="{00000000-0005-0000-0000-0000C19A0000}"/>
    <cellStyle name="Normal 6 2 2 3 3 2 4 2 2" xfId="35293" xr:uid="{00000000-0005-0000-0000-0000C29A0000}"/>
    <cellStyle name="Normal 6 2 2 3 3 2 4 2 3" xfId="50890" xr:uid="{00000000-0005-0000-0000-0000C39A0000}"/>
    <cellStyle name="Normal 6 2 2 3 3 2 4 3" xfId="27547" xr:uid="{00000000-0005-0000-0000-0000C49A0000}"/>
    <cellStyle name="Normal 6 2 2 3 3 2 4 4" xfId="43144" xr:uid="{00000000-0005-0000-0000-0000C59A0000}"/>
    <cellStyle name="Normal 6 2 2 3 3 2 5" xfId="19619" xr:uid="{00000000-0005-0000-0000-0000C69A0000}"/>
    <cellStyle name="Normal 6 2 2 3 3 2 5 2" xfId="35288" xr:uid="{00000000-0005-0000-0000-0000C79A0000}"/>
    <cellStyle name="Normal 6 2 2 3 3 2 5 3" xfId="50885" xr:uid="{00000000-0005-0000-0000-0000C89A0000}"/>
    <cellStyle name="Normal 6 2 2 3 3 2 6" xfId="27542" xr:uid="{00000000-0005-0000-0000-0000C99A0000}"/>
    <cellStyle name="Normal 6 2 2 3 3 2 7" xfId="43139" xr:uid="{00000000-0005-0000-0000-0000CA9A0000}"/>
    <cellStyle name="Normal 6 2 2 3 3 3" xfId="11716" xr:uid="{00000000-0005-0000-0000-0000CB9A0000}"/>
    <cellStyle name="Normal 6 2 2 3 3 3 2" xfId="11717" xr:uid="{00000000-0005-0000-0000-0000CC9A0000}"/>
    <cellStyle name="Normal 6 2 2 3 3 3 2 2" xfId="19626" xr:uid="{00000000-0005-0000-0000-0000CD9A0000}"/>
    <cellStyle name="Normal 6 2 2 3 3 3 2 2 2" xfId="35295" xr:uid="{00000000-0005-0000-0000-0000CE9A0000}"/>
    <cellStyle name="Normal 6 2 2 3 3 3 2 2 3" xfId="50892" xr:uid="{00000000-0005-0000-0000-0000CF9A0000}"/>
    <cellStyle name="Normal 6 2 2 3 3 3 2 3" xfId="27549" xr:uid="{00000000-0005-0000-0000-0000D09A0000}"/>
    <cellStyle name="Normal 6 2 2 3 3 3 2 4" xfId="43146" xr:uid="{00000000-0005-0000-0000-0000D19A0000}"/>
    <cellStyle name="Normal 6 2 2 3 3 3 3" xfId="11718" xr:uid="{00000000-0005-0000-0000-0000D29A0000}"/>
    <cellStyle name="Normal 6 2 2 3 3 3 3 2" xfId="19627" xr:uid="{00000000-0005-0000-0000-0000D39A0000}"/>
    <cellStyle name="Normal 6 2 2 3 3 3 3 2 2" xfId="35296" xr:uid="{00000000-0005-0000-0000-0000D49A0000}"/>
    <cellStyle name="Normal 6 2 2 3 3 3 3 2 3" xfId="50893" xr:uid="{00000000-0005-0000-0000-0000D59A0000}"/>
    <cellStyle name="Normal 6 2 2 3 3 3 3 3" xfId="27550" xr:uid="{00000000-0005-0000-0000-0000D69A0000}"/>
    <cellStyle name="Normal 6 2 2 3 3 3 3 4" xfId="43147" xr:uid="{00000000-0005-0000-0000-0000D79A0000}"/>
    <cellStyle name="Normal 6 2 2 3 3 3 4" xfId="19625" xr:uid="{00000000-0005-0000-0000-0000D89A0000}"/>
    <cellStyle name="Normal 6 2 2 3 3 3 4 2" xfId="35294" xr:uid="{00000000-0005-0000-0000-0000D99A0000}"/>
    <cellStyle name="Normal 6 2 2 3 3 3 4 3" xfId="50891" xr:uid="{00000000-0005-0000-0000-0000DA9A0000}"/>
    <cellStyle name="Normal 6 2 2 3 3 3 5" xfId="27548" xr:uid="{00000000-0005-0000-0000-0000DB9A0000}"/>
    <cellStyle name="Normal 6 2 2 3 3 3 6" xfId="43145" xr:uid="{00000000-0005-0000-0000-0000DC9A0000}"/>
    <cellStyle name="Normal 6 2 2 3 3 4" xfId="11719" xr:uid="{00000000-0005-0000-0000-0000DD9A0000}"/>
    <cellStyle name="Normal 6 2 2 3 3 4 2" xfId="19628" xr:uid="{00000000-0005-0000-0000-0000DE9A0000}"/>
    <cellStyle name="Normal 6 2 2 3 3 4 2 2" xfId="35297" xr:uid="{00000000-0005-0000-0000-0000DF9A0000}"/>
    <cellStyle name="Normal 6 2 2 3 3 4 2 3" xfId="50894" xr:uid="{00000000-0005-0000-0000-0000E09A0000}"/>
    <cellStyle name="Normal 6 2 2 3 3 4 3" xfId="27551" xr:uid="{00000000-0005-0000-0000-0000E19A0000}"/>
    <cellStyle name="Normal 6 2 2 3 3 4 4" xfId="43148" xr:uid="{00000000-0005-0000-0000-0000E29A0000}"/>
    <cellStyle name="Normal 6 2 2 3 3 5" xfId="11720" xr:uid="{00000000-0005-0000-0000-0000E39A0000}"/>
    <cellStyle name="Normal 6 2 2 3 3 5 2" xfId="19629" xr:uid="{00000000-0005-0000-0000-0000E49A0000}"/>
    <cellStyle name="Normal 6 2 2 3 3 5 2 2" xfId="35298" xr:uid="{00000000-0005-0000-0000-0000E59A0000}"/>
    <cellStyle name="Normal 6 2 2 3 3 5 2 3" xfId="50895" xr:uid="{00000000-0005-0000-0000-0000E69A0000}"/>
    <cellStyle name="Normal 6 2 2 3 3 5 3" xfId="27552" xr:uid="{00000000-0005-0000-0000-0000E79A0000}"/>
    <cellStyle name="Normal 6 2 2 3 3 5 4" xfId="43149" xr:uid="{00000000-0005-0000-0000-0000E89A0000}"/>
    <cellStyle name="Normal 6 2 2 3 3 6" xfId="19618" xr:uid="{00000000-0005-0000-0000-0000E99A0000}"/>
    <cellStyle name="Normal 6 2 2 3 3 6 2" xfId="35287" xr:uid="{00000000-0005-0000-0000-0000EA9A0000}"/>
    <cellStyle name="Normal 6 2 2 3 3 6 3" xfId="50884" xr:uid="{00000000-0005-0000-0000-0000EB9A0000}"/>
    <cellStyle name="Normal 6 2 2 3 3 7" xfId="27541" xr:uid="{00000000-0005-0000-0000-0000EC9A0000}"/>
    <cellStyle name="Normal 6 2 2 3 3 8" xfId="43138" xr:uid="{00000000-0005-0000-0000-0000ED9A0000}"/>
    <cellStyle name="Normal 6 2 2 3 4" xfId="11721" xr:uid="{00000000-0005-0000-0000-0000EE9A0000}"/>
    <cellStyle name="Normal 6 2 2 3 4 2" xfId="11722" xr:uid="{00000000-0005-0000-0000-0000EF9A0000}"/>
    <cellStyle name="Normal 6 2 2 3 4 2 2" xfId="11723" xr:uid="{00000000-0005-0000-0000-0000F09A0000}"/>
    <cellStyle name="Normal 6 2 2 3 4 2 2 2" xfId="19632" xr:uid="{00000000-0005-0000-0000-0000F19A0000}"/>
    <cellStyle name="Normal 6 2 2 3 4 2 2 2 2" xfId="35301" xr:uid="{00000000-0005-0000-0000-0000F29A0000}"/>
    <cellStyle name="Normal 6 2 2 3 4 2 2 2 3" xfId="50898" xr:uid="{00000000-0005-0000-0000-0000F39A0000}"/>
    <cellStyle name="Normal 6 2 2 3 4 2 2 3" xfId="27555" xr:uid="{00000000-0005-0000-0000-0000F49A0000}"/>
    <cellStyle name="Normal 6 2 2 3 4 2 2 4" xfId="43152" xr:uid="{00000000-0005-0000-0000-0000F59A0000}"/>
    <cellStyle name="Normal 6 2 2 3 4 2 3" xfId="11724" xr:uid="{00000000-0005-0000-0000-0000F69A0000}"/>
    <cellStyle name="Normal 6 2 2 3 4 2 3 2" xfId="19633" xr:uid="{00000000-0005-0000-0000-0000F79A0000}"/>
    <cellStyle name="Normal 6 2 2 3 4 2 3 2 2" xfId="35302" xr:uid="{00000000-0005-0000-0000-0000F89A0000}"/>
    <cellStyle name="Normal 6 2 2 3 4 2 3 2 3" xfId="50899" xr:uid="{00000000-0005-0000-0000-0000F99A0000}"/>
    <cellStyle name="Normal 6 2 2 3 4 2 3 3" xfId="27556" xr:uid="{00000000-0005-0000-0000-0000FA9A0000}"/>
    <cellStyle name="Normal 6 2 2 3 4 2 3 4" xfId="43153" xr:uid="{00000000-0005-0000-0000-0000FB9A0000}"/>
    <cellStyle name="Normal 6 2 2 3 4 2 4" xfId="19631" xr:uid="{00000000-0005-0000-0000-0000FC9A0000}"/>
    <cellStyle name="Normal 6 2 2 3 4 2 4 2" xfId="35300" xr:uid="{00000000-0005-0000-0000-0000FD9A0000}"/>
    <cellStyle name="Normal 6 2 2 3 4 2 4 3" xfId="50897" xr:uid="{00000000-0005-0000-0000-0000FE9A0000}"/>
    <cellStyle name="Normal 6 2 2 3 4 2 5" xfId="27554" xr:uid="{00000000-0005-0000-0000-0000FF9A0000}"/>
    <cellStyle name="Normal 6 2 2 3 4 2 6" xfId="43151" xr:uid="{00000000-0005-0000-0000-0000009B0000}"/>
    <cellStyle name="Normal 6 2 2 3 4 3" xfId="11725" xr:uid="{00000000-0005-0000-0000-0000019B0000}"/>
    <cellStyle name="Normal 6 2 2 3 4 3 2" xfId="19634" xr:uid="{00000000-0005-0000-0000-0000029B0000}"/>
    <cellStyle name="Normal 6 2 2 3 4 3 2 2" xfId="35303" xr:uid="{00000000-0005-0000-0000-0000039B0000}"/>
    <cellStyle name="Normal 6 2 2 3 4 3 2 3" xfId="50900" xr:uid="{00000000-0005-0000-0000-0000049B0000}"/>
    <cellStyle name="Normal 6 2 2 3 4 3 3" xfId="27557" xr:uid="{00000000-0005-0000-0000-0000059B0000}"/>
    <cellStyle name="Normal 6 2 2 3 4 3 4" xfId="43154" xr:uid="{00000000-0005-0000-0000-0000069B0000}"/>
    <cellStyle name="Normal 6 2 2 3 4 4" xfId="11726" xr:uid="{00000000-0005-0000-0000-0000079B0000}"/>
    <cellStyle name="Normal 6 2 2 3 4 4 2" xfId="19635" xr:uid="{00000000-0005-0000-0000-0000089B0000}"/>
    <cellStyle name="Normal 6 2 2 3 4 4 2 2" xfId="35304" xr:uid="{00000000-0005-0000-0000-0000099B0000}"/>
    <cellStyle name="Normal 6 2 2 3 4 4 2 3" xfId="50901" xr:uid="{00000000-0005-0000-0000-00000A9B0000}"/>
    <cellStyle name="Normal 6 2 2 3 4 4 3" xfId="27558" xr:uid="{00000000-0005-0000-0000-00000B9B0000}"/>
    <cellStyle name="Normal 6 2 2 3 4 4 4" xfId="43155" xr:uid="{00000000-0005-0000-0000-00000C9B0000}"/>
    <cellStyle name="Normal 6 2 2 3 4 5" xfId="19630" xr:uid="{00000000-0005-0000-0000-00000D9B0000}"/>
    <cellStyle name="Normal 6 2 2 3 4 5 2" xfId="35299" xr:uid="{00000000-0005-0000-0000-00000E9B0000}"/>
    <cellStyle name="Normal 6 2 2 3 4 5 3" xfId="50896" xr:uid="{00000000-0005-0000-0000-00000F9B0000}"/>
    <cellStyle name="Normal 6 2 2 3 4 6" xfId="27553" xr:uid="{00000000-0005-0000-0000-0000109B0000}"/>
    <cellStyle name="Normal 6 2 2 3 4 7" xfId="43150" xr:uid="{00000000-0005-0000-0000-0000119B0000}"/>
    <cellStyle name="Normal 6 2 2 3 5" xfId="11727" xr:uid="{00000000-0005-0000-0000-0000129B0000}"/>
    <cellStyle name="Normal 6 2 2 3 5 2" xfId="11728" xr:uid="{00000000-0005-0000-0000-0000139B0000}"/>
    <cellStyle name="Normal 6 2 2 3 5 2 2" xfId="19637" xr:uid="{00000000-0005-0000-0000-0000149B0000}"/>
    <cellStyle name="Normal 6 2 2 3 5 2 2 2" xfId="35306" xr:uid="{00000000-0005-0000-0000-0000159B0000}"/>
    <cellStyle name="Normal 6 2 2 3 5 2 2 3" xfId="50903" xr:uid="{00000000-0005-0000-0000-0000169B0000}"/>
    <cellStyle name="Normal 6 2 2 3 5 2 3" xfId="27560" xr:uid="{00000000-0005-0000-0000-0000179B0000}"/>
    <cellStyle name="Normal 6 2 2 3 5 2 4" xfId="43157" xr:uid="{00000000-0005-0000-0000-0000189B0000}"/>
    <cellStyle name="Normal 6 2 2 3 5 3" xfId="11729" xr:uid="{00000000-0005-0000-0000-0000199B0000}"/>
    <cellStyle name="Normal 6 2 2 3 5 3 2" xfId="19638" xr:uid="{00000000-0005-0000-0000-00001A9B0000}"/>
    <cellStyle name="Normal 6 2 2 3 5 3 2 2" xfId="35307" xr:uid="{00000000-0005-0000-0000-00001B9B0000}"/>
    <cellStyle name="Normal 6 2 2 3 5 3 2 3" xfId="50904" xr:uid="{00000000-0005-0000-0000-00001C9B0000}"/>
    <cellStyle name="Normal 6 2 2 3 5 3 3" xfId="27561" xr:uid="{00000000-0005-0000-0000-00001D9B0000}"/>
    <cellStyle name="Normal 6 2 2 3 5 3 4" xfId="43158" xr:uid="{00000000-0005-0000-0000-00001E9B0000}"/>
    <cellStyle name="Normal 6 2 2 3 5 4" xfId="19636" xr:uid="{00000000-0005-0000-0000-00001F9B0000}"/>
    <cellStyle name="Normal 6 2 2 3 5 4 2" xfId="35305" xr:uid="{00000000-0005-0000-0000-0000209B0000}"/>
    <cellStyle name="Normal 6 2 2 3 5 4 3" xfId="50902" xr:uid="{00000000-0005-0000-0000-0000219B0000}"/>
    <cellStyle name="Normal 6 2 2 3 5 5" xfId="27559" xr:uid="{00000000-0005-0000-0000-0000229B0000}"/>
    <cellStyle name="Normal 6 2 2 3 5 6" xfId="43156" xr:uid="{00000000-0005-0000-0000-0000239B0000}"/>
    <cellStyle name="Normal 6 2 2 3 6" xfId="11730" xr:uid="{00000000-0005-0000-0000-0000249B0000}"/>
    <cellStyle name="Normal 6 2 2 3 6 2" xfId="11731" xr:uid="{00000000-0005-0000-0000-0000259B0000}"/>
    <cellStyle name="Normal 6 2 2 3 6 2 2" xfId="19640" xr:uid="{00000000-0005-0000-0000-0000269B0000}"/>
    <cellStyle name="Normal 6 2 2 3 6 2 2 2" xfId="35309" xr:uid="{00000000-0005-0000-0000-0000279B0000}"/>
    <cellStyle name="Normal 6 2 2 3 6 2 2 3" xfId="50906" xr:uid="{00000000-0005-0000-0000-0000289B0000}"/>
    <cellStyle name="Normal 6 2 2 3 6 2 3" xfId="27563" xr:uid="{00000000-0005-0000-0000-0000299B0000}"/>
    <cellStyle name="Normal 6 2 2 3 6 2 4" xfId="43160" xr:uid="{00000000-0005-0000-0000-00002A9B0000}"/>
    <cellStyle name="Normal 6 2 2 3 6 3" xfId="11732" xr:uid="{00000000-0005-0000-0000-00002B9B0000}"/>
    <cellStyle name="Normal 6 2 2 3 6 3 2" xfId="19641" xr:uid="{00000000-0005-0000-0000-00002C9B0000}"/>
    <cellStyle name="Normal 6 2 2 3 6 3 2 2" xfId="35310" xr:uid="{00000000-0005-0000-0000-00002D9B0000}"/>
    <cellStyle name="Normal 6 2 2 3 6 3 2 3" xfId="50907" xr:uid="{00000000-0005-0000-0000-00002E9B0000}"/>
    <cellStyle name="Normal 6 2 2 3 6 3 3" xfId="27564" xr:uid="{00000000-0005-0000-0000-00002F9B0000}"/>
    <cellStyle name="Normal 6 2 2 3 6 3 4" xfId="43161" xr:uid="{00000000-0005-0000-0000-0000309B0000}"/>
    <cellStyle name="Normal 6 2 2 3 6 4" xfId="19639" xr:uid="{00000000-0005-0000-0000-0000319B0000}"/>
    <cellStyle name="Normal 6 2 2 3 6 4 2" xfId="35308" xr:uid="{00000000-0005-0000-0000-0000329B0000}"/>
    <cellStyle name="Normal 6 2 2 3 6 4 3" xfId="50905" xr:uid="{00000000-0005-0000-0000-0000339B0000}"/>
    <cellStyle name="Normal 6 2 2 3 6 5" xfId="27562" xr:uid="{00000000-0005-0000-0000-0000349B0000}"/>
    <cellStyle name="Normal 6 2 2 3 6 6" xfId="43159" xr:uid="{00000000-0005-0000-0000-0000359B0000}"/>
    <cellStyle name="Normal 6 2 2 3 7" xfId="11733" xr:uid="{00000000-0005-0000-0000-0000369B0000}"/>
    <cellStyle name="Normal 6 2 2 3 7 2" xfId="11734" xr:uid="{00000000-0005-0000-0000-0000379B0000}"/>
    <cellStyle name="Normal 6 2 2 3 7 2 2" xfId="19643" xr:uid="{00000000-0005-0000-0000-0000389B0000}"/>
    <cellStyle name="Normal 6 2 2 3 7 2 2 2" xfId="35312" xr:uid="{00000000-0005-0000-0000-0000399B0000}"/>
    <cellStyle name="Normal 6 2 2 3 7 2 2 3" xfId="50909" xr:uid="{00000000-0005-0000-0000-00003A9B0000}"/>
    <cellStyle name="Normal 6 2 2 3 7 2 3" xfId="27566" xr:uid="{00000000-0005-0000-0000-00003B9B0000}"/>
    <cellStyle name="Normal 6 2 2 3 7 2 4" xfId="43163" xr:uid="{00000000-0005-0000-0000-00003C9B0000}"/>
    <cellStyle name="Normal 6 2 2 3 7 3" xfId="11735" xr:uid="{00000000-0005-0000-0000-00003D9B0000}"/>
    <cellStyle name="Normal 6 2 2 3 7 3 2" xfId="19644" xr:uid="{00000000-0005-0000-0000-00003E9B0000}"/>
    <cellStyle name="Normal 6 2 2 3 7 3 2 2" xfId="35313" xr:uid="{00000000-0005-0000-0000-00003F9B0000}"/>
    <cellStyle name="Normal 6 2 2 3 7 3 2 3" xfId="50910" xr:uid="{00000000-0005-0000-0000-0000409B0000}"/>
    <cellStyle name="Normal 6 2 2 3 7 3 3" xfId="27567" xr:uid="{00000000-0005-0000-0000-0000419B0000}"/>
    <cellStyle name="Normal 6 2 2 3 7 3 4" xfId="43164" xr:uid="{00000000-0005-0000-0000-0000429B0000}"/>
    <cellStyle name="Normal 6 2 2 3 7 4" xfId="19642" xr:uid="{00000000-0005-0000-0000-0000439B0000}"/>
    <cellStyle name="Normal 6 2 2 3 7 4 2" xfId="35311" xr:uid="{00000000-0005-0000-0000-0000449B0000}"/>
    <cellStyle name="Normal 6 2 2 3 7 4 3" xfId="50908" xr:uid="{00000000-0005-0000-0000-0000459B0000}"/>
    <cellStyle name="Normal 6 2 2 3 7 5" xfId="27565" xr:uid="{00000000-0005-0000-0000-0000469B0000}"/>
    <cellStyle name="Normal 6 2 2 3 7 6" xfId="43162" xr:uid="{00000000-0005-0000-0000-0000479B0000}"/>
    <cellStyle name="Normal 6 2 2 3 8" xfId="11736" xr:uid="{00000000-0005-0000-0000-0000489B0000}"/>
    <cellStyle name="Normal 6 2 2 3 8 2" xfId="11737" xr:uid="{00000000-0005-0000-0000-0000499B0000}"/>
    <cellStyle name="Normal 6 2 2 3 8 2 2" xfId="19646" xr:uid="{00000000-0005-0000-0000-00004A9B0000}"/>
    <cellStyle name="Normal 6 2 2 3 8 2 2 2" xfId="35315" xr:uid="{00000000-0005-0000-0000-00004B9B0000}"/>
    <cellStyle name="Normal 6 2 2 3 8 2 2 3" xfId="50912" xr:uid="{00000000-0005-0000-0000-00004C9B0000}"/>
    <cellStyle name="Normal 6 2 2 3 8 2 3" xfId="27569" xr:uid="{00000000-0005-0000-0000-00004D9B0000}"/>
    <cellStyle name="Normal 6 2 2 3 8 2 4" xfId="43166" xr:uid="{00000000-0005-0000-0000-00004E9B0000}"/>
    <cellStyle name="Normal 6 2 2 3 8 3" xfId="11738" xr:uid="{00000000-0005-0000-0000-00004F9B0000}"/>
    <cellStyle name="Normal 6 2 2 3 8 3 2" xfId="19647" xr:uid="{00000000-0005-0000-0000-0000509B0000}"/>
    <cellStyle name="Normal 6 2 2 3 8 3 2 2" xfId="35316" xr:uid="{00000000-0005-0000-0000-0000519B0000}"/>
    <cellStyle name="Normal 6 2 2 3 8 3 2 3" xfId="50913" xr:uid="{00000000-0005-0000-0000-0000529B0000}"/>
    <cellStyle name="Normal 6 2 2 3 8 3 3" xfId="27570" xr:uid="{00000000-0005-0000-0000-0000539B0000}"/>
    <cellStyle name="Normal 6 2 2 3 8 3 4" xfId="43167" xr:uid="{00000000-0005-0000-0000-0000549B0000}"/>
    <cellStyle name="Normal 6 2 2 3 8 4" xfId="19645" xr:uid="{00000000-0005-0000-0000-0000559B0000}"/>
    <cellStyle name="Normal 6 2 2 3 8 4 2" xfId="35314" xr:uid="{00000000-0005-0000-0000-0000569B0000}"/>
    <cellStyle name="Normal 6 2 2 3 8 4 3" xfId="50911" xr:uid="{00000000-0005-0000-0000-0000579B0000}"/>
    <cellStyle name="Normal 6 2 2 3 8 5" xfId="27568" xr:uid="{00000000-0005-0000-0000-0000589B0000}"/>
    <cellStyle name="Normal 6 2 2 3 8 6" xfId="43165" xr:uid="{00000000-0005-0000-0000-0000599B0000}"/>
    <cellStyle name="Normal 6 2 2 3 9" xfId="11739" xr:uid="{00000000-0005-0000-0000-00005A9B0000}"/>
    <cellStyle name="Normal 6 2 2 3 9 2" xfId="11740" xr:uid="{00000000-0005-0000-0000-00005B9B0000}"/>
    <cellStyle name="Normal 6 2 2 3 9 2 2" xfId="19649" xr:uid="{00000000-0005-0000-0000-00005C9B0000}"/>
    <cellStyle name="Normal 6 2 2 3 9 2 2 2" xfId="35318" xr:uid="{00000000-0005-0000-0000-00005D9B0000}"/>
    <cellStyle name="Normal 6 2 2 3 9 2 2 3" xfId="50915" xr:uid="{00000000-0005-0000-0000-00005E9B0000}"/>
    <cellStyle name="Normal 6 2 2 3 9 2 3" xfId="27572" xr:uid="{00000000-0005-0000-0000-00005F9B0000}"/>
    <cellStyle name="Normal 6 2 2 3 9 2 4" xfId="43169" xr:uid="{00000000-0005-0000-0000-0000609B0000}"/>
    <cellStyle name="Normal 6 2 2 3 9 3" xfId="11741" xr:uid="{00000000-0005-0000-0000-0000619B0000}"/>
    <cellStyle name="Normal 6 2 2 3 9 3 2" xfId="19650" xr:uid="{00000000-0005-0000-0000-0000629B0000}"/>
    <cellStyle name="Normal 6 2 2 3 9 3 2 2" xfId="35319" xr:uid="{00000000-0005-0000-0000-0000639B0000}"/>
    <cellStyle name="Normal 6 2 2 3 9 3 2 3" xfId="50916" xr:uid="{00000000-0005-0000-0000-0000649B0000}"/>
    <cellStyle name="Normal 6 2 2 3 9 3 3" xfId="27573" xr:uid="{00000000-0005-0000-0000-0000659B0000}"/>
    <cellStyle name="Normal 6 2 2 3 9 3 4" xfId="43170" xr:uid="{00000000-0005-0000-0000-0000669B0000}"/>
    <cellStyle name="Normal 6 2 2 3 9 4" xfId="19648" xr:uid="{00000000-0005-0000-0000-0000679B0000}"/>
    <cellStyle name="Normal 6 2 2 3 9 4 2" xfId="35317" xr:uid="{00000000-0005-0000-0000-0000689B0000}"/>
    <cellStyle name="Normal 6 2 2 3 9 4 3" xfId="50914" xr:uid="{00000000-0005-0000-0000-0000699B0000}"/>
    <cellStyle name="Normal 6 2 2 3 9 5" xfId="27571" xr:uid="{00000000-0005-0000-0000-00006A9B0000}"/>
    <cellStyle name="Normal 6 2 2 3 9 6" xfId="43168" xr:uid="{00000000-0005-0000-0000-00006B9B0000}"/>
    <cellStyle name="Normal 6 2 2 4" xfId="11742" xr:uid="{00000000-0005-0000-0000-00006C9B0000}"/>
    <cellStyle name="Normal 6 2 2 4 2" xfId="11743" xr:uid="{00000000-0005-0000-0000-00006D9B0000}"/>
    <cellStyle name="Normal 6 2 2 4 2 2" xfId="11744" xr:uid="{00000000-0005-0000-0000-00006E9B0000}"/>
    <cellStyle name="Normal 6 2 2 4 2 2 2" xfId="11745" xr:uid="{00000000-0005-0000-0000-00006F9B0000}"/>
    <cellStyle name="Normal 6 2 2 4 2 2 2 2" xfId="19654" xr:uid="{00000000-0005-0000-0000-0000709B0000}"/>
    <cellStyle name="Normal 6 2 2 4 2 2 2 2 2" xfId="35323" xr:uid="{00000000-0005-0000-0000-0000719B0000}"/>
    <cellStyle name="Normal 6 2 2 4 2 2 2 2 3" xfId="50920" xr:uid="{00000000-0005-0000-0000-0000729B0000}"/>
    <cellStyle name="Normal 6 2 2 4 2 2 2 3" xfId="27577" xr:uid="{00000000-0005-0000-0000-0000739B0000}"/>
    <cellStyle name="Normal 6 2 2 4 2 2 2 4" xfId="43174" xr:uid="{00000000-0005-0000-0000-0000749B0000}"/>
    <cellStyle name="Normal 6 2 2 4 2 2 3" xfId="11746" xr:uid="{00000000-0005-0000-0000-0000759B0000}"/>
    <cellStyle name="Normal 6 2 2 4 2 2 3 2" xfId="19655" xr:uid="{00000000-0005-0000-0000-0000769B0000}"/>
    <cellStyle name="Normal 6 2 2 4 2 2 3 2 2" xfId="35324" xr:uid="{00000000-0005-0000-0000-0000779B0000}"/>
    <cellStyle name="Normal 6 2 2 4 2 2 3 2 3" xfId="50921" xr:uid="{00000000-0005-0000-0000-0000789B0000}"/>
    <cellStyle name="Normal 6 2 2 4 2 2 3 3" xfId="27578" xr:uid="{00000000-0005-0000-0000-0000799B0000}"/>
    <cellStyle name="Normal 6 2 2 4 2 2 3 4" xfId="43175" xr:uid="{00000000-0005-0000-0000-00007A9B0000}"/>
    <cellStyle name="Normal 6 2 2 4 2 2 4" xfId="19653" xr:uid="{00000000-0005-0000-0000-00007B9B0000}"/>
    <cellStyle name="Normal 6 2 2 4 2 2 4 2" xfId="35322" xr:uid="{00000000-0005-0000-0000-00007C9B0000}"/>
    <cellStyle name="Normal 6 2 2 4 2 2 4 3" xfId="50919" xr:uid="{00000000-0005-0000-0000-00007D9B0000}"/>
    <cellStyle name="Normal 6 2 2 4 2 2 5" xfId="27576" xr:uid="{00000000-0005-0000-0000-00007E9B0000}"/>
    <cellStyle name="Normal 6 2 2 4 2 2 6" xfId="43173" xr:uid="{00000000-0005-0000-0000-00007F9B0000}"/>
    <cellStyle name="Normal 6 2 2 4 2 3" xfId="11747" xr:uid="{00000000-0005-0000-0000-0000809B0000}"/>
    <cellStyle name="Normal 6 2 2 4 2 3 2" xfId="19656" xr:uid="{00000000-0005-0000-0000-0000819B0000}"/>
    <cellStyle name="Normal 6 2 2 4 2 3 2 2" xfId="35325" xr:uid="{00000000-0005-0000-0000-0000829B0000}"/>
    <cellStyle name="Normal 6 2 2 4 2 3 2 3" xfId="50922" xr:uid="{00000000-0005-0000-0000-0000839B0000}"/>
    <cellStyle name="Normal 6 2 2 4 2 3 3" xfId="27579" xr:uid="{00000000-0005-0000-0000-0000849B0000}"/>
    <cellStyle name="Normal 6 2 2 4 2 3 4" xfId="43176" xr:uid="{00000000-0005-0000-0000-0000859B0000}"/>
    <cellStyle name="Normal 6 2 2 4 2 4" xfId="11748" xr:uid="{00000000-0005-0000-0000-0000869B0000}"/>
    <cellStyle name="Normal 6 2 2 4 2 4 2" xfId="19657" xr:uid="{00000000-0005-0000-0000-0000879B0000}"/>
    <cellStyle name="Normal 6 2 2 4 2 4 2 2" xfId="35326" xr:uid="{00000000-0005-0000-0000-0000889B0000}"/>
    <cellStyle name="Normal 6 2 2 4 2 4 2 3" xfId="50923" xr:uid="{00000000-0005-0000-0000-0000899B0000}"/>
    <cellStyle name="Normal 6 2 2 4 2 4 3" xfId="27580" xr:uid="{00000000-0005-0000-0000-00008A9B0000}"/>
    <cellStyle name="Normal 6 2 2 4 2 4 4" xfId="43177" xr:uid="{00000000-0005-0000-0000-00008B9B0000}"/>
    <cellStyle name="Normal 6 2 2 4 2 5" xfId="19652" xr:uid="{00000000-0005-0000-0000-00008C9B0000}"/>
    <cellStyle name="Normal 6 2 2 4 2 5 2" xfId="35321" xr:uid="{00000000-0005-0000-0000-00008D9B0000}"/>
    <cellStyle name="Normal 6 2 2 4 2 5 3" xfId="50918" xr:uid="{00000000-0005-0000-0000-00008E9B0000}"/>
    <cellStyle name="Normal 6 2 2 4 2 6" xfId="27575" xr:uid="{00000000-0005-0000-0000-00008F9B0000}"/>
    <cellStyle name="Normal 6 2 2 4 2 7" xfId="43172" xr:uid="{00000000-0005-0000-0000-0000909B0000}"/>
    <cellStyle name="Normal 6 2 2 4 3" xfId="11749" xr:uid="{00000000-0005-0000-0000-0000919B0000}"/>
    <cellStyle name="Normal 6 2 2 4 3 2" xfId="11750" xr:uid="{00000000-0005-0000-0000-0000929B0000}"/>
    <cellStyle name="Normal 6 2 2 4 3 2 2" xfId="19659" xr:uid="{00000000-0005-0000-0000-0000939B0000}"/>
    <cellStyle name="Normal 6 2 2 4 3 2 2 2" xfId="35328" xr:uid="{00000000-0005-0000-0000-0000949B0000}"/>
    <cellStyle name="Normal 6 2 2 4 3 2 2 3" xfId="50925" xr:uid="{00000000-0005-0000-0000-0000959B0000}"/>
    <cellStyle name="Normal 6 2 2 4 3 2 3" xfId="27582" xr:uid="{00000000-0005-0000-0000-0000969B0000}"/>
    <cellStyle name="Normal 6 2 2 4 3 2 4" xfId="43179" xr:uid="{00000000-0005-0000-0000-0000979B0000}"/>
    <cellStyle name="Normal 6 2 2 4 3 3" xfId="11751" xr:uid="{00000000-0005-0000-0000-0000989B0000}"/>
    <cellStyle name="Normal 6 2 2 4 3 3 2" xfId="19660" xr:uid="{00000000-0005-0000-0000-0000999B0000}"/>
    <cellStyle name="Normal 6 2 2 4 3 3 2 2" xfId="35329" xr:uid="{00000000-0005-0000-0000-00009A9B0000}"/>
    <cellStyle name="Normal 6 2 2 4 3 3 2 3" xfId="50926" xr:uid="{00000000-0005-0000-0000-00009B9B0000}"/>
    <cellStyle name="Normal 6 2 2 4 3 3 3" xfId="27583" xr:uid="{00000000-0005-0000-0000-00009C9B0000}"/>
    <cellStyle name="Normal 6 2 2 4 3 3 4" xfId="43180" xr:uid="{00000000-0005-0000-0000-00009D9B0000}"/>
    <cellStyle name="Normal 6 2 2 4 3 4" xfId="19658" xr:uid="{00000000-0005-0000-0000-00009E9B0000}"/>
    <cellStyle name="Normal 6 2 2 4 3 4 2" xfId="35327" xr:uid="{00000000-0005-0000-0000-00009F9B0000}"/>
    <cellStyle name="Normal 6 2 2 4 3 4 3" xfId="50924" xr:uid="{00000000-0005-0000-0000-0000A09B0000}"/>
    <cellStyle name="Normal 6 2 2 4 3 5" xfId="27581" xr:uid="{00000000-0005-0000-0000-0000A19B0000}"/>
    <cellStyle name="Normal 6 2 2 4 3 6" xfId="43178" xr:uid="{00000000-0005-0000-0000-0000A29B0000}"/>
    <cellStyle name="Normal 6 2 2 4 4" xfId="11752" xr:uid="{00000000-0005-0000-0000-0000A39B0000}"/>
    <cellStyle name="Normal 6 2 2 4 4 2" xfId="19661" xr:uid="{00000000-0005-0000-0000-0000A49B0000}"/>
    <cellStyle name="Normal 6 2 2 4 4 2 2" xfId="35330" xr:uid="{00000000-0005-0000-0000-0000A59B0000}"/>
    <cellStyle name="Normal 6 2 2 4 4 2 3" xfId="50927" xr:uid="{00000000-0005-0000-0000-0000A69B0000}"/>
    <cellStyle name="Normal 6 2 2 4 4 3" xfId="27584" xr:uid="{00000000-0005-0000-0000-0000A79B0000}"/>
    <cellStyle name="Normal 6 2 2 4 4 4" xfId="43181" xr:uid="{00000000-0005-0000-0000-0000A89B0000}"/>
    <cellStyle name="Normal 6 2 2 4 5" xfId="11753" xr:uid="{00000000-0005-0000-0000-0000A99B0000}"/>
    <cellStyle name="Normal 6 2 2 4 5 2" xfId="19662" xr:uid="{00000000-0005-0000-0000-0000AA9B0000}"/>
    <cellStyle name="Normal 6 2 2 4 5 2 2" xfId="35331" xr:uid="{00000000-0005-0000-0000-0000AB9B0000}"/>
    <cellStyle name="Normal 6 2 2 4 5 2 3" xfId="50928" xr:uid="{00000000-0005-0000-0000-0000AC9B0000}"/>
    <cellStyle name="Normal 6 2 2 4 5 3" xfId="27585" xr:uid="{00000000-0005-0000-0000-0000AD9B0000}"/>
    <cellStyle name="Normal 6 2 2 4 5 4" xfId="43182" xr:uid="{00000000-0005-0000-0000-0000AE9B0000}"/>
    <cellStyle name="Normal 6 2 2 4 6" xfId="19651" xr:uid="{00000000-0005-0000-0000-0000AF9B0000}"/>
    <cellStyle name="Normal 6 2 2 4 6 2" xfId="35320" xr:uid="{00000000-0005-0000-0000-0000B09B0000}"/>
    <cellStyle name="Normal 6 2 2 4 6 3" xfId="50917" xr:uid="{00000000-0005-0000-0000-0000B19B0000}"/>
    <cellStyle name="Normal 6 2 2 4 7" xfId="27574" xr:uid="{00000000-0005-0000-0000-0000B29B0000}"/>
    <cellStyle name="Normal 6 2 2 4 8" xfId="43171" xr:uid="{00000000-0005-0000-0000-0000B39B0000}"/>
    <cellStyle name="Normal 6 2 2 5" xfId="11754" xr:uid="{00000000-0005-0000-0000-0000B49B0000}"/>
    <cellStyle name="Normal 6 2 2 5 2" xfId="11755" xr:uid="{00000000-0005-0000-0000-0000B59B0000}"/>
    <cellStyle name="Normal 6 2 2 5 2 2" xfId="11756" xr:uid="{00000000-0005-0000-0000-0000B69B0000}"/>
    <cellStyle name="Normal 6 2 2 5 2 2 2" xfId="11757" xr:uid="{00000000-0005-0000-0000-0000B79B0000}"/>
    <cellStyle name="Normal 6 2 2 5 2 2 2 2" xfId="19666" xr:uid="{00000000-0005-0000-0000-0000B89B0000}"/>
    <cellStyle name="Normal 6 2 2 5 2 2 2 2 2" xfId="35335" xr:uid="{00000000-0005-0000-0000-0000B99B0000}"/>
    <cellStyle name="Normal 6 2 2 5 2 2 2 2 3" xfId="50932" xr:uid="{00000000-0005-0000-0000-0000BA9B0000}"/>
    <cellStyle name="Normal 6 2 2 5 2 2 2 3" xfId="27589" xr:uid="{00000000-0005-0000-0000-0000BB9B0000}"/>
    <cellStyle name="Normal 6 2 2 5 2 2 2 4" xfId="43186" xr:uid="{00000000-0005-0000-0000-0000BC9B0000}"/>
    <cellStyle name="Normal 6 2 2 5 2 2 3" xfId="11758" xr:uid="{00000000-0005-0000-0000-0000BD9B0000}"/>
    <cellStyle name="Normal 6 2 2 5 2 2 3 2" xfId="19667" xr:uid="{00000000-0005-0000-0000-0000BE9B0000}"/>
    <cellStyle name="Normal 6 2 2 5 2 2 3 2 2" xfId="35336" xr:uid="{00000000-0005-0000-0000-0000BF9B0000}"/>
    <cellStyle name="Normal 6 2 2 5 2 2 3 2 3" xfId="50933" xr:uid="{00000000-0005-0000-0000-0000C09B0000}"/>
    <cellStyle name="Normal 6 2 2 5 2 2 3 3" xfId="27590" xr:uid="{00000000-0005-0000-0000-0000C19B0000}"/>
    <cellStyle name="Normal 6 2 2 5 2 2 3 4" xfId="43187" xr:uid="{00000000-0005-0000-0000-0000C29B0000}"/>
    <cellStyle name="Normal 6 2 2 5 2 2 4" xfId="19665" xr:uid="{00000000-0005-0000-0000-0000C39B0000}"/>
    <cellStyle name="Normal 6 2 2 5 2 2 4 2" xfId="35334" xr:uid="{00000000-0005-0000-0000-0000C49B0000}"/>
    <cellStyle name="Normal 6 2 2 5 2 2 4 3" xfId="50931" xr:uid="{00000000-0005-0000-0000-0000C59B0000}"/>
    <cellStyle name="Normal 6 2 2 5 2 2 5" xfId="27588" xr:uid="{00000000-0005-0000-0000-0000C69B0000}"/>
    <cellStyle name="Normal 6 2 2 5 2 2 6" xfId="43185" xr:uid="{00000000-0005-0000-0000-0000C79B0000}"/>
    <cellStyle name="Normal 6 2 2 5 2 3" xfId="11759" xr:uid="{00000000-0005-0000-0000-0000C89B0000}"/>
    <cellStyle name="Normal 6 2 2 5 2 3 2" xfId="19668" xr:uid="{00000000-0005-0000-0000-0000C99B0000}"/>
    <cellStyle name="Normal 6 2 2 5 2 3 2 2" xfId="35337" xr:uid="{00000000-0005-0000-0000-0000CA9B0000}"/>
    <cellStyle name="Normal 6 2 2 5 2 3 2 3" xfId="50934" xr:uid="{00000000-0005-0000-0000-0000CB9B0000}"/>
    <cellStyle name="Normal 6 2 2 5 2 3 3" xfId="27591" xr:uid="{00000000-0005-0000-0000-0000CC9B0000}"/>
    <cellStyle name="Normal 6 2 2 5 2 3 4" xfId="43188" xr:uid="{00000000-0005-0000-0000-0000CD9B0000}"/>
    <cellStyle name="Normal 6 2 2 5 2 4" xfId="11760" xr:uid="{00000000-0005-0000-0000-0000CE9B0000}"/>
    <cellStyle name="Normal 6 2 2 5 2 4 2" xfId="19669" xr:uid="{00000000-0005-0000-0000-0000CF9B0000}"/>
    <cellStyle name="Normal 6 2 2 5 2 4 2 2" xfId="35338" xr:uid="{00000000-0005-0000-0000-0000D09B0000}"/>
    <cellStyle name="Normal 6 2 2 5 2 4 2 3" xfId="50935" xr:uid="{00000000-0005-0000-0000-0000D19B0000}"/>
    <cellStyle name="Normal 6 2 2 5 2 4 3" xfId="27592" xr:uid="{00000000-0005-0000-0000-0000D29B0000}"/>
    <cellStyle name="Normal 6 2 2 5 2 4 4" xfId="43189" xr:uid="{00000000-0005-0000-0000-0000D39B0000}"/>
    <cellStyle name="Normal 6 2 2 5 2 5" xfId="19664" xr:uid="{00000000-0005-0000-0000-0000D49B0000}"/>
    <cellStyle name="Normal 6 2 2 5 2 5 2" xfId="35333" xr:uid="{00000000-0005-0000-0000-0000D59B0000}"/>
    <cellStyle name="Normal 6 2 2 5 2 5 3" xfId="50930" xr:uid="{00000000-0005-0000-0000-0000D69B0000}"/>
    <cellStyle name="Normal 6 2 2 5 2 6" xfId="27587" xr:uid="{00000000-0005-0000-0000-0000D79B0000}"/>
    <cellStyle name="Normal 6 2 2 5 2 7" xfId="43184" xr:uid="{00000000-0005-0000-0000-0000D89B0000}"/>
    <cellStyle name="Normal 6 2 2 5 3" xfId="11761" xr:uid="{00000000-0005-0000-0000-0000D99B0000}"/>
    <cellStyle name="Normal 6 2 2 5 3 2" xfId="11762" xr:uid="{00000000-0005-0000-0000-0000DA9B0000}"/>
    <cellStyle name="Normal 6 2 2 5 3 2 2" xfId="19671" xr:uid="{00000000-0005-0000-0000-0000DB9B0000}"/>
    <cellStyle name="Normal 6 2 2 5 3 2 2 2" xfId="35340" xr:uid="{00000000-0005-0000-0000-0000DC9B0000}"/>
    <cellStyle name="Normal 6 2 2 5 3 2 2 3" xfId="50937" xr:uid="{00000000-0005-0000-0000-0000DD9B0000}"/>
    <cellStyle name="Normal 6 2 2 5 3 2 3" xfId="27594" xr:uid="{00000000-0005-0000-0000-0000DE9B0000}"/>
    <cellStyle name="Normal 6 2 2 5 3 2 4" xfId="43191" xr:uid="{00000000-0005-0000-0000-0000DF9B0000}"/>
    <cellStyle name="Normal 6 2 2 5 3 3" xfId="11763" xr:uid="{00000000-0005-0000-0000-0000E09B0000}"/>
    <cellStyle name="Normal 6 2 2 5 3 3 2" xfId="19672" xr:uid="{00000000-0005-0000-0000-0000E19B0000}"/>
    <cellStyle name="Normal 6 2 2 5 3 3 2 2" xfId="35341" xr:uid="{00000000-0005-0000-0000-0000E29B0000}"/>
    <cellStyle name="Normal 6 2 2 5 3 3 2 3" xfId="50938" xr:uid="{00000000-0005-0000-0000-0000E39B0000}"/>
    <cellStyle name="Normal 6 2 2 5 3 3 3" xfId="27595" xr:uid="{00000000-0005-0000-0000-0000E49B0000}"/>
    <cellStyle name="Normal 6 2 2 5 3 3 4" xfId="43192" xr:uid="{00000000-0005-0000-0000-0000E59B0000}"/>
    <cellStyle name="Normal 6 2 2 5 3 4" xfId="19670" xr:uid="{00000000-0005-0000-0000-0000E69B0000}"/>
    <cellStyle name="Normal 6 2 2 5 3 4 2" xfId="35339" xr:uid="{00000000-0005-0000-0000-0000E79B0000}"/>
    <cellStyle name="Normal 6 2 2 5 3 4 3" xfId="50936" xr:uid="{00000000-0005-0000-0000-0000E89B0000}"/>
    <cellStyle name="Normal 6 2 2 5 3 5" xfId="27593" xr:uid="{00000000-0005-0000-0000-0000E99B0000}"/>
    <cellStyle name="Normal 6 2 2 5 3 6" xfId="43190" xr:uid="{00000000-0005-0000-0000-0000EA9B0000}"/>
    <cellStyle name="Normal 6 2 2 5 4" xfId="11764" xr:uid="{00000000-0005-0000-0000-0000EB9B0000}"/>
    <cellStyle name="Normal 6 2 2 5 4 2" xfId="19673" xr:uid="{00000000-0005-0000-0000-0000EC9B0000}"/>
    <cellStyle name="Normal 6 2 2 5 4 2 2" xfId="35342" xr:uid="{00000000-0005-0000-0000-0000ED9B0000}"/>
    <cellStyle name="Normal 6 2 2 5 4 2 3" xfId="50939" xr:uid="{00000000-0005-0000-0000-0000EE9B0000}"/>
    <cellStyle name="Normal 6 2 2 5 4 3" xfId="27596" xr:uid="{00000000-0005-0000-0000-0000EF9B0000}"/>
    <cellStyle name="Normal 6 2 2 5 4 4" xfId="43193" xr:uid="{00000000-0005-0000-0000-0000F09B0000}"/>
    <cellStyle name="Normal 6 2 2 5 5" xfId="11765" xr:uid="{00000000-0005-0000-0000-0000F19B0000}"/>
    <cellStyle name="Normal 6 2 2 5 5 2" xfId="19674" xr:uid="{00000000-0005-0000-0000-0000F29B0000}"/>
    <cellStyle name="Normal 6 2 2 5 5 2 2" xfId="35343" xr:uid="{00000000-0005-0000-0000-0000F39B0000}"/>
    <cellStyle name="Normal 6 2 2 5 5 2 3" xfId="50940" xr:uid="{00000000-0005-0000-0000-0000F49B0000}"/>
    <cellStyle name="Normal 6 2 2 5 5 3" xfId="27597" xr:uid="{00000000-0005-0000-0000-0000F59B0000}"/>
    <cellStyle name="Normal 6 2 2 5 5 4" xfId="43194" xr:uid="{00000000-0005-0000-0000-0000F69B0000}"/>
    <cellStyle name="Normal 6 2 2 5 6" xfId="19663" xr:uid="{00000000-0005-0000-0000-0000F79B0000}"/>
    <cellStyle name="Normal 6 2 2 5 6 2" xfId="35332" xr:uid="{00000000-0005-0000-0000-0000F89B0000}"/>
    <cellStyle name="Normal 6 2 2 5 6 3" xfId="50929" xr:uid="{00000000-0005-0000-0000-0000F99B0000}"/>
    <cellStyle name="Normal 6 2 2 5 7" xfId="27586" xr:uid="{00000000-0005-0000-0000-0000FA9B0000}"/>
    <cellStyle name="Normal 6 2 2 5 8" xfId="43183" xr:uid="{00000000-0005-0000-0000-0000FB9B0000}"/>
    <cellStyle name="Normal 6 2 2 6" xfId="11766" xr:uid="{00000000-0005-0000-0000-0000FC9B0000}"/>
    <cellStyle name="Normal 6 2 2 6 2" xfId="11767" xr:uid="{00000000-0005-0000-0000-0000FD9B0000}"/>
    <cellStyle name="Normal 6 2 2 6 2 2" xfId="11768" xr:uid="{00000000-0005-0000-0000-0000FE9B0000}"/>
    <cellStyle name="Normal 6 2 2 6 2 2 2" xfId="19677" xr:uid="{00000000-0005-0000-0000-0000FF9B0000}"/>
    <cellStyle name="Normal 6 2 2 6 2 2 2 2" xfId="35346" xr:uid="{00000000-0005-0000-0000-0000009C0000}"/>
    <cellStyle name="Normal 6 2 2 6 2 2 2 3" xfId="50943" xr:uid="{00000000-0005-0000-0000-0000019C0000}"/>
    <cellStyle name="Normal 6 2 2 6 2 2 3" xfId="27600" xr:uid="{00000000-0005-0000-0000-0000029C0000}"/>
    <cellStyle name="Normal 6 2 2 6 2 2 4" xfId="43197" xr:uid="{00000000-0005-0000-0000-0000039C0000}"/>
    <cellStyle name="Normal 6 2 2 6 2 3" xfId="11769" xr:uid="{00000000-0005-0000-0000-0000049C0000}"/>
    <cellStyle name="Normal 6 2 2 6 2 3 2" xfId="19678" xr:uid="{00000000-0005-0000-0000-0000059C0000}"/>
    <cellStyle name="Normal 6 2 2 6 2 3 2 2" xfId="35347" xr:uid="{00000000-0005-0000-0000-0000069C0000}"/>
    <cellStyle name="Normal 6 2 2 6 2 3 2 3" xfId="50944" xr:uid="{00000000-0005-0000-0000-0000079C0000}"/>
    <cellStyle name="Normal 6 2 2 6 2 3 3" xfId="27601" xr:uid="{00000000-0005-0000-0000-0000089C0000}"/>
    <cellStyle name="Normal 6 2 2 6 2 3 4" xfId="43198" xr:uid="{00000000-0005-0000-0000-0000099C0000}"/>
    <cellStyle name="Normal 6 2 2 6 2 4" xfId="19676" xr:uid="{00000000-0005-0000-0000-00000A9C0000}"/>
    <cellStyle name="Normal 6 2 2 6 2 4 2" xfId="35345" xr:uid="{00000000-0005-0000-0000-00000B9C0000}"/>
    <cellStyle name="Normal 6 2 2 6 2 4 3" xfId="50942" xr:uid="{00000000-0005-0000-0000-00000C9C0000}"/>
    <cellStyle name="Normal 6 2 2 6 2 5" xfId="27599" xr:uid="{00000000-0005-0000-0000-00000D9C0000}"/>
    <cellStyle name="Normal 6 2 2 6 2 6" xfId="43196" xr:uid="{00000000-0005-0000-0000-00000E9C0000}"/>
    <cellStyle name="Normal 6 2 2 6 3" xfId="11770" xr:uid="{00000000-0005-0000-0000-00000F9C0000}"/>
    <cellStyle name="Normal 6 2 2 6 3 2" xfId="19679" xr:uid="{00000000-0005-0000-0000-0000109C0000}"/>
    <cellStyle name="Normal 6 2 2 6 3 2 2" xfId="35348" xr:uid="{00000000-0005-0000-0000-0000119C0000}"/>
    <cellStyle name="Normal 6 2 2 6 3 2 3" xfId="50945" xr:uid="{00000000-0005-0000-0000-0000129C0000}"/>
    <cellStyle name="Normal 6 2 2 6 3 3" xfId="27602" xr:uid="{00000000-0005-0000-0000-0000139C0000}"/>
    <cellStyle name="Normal 6 2 2 6 3 4" xfId="43199" xr:uid="{00000000-0005-0000-0000-0000149C0000}"/>
    <cellStyle name="Normal 6 2 2 6 4" xfId="11771" xr:uid="{00000000-0005-0000-0000-0000159C0000}"/>
    <cellStyle name="Normal 6 2 2 6 4 2" xfId="19680" xr:uid="{00000000-0005-0000-0000-0000169C0000}"/>
    <cellStyle name="Normal 6 2 2 6 4 2 2" xfId="35349" xr:uid="{00000000-0005-0000-0000-0000179C0000}"/>
    <cellStyle name="Normal 6 2 2 6 4 2 3" xfId="50946" xr:uid="{00000000-0005-0000-0000-0000189C0000}"/>
    <cellStyle name="Normal 6 2 2 6 4 3" xfId="27603" xr:uid="{00000000-0005-0000-0000-0000199C0000}"/>
    <cellStyle name="Normal 6 2 2 6 4 4" xfId="43200" xr:uid="{00000000-0005-0000-0000-00001A9C0000}"/>
    <cellStyle name="Normal 6 2 2 6 5" xfId="19675" xr:uid="{00000000-0005-0000-0000-00001B9C0000}"/>
    <cellStyle name="Normal 6 2 2 6 5 2" xfId="35344" xr:uid="{00000000-0005-0000-0000-00001C9C0000}"/>
    <cellStyle name="Normal 6 2 2 6 5 3" xfId="50941" xr:uid="{00000000-0005-0000-0000-00001D9C0000}"/>
    <cellStyle name="Normal 6 2 2 6 6" xfId="27598" xr:uid="{00000000-0005-0000-0000-00001E9C0000}"/>
    <cellStyle name="Normal 6 2 2 6 7" xfId="43195" xr:uid="{00000000-0005-0000-0000-00001F9C0000}"/>
    <cellStyle name="Normal 6 2 2 7" xfId="11772" xr:uid="{00000000-0005-0000-0000-0000209C0000}"/>
    <cellStyle name="Normal 6 2 2 7 2" xfId="11773" xr:uid="{00000000-0005-0000-0000-0000219C0000}"/>
    <cellStyle name="Normal 6 2 2 7 2 2" xfId="19682" xr:uid="{00000000-0005-0000-0000-0000229C0000}"/>
    <cellStyle name="Normal 6 2 2 7 2 2 2" xfId="35351" xr:uid="{00000000-0005-0000-0000-0000239C0000}"/>
    <cellStyle name="Normal 6 2 2 7 2 2 3" xfId="50948" xr:uid="{00000000-0005-0000-0000-0000249C0000}"/>
    <cellStyle name="Normal 6 2 2 7 2 3" xfId="27605" xr:uid="{00000000-0005-0000-0000-0000259C0000}"/>
    <cellStyle name="Normal 6 2 2 7 2 4" xfId="43202" xr:uid="{00000000-0005-0000-0000-0000269C0000}"/>
    <cellStyle name="Normal 6 2 2 7 3" xfId="11774" xr:uid="{00000000-0005-0000-0000-0000279C0000}"/>
    <cellStyle name="Normal 6 2 2 7 3 2" xfId="19683" xr:uid="{00000000-0005-0000-0000-0000289C0000}"/>
    <cellStyle name="Normal 6 2 2 7 3 2 2" xfId="35352" xr:uid="{00000000-0005-0000-0000-0000299C0000}"/>
    <cellStyle name="Normal 6 2 2 7 3 2 3" xfId="50949" xr:uid="{00000000-0005-0000-0000-00002A9C0000}"/>
    <cellStyle name="Normal 6 2 2 7 3 3" xfId="27606" xr:uid="{00000000-0005-0000-0000-00002B9C0000}"/>
    <cellStyle name="Normal 6 2 2 7 3 4" xfId="43203" xr:uid="{00000000-0005-0000-0000-00002C9C0000}"/>
    <cellStyle name="Normal 6 2 2 7 4" xfId="19681" xr:uid="{00000000-0005-0000-0000-00002D9C0000}"/>
    <cellStyle name="Normal 6 2 2 7 4 2" xfId="35350" xr:uid="{00000000-0005-0000-0000-00002E9C0000}"/>
    <cellStyle name="Normal 6 2 2 7 4 3" xfId="50947" xr:uid="{00000000-0005-0000-0000-00002F9C0000}"/>
    <cellStyle name="Normal 6 2 2 7 5" xfId="27604" xr:uid="{00000000-0005-0000-0000-0000309C0000}"/>
    <cellStyle name="Normal 6 2 2 7 6" xfId="43201" xr:uid="{00000000-0005-0000-0000-0000319C0000}"/>
    <cellStyle name="Normal 6 2 2 8" xfId="11775" xr:uid="{00000000-0005-0000-0000-0000329C0000}"/>
    <cellStyle name="Normal 6 2 2 8 2" xfId="11776" xr:uid="{00000000-0005-0000-0000-0000339C0000}"/>
    <cellStyle name="Normal 6 2 2 8 2 2" xfId="19685" xr:uid="{00000000-0005-0000-0000-0000349C0000}"/>
    <cellStyle name="Normal 6 2 2 8 2 2 2" xfId="35354" xr:uid="{00000000-0005-0000-0000-0000359C0000}"/>
    <cellStyle name="Normal 6 2 2 8 2 2 3" xfId="50951" xr:uid="{00000000-0005-0000-0000-0000369C0000}"/>
    <cellStyle name="Normal 6 2 2 8 2 3" xfId="27608" xr:uid="{00000000-0005-0000-0000-0000379C0000}"/>
    <cellStyle name="Normal 6 2 2 8 2 4" xfId="43205" xr:uid="{00000000-0005-0000-0000-0000389C0000}"/>
    <cellStyle name="Normal 6 2 2 8 3" xfId="11777" xr:uid="{00000000-0005-0000-0000-0000399C0000}"/>
    <cellStyle name="Normal 6 2 2 8 3 2" xfId="19686" xr:uid="{00000000-0005-0000-0000-00003A9C0000}"/>
    <cellStyle name="Normal 6 2 2 8 3 2 2" xfId="35355" xr:uid="{00000000-0005-0000-0000-00003B9C0000}"/>
    <cellStyle name="Normal 6 2 2 8 3 2 3" xfId="50952" xr:uid="{00000000-0005-0000-0000-00003C9C0000}"/>
    <cellStyle name="Normal 6 2 2 8 3 3" xfId="27609" xr:uid="{00000000-0005-0000-0000-00003D9C0000}"/>
    <cellStyle name="Normal 6 2 2 8 3 4" xfId="43206" xr:uid="{00000000-0005-0000-0000-00003E9C0000}"/>
    <cellStyle name="Normal 6 2 2 8 4" xfId="19684" xr:uid="{00000000-0005-0000-0000-00003F9C0000}"/>
    <cellStyle name="Normal 6 2 2 8 4 2" xfId="35353" xr:uid="{00000000-0005-0000-0000-0000409C0000}"/>
    <cellStyle name="Normal 6 2 2 8 4 3" xfId="50950" xr:uid="{00000000-0005-0000-0000-0000419C0000}"/>
    <cellStyle name="Normal 6 2 2 8 5" xfId="27607" xr:uid="{00000000-0005-0000-0000-0000429C0000}"/>
    <cellStyle name="Normal 6 2 2 8 6" xfId="43204" xr:uid="{00000000-0005-0000-0000-0000439C0000}"/>
    <cellStyle name="Normal 6 2 2 9" xfId="11778" xr:uid="{00000000-0005-0000-0000-0000449C0000}"/>
    <cellStyle name="Normal 6 2 2 9 2" xfId="11779" xr:uid="{00000000-0005-0000-0000-0000459C0000}"/>
    <cellStyle name="Normal 6 2 2 9 2 2" xfId="19688" xr:uid="{00000000-0005-0000-0000-0000469C0000}"/>
    <cellStyle name="Normal 6 2 2 9 2 2 2" xfId="35357" xr:uid="{00000000-0005-0000-0000-0000479C0000}"/>
    <cellStyle name="Normal 6 2 2 9 2 2 3" xfId="50954" xr:uid="{00000000-0005-0000-0000-0000489C0000}"/>
    <cellStyle name="Normal 6 2 2 9 2 3" xfId="27611" xr:uid="{00000000-0005-0000-0000-0000499C0000}"/>
    <cellStyle name="Normal 6 2 2 9 2 4" xfId="43208" xr:uid="{00000000-0005-0000-0000-00004A9C0000}"/>
    <cellStyle name="Normal 6 2 2 9 3" xfId="11780" xr:uid="{00000000-0005-0000-0000-00004B9C0000}"/>
    <cellStyle name="Normal 6 2 2 9 3 2" xfId="19689" xr:uid="{00000000-0005-0000-0000-00004C9C0000}"/>
    <cellStyle name="Normal 6 2 2 9 3 2 2" xfId="35358" xr:uid="{00000000-0005-0000-0000-00004D9C0000}"/>
    <cellStyle name="Normal 6 2 2 9 3 2 3" xfId="50955" xr:uid="{00000000-0005-0000-0000-00004E9C0000}"/>
    <cellStyle name="Normal 6 2 2 9 3 3" xfId="27612" xr:uid="{00000000-0005-0000-0000-00004F9C0000}"/>
    <cellStyle name="Normal 6 2 2 9 3 4" xfId="43209" xr:uid="{00000000-0005-0000-0000-0000509C0000}"/>
    <cellStyle name="Normal 6 2 2 9 4" xfId="19687" xr:uid="{00000000-0005-0000-0000-0000519C0000}"/>
    <cellStyle name="Normal 6 2 2 9 4 2" xfId="35356" xr:uid="{00000000-0005-0000-0000-0000529C0000}"/>
    <cellStyle name="Normal 6 2 2 9 4 3" xfId="50953" xr:uid="{00000000-0005-0000-0000-0000539C0000}"/>
    <cellStyle name="Normal 6 2 2 9 5" xfId="27610" xr:uid="{00000000-0005-0000-0000-0000549C0000}"/>
    <cellStyle name="Normal 6 2 2 9 6" xfId="43207" xr:uid="{00000000-0005-0000-0000-0000559C0000}"/>
    <cellStyle name="Normal 6 2 20" xfId="11781" xr:uid="{00000000-0005-0000-0000-0000569C0000}"/>
    <cellStyle name="Normal 6 2 20 2" xfId="19690" xr:uid="{00000000-0005-0000-0000-0000579C0000}"/>
    <cellStyle name="Normal 6 2 20 2 2" xfId="35359" xr:uid="{00000000-0005-0000-0000-0000589C0000}"/>
    <cellStyle name="Normal 6 2 20 2 3" xfId="50956" xr:uid="{00000000-0005-0000-0000-0000599C0000}"/>
    <cellStyle name="Normal 6 2 20 3" xfId="27613" xr:uid="{00000000-0005-0000-0000-00005A9C0000}"/>
    <cellStyle name="Normal 6 2 20 4" xfId="43210" xr:uid="{00000000-0005-0000-0000-00005B9C0000}"/>
    <cellStyle name="Normal 6 2 21" xfId="11782" xr:uid="{00000000-0005-0000-0000-00005C9C0000}"/>
    <cellStyle name="Normal 6 2 21 2" xfId="19691" xr:uid="{00000000-0005-0000-0000-00005D9C0000}"/>
    <cellStyle name="Normal 6 2 21 2 2" xfId="35360" xr:uid="{00000000-0005-0000-0000-00005E9C0000}"/>
    <cellStyle name="Normal 6 2 21 2 3" xfId="50957" xr:uid="{00000000-0005-0000-0000-00005F9C0000}"/>
    <cellStyle name="Normal 6 2 21 3" xfId="27614" xr:uid="{00000000-0005-0000-0000-0000609C0000}"/>
    <cellStyle name="Normal 6 2 21 4" xfId="43211" xr:uid="{00000000-0005-0000-0000-0000619C0000}"/>
    <cellStyle name="Normal 6 2 22" xfId="19452" xr:uid="{00000000-0005-0000-0000-0000629C0000}"/>
    <cellStyle name="Normal 6 2 22 2" xfId="35121" xr:uid="{00000000-0005-0000-0000-0000639C0000}"/>
    <cellStyle name="Normal 6 2 22 3" xfId="50718" xr:uid="{00000000-0005-0000-0000-0000649C0000}"/>
    <cellStyle name="Normal 6 2 23" xfId="11543" xr:uid="{00000000-0005-0000-0000-0000659C0000}"/>
    <cellStyle name="Normal 6 2 23 2" xfId="27375" xr:uid="{00000000-0005-0000-0000-0000669C0000}"/>
    <cellStyle name="Normal 6 2 24" xfId="42972" xr:uid="{00000000-0005-0000-0000-0000679C0000}"/>
    <cellStyle name="Normal 6 2 3" xfId="11783" xr:uid="{00000000-0005-0000-0000-0000689C0000}"/>
    <cellStyle name="Normal 6 2 3 10" xfId="11784" xr:uid="{00000000-0005-0000-0000-0000699C0000}"/>
    <cellStyle name="Normal 6 2 3 10 2" xfId="11785" xr:uid="{00000000-0005-0000-0000-00006A9C0000}"/>
    <cellStyle name="Normal 6 2 3 10 2 2" xfId="19694" xr:uid="{00000000-0005-0000-0000-00006B9C0000}"/>
    <cellStyle name="Normal 6 2 3 10 2 2 2" xfId="35363" xr:uid="{00000000-0005-0000-0000-00006C9C0000}"/>
    <cellStyle name="Normal 6 2 3 10 2 2 3" xfId="50960" xr:uid="{00000000-0005-0000-0000-00006D9C0000}"/>
    <cellStyle name="Normal 6 2 3 10 2 3" xfId="27617" xr:uid="{00000000-0005-0000-0000-00006E9C0000}"/>
    <cellStyle name="Normal 6 2 3 10 2 4" xfId="43214" xr:uid="{00000000-0005-0000-0000-00006F9C0000}"/>
    <cellStyle name="Normal 6 2 3 10 3" xfId="11786" xr:uid="{00000000-0005-0000-0000-0000709C0000}"/>
    <cellStyle name="Normal 6 2 3 10 3 2" xfId="19695" xr:uid="{00000000-0005-0000-0000-0000719C0000}"/>
    <cellStyle name="Normal 6 2 3 10 3 2 2" xfId="35364" xr:uid="{00000000-0005-0000-0000-0000729C0000}"/>
    <cellStyle name="Normal 6 2 3 10 3 2 3" xfId="50961" xr:uid="{00000000-0005-0000-0000-0000739C0000}"/>
    <cellStyle name="Normal 6 2 3 10 3 3" xfId="27618" xr:uid="{00000000-0005-0000-0000-0000749C0000}"/>
    <cellStyle name="Normal 6 2 3 10 3 4" xfId="43215" xr:uid="{00000000-0005-0000-0000-0000759C0000}"/>
    <cellStyle name="Normal 6 2 3 10 4" xfId="19693" xr:uid="{00000000-0005-0000-0000-0000769C0000}"/>
    <cellStyle name="Normal 6 2 3 10 4 2" xfId="35362" xr:uid="{00000000-0005-0000-0000-0000779C0000}"/>
    <cellStyle name="Normal 6 2 3 10 4 3" xfId="50959" xr:uid="{00000000-0005-0000-0000-0000789C0000}"/>
    <cellStyle name="Normal 6 2 3 10 5" xfId="27616" xr:uid="{00000000-0005-0000-0000-0000799C0000}"/>
    <cellStyle name="Normal 6 2 3 10 6" xfId="43213" xr:uid="{00000000-0005-0000-0000-00007A9C0000}"/>
    <cellStyle name="Normal 6 2 3 11" xfId="11787" xr:uid="{00000000-0005-0000-0000-00007B9C0000}"/>
    <cellStyle name="Normal 6 2 3 11 2" xfId="11788" xr:uid="{00000000-0005-0000-0000-00007C9C0000}"/>
    <cellStyle name="Normal 6 2 3 11 2 2" xfId="19697" xr:uid="{00000000-0005-0000-0000-00007D9C0000}"/>
    <cellStyle name="Normal 6 2 3 11 2 2 2" xfId="35366" xr:uid="{00000000-0005-0000-0000-00007E9C0000}"/>
    <cellStyle name="Normal 6 2 3 11 2 2 3" xfId="50963" xr:uid="{00000000-0005-0000-0000-00007F9C0000}"/>
    <cellStyle name="Normal 6 2 3 11 2 3" xfId="27620" xr:uid="{00000000-0005-0000-0000-0000809C0000}"/>
    <cellStyle name="Normal 6 2 3 11 2 4" xfId="43217" xr:uid="{00000000-0005-0000-0000-0000819C0000}"/>
    <cellStyle name="Normal 6 2 3 11 3" xfId="11789" xr:uid="{00000000-0005-0000-0000-0000829C0000}"/>
    <cellStyle name="Normal 6 2 3 11 3 2" xfId="19698" xr:uid="{00000000-0005-0000-0000-0000839C0000}"/>
    <cellStyle name="Normal 6 2 3 11 3 2 2" xfId="35367" xr:uid="{00000000-0005-0000-0000-0000849C0000}"/>
    <cellStyle name="Normal 6 2 3 11 3 2 3" xfId="50964" xr:uid="{00000000-0005-0000-0000-0000859C0000}"/>
    <cellStyle name="Normal 6 2 3 11 3 3" xfId="27621" xr:uid="{00000000-0005-0000-0000-0000869C0000}"/>
    <cellStyle name="Normal 6 2 3 11 3 4" xfId="43218" xr:uid="{00000000-0005-0000-0000-0000879C0000}"/>
    <cellStyle name="Normal 6 2 3 11 4" xfId="19696" xr:uid="{00000000-0005-0000-0000-0000889C0000}"/>
    <cellStyle name="Normal 6 2 3 11 4 2" xfId="35365" xr:uid="{00000000-0005-0000-0000-0000899C0000}"/>
    <cellStyle name="Normal 6 2 3 11 4 3" xfId="50962" xr:uid="{00000000-0005-0000-0000-00008A9C0000}"/>
    <cellStyle name="Normal 6 2 3 11 5" xfId="27619" xr:uid="{00000000-0005-0000-0000-00008B9C0000}"/>
    <cellStyle name="Normal 6 2 3 11 6" xfId="43216" xr:uid="{00000000-0005-0000-0000-00008C9C0000}"/>
    <cellStyle name="Normal 6 2 3 12" xfId="11790" xr:uid="{00000000-0005-0000-0000-00008D9C0000}"/>
    <cellStyle name="Normal 6 2 3 12 2" xfId="11791" xr:uid="{00000000-0005-0000-0000-00008E9C0000}"/>
    <cellStyle name="Normal 6 2 3 12 2 2" xfId="19700" xr:uid="{00000000-0005-0000-0000-00008F9C0000}"/>
    <cellStyle name="Normal 6 2 3 12 2 2 2" xfId="35369" xr:uid="{00000000-0005-0000-0000-0000909C0000}"/>
    <cellStyle name="Normal 6 2 3 12 2 2 3" xfId="50966" xr:uid="{00000000-0005-0000-0000-0000919C0000}"/>
    <cellStyle name="Normal 6 2 3 12 2 3" xfId="27623" xr:uid="{00000000-0005-0000-0000-0000929C0000}"/>
    <cellStyle name="Normal 6 2 3 12 2 4" xfId="43220" xr:uid="{00000000-0005-0000-0000-0000939C0000}"/>
    <cellStyle name="Normal 6 2 3 12 3" xfId="11792" xr:uid="{00000000-0005-0000-0000-0000949C0000}"/>
    <cellStyle name="Normal 6 2 3 12 3 2" xfId="19701" xr:uid="{00000000-0005-0000-0000-0000959C0000}"/>
    <cellStyle name="Normal 6 2 3 12 3 2 2" xfId="35370" xr:uid="{00000000-0005-0000-0000-0000969C0000}"/>
    <cellStyle name="Normal 6 2 3 12 3 2 3" xfId="50967" xr:uid="{00000000-0005-0000-0000-0000979C0000}"/>
    <cellStyle name="Normal 6 2 3 12 3 3" xfId="27624" xr:uid="{00000000-0005-0000-0000-0000989C0000}"/>
    <cellStyle name="Normal 6 2 3 12 3 4" xfId="43221" xr:uid="{00000000-0005-0000-0000-0000999C0000}"/>
    <cellStyle name="Normal 6 2 3 12 4" xfId="19699" xr:uid="{00000000-0005-0000-0000-00009A9C0000}"/>
    <cellStyle name="Normal 6 2 3 12 4 2" xfId="35368" xr:uid="{00000000-0005-0000-0000-00009B9C0000}"/>
    <cellStyle name="Normal 6 2 3 12 4 3" xfId="50965" xr:uid="{00000000-0005-0000-0000-00009C9C0000}"/>
    <cellStyle name="Normal 6 2 3 12 5" xfId="27622" xr:uid="{00000000-0005-0000-0000-00009D9C0000}"/>
    <cellStyle name="Normal 6 2 3 12 6" xfId="43219" xr:uid="{00000000-0005-0000-0000-00009E9C0000}"/>
    <cellStyle name="Normal 6 2 3 13" xfId="11793" xr:uid="{00000000-0005-0000-0000-00009F9C0000}"/>
    <cellStyle name="Normal 6 2 3 13 2" xfId="11794" xr:uid="{00000000-0005-0000-0000-0000A09C0000}"/>
    <cellStyle name="Normal 6 2 3 13 2 2" xfId="19703" xr:uid="{00000000-0005-0000-0000-0000A19C0000}"/>
    <cellStyle name="Normal 6 2 3 13 2 2 2" xfId="35372" xr:uid="{00000000-0005-0000-0000-0000A29C0000}"/>
    <cellStyle name="Normal 6 2 3 13 2 2 3" xfId="50969" xr:uid="{00000000-0005-0000-0000-0000A39C0000}"/>
    <cellStyle name="Normal 6 2 3 13 2 3" xfId="27626" xr:uid="{00000000-0005-0000-0000-0000A49C0000}"/>
    <cellStyle name="Normal 6 2 3 13 2 4" xfId="43223" xr:uid="{00000000-0005-0000-0000-0000A59C0000}"/>
    <cellStyle name="Normal 6 2 3 13 3" xfId="11795" xr:uid="{00000000-0005-0000-0000-0000A69C0000}"/>
    <cellStyle name="Normal 6 2 3 13 3 2" xfId="19704" xr:uid="{00000000-0005-0000-0000-0000A79C0000}"/>
    <cellStyle name="Normal 6 2 3 13 3 2 2" xfId="35373" xr:uid="{00000000-0005-0000-0000-0000A89C0000}"/>
    <cellStyle name="Normal 6 2 3 13 3 2 3" xfId="50970" xr:uid="{00000000-0005-0000-0000-0000A99C0000}"/>
    <cellStyle name="Normal 6 2 3 13 3 3" xfId="27627" xr:uid="{00000000-0005-0000-0000-0000AA9C0000}"/>
    <cellStyle name="Normal 6 2 3 13 3 4" xfId="43224" xr:uid="{00000000-0005-0000-0000-0000AB9C0000}"/>
    <cellStyle name="Normal 6 2 3 13 4" xfId="19702" xr:uid="{00000000-0005-0000-0000-0000AC9C0000}"/>
    <cellStyle name="Normal 6 2 3 13 4 2" xfId="35371" xr:uid="{00000000-0005-0000-0000-0000AD9C0000}"/>
    <cellStyle name="Normal 6 2 3 13 4 3" xfId="50968" xr:uid="{00000000-0005-0000-0000-0000AE9C0000}"/>
    <cellStyle name="Normal 6 2 3 13 5" xfId="27625" xr:uid="{00000000-0005-0000-0000-0000AF9C0000}"/>
    <cellStyle name="Normal 6 2 3 13 6" xfId="43222" xr:uid="{00000000-0005-0000-0000-0000B09C0000}"/>
    <cellStyle name="Normal 6 2 3 14" xfId="11796" xr:uid="{00000000-0005-0000-0000-0000B19C0000}"/>
    <cellStyle name="Normal 6 2 3 14 2" xfId="11797" xr:uid="{00000000-0005-0000-0000-0000B29C0000}"/>
    <cellStyle name="Normal 6 2 3 14 2 2" xfId="19706" xr:uid="{00000000-0005-0000-0000-0000B39C0000}"/>
    <cellStyle name="Normal 6 2 3 14 2 2 2" xfId="35375" xr:uid="{00000000-0005-0000-0000-0000B49C0000}"/>
    <cellStyle name="Normal 6 2 3 14 2 2 3" xfId="50972" xr:uid="{00000000-0005-0000-0000-0000B59C0000}"/>
    <cellStyle name="Normal 6 2 3 14 2 3" xfId="27629" xr:uid="{00000000-0005-0000-0000-0000B69C0000}"/>
    <cellStyle name="Normal 6 2 3 14 2 4" xfId="43226" xr:uid="{00000000-0005-0000-0000-0000B79C0000}"/>
    <cellStyle name="Normal 6 2 3 14 3" xfId="11798" xr:uid="{00000000-0005-0000-0000-0000B89C0000}"/>
    <cellStyle name="Normal 6 2 3 14 3 2" xfId="19707" xr:uid="{00000000-0005-0000-0000-0000B99C0000}"/>
    <cellStyle name="Normal 6 2 3 14 3 2 2" xfId="35376" xr:uid="{00000000-0005-0000-0000-0000BA9C0000}"/>
    <cellStyle name="Normal 6 2 3 14 3 2 3" xfId="50973" xr:uid="{00000000-0005-0000-0000-0000BB9C0000}"/>
    <cellStyle name="Normal 6 2 3 14 3 3" xfId="27630" xr:uid="{00000000-0005-0000-0000-0000BC9C0000}"/>
    <cellStyle name="Normal 6 2 3 14 3 4" xfId="43227" xr:uid="{00000000-0005-0000-0000-0000BD9C0000}"/>
    <cellStyle name="Normal 6 2 3 14 4" xfId="19705" xr:uid="{00000000-0005-0000-0000-0000BE9C0000}"/>
    <cellStyle name="Normal 6 2 3 14 4 2" xfId="35374" xr:uid="{00000000-0005-0000-0000-0000BF9C0000}"/>
    <cellStyle name="Normal 6 2 3 14 4 3" xfId="50971" xr:uid="{00000000-0005-0000-0000-0000C09C0000}"/>
    <cellStyle name="Normal 6 2 3 14 5" xfId="27628" xr:uid="{00000000-0005-0000-0000-0000C19C0000}"/>
    <cellStyle name="Normal 6 2 3 14 6" xfId="43225" xr:uid="{00000000-0005-0000-0000-0000C29C0000}"/>
    <cellStyle name="Normal 6 2 3 15" xfId="11799" xr:uid="{00000000-0005-0000-0000-0000C39C0000}"/>
    <cellStyle name="Normal 6 2 3 15 2" xfId="11800" xr:uid="{00000000-0005-0000-0000-0000C49C0000}"/>
    <cellStyle name="Normal 6 2 3 15 2 2" xfId="19709" xr:uid="{00000000-0005-0000-0000-0000C59C0000}"/>
    <cellStyle name="Normal 6 2 3 15 2 2 2" xfId="35378" xr:uid="{00000000-0005-0000-0000-0000C69C0000}"/>
    <cellStyle name="Normal 6 2 3 15 2 2 3" xfId="50975" xr:uid="{00000000-0005-0000-0000-0000C79C0000}"/>
    <cellStyle name="Normal 6 2 3 15 2 3" xfId="27632" xr:uid="{00000000-0005-0000-0000-0000C89C0000}"/>
    <cellStyle name="Normal 6 2 3 15 2 4" xfId="43229" xr:uid="{00000000-0005-0000-0000-0000C99C0000}"/>
    <cellStyle name="Normal 6 2 3 15 3" xfId="11801" xr:uid="{00000000-0005-0000-0000-0000CA9C0000}"/>
    <cellStyle name="Normal 6 2 3 15 3 2" xfId="19710" xr:uid="{00000000-0005-0000-0000-0000CB9C0000}"/>
    <cellStyle name="Normal 6 2 3 15 3 2 2" xfId="35379" xr:uid="{00000000-0005-0000-0000-0000CC9C0000}"/>
    <cellStyle name="Normal 6 2 3 15 3 2 3" xfId="50976" xr:uid="{00000000-0005-0000-0000-0000CD9C0000}"/>
    <cellStyle name="Normal 6 2 3 15 3 3" xfId="27633" xr:uid="{00000000-0005-0000-0000-0000CE9C0000}"/>
    <cellStyle name="Normal 6 2 3 15 3 4" xfId="43230" xr:uid="{00000000-0005-0000-0000-0000CF9C0000}"/>
    <cellStyle name="Normal 6 2 3 15 4" xfId="19708" xr:uid="{00000000-0005-0000-0000-0000D09C0000}"/>
    <cellStyle name="Normal 6 2 3 15 4 2" xfId="35377" xr:uid="{00000000-0005-0000-0000-0000D19C0000}"/>
    <cellStyle name="Normal 6 2 3 15 4 3" xfId="50974" xr:uid="{00000000-0005-0000-0000-0000D29C0000}"/>
    <cellStyle name="Normal 6 2 3 15 5" xfId="27631" xr:uid="{00000000-0005-0000-0000-0000D39C0000}"/>
    <cellStyle name="Normal 6 2 3 15 6" xfId="43228" xr:uid="{00000000-0005-0000-0000-0000D49C0000}"/>
    <cellStyle name="Normal 6 2 3 16" xfId="11802" xr:uid="{00000000-0005-0000-0000-0000D59C0000}"/>
    <cellStyle name="Normal 6 2 3 16 2" xfId="11803" xr:uid="{00000000-0005-0000-0000-0000D69C0000}"/>
    <cellStyle name="Normal 6 2 3 16 2 2" xfId="19712" xr:uid="{00000000-0005-0000-0000-0000D79C0000}"/>
    <cellStyle name="Normal 6 2 3 16 2 2 2" xfId="35381" xr:uid="{00000000-0005-0000-0000-0000D89C0000}"/>
    <cellStyle name="Normal 6 2 3 16 2 2 3" xfId="50978" xr:uid="{00000000-0005-0000-0000-0000D99C0000}"/>
    <cellStyle name="Normal 6 2 3 16 2 3" xfId="27635" xr:uid="{00000000-0005-0000-0000-0000DA9C0000}"/>
    <cellStyle name="Normal 6 2 3 16 2 4" xfId="43232" xr:uid="{00000000-0005-0000-0000-0000DB9C0000}"/>
    <cellStyle name="Normal 6 2 3 16 3" xfId="11804" xr:uid="{00000000-0005-0000-0000-0000DC9C0000}"/>
    <cellStyle name="Normal 6 2 3 16 3 2" xfId="19713" xr:uid="{00000000-0005-0000-0000-0000DD9C0000}"/>
    <cellStyle name="Normal 6 2 3 16 3 2 2" xfId="35382" xr:uid="{00000000-0005-0000-0000-0000DE9C0000}"/>
    <cellStyle name="Normal 6 2 3 16 3 2 3" xfId="50979" xr:uid="{00000000-0005-0000-0000-0000DF9C0000}"/>
    <cellStyle name="Normal 6 2 3 16 3 3" xfId="27636" xr:uid="{00000000-0005-0000-0000-0000E09C0000}"/>
    <cellStyle name="Normal 6 2 3 16 3 4" xfId="43233" xr:uid="{00000000-0005-0000-0000-0000E19C0000}"/>
    <cellStyle name="Normal 6 2 3 16 4" xfId="19711" xr:uid="{00000000-0005-0000-0000-0000E29C0000}"/>
    <cellStyle name="Normal 6 2 3 16 4 2" xfId="35380" xr:uid="{00000000-0005-0000-0000-0000E39C0000}"/>
    <cellStyle name="Normal 6 2 3 16 4 3" xfId="50977" xr:uid="{00000000-0005-0000-0000-0000E49C0000}"/>
    <cellStyle name="Normal 6 2 3 16 5" xfId="27634" xr:uid="{00000000-0005-0000-0000-0000E59C0000}"/>
    <cellStyle name="Normal 6 2 3 16 6" xfId="43231" xr:uid="{00000000-0005-0000-0000-0000E69C0000}"/>
    <cellStyle name="Normal 6 2 3 17" xfId="11805" xr:uid="{00000000-0005-0000-0000-0000E79C0000}"/>
    <cellStyle name="Normal 6 2 3 17 2" xfId="19714" xr:uid="{00000000-0005-0000-0000-0000E89C0000}"/>
    <cellStyle name="Normal 6 2 3 17 2 2" xfId="35383" xr:uid="{00000000-0005-0000-0000-0000E99C0000}"/>
    <cellStyle name="Normal 6 2 3 17 2 3" xfId="50980" xr:uid="{00000000-0005-0000-0000-0000EA9C0000}"/>
    <cellStyle name="Normal 6 2 3 17 3" xfId="27637" xr:uid="{00000000-0005-0000-0000-0000EB9C0000}"/>
    <cellStyle name="Normal 6 2 3 17 4" xfId="43234" xr:uid="{00000000-0005-0000-0000-0000EC9C0000}"/>
    <cellStyle name="Normal 6 2 3 18" xfId="11806" xr:uid="{00000000-0005-0000-0000-0000ED9C0000}"/>
    <cellStyle name="Normal 6 2 3 18 2" xfId="19715" xr:uid="{00000000-0005-0000-0000-0000EE9C0000}"/>
    <cellStyle name="Normal 6 2 3 18 2 2" xfId="35384" xr:uid="{00000000-0005-0000-0000-0000EF9C0000}"/>
    <cellStyle name="Normal 6 2 3 18 2 3" xfId="50981" xr:uid="{00000000-0005-0000-0000-0000F09C0000}"/>
    <cellStyle name="Normal 6 2 3 18 3" xfId="27638" xr:uid="{00000000-0005-0000-0000-0000F19C0000}"/>
    <cellStyle name="Normal 6 2 3 18 4" xfId="43235" xr:uid="{00000000-0005-0000-0000-0000F29C0000}"/>
    <cellStyle name="Normal 6 2 3 19" xfId="19692" xr:uid="{00000000-0005-0000-0000-0000F39C0000}"/>
    <cellStyle name="Normal 6 2 3 19 2" xfId="35361" xr:uid="{00000000-0005-0000-0000-0000F49C0000}"/>
    <cellStyle name="Normal 6 2 3 19 3" xfId="50958" xr:uid="{00000000-0005-0000-0000-0000F59C0000}"/>
    <cellStyle name="Normal 6 2 3 2" xfId="11807" xr:uid="{00000000-0005-0000-0000-0000F69C0000}"/>
    <cellStyle name="Normal 6 2 3 2 2" xfId="11808" xr:uid="{00000000-0005-0000-0000-0000F79C0000}"/>
    <cellStyle name="Normal 6 2 3 2 2 2" xfId="11809" xr:uid="{00000000-0005-0000-0000-0000F89C0000}"/>
    <cellStyle name="Normal 6 2 3 2 2 2 2" xfId="11810" xr:uid="{00000000-0005-0000-0000-0000F99C0000}"/>
    <cellStyle name="Normal 6 2 3 2 2 2 2 2" xfId="19719" xr:uid="{00000000-0005-0000-0000-0000FA9C0000}"/>
    <cellStyle name="Normal 6 2 3 2 2 2 2 2 2" xfId="35388" xr:uid="{00000000-0005-0000-0000-0000FB9C0000}"/>
    <cellStyle name="Normal 6 2 3 2 2 2 2 2 3" xfId="50985" xr:uid="{00000000-0005-0000-0000-0000FC9C0000}"/>
    <cellStyle name="Normal 6 2 3 2 2 2 2 3" xfId="27642" xr:uid="{00000000-0005-0000-0000-0000FD9C0000}"/>
    <cellStyle name="Normal 6 2 3 2 2 2 2 4" xfId="43239" xr:uid="{00000000-0005-0000-0000-0000FE9C0000}"/>
    <cellStyle name="Normal 6 2 3 2 2 2 3" xfId="11811" xr:uid="{00000000-0005-0000-0000-0000FF9C0000}"/>
    <cellStyle name="Normal 6 2 3 2 2 2 3 2" xfId="19720" xr:uid="{00000000-0005-0000-0000-0000009D0000}"/>
    <cellStyle name="Normal 6 2 3 2 2 2 3 2 2" xfId="35389" xr:uid="{00000000-0005-0000-0000-0000019D0000}"/>
    <cellStyle name="Normal 6 2 3 2 2 2 3 2 3" xfId="50986" xr:uid="{00000000-0005-0000-0000-0000029D0000}"/>
    <cellStyle name="Normal 6 2 3 2 2 2 3 3" xfId="27643" xr:uid="{00000000-0005-0000-0000-0000039D0000}"/>
    <cellStyle name="Normal 6 2 3 2 2 2 3 4" xfId="43240" xr:uid="{00000000-0005-0000-0000-0000049D0000}"/>
    <cellStyle name="Normal 6 2 3 2 2 2 4" xfId="19718" xr:uid="{00000000-0005-0000-0000-0000059D0000}"/>
    <cellStyle name="Normal 6 2 3 2 2 2 4 2" xfId="35387" xr:uid="{00000000-0005-0000-0000-0000069D0000}"/>
    <cellStyle name="Normal 6 2 3 2 2 2 4 3" xfId="50984" xr:uid="{00000000-0005-0000-0000-0000079D0000}"/>
    <cellStyle name="Normal 6 2 3 2 2 2 5" xfId="27641" xr:uid="{00000000-0005-0000-0000-0000089D0000}"/>
    <cellStyle name="Normal 6 2 3 2 2 2 6" xfId="43238" xr:uid="{00000000-0005-0000-0000-0000099D0000}"/>
    <cellStyle name="Normal 6 2 3 2 2 3" xfId="11812" xr:uid="{00000000-0005-0000-0000-00000A9D0000}"/>
    <cellStyle name="Normal 6 2 3 2 2 3 2" xfId="19721" xr:uid="{00000000-0005-0000-0000-00000B9D0000}"/>
    <cellStyle name="Normal 6 2 3 2 2 3 2 2" xfId="35390" xr:uid="{00000000-0005-0000-0000-00000C9D0000}"/>
    <cellStyle name="Normal 6 2 3 2 2 3 2 3" xfId="50987" xr:uid="{00000000-0005-0000-0000-00000D9D0000}"/>
    <cellStyle name="Normal 6 2 3 2 2 3 3" xfId="27644" xr:uid="{00000000-0005-0000-0000-00000E9D0000}"/>
    <cellStyle name="Normal 6 2 3 2 2 3 4" xfId="43241" xr:uid="{00000000-0005-0000-0000-00000F9D0000}"/>
    <cellStyle name="Normal 6 2 3 2 2 4" xfId="11813" xr:uid="{00000000-0005-0000-0000-0000109D0000}"/>
    <cellStyle name="Normal 6 2 3 2 2 4 2" xfId="19722" xr:uid="{00000000-0005-0000-0000-0000119D0000}"/>
    <cellStyle name="Normal 6 2 3 2 2 4 2 2" xfId="35391" xr:uid="{00000000-0005-0000-0000-0000129D0000}"/>
    <cellStyle name="Normal 6 2 3 2 2 4 2 3" xfId="50988" xr:uid="{00000000-0005-0000-0000-0000139D0000}"/>
    <cellStyle name="Normal 6 2 3 2 2 4 3" xfId="27645" xr:uid="{00000000-0005-0000-0000-0000149D0000}"/>
    <cellStyle name="Normal 6 2 3 2 2 4 4" xfId="43242" xr:uid="{00000000-0005-0000-0000-0000159D0000}"/>
    <cellStyle name="Normal 6 2 3 2 2 5" xfId="19717" xr:uid="{00000000-0005-0000-0000-0000169D0000}"/>
    <cellStyle name="Normal 6 2 3 2 2 5 2" xfId="35386" xr:uid="{00000000-0005-0000-0000-0000179D0000}"/>
    <cellStyle name="Normal 6 2 3 2 2 5 3" xfId="50983" xr:uid="{00000000-0005-0000-0000-0000189D0000}"/>
    <cellStyle name="Normal 6 2 3 2 2 6" xfId="27640" xr:uid="{00000000-0005-0000-0000-0000199D0000}"/>
    <cellStyle name="Normal 6 2 3 2 2 7" xfId="43237" xr:uid="{00000000-0005-0000-0000-00001A9D0000}"/>
    <cellStyle name="Normal 6 2 3 2 3" xfId="11814" xr:uid="{00000000-0005-0000-0000-00001B9D0000}"/>
    <cellStyle name="Normal 6 2 3 2 3 2" xfId="11815" xr:uid="{00000000-0005-0000-0000-00001C9D0000}"/>
    <cellStyle name="Normal 6 2 3 2 3 2 2" xfId="19724" xr:uid="{00000000-0005-0000-0000-00001D9D0000}"/>
    <cellStyle name="Normal 6 2 3 2 3 2 2 2" xfId="35393" xr:uid="{00000000-0005-0000-0000-00001E9D0000}"/>
    <cellStyle name="Normal 6 2 3 2 3 2 2 3" xfId="50990" xr:uid="{00000000-0005-0000-0000-00001F9D0000}"/>
    <cellStyle name="Normal 6 2 3 2 3 2 3" xfId="27647" xr:uid="{00000000-0005-0000-0000-0000209D0000}"/>
    <cellStyle name="Normal 6 2 3 2 3 2 4" xfId="43244" xr:uid="{00000000-0005-0000-0000-0000219D0000}"/>
    <cellStyle name="Normal 6 2 3 2 3 3" xfId="11816" xr:uid="{00000000-0005-0000-0000-0000229D0000}"/>
    <cellStyle name="Normal 6 2 3 2 3 3 2" xfId="19725" xr:uid="{00000000-0005-0000-0000-0000239D0000}"/>
    <cellStyle name="Normal 6 2 3 2 3 3 2 2" xfId="35394" xr:uid="{00000000-0005-0000-0000-0000249D0000}"/>
    <cellStyle name="Normal 6 2 3 2 3 3 2 3" xfId="50991" xr:uid="{00000000-0005-0000-0000-0000259D0000}"/>
    <cellStyle name="Normal 6 2 3 2 3 3 3" xfId="27648" xr:uid="{00000000-0005-0000-0000-0000269D0000}"/>
    <cellStyle name="Normal 6 2 3 2 3 3 4" xfId="43245" xr:uid="{00000000-0005-0000-0000-0000279D0000}"/>
    <cellStyle name="Normal 6 2 3 2 3 4" xfId="19723" xr:uid="{00000000-0005-0000-0000-0000289D0000}"/>
    <cellStyle name="Normal 6 2 3 2 3 4 2" xfId="35392" xr:uid="{00000000-0005-0000-0000-0000299D0000}"/>
    <cellStyle name="Normal 6 2 3 2 3 4 3" xfId="50989" xr:uid="{00000000-0005-0000-0000-00002A9D0000}"/>
    <cellStyle name="Normal 6 2 3 2 3 5" xfId="27646" xr:uid="{00000000-0005-0000-0000-00002B9D0000}"/>
    <cellStyle name="Normal 6 2 3 2 3 6" xfId="43243" xr:uid="{00000000-0005-0000-0000-00002C9D0000}"/>
    <cellStyle name="Normal 6 2 3 2 4" xfId="11817" xr:uid="{00000000-0005-0000-0000-00002D9D0000}"/>
    <cellStyle name="Normal 6 2 3 2 4 2" xfId="19726" xr:uid="{00000000-0005-0000-0000-00002E9D0000}"/>
    <cellStyle name="Normal 6 2 3 2 4 2 2" xfId="35395" xr:uid="{00000000-0005-0000-0000-00002F9D0000}"/>
    <cellStyle name="Normal 6 2 3 2 4 2 3" xfId="50992" xr:uid="{00000000-0005-0000-0000-0000309D0000}"/>
    <cellStyle name="Normal 6 2 3 2 4 3" xfId="27649" xr:uid="{00000000-0005-0000-0000-0000319D0000}"/>
    <cellStyle name="Normal 6 2 3 2 4 4" xfId="43246" xr:uid="{00000000-0005-0000-0000-0000329D0000}"/>
    <cellStyle name="Normal 6 2 3 2 5" xfId="11818" xr:uid="{00000000-0005-0000-0000-0000339D0000}"/>
    <cellStyle name="Normal 6 2 3 2 5 2" xfId="19727" xr:uid="{00000000-0005-0000-0000-0000349D0000}"/>
    <cellStyle name="Normal 6 2 3 2 5 2 2" xfId="35396" xr:uid="{00000000-0005-0000-0000-0000359D0000}"/>
    <cellStyle name="Normal 6 2 3 2 5 2 3" xfId="50993" xr:uid="{00000000-0005-0000-0000-0000369D0000}"/>
    <cellStyle name="Normal 6 2 3 2 5 3" xfId="27650" xr:uid="{00000000-0005-0000-0000-0000379D0000}"/>
    <cellStyle name="Normal 6 2 3 2 5 4" xfId="43247" xr:uid="{00000000-0005-0000-0000-0000389D0000}"/>
    <cellStyle name="Normal 6 2 3 2 6" xfId="19716" xr:uid="{00000000-0005-0000-0000-0000399D0000}"/>
    <cellStyle name="Normal 6 2 3 2 6 2" xfId="35385" xr:uid="{00000000-0005-0000-0000-00003A9D0000}"/>
    <cellStyle name="Normal 6 2 3 2 6 3" xfId="50982" xr:uid="{00000000-0005-0000-0000-00003B9D0000}"/>
    <cellStyle name="Normal 6 2 3 2 7" xfId="27639" xr:uid="{00000000-0005-0000-0000-00003C9D0000}"/>
    <cellStyle name="Normal 6 2 3 2 8" xfId="43236" xr:uid="{00000000-0005-0000-0000-00003D9D0000}"/>
    <cellStyle name="Normal 6 2 3 20" xfId="27615" xr:uid="{00000000-0005-0000-0000-00003E9D0000}"/>
    <cellStyle name="Normal 6 2 3 21" xfId="43212" xr:uid="{00000000-0005-0000-0000-00003F9D0000}"/>
    <cellStyle name="Normal 6 2 3 3" xfId="11819" xr:uid="{00000000-0005-0000-0000-0000409D0000}"/>
    <cellStyle name="Normal 6 2 3 3 2" xfId="11820" xr:uid="{00000000-0005-0000-0000-0000419D0000}"/>
    <cellStyle name="Normal 6 2 3 3 2 2" xfId="11821" xr:uid="{00000000-0005-0000-0000-0000429D0000}"/>
    <cellStyle name="Normal 6 2 3 3 2 2 2" xfId="11822" xr:uid="{00000000-0005-0000-0000-0000439D0000}"/>
    <cellStyle name="Normal 6 2 3 3 2 2 2 2" xfId="19731" xr:uid="{00000000-0005-0000-0000-0000449D0000}"/>
    <cellStyle name="Normal 6 2 3 3 2 2 2 2 2" xfId="35400" xr:uid="{00000000-0005-0000-0000-0000459D0000}"/>
    <cellStyle name="Normal 6 2 3 3 2 2 2 2 3" xfId="50997" xr:uid="{00000000-0005-0000-0000-0000469D0000}"/>
    <cellStyle name="Normal 6 2 3 3 2 2 2 3" xfId="27654" xr:uid="{00000000-0005-0000-0000-0000479D0000}"/>
    <cellStyle name="Normal 6 2 3 3 2 2 2 4" xfId="43251" xr:uid="{00000000-0005-0000-0000-0000489D0000}"/>
    <cellStyle name="Normal 6 2 3 3 2 2 3" xfId="11823" xr:uid="{00000000-0005-0000-0000-0000499D0000}"/>
    <cellStyle name="Normal 6 2 3 3 2 2 3 2" xfId="19732" xr:uid="{00000000-0005-0000-0000-00004A9D0000}"/>
    <cellStyle name="Normal 6 2 3 3 2 2 3 2 2" xfId="35401" xr:uid="{00000000-0005-0000-0000-00004B9D0000}"/>
    <cellStyle name="Normal 6 2 3 3 2 2 3 2 3" xfId="50998" xr:uid="{00000000-0005-0000-0000-00004C9D0000}"/>
    <cellStyle name="Normal 6 2 3 3 2 2 3 3" xfId="27655" xr:uid="{00000000-0005-0000-0000-00004D9D0000}"/>
    <cellStyle name="Normal 6 2 3 3 2 2 3 4" xfId="43252" xr:uid="{00000000-0005-0000-0000-00004E9D0000}"/>
    <cellStyle name="Normal 6 2 3 3 2 2 4" xfId="19730" xr:uid="{00000000-0005-0000-0000-00004F9D0000}"/>
    <cellStyle name="Normal 6 2 3 3 2 2 4 2" xfId="35399" xr:uid="{00000000-0005-0000-0000-0000509D0000}"/>
    <cellStyle name="Normal 6 2 3 3 2 2 4 3" xfId="50996" xr:uid="{00000000-0005-0000-0000-0000519D0000}"/>
    <cellStyle name="Normal 6 2 3 3 2 2 5" xfId="27653" xr:uid="{00000000-0005-0000-0000-0000529D0000}"/>
    <cellStyle name="Normal 6 2 3 3 2 2 6" xfId="43250" xr:uid="{00000000-0005-0000-0000-0000539D0000}"/>
    <cellStyle name="Normal 6 2 3 3 2 3" xfId="11824" xr:uid="{00000000-0005-0000-0000-0000549D0000}"/>
    <cellStyle name="Normal 6 2 3 3 2 3 2" xfId="19733" xr:uid="{00000000-0005-0000-0000-0000559D0000}"/>
    <cellStyle name="Normal 6 2 3 3 2 3 2 2" xfId="35402" xr:uid="{00000000-0005-0000-0000-0000569D0000}"/>
    <cellStyle name="Normal 6 2 3 3 2 3 2 3" xfId="50999" xr:uid="{00000000-0005-0000-0000-0000579D0000}"/>
    <cellStyle name="Normal 6 2 3 3 2 3 3" xfId="27656" xr:uid="{00000000-0005-0000-0000-0000589D0000}"/>
    <cellStyle name="Normal 6 2 3 3 2 3 4" xfId="43253" xr:uid="{00000000-0005-0000-0000-0000599D0000}"/>
    <cellStyle name="Normal 6 2 3 3 2 4" xfId="11825" xr:uid="{00000000-0005-0000-0000-00005A9D0000}"/>
    <cellStyle name="Normal 6 2 3 3 2 4 2" xfId="19734" xr:uid="{00000000-0005-0000-0000-00005B9D0000}"/>
    <cellStyle name="Normal 6 2 3 3 2 4 2 2" xfId="35403" xr:uid="{00000000-0005-0000-0000-00005C9D0000}"/>
    <cellStyle name="Normal 6 2 3 3 2 4 2 3" xfId="51000" xr:uid="{00000000-0005-0000-0000-00005D9D0000}"/>
    <cellStyle name="Normal 6 2 3 3 2 4 3" xfId="27657" xr:uid="{00000000-0005-0000-0000-00005E9D0000}"/>
    <cellStyle name="Normal 6 2 3 3 2 4 4" xfId="43254" xr:uid="{00000000-0005-0000-0000-00005F9D0000}"/>
    <cellStyle name="Normal 6 2 3 3 2 5" xfId="19729" xr:uid="{00000000-0005-0000-0000-0000609D0000}"/>
    <cellStyle name="Normal 6 2 3 3 2 5 2" xfId="35398" xr:uid="{00000000-0005-0000-0000-0000619D0000}"/>
    <cellStyle name="Normal 6 2 3 3 2 5 3" xfId="50995" xr:uid="{00000000-0005-0000-0000-0000629D0000}"/>
    <cellStyle name="Normal 6 2 3 3 2 6" xfId="27652" xr:uid="{00000000-0005-0000-0000-0000639D0000}"/>
    <cellStyle name="Normal 6 2 3 3 2 7" xfId="43249" xr:uid="{00000000-0005-0000-0000-0000649D0000}"/>
    <cellStyle name="Normal 6 2 3 3 3" xfId="11826" xr:uid="{00000000-0005-0000-0000-0000659D0000}"/>
    <cellStyle name="Normal 6 2 3 3 3 2" xfId="11827" xr:uid="{00000000-0005-0000-0000-0000669D0000}"/>
    <cellStyle name="Normal 6 2 3 3 3 2 2" xfId="19736" xr:uid="{00000000-0005-0000-0000-0000679D0000}"/>
    <cellStyle name="Normal 6 2 3 3 3 2 2 2" xfId="35405" xr:uid="{00000000-0005-0000-0000-0000689D0000}"/>
    <cellStyle name="Normal 6 2 3 3 3 2 2 3" xfId="51002" xr:uid="{00000000-0005-0000-0000-0000699D0000}"/>
    <cellStyle name="Normal 6 2 3 3 3 2 3" xfId="27659" xr:uid="{00000000-0005-0000-0000-00006A9D0000}"/>
    <cellStyle name="Normal 6 2 3 3 3 2 4" xfId="43256" xr:uid="{00000000-0005-0000-0000-00006B9D0000}"/>
    <cellStyle name="Normal 6 2 3 3 3 3" xfId="11828" xr:uid="{00000000-0005-0000-0000-00006C9D0000}"/>
    <cellStyle name="Normal 6 2 3 3 3 3 2" xfId="19737" xr:uid="{00000000-0005-0000-0000-00006D9D0000}"/>
    <cellStyle name="Normal 6 2 3 3 3 3 2 2" xfId="35406" xr:uid="{00000000-0005-0000-0000-00006E9D0000}"/>
    <cellStyle name="Normal 6 2 3 3 3 3 2 3" xfId="51003" xr:uid="{00000000-0005-0000-0000-00006F9D0000}"/>
    <cellStyle name="Normal 6 2 3 3 3 3 3" xfId="27660" xr:uid="{00000000-0005-0000-0000-0000709D0000}"/>
    <cellStyle name="Normal 6 2 3 3 3 3 4" xfId="43257" xr:uid="{00000000-0005-0000-0000-0000719D0000}"/>
    <cellStyle name="Normal 6 2 3 3 3 4" xfId="19735" xr:uid="{00000000-0005-0000-0000-0000729D0000}"/>
    <cellStyle name="Normal 6 2 3 3 3 4 2" xfId="35404" xr:uid="{00000000-0005-0000-0000-0000739D0000}"/>
    <cellStyle name="Normal 6 2 3 3 3 4 3" xfId="51001" xr:uid="{00000000-0005-0000-0000-0000749D0000}"/>
    <cellStyle name="Normal 6 2 3 3 3 5" xfId="27658" xr:uid="{00000000-0005-0000-0000-0000759D0000}"/>
    <cellStyle name="Normal 6 2 3 3 3 6" xfId="43255" xr:uid="{00000000-0005-0000-0000-0000769D0000}"/>
    <cellStyle name="Normal 6 2 3 3 4" xfId="11829" xr:uid="{00000000-0005-0000-0000-0000779D0000}"/>
    <cellStyle name="Normal 6 2 3 3 4 2" xfId="19738" xr:uid="{00000000-0005-0000-0000-0000789D0000}"/>
    <cellStyle name="Normal 6 2 3 3 4 2 2" xfId="35407" xr:uid="{00000000-0005-0000-0000-0000799D0000}"/>
    <cellStyle name="Normal 6 2 3 3 4 2 3" xfId="51004" xr:uid="{00000000-0005-0000-0000-00007A9D0000}"/>
    <cellStyle name="Normal 6 2 3 3 4 3" xfId="27661" xr:uid="{00000000-0005-0000-0000-00007B9D0000}"/>
    <cellStyle name="Normal 6 2 3 3 4 4" xfId="43258" xr:uid="{00000000-0005-0000-0000-00007C9D0000}"/>
    <cellStyle name="Normal 6 2 3 3 5" xfId="11830" xr:uid="{00000000-0005-0000-0000-00007D9D0000}"/>
    <cellStyle name="Normal 6 2 3 3 5 2" xfId="19739" xr:uid="{00000000-0005-0000-0000-00007E9D0000}"/>
    <cellStyle name="Normal 6 2 3 3 5 2 2" xfId="35408" xr:uid="{00000000-0005-0000-0000-00007F9D0000}"/>
    <cellStyle name="Normal 6 2 3 3 5 2 3" xfId="51005" xr:uid="{00000000-0005-0000-0000-0000809D0000}"/>
    <cellStyle name="Normal 6 2 3 3 5 3" xfId="27662" xr:uid="{00000000-0005-0000-0000-0000819D0000}"/>
    <cellStyle name="Normal 6 2 3 3 5 4" xfId="43259" xr:uid="{00000000-0005-0000-0000-0000829D0000}"/>
    <cellStyle name="Normal 6 2 3 3 6" xfId="19728" xr:uid="{00000000-0005-0000-0000-0000839D0000}"/>
    <cellStyle name="Normal 6 2 3 3 6 2" xfId="35397" xr:uid="{00000000-0005-0000-0000-0000849D0000}"/>
    <cellStyle name="Normal 6 2 3 3 6 3" xfId="50994" xr:uid="{00000000-0005-0000-0000-0000859D0000}"/>
    <cellStyle name="Normal 6 2 3 3 7" xfId="27651" xr:uid="{00000000-0005-0000-0000-0000869D0000}"/>
    <cellStyle name="Normal 6 2 3 3 8" xfId="43248" xr:uid="{00000000-0005-0000-0000-0000879D0000}"/>
    <cellStyle name="Normal 6 2 3 4" xfId="11831" xr:uid="{00000000-0005-0000-0000-0000889D0000}"/>
    <cellStyle name="Normal 6 2 3 4 2" xfId="11832" xr:uid="{00000000-0005-0000-0000-0000899D0000}"/>
    <cellStyle name="Normal 6 2 3 4 2 2" xfId="11833" xr:uid="{00000000-0005-0000-0000-00008A9D0000}"/>
    <cellStyle name="Normal 6 2 3 4 2 2 2" xfId="19742" xr:uid="{00000000-0005-0000-0000-00008B9D0000}"/>
    <cellStyle name="Normal 6 2 3 4 2 2 2 2" xfId="35411" xr:uid="{00000000-0005-0000-0000-00008C9D0000}"/>
    <cellStyle name="Normal 6 2 3 4 2 2 2 3" xfId="51008" xr:uid="{00000000-0005-0000-0000-00008D9D0000}"/>
    <cellStyle name="Normal 6 2 3 4 2 2 3" xfId="27665" xr:uid="{00000000-0005-0000-0000-00008E9D0000}"/>
    <cellStyle name="Normal 6 2 3 4 2 2 4" xfId="43262" xr:uid="{00000000-0005-0000-0000-00008F9D0000}"/>
    <cellStyle name="Normal 6 2 3 4 2 3" xfId="11834" xr:uid="{00000000-0005-0000-0000-0000909D0000}"/>
    <cellStyle name="Normal 6 2 3 4 2 3 2" xfId="19743" xr:uid="{00000000-0005-0000-0000-0000919D0000}"/>
    <cellStyle name="Normal 6 2 3 4 2 3 2 2" xfId="35412" xr:uid="{00000000-0005-0000-0000-0000929D0000}"/>
    <cellStyle name="Normal 6 2 3 4 2 3 2 3" xfId="51009" xr:uid="{00000000-0005-0000-0000-0000939D0000}"/>
    <cellStyle name="Normal 6 2 3 4 2 3 3" xfId="27666" xr:uid="{00000000-0005-0000-0000-0000949D0000}"/>
    <cellStyle name="Normal 6 2 3 4 2 3 4" xfId="43263" xr:uid="{00000000-0005-0000-0000-0000959D0000}"/>
    <cellStyle name="Normal 6 2 3 4 2 4" xfId="19741" xr:uid="{00000000-0005-0000-0000-0000969D0000}"/>
    <cellStyle name="Normal 6 2 3 4 2 4 2" xfId="35410" xr:uid="{00000000-0005-0000-0000-0000979D0000}"/>
    <cellStyle name="Normal 6 2 3 4 2 4 3" xfId="51007" xr:uid="{00000000-0005-0000-0000-0000989D0000}"/>
    <cellStyle name="Normal 6 2 3 4 2 5" xfId="27664" xr:uid="{00000000-0005-0000-0000-0000999D0000}"/>
    <cellStyle name="Normal 6 2 3 4 2 6" xfId="43261" xr:uid="{00000000-0005-0000-0000-00009A9D0000}"/>
    <cellStyle name="Normal 6 2 3 4 3" xfId="11835" xr:uid="{00000000-0005-0000-0000-00009B9D0000}"/>
    <cellStyle name="Normal 6 2 3 4 3 2" xfId="19744" xr:uid="{00000000-0005-0000-0000-00009C9D0000}"/>
    <cellStyle name="Normal 6 2 3 4 3 2 2" xfId="35413" xr:uid="{00000000-0005-0000-0000-00009D9D0000}"/>
    <cellStyle name="Normal 6 2 3 4 3 2 3" xfId="51010" xr:uid="{00000000-0005-0000-0000-00009E9D0000}"/>
    <cellStyle name="Normal 6 2 3 4 3 3" xfId="27667" xr:uid="{00000000-0005-0000-0000-00009F9D0000}"/>
    <cellStyle name="Normal 6 2 3 4 3 4" xfId="43264" xr:uid="{00000000-0005-0000-0000-0000A09D0000}"/>
    <cellStyle name="Normal 6 2 3 4 4" xfId="11836" xr:uid="{00000000-0005-0000-0000-0000A19D0000}"/>
    <cellStyle name="Normal 6 2 3 4 4 2" xfId="19745" xr:uid="{00000000-0005-0000-0000-0000A29D0000}"/>
    <cellStyle name="Normal 6 2 3 4 4 2 2" xfId="35414" xr:uid="{00000000-0005-0000-0000-0000A39D0000}"/>
    <cellStyle name="Normal 6 2 3 4 4 2 3" xfId="51011" xr:uid="{00000000-0005-0000-0000-0000A49D0000}"/>
    <cellStyle name="Normal 6 2 3 4 4 3" xfId="27668" xr:uid="{00000000-0005-0000-0000-0000A59D0000}"/>
    <cellStyle name="Normal 6 2 3 4 4 4" xfId="43265" xr:uid="{00000000-0005-0000-0000-0000A69D0000}"/>
    <cellStyle name="Normal 6 2 3 4 5" xfId="19740" xr:uid="{00000000-0005-0000-0000-0000A79D0000}"/>
    <cellStyle name="Normal 6 2 3 4 5 2" xfId="35409" xr:uid="{00000000-0005-0000-0000-0000A89D0000}"/>
    <cellStyle name="Normal 6 2 3 4 5 3" xfId="51006" xr:uid="{00000000-0005-0000-0000-0000A99D0000}"/>
    <cellStyle name="Normal 6 2 3 4 6" xfId="27663" xr:uid="{00000000-0005-0000-0000-0000AA9D0000}"/>
    <cellStyle name="Normal 6 2 3 4 7" xfId="43260" xr:uid="{00000000-0005-0000-0000-0000AB9D0000}"/>
    <cellStyle name="Normal 6 2 3 5" xfId="11837" xr:uid="{00000000-0005-0000-0000-0000AC9D0000}"/>
    <cellStyle name="Normal 6 2 3 5 2" xfId="11838" xr:uid="{00000000-0005-0000-0000-0000AD9D0000}"/>
    <cellStyle name="Normal 6 2 3 5 2 2" xfId="19747" xr:uid="{00000000-0005-0000-0000-0000AE9D0000}"/>
    <cellStyle name="Normal 6 2 3 5 2 2 2" xfId="35416" xr:uid="{00000000-0005-0000-0000-0000AF9D0000}"/>
    <cellStyle name="Normal 6 2 3 5 2 2 3" xfId="51013" xr:uid="{00000000-0005-0000-0000-0000B09D0000}"/>
    <cellStyle name="Normal 6 2 3 5 2 3" xfId="27670" xr:uid="{00000000-0005-0000-0000-0000B19D0000}"/>
    <cellStyle name="Normal 6 2 3 5 2 4" xfId="43267" xr:uid="{00000000-0005-0000-0000-0000B29D0000}"/>
    <cellStyle name="Normal 6 2 3 5 3" xfId="11839" xr:uid="{00000000-0005-0000-0000-0000B39D0000}"/>
    <cellStyle name="Normal 6 2 3 5 3 2" xfId="19748" xr:uid="{00000000-0005-0000-0000-0000B49D0000}"/>
    <cellStyle name="Normal 6 2 3 5 3 2 2" xfId="35417" xr:uid="{00000000-0005-0000-0000-0000B59D0000}"/>
    <cellStyle name="Normal 6 2 3 5 3 2 3" xfId="51014" xr:uid="{00000000-0005-0000-0000-0000B69D0000}"/>
    <cellStyle name="Normal 6 2 3 5 3 3" xfId="27671" xr:uid="{00000000-0005-0000-0000-0000B79D0000}"/>
    <cellStyle name="Normal 6 2 3 5 3 4" xfId="43268" xr:uid="{00000000-0005-0000-0000-0000B89D0000}"/>
    <cellStyle name="Normal 6 2 3 5 4" xfId="19746" xr:uid="{00000000-0005-0000-0000-0000B99D0000}"/>
    <cellStyle name="Normal 6 2 3 5 4 2" xfId="35415" xr:uid="{00000000-0005-0000-0000-0000BA9D0000}"/>
    <cellStyle name="Normal 6 2 3 5 4 3" xfId="51012" xr:uid="{00000000-0005-0000-0000-0000BB9D0000}"/>
    <cellStyle name="Normal 6 2 3 5 5" xfId="27669" xr:uid="{00000000-0005-0000-0000-0000BC9D0000}"/>
    <cellStyle name="Normal 6 2 3 5 6" xfId="43266" xr:uid="{00000000-0005-0000-0000-0000BD9D0000}"/>
    <cellStyle name="Normal 6 2 3 6" xfId="11840" xr:uid="{00000000-0005-0000-0000-0000BE9D0000}"/>
    <cellStyle name="Normal 6 2 3 6 2" xfId="11841" xr:uid="{00000000-0005-0000-0000-0000BF9D0000}"/>
    <cellStyle name="Normal 6 2 3 6 2 2" xfId="19750" xr:uid="{00000000-0005-0000-0000-0000C09D0000}"/>
    <cellStyle name="Normal 6 2 3 6 2 2 2" xfId="35419" xr:uid="{00000000-0005-0000-0000-0000C19D0000}"/>
    <cellStyle name="Normal 6 2 3 6 2 2 3" xfId="51016" xr:uid="{00000000-0005-0000-0000-0000C29D0000}"/>
    <cellStyle name="Normal 6 2 3 6 2 3" xfId="27673" xr:uid="{00000000-0005-0000-0000-0000C39D0000}"/>
    <cellStyle name="Normal 6 2 3 6 2 4" xfId="43270" xr:uid="{00000000-0005-0000-0000-0000C49D0000}"/>
    <cellStyle name="Normal 6 2 3 6 3" xfId="11842" xr:uid="{00000000-0005-0000-0000-0000C59D0000}"/>
    <cellStyle name="Normal 6 2 3 6 3 2" xfId="19751" xr:uid="{00000000-0005-0000-0000-0000C69D0000}"/>
    <cellStyle name="Normal 6 2 3 6 3 2 2" xfId="35420" xr:uid="{00000000-0005-0000-0000-0000C79D0000}"/>
    <cellStyle name="Normal 6 2 3 6 3 2 3" xfId="51017" xr:uid="{00000000-0005-0000-0000-0000C89D0000}"/>
    <cellStyle name="Normal 6 2 3 6 3 3" xfId="27674" xr:uid="{00000000-0005-0000-0000-0000C99D0000}"/>
    <cellStyle name="Normal 6 2 3 6 3 4" xfId="43271" xr:uid="{00000000-0005-0000-0000-0000CA9D0000}"/>
    <cellStyle name="Normal 6 2 3 6 4" xfId="19749" xr:uid="{00000000-0005-0000-0000-0000CB9D0000}"/>
    <cellStyle name="Normal 6 2 3 6 4 2" xfId="35418" xr:uid="{00000000-0005-0000-0000-0000CC9D0000}"/>
    <cellStyle name="Normal 6 2 3 6 4 3" xfId="51015" xr:uid="{00000000-0005-0000-0000-0000CD9D0000}"/>
    <cellStyle name="Normal 6 2 3 6 5" xfId="27672" xr:uid="{00000000-0005-0000-0000-0000CE9D0000}"/>
    <cellStyle name="Normal 6 2 3 6 6" xfId="43269" xr:uid="{00000000-0005-0000-0000-0000CF9D0000}"/>
    <cellStyle name="Normal 6 2 3 7" xfId="11843" xr:uid="{00000000-0005-0000-0000-0000D09D0000}"/>
    <cellStyle name="Normal 6 2 3 7 2" xfId="11844" xr:uid="{00000000-0005-0000-0000-0000D19D0000}"/>
    <cellStyle name="Normal 6 2 3 7 2 2" xfId="19753" xr:uid="{00000000-0005-0000-0000-0000D29D0000}"/>
    <cellStyle name="Normal 6 2 3 7 2 2 2" xfId="35422" xr:uid="{00000000-0005-0000-0000-0000D39D0000}"/>
    <cellStyle name="Normal 6 2 3 7 2 2 3" xfId="51019" xr:uid="{00000000-0005-0000-0000-0000D49D0000}"/>
    <cellStyle name="Normal 6 2 3 7 2 3" xfId="27676" xr:uid="{00000000-0005-0000-0000-0000D59D0000}"/>
    <cellStyle name="Normal 6 2 3 7 2 4" xfId="43273" xr:uid="{00000000-0005-0000-0000-0000D69D0000}"/>
    <cellStyle name="Normal 6 2 3 7 3" xfId="11845" xr:uid="{00000000-0005-0000-0000-0000D79D0000}"/>
    <cellStyle name="Normal 6 2 3 7 3 2" xfId="19754" xr:uid="{00000000-0005-0000-0000-0000D89D0000}"/>
    <cellStyle name="Normal 6 2 3 7 3 2 2" xfId="35423" xr:uid="{00000000-0005-0000-0000-0000D99D0000}"/>
    <cellStyle name="Normal 6 2 3 7 3 2 3" xfId="51020" xr:uid="{00000000-0005-0000-0000-0000DA9D0000}"/>
    <cellStyle name="Normal 6 2 3 7 3 3" xfId="27677" xr:uid="{00000000-0005-0000-0000-0000DB9D0000}"/>
    <cellStyle name="Normal 6 2 3 7 3 4" xfId="43274" xr:uid="{00000000-0005-0000-0000-0000DC9D0000}"/>
    <cellStyle name="Normal 6 2 3 7 4" xfId="19752" xr:uid="{00000000-0005-0000-0000-0000DD9D0000}"/>
    <cellStyle name="Normal 6 2 3 7 4 2" xfId="35421" xr:uid="{00000000-0005-0000-0000-0000DE9D0000}"/>
    <cellStyle name="Normal 6 2 3 7 4 3" xfId="51018" xr:uid="{00000000-0005-0000-0000-0000DF9D0000}"/>
    <cellStyle name="Normal 6 2 3 7 5" xfId="27675" xr:uid="{00000000-0005-0000-0000-0000E09D0000}"/>
    <cellStyle name="Normal 6 2 3 7 6" xfId="43272" xr:uid="{00000000-0005-0000-0000-0000E19D0000}"/>
    <cellStyle name="Normal 6 2 3 8" xfId="11846" xr:uid="{00000000-0005-0000-0000-0000E29D0000}"/>
    <cellStyle name="Normal 6 2 3 8 2" xfId="11847" xr:uid="{00000000-0005-0000-0000-0000E39D0000}"/>
    <cellStyle name="Normal 6 2 3 8 2 2" xfId="19756" xr:uid="{00000000-0005-0000-0000-0000E49D0000}"/>
    <cellStyle name="Normal 6 2 3 8 2 2 2" xfId="35425" xr:uid="{00000000-0005-0000-0000-0000E59D0000}"/>
    <cellStyle name="Normal 6 2 3 8 2 2 3" xfId="51022" xr:uid="{00000000-0005-0000-0000-0000E69D0000}"/>
    <cellStyle name="Normal 6 2 3 8 2 3" xfId="27679" xr:uid="{00000000-0005-0000-0000-0000E79D0000}"/>
    <cellStyle name="Normal 6 2 3 8 2 4" xfId="43276" xr:uid="{00000000-0005-0000-0000-0000E89D0000}"/>
    <cellStyle name="Normal 6 2 3 8 3" xfId="11848" xr:uid="{00000000-0005-0000-0000-0000E99D0000}"/>
    <cellStyle name="Normal 6 2 3 8 3 2" xfId="19757" xr:uid="{00000000-0005-0000-0000-0000EA9D0000}"/>
    <cellStyle name="Normal 6 2 3 8 3 2 2" xfId="35426" xr:uid="{00000000-0005-0000-0000-0000EB9D0000}"/>
    <cellStyle name="Normal 6 2 3 8 3 2 3" xfId="51023" xr:uid="{00000000-0005-0000-0000-0000EC9D0000}"/>
    <cellStyle name="Normal 6 2 3 8 3 3" xfId="27680" xr:uid="{00000000-0005-0000-0000-0000ED9D0000}"/>
    <cellStyle name="Normal 6 2 3 8 3 4" xfId="43277" xr:uid="{00000000-0005-0000-0000-0000EE9D0000}"/>
    <cellStyle name="Normal 6 2 3 8 4" xfId="19755" xr:uid="{00000000-0005-0000-0000-0000EF9D0000}"/>
    <cellStyle name="Normal 6 2 3 8 4 2" xfId="35424" xr:uid="{00000000-0005-0000-0000-0000F09D0000}"/>
    <cellStyle name="Normal 6 2 3 8 4 3" xfId="51021" xr:uid="{00000000-0005-0000-0000-0000F19D0000}"/>
    <cellStyle name="Normal 6 2 3 8 5" xfId="27678" xr:uid="{00000000-0005-0000-0000-0000F29D0000}"/>
    <cellStyle name="Normal 6 2 3 8 6" xfId="43275" xr:uid="{00000000-0005-0000-0000-0000F39D0000}"/>
    <cellStyle name="Normal 6 2 3 9" xfId="11849" xr:uid="{00000000-0005-0000-0000-0000F49D0000}"/>
    <cellStyle name="Normal 6 2 3 9 2" xfId="11850" xr:uid="{00000000-0005-0000-0000-0000F59D0000}"/>
    <cellStyle name="Normal 6 2 3 9 2 2" xfId="19759" xr:uid="{00000000-0005-0000-0000-0000F69D0000}"/>
    <cellStyle name="Normal 6 2 3 9 2 2 2" xfId="35428" xr:uid="{00000000-0005-0000-0000-0000F79D0000}"/>
    <cellStyle name="Normal 6 2 3 9 2 2 3" xfId="51025" xr:uid="{00000000-0005-0000-0000-0000F89D0000}"/>
    <cellStyle name="Normal 6 2 3 9 2 3" xfId="27682" xr:uid="{00000000-0005-0000-0000-0000F99D0000}"/>
    <cellStyle name="Normal 6 2 3 9 2 4" xfId="43279" xr:uid="{00000000-0005-0000-0000-0000FA9D0000}"/>
    <cellStyle name="Normal 6 2 3 9 3" xfId="11851" xr:uid="{00000000-0005-0000-0000-0000FB9D0000}"/>
    <cellStyle name="Normal 6 2 3 9 3 2" xfId="19760" xr:uid="{00000000-0005-0000-0000-0000FC9D0000}"/>
    <cellStyle name="Normal 6 2 3 9 3 2 2" xfId="35429" xr:uid="{00000000-0005-0000-0000-0000FD9D0000}"/>
    <cellStyle name="Normal 6 2 3 9 3 2 3" xfId="51026" xr:uid="{00000000-0005-0000-0000-0000FE9D0000}"/>
    <cellStyle name="Normal 6 2 3 9 3 3" xfId="27683" xr:uid="{00000000-0005-0000-0000-0000FF9D0000}"/>
    <cellStyle name="Normal 6 2 3 9 3 4" xfId="43280" xr:uid="{00000000-0005-0000-0000-0000009E0000}"/>
    <cellStyle name="Normal 6 2 3 9 4" xfId="19758" xr:uid="{00000000-0005-0000-0000-0000019E0000}"/>
    <cellStyle name="Normal 6 2 3 9 4 2" xfId="35427" xr:uid="{00000000-0005-0000-0000-0000029E0000}"/>
    <cellStyle name="Normal 6 2 3 9 4 3" xfId="51024" xr:uid="{00000000-0005-0000-0000-0000039E0000}"/>
    <cellStyle name="Normal 6 2 3 9 5" xfId="27681" xr:uid="{00000000-0005-0000-0000-0000049E0000}"/>
    <cellStyle name="Normal 6 2 3 9 6" xfId="43278" xr:uid="{00000000-0005-0000-0000-0000059E0000}"/>
    <cellStyle name="Normal 6 2 4" xfId="11852" xr:uid="{00000000-0005-0000-0000-0000069E0000}"/>
    <cellStyle name="Normal 6 2 4 10" xfId="11853" xr:uid="{00000000-0005-0000-0000-0000079E0000}"/>
    <cellStyle name="Normal 6 2 4 10 2" xfId="11854" xr:uid="{00000000-0005-0000-0000-0000089E0000}"/>
    <cellStyle name="Normal 6 2 4 10 2 2" xfId="19763" xr:uid="{00000000-0005-0000-0000-0000099E0000}"/>
    <cellStyle name="Normal 6 2 4 10 2 2 2" xfId="35432" xr:uid="{00000000-0005-0000-0000-00000A9E0000}"/>
    <cellStyle name="Normal 6 2 4 10 2 2 3" xfId="51029" xr:uid="{00000000-0005-0000-0000-00000B9E0000}"/>
    <cellStyle name="Normal 6 2 4 10 2 3" xfId="27686" xr:uid="{00000000-0005-0000-0000-00000C9E0000}"/>
    <cellStyle name="Normal 6 2 4 10 2 4" xfId="43283" xr:uid="{00000000-0005-0000-0000-00000D9E0000}"/>
    <cellStyle name="Normal 6 2 4 10 3" xfId="11855" xr:uid="{00000000-0005-0000-0000-00000E9E0000}"/>
    <cellStyle name="Normal 6 2 4 10 3 2" xfId="19764" xr:uid="{00000000-0005-0000-0000-00000F9E0000}"/>
    <cellStyle name="Normal 6 2 4 10 3 2 2" xfId="35433" xr:uid="{00000000-0005-0000-0000-0000109E0000}"/>
    <cellStyle name="Normal 6 2 4 10 3 2 3" xfId="51030" xr:uid="{00000000-0005-0000-0000-0000119E0000}"/>
    <cellStyle name="Normal 6 2 4 10 3 3" xfId="27687" xr:uid="{00000000-0005-0000-0000-0000129E0000}"/>
    <cellStyle name="Normal 6 2 4 10 3 4" xfId="43284" xr:uid="{00000000-0005-0000-0000-0000139E0000}"/>
    <cellStyle name="Normal 6 2 4 10 4" xfId="19762" xr:uid="{00000000-0005-0000-0000-0000149E0000}"/>
    <cellStyle name="Normal 6 2 4 10 4 2" xfId="35431" xr:uid="{00000000-0005-0000-0000-0000159E0000}"/>
    <cellStyle name="Normal 6 2 4 10 4 3" xfId="51028" xr:uid="{00000000-0005-0000-0000-0000169E0000}"/>
    <cellStyle name="Normal 6 2 4 10 5" xfId="27685" xr:uid="{00000000-0005-0000-0000-0000179E0000}"/>
    <cellStyle name="Normal 6 2 4 10 6" xfId="43282" xr:uid="{00000000-0005-0000-0000-0000189E0000}"/>
    <cellStyle name="Normal 6 2 4 11" xfId="11856" xr:uid="{00000000-0005-0000-0000-0000199E0000}"/>
    <cellStyle name="Normal 6 2 4 11 2" xfId="11857" xr:uid="{00000000-0005-0000-0000-00001A9E0000}"/>
    <cellStyle name="Normal 6 2 4 11 2 2" xfId="19766" xr:uid="{00000000-0005-0000-0000-00001B9E0000}"/>
    <cellStyle name="Normal 6 2 4 11 2 2 2" xfId="35435" xr:uid="{00000000-0005-0000-0000-00001C9E0000}"/>
    <cellStyle name="Normal 6 2 4 11 2 2 3" xfId="51032" xr:uid="{00000000-0005-0000-0000-00001D9E0000}"/>
    <cellStyle name="Normal 6 2 4 11 2 3" xfId="27689" xr:uid="{00000000-0005-0000-0000-00001E9E0000}"/>
    <cellStyle name="Normal 6 2 4 11 2 4" xfId="43286" xr:uid="{00000000-0005-0000-0000-00001F9E0000}"/>
    <cellStyle name="Normal 6 2 4 11 3" xfId="11858" xr:uid="{00000000-0005-0000-0000-0000209E0000}"/>
    <cellStyle name="Normal 6 2 4 11 3 2" xfId="19767" xr:uid="{00000000-0005-0000-0000-0000219E0000}"/>
    <cellStyle name="Normal 6 2 4 11 3 2 2" xfId="35436" xr:uid="{00000000-0005-0000-0000-0000229E0000}"/>
    <cellStyle name="Normal 6 2 4 11 3 2 3" xfId="51033" xr:uid="{00000000-0005-0000-0000-0000239E0000}"/>
    <cellStyle name="Normal 6 2 4 11 3 3" xfId="27690" xr:uid="{00000000-0005-0000-0000-0000249E0000}"/>
    <cellStyle name="Normal 6 2 4 11 3 4" xfId="43287" xr:uid="{00000000-0005-0000-0000-0000259E0000}"/>
    <cellStyle name="Normal 6 2 4 11 4" xfId="19765" xr:uid="{00000000-0005-0000-0000-0000269E0000}"/>
    <cellStyle name="Normal 6 2 4 11 4 2" xfId="35434" xr:uid="{00000000-0005-0000-0000-0000279E0000}"/>
    <cellStyle name="Normal 6 2 4 11 4 3" xfId="51031" xr:uid="{00000000-0005-0000-0000-0000289E0000}"/>
    <cellStyle name="Normal 6 2 4 11 5" xfId="27688" xr:uid="{00000000-0005-0000-0000-0000299E0000}"/>
    <cellStyle name="Normal 6 2 4 11 6" xfId="43285" xr:uid="{00000000-0005-0000-0000-00002A9E0000}"/>
    <cellStyle name="Normal 6 2 4 12" xfId="11859" xr:uid="{00000000-0005-0000-0000-00002B9E0000}"/>
    <cellStyle name="Normal 6 2 4 12 2" xfId="11860" xr:uid="{00000000-0005-0000-0000-00002C9E0000}"/>
    <cellStyle name="Normal 6 2 4 12 2 2" xfId="19769" xr:uid="{00000000-0005-0000-0000-00002D9E0000}"/>
    <cellStyle name="Normal 6 2 4 12 2 2 2" xfId="35438" xr:uid="{00000000-0005-0000-0000-00002E9E0000}"/>
    <cellStyle name="Normal 6 2 4 12 2 2 3" xfId="51035" xr:uid="{00000000-0005-0000-0000-00002F9E0000}"/>
    <cellStyle name="Normal 6 2 4 12 2 3" xfId="27692" xr:uid="{00000000-0005-0000-0000-0000309E0000}"/>
    <cellStyle name="Normal 6 2 4 12 2 4" xfId="43289" xr:uid="{00000000-0005-0000-0000-0000319E0000}"/>
    <cellStyle name="Normal 6 2 4 12 3" xfId="11861" xr:uid="{00000000-0005-0000-0000-0000329E0000}"/>
    <cellStyle name="Normal 6 2 4 12 3 2" xfId="19770" xr:uid="{00000000-0005-0000-0000-0000339E0000}"/>
    <cellStyle name="Normal 6 2 4 12 3 2 2" xfId="35439" xr:uid="{00000000-0005-0000-0000-0000349E0000}"/>
    <cellStyle name="Normal 6 2 4 12 3 2 3" xfId="51036" xr:uid="{00000000-0005-0000-0000-0000359E0000}"/>
    <cellStyle name="Normal 6 2 4 12 3 3" xfId="27693" xr:uid="{00000000-0005-0000-0000-0000369E0000}"/>
    <cellStyle name="Normal 6 2 4 12 3 4" xfId="43290" xr:uid="{00000000-0005-0000-0000-0000379E0000}"/>
    <cellStyle name="Normal 6 2 4 12 4" xfId="19768" xr:uid="{00000000-0005-0000-0000-0000389E0000}"/>
    <cellStyle name="Normal 6 2 4 12 4 2" xfId="35437" xr:uid="{00000000-0005-0000-0000-0000399E0000}"/>
    <cellStyle name="Normal 6 2 4 12 4 3" xfId="51034" xr:uid="{00000000-0005-0000-0000-00003A9E0000}"/>
    <cellStyle name="Normal 6 2 4 12 5" xfId="27691" xr:uid="{00000000-0005-0000-0000-00003B9E0000}"/>
    <cellStyle name="Normal 6 2 4 12 6" xfId="43288" xr:uid="{00000000-0005-0000-0000-00003C9E0000}"/>
    <cellStyle name="Normal 6 2 4 13" xfId="11862" xr:uid="{00000000-0005-0000-0000-00003D9E0000}"/>
    <cellStyle name="Normal 6 2 4 13 2" xfId="11863" xr:uid="{00000000-0005-0000-0000-00003E9E0000}"/>
    <cellStyle name="Normal 6 2 4 13 2 2" xfId="19772" xr:uid="{00000000-0005-0000-0000-00003F9E0000}"/>
    <cellStyle name="Normal 6 2 4 13 2 2 2" xfId="35441" xr:uid="{00000000-0005-0000-0000-0000409E0000}"/>
    <cellStyle name="Normal 6 2 4 13 2 2 3" xfId="51038" xr:uid="{00000000-0005-0000-0000-0000419E0000}"/>
    <cellStyle name="Normal 6 2 4 13 2 3" xfId="27695" xr:uid="{00000000-0005-0000-0000-0000429E0000}"/>
    <cellStyle name="Normal 6 2 4 13 2 4" xfId="43292" xr:uid="{00000000-0005-0000-0000-0000439E0000}"/>
    <cellStyle name="Normal 6 2 4 13 3" xfId="11864" xr:uid="{00000000-0005-0000-0000-0000449E0000}"/>
    <cellStyle name="Normal 6 2 4 13 3 2" xfId="19773" xr:uid="{00000000-0005-0000-0000-0000459E0000}"/>
    <cellStyle name="Normal 6 2 4 13 3 2 2" xfId="35442" xr:uid="{00000000-0005-0000-0000-0000469E0000}"/>
    <cellStyle name="Normal 6 2 4 13 3 2 3" xfId="51039" xr:uid="{00000000-0005-0000-0000-0000479E0000}"/>
    <cellStyle name="Normal 6 2 4 13 3 3" xfId="27696" xr:uid="{00000000-0005-0000-0000-0000489E0000}"/>
    <cellStyle name="Normal 6 2 4 13 3 4" xfId="43293" xr:uid="{00000000-0005-0000-0000-0000499E0000}"/>
    <cellStyle name="Normal 6 2 4 13 4" xfId="19771" xr:uid="{00000000-0005-0000-0000-00004A9E0000}"/>
    <cellStyle name="Normal 6 2 4 13 4 2" xfId="35440" xr:uid="{00000000-0005-0000-0000-00004B9E0000}"/>
    <cellStyle name="Normal 6 2 4 13 4 3" xfId="51037" xr:uid="{00000000-0005-0000-0000-00004C9E0000}"/>
    <cellStyle name="Normal 6 2 4 13 5" xfId="27694" xr:uid="{00000000-0005-0000-0000-00004D9E0000}"/>
    <cellStyle name="Normal 6 2 4 13 6" xfId="43291" xr:uid="{00000000-0005-0000-0000-00004E9E0000}"/>
    <cellStyle name="Normal 6 2 4 14" xfId="11865" xr:uid="{00000000-0005-0000-0000-00004F9E0000}"/>
    <cellStyle name="Normal 6 2 4 14 2" xfId="11866" xr:uid="{00000000-0005-0000-0000-0000509E0000}"/>
    <cellStyle name="Normal 6 2 4 14 2 2" xfId="19775" xr:uid="{00000000-0005-0000-0000-0000519E0000}"/>
    <cellStyle name="Normal 6 2 4 14 2 2 2" xfId="35444" xr:uid="{00000000-0005-0000-0000-0000529E0000}"/>
    <cellStyle name="Normal 6 2 4 14 2 2 3" xfId="51041" xr:uid="{00000000-0005-0000-0000-0000539E0000}"/>
    <cellStyle name="Normal 6 2 4 14 2 3" xfId="27698" xr:uid="{00000000-0005-0000-0000-0000549E0000}"/>
    <cellStyle name="Normal 6 2 4 14 2 4" xfId="43295" xr:uid="{00000000-0005-0000-0000-0000559E0000}"/>
    <cellStyle name="Normal 6 2 4 14 3" xfId="11867" xr:uid="{00000000-0005-0000-0000-0000569E0000}"/>
    <cellStyle name="Normal 6 2 4 14 3 2" xfId="19776" xr:uid="{00000000-0005-0000-0000-0000579E0000}"/>
    <cellStyle name="Normal 6 2 4 14 3 2 2" xfId="35445" xr:uid="{00000000-0005-0000-0000-0000589E0000}"/>
    <cellStyle name="Normal 6 2 4 14 3 2 3" xfId="51042" xr:uid="{00000000-0005-0000-0000-0000599E0000}"/>
    <cellStyle name="Normal 6 2 4 14 3 3" xfId="27699" xr:uid="{00000000-0005-0000-0000-00005A9E0000}"/>
    <cellStyle name="Normal 6 2 4 14 3 4" xfId="43296" xr:uid="{00000000-0005-0000-0000-00005B9E0000}"/>
    <cellStyle name="Normal 6 2 4 14 4" xfId="19774" xr:uid="{00000000-0005-0000-0000-00005C9E0000}"/>
    <cellStyle name="Normal 6 2 4 14 4 2" xfId="35443" xr:uid="{00000000-0005-0000-0000-00005D9E0000}"/>
    <cellStyle name="Normal 6 2 4 14 4 3" xfId="51040" xr:uid="{00000000-0005-0000-0000-00005E9E0000}"/>
    <cellStyle name="Normal 6 2 4 14 5" xfId="27697" xr:uid="{00000000-0005-0000-0000-00005F9E0000}"/>
    <cellStyle name="Normal 6 2 4 14 6" xfId="43294" xr:uid="{00000000-0005-0000-0000-0000609E0000}"/>
    <cellStyle name="Normal 6 2 4 15" xfId="11868" xr:uid="{00000000-0005-0000-0000-0000619E0000}"/>
    <cellStyle name="Normal 6 2 4 15 2" xfId="11869" xr:uid="{00000000-0005-0000-0000-0000629E0000}"/>
    <cellStyle name="Normal 6 2 4 15 2 2" xfId="19778" xr:uid="{00000000-0005-0000-0000-0000639E0000}"/>
    <cellStyle name="Normal 6 2 4 15 2 2 2" xfId="35447" xr:uid="{00000000-0005-0000-0000-0000649E0000}"/>
    <cellStyle name="Normal 6 2 4 15 2 2 3" xfId="51044" xr:uid="{00000000-0005-0000-0000-0000659E0000}"/>
    <cellStyle name="Normal 6 2 4 15 2 3" xfId="27701" xr:uid="{00000000-0005-0000-0000-0000669E0000}"/>
    <cellStyle name="Normal 6 2 4 15 2 4" xfId="43298" xr:uid="{00000000-0005-0000-0000-0000679E0000}"/>
    <cellStyle name="Normal 6 2 4 15 3" xfId="11870" xr:uid="{00000000-0005-0000-0000-0000689E0000}"/>
    <cellStyle name="Normal 6 2 4 15 3 2" xfId="19779" xr:uid="{00000000-0005-0000-0000-0000699E0000}"/>
    <cellStyle name="Normal 6 2 4 15 3 2 2" xfId="35448" xr:uid="{00000000-0005-0000-0000-00006A9E0000}"/>
    <cellStyle name="Normal 6 2 4 15 3 2 3" xfId="51045" xr:uid="{00000000-0005-0000-0000-00006B9E0000}"/>
    <cellStyle name="Normal 6 2 4 15 3 3" xfId="27702" xr:uid="{00000000-0005-0000-0000-00006C9E0000}"/>
    <cellStyle name="Normal 6 2 4 15 3 4" xfId="43299" xr:uid="{00000000-0005-0000-0000-00006D9E0000}"/>
    <cellStyle name="Normal 6 2 4 15 4" xfId="19777" xr:uid="{00000000-0005-0000-0000-00006E9E0000}"/>
    <cellStyle name="Normal 6 2 4 15 4 2" xfId="35446" xr:uid="{00000000-0005-0000-0000-00006F9E0000}"/>
    <cellStyle name="Normal 6 2 4 15 4 3" xfId="51043" xr:uid="{00000000-0005-0000-0000-0000709E0000}"/>
    <cellStyle name="Normal 6 2 4 15 5" xfId="27700" xr:uid="{00000000-0005-0000-0000-0000719E0000}"/>
    <cellStyle name="Normal 6 2 4 15 6" xfId="43297" xr:uid="{00000000-0005-0000-0000-0000729E0000}"/>
    <cellStyle name="Normal 6 2 4 16" xfId="11871" xr:uid="{00000000-0005-0000-0000-0000739E0000}"/>
    <cellStyle name="Normal 6 2 4 16 2" xfId="11872" xr:uid="{00000000-0005-0000-0000-0000749E0000}"/>
    <cellStyle name="Normal 6 2 4 16 2 2" xfId="19781" xr:uid="{00000000-0005-0000-0000-0000759E0000}"/>
    <cellStyle name="Normal 6 2 4 16 2 2 2" xfId="35450" xr:uid="{00000000-0005-0000-0000-0000769E0000}"/>
    <cellStyle name="Normal 6 2 4 16 2 2 3" xfId="51047" xr:uid="{00000000-0005-0000-0000-0000779E0000}"/>
    <cellStyle name="Normal 6 2 4 16 2 3" xfId="27704" xr:uid="{00000000-0005-0000-0000-0000789E0000}"/>
    <cellStyle name="Normal 6 2 4 16 2 4" xfId="43301" xr:uid="{00000000-0005-0000-0000-0000799E0000}"/>
    <cellStyle name="Normal 6 2 4 16 3" xfId="11873" xr:uid="{00000000-0005-0000-0000-00007A9E0000}"/>
    <cellStyle name="Normal 6 2 4 16 3 2" xfId="19782" xr:uid="{00000000-0005-0000-0000-00007B9E0000}"/>
    <cellStyle name="Normal 6 2 4 16 3 2 2" xfId="35451" xr:uid="{00000000-0005-0000-0000-00007C9E0000}"/>
    <cellStyle name="Normal 6 2 4 16 3 2 3" xfId="51048" xr:uid="{00000000-0005-0000-0000-00007D9E0000}"/>
    <cellStyle name="Normal 6 2 4 16 3 3" xfId="27705" xr:uid="{00000000-0005-0000-0000-00007E9E0000}"/>
    <cellStyle name="Normal 6 2 4 16 3 4" xfId="43302" xr:uid="{00000000-0005-0000-0000-00007F9E0000}"/>
    <cellStyle name="Normal 6 2 4 16 4" xfId="19780" xr:uid="{00000000-0005-0000-0000-0000809E0000}"/>
    <cellStyle name="Normal 6 2 4 16 4 2" xfId="35449" xr:uid="{00000000-0005-0000-0000-0000819E0000}"/>
    <cellStyle name="Normal 6 2 4 16 4 3" xfId="51046" xr:uid="{00000000-0005-0000-0000-0000829E0000}"/>
    <cellStyle name="Normal 6 2 4 16 5" xfId="27703" xr:uid="{00000000-0005-0000-0000-0000839E0000}"/>
    <cellStyle name="Normal 6 2 4 16 6" xfId="43300" xr:uid="{00000000-0005-0000-0000-0000849E0000}"/>
    <cellStyle name="Normal 6 2 4 17" xfId="11874" xr:uid="{00000000-0005-0000-0000-0000859E0000}"/>
    <cellStyle name="Normal 6 2 4 17 2" xfId="19783" xr:uid="{00000000-0005-0000-0000-0000869E0000}"/>
    <cellStyle name="Normal 6 2 4 17 2 2" xfId="35452" xr:uid="{00000000-0005-0000-0000-0000879E0000}"/>
    <cellStyle name="Normal 6 2 4 17 2 3" xfId="51049" xr:uid="{00000000-0005-0000-0000-0000889E0000}"/>
    <cellStyle name="Normal 6 2 4 17 3" xfId="27706" xr:uid="{00000000-0005-0000-0000-0000899E0000}"/>
    <cellStyle name="Normal 6 2 4 17 4" xfId="43303" xr:uid="{00000000-0005-0000-0000-00008A9E0000}"/>
    <cellStyle name="Normal 6 2 4 18" xfId="11875" xr:uid="{00000000-0005-0000-0000-00008B9E0000}"/>
    <cellStyle name="Normal 6 2 4 18 2" xfId="19784" xr:uid="{00000000-0005-0000-0000-00008C9E0000}"/>
    <cellStyle name="Normal 6 2 4 18 2 2" xfId="35453" xr:uid="{00000000-0005-0000-0000-00008D9E0000}"/>
    <cellStyle name="Normal 6 2 4 18 2 3" xfId="51050" xr:uid="{00000000-0005-0000-0000-00008E9E0000}"/>
    <cellStyle name="Normal 6 2 4 18 3" xfId="27707" xr:uid="{00000000-0005-0000-0000-00008F9E0000}"/>
    <cellStyle name="Normal 6 2 4 18 4" xfId="43304" xr:uid="{00000000-0005-0000-0000-0000909E0000}"/>
    <cellStyle name="Normal 6 2 4 19" xfId="19761" xr:uid="{00000000-0005-0000-0000-0000919E0000}"/>
    <cellStyle name="Normal 6 2 4 19 2" xfId="35430" xr:uid="{00000000-0005-0000-0000-0000929E0000}"/>
    <cellStyle name="Normal 6 2 4 19 3" xfId="51027" xr:uid="{00000000-0005-0000-0000-0000939E0000}"/>
    <cellStyle name="Normal 6 2 4 2" xfId="11876" xr:uid="{00000000-0005-0000-0000-0000949E0000}"/>
    <cellStyle name="Normal 6 2 4 2 2" xfId="11877" xr:uid="{00000000-0005-0000-0000-0000959E0000}"/>
    <cellStyle name="Normal 6 2 4 2 2 2" xfId="11878" xr:uid="{00000000-0005-0000-0000-0000969E0000}"/>
    <cellStyle name="Normal 6 2 4 2 2 2 2" xfId="11879" xr:uid="{00000000-0005-0000-0000-0000979E0000}"/>
    <cellStyle name="Normal 6 2 4 2 2 2 2 2" xfId="19788" xr:uid="{00000000-0005-0000-0000-0000989E0000}"/>
    <cellStyle name="Normal 6 2 4 2 2 2 2 2 2" xfId="35457" xr:uid="{00000000-0005-0000-0000-0000999E0000}"/>
    <cellStyle name="Normal 6 2 4 2 2 2 2 2 3" xfId="51054" xr:uid="{00000000-0005-0000-0000-00009A9E0000}"/>
    <cellStyle name="Normal 6 2 4 2 2 2 2 3" xfId="27711" xr:uid="{00000000-0005-0000-0000-00009B9E0000}"/>
    <cellStyle name="Normal 6 2 4 2 2 2 2 4" xfId="43308" xr:uid="{00000000-0005-0000-0000-00009C9E0000}"/>
    <cellStyle name="Normal 6 2 4 2 2 2 3" xfId="11880" xr:uid="{00000000-0005-0000-0000-00009D9E0000}"/>
    <cellStyle name="Normal 6 2 4 2 2 2 3 2" xfId="19789" xr:uid="{00000000-0005-0000-0000-00009E9E0000}"/>
    <cellStyle name="Normal 6 2 4 2 2 2 3 2 2" xfId="35458" xr:uid="{00000000-0005-0000-0000-00009F9E0000}"/>
    <cellStyle name="Normal 6 2 4 2 2 2 3 2 3" xfId="51055" xr:uid="{00000000-0005-0000-0000-0000A09E0000}"/>
    <cellStyle name="Normal 6 2 4 2 2 2 3 3" xfId="27712" xr:uid="{00000000-0005-0000-0000-0000A19E0000}"/>
    <cellStyle name="Normal 6 2 4 2 2 2 3 4" xfId="43309" xr:uid="{00000000-0005-0000-0000-0000A29E0000}"/>
    <cellStyle name="Normal 6 2 4 2 2 2 4" xfId="19787" xr:uid="{00000000-0005-0000-0000-0000A39E0000}"/>
    <cellStyle name="Normal 6 2 4 2 2 2 4 2" xfId="35456" xr:uid="{00000000-0005-0000-0000-0000A49E0000}"/>
    <cellStyle name="Normal 6 2 4 2 2 2 4 3" xfId="51053" xr:uid="{00000000-0005-0000-0000-0000A59E0000}"/>
    <cellStyle name="Normal 6 2 4 2 2 2 5" xfId="27710" xr:uid="{00000000-0005-0000-0000-0000A69E0000}"/>
    <cellStyle name="Normal 6 2 4 2 2 2 6" xfId="43307" xr:uid="{00000000-0005-0000-0000-0000A79E0000}"/>
    <cellStyle name="Normal 6 2 4 2 2 3" xfId="11881" xr:uid="{00000000-0005-0000-0000-0000A89E0000}"/>
    <cellStyle name="Normal 6 2 4 2 2 3 2" xfId="19790" xr:uid="{00000000-0005-0000-0000-0000A99E0000}"/>
    <cellStyle name="Normal 6 2 4 2 2 3 2 2" xfId="35459" xr:uid="{00000000-0005-0000-0000-0000AA9E0000}"/>
    <cellStyle name="Normal 6 2 4 2 2 3 2 3" xfId="51056" xr:uid="{00000000-0005-0000-0000-0000AB9E0000}"/>
    <cellStyle name="Normal 6 2 4 2 2 3 3" xfId="27713" xr:uid="{00000000-0005-0000-0000-0000AC9E0000}"/>
    <cellStyle name="Normal 6 2 4 2 2 3 4" xfId="43310" xr:uid="{00000000-0005-0000-0000-0000AD9E0000}"/>
    <cellStyle name="Normal 6 2 4 2 2 4" xfId="11882" xr:uid="{00000000-0005-0000-0000-0000AE9E0000}"/>
    <cellStyle name="Normal 6 2 4 2 2 4 2" xfId="19791" xr:uid="{00000000-0005-0000-0000-0000AF9E0000}"/>
    <cellStyle name="Normal 6 2 4 2 2 4 2 2" xfId="35460" xr:uid="{00000000-0005-0000-0000-0000B09E0000}"/>
    <cellStyle name="Normal 6 2 4 2 2 4 2 3" xfId="51057" xr:uid="{00000000-0005-0000-0000-0000B19E0000}"/>
    <cellStyle name="Normal 6 2 4 2 2 4 3" xfId="27714" xr:uid="{00000000-0005-0000-0000-0000B29E0000}"/>
    <cellStyle name="Normal 6 2 4 2 2 4 4" xfId="43311" xr:uid="{00000000-0005-0000-0000-0000B39E0000}"/>
    <cellStyle name="Normal 6 2 4 2 2 5" xfId="19786" xr:uid="{00000000-0005-0000-0000-0000B49E0000}"/>
    <cellStyle name="Normal 6 2 4 2 2 5 2" xfId="35455" xr:uid="{00000000-0005-0000-0000-0000B59E0000}"/>
    <cellStyle name="Normal 6 2 4 2 2 5 3" xfId="51052" xr:uid="{00000000-0005-0000-0000-0000B69E0000}"/>
    <cellStyle name="Normal 6 2 4 2 2 6" xfId="27709" xr:uid="{00000000-0005-0000-0000-0000B79E0000}"/>
    <cellStyle name="Normal 6 2 4 2 2 7" xfId="43306" xr:uid="{00000000-0005-0000-0000-0000B89E0000}"/>
    <cellStyle name="Normal 6 2 4 2 3" xfId="11883" xr:uid="{00000000-0005-0000-0000-0000B99E0000}"/>
    <cellStyle name="Normal 6 2 4 2 3 2" xfId="11884" xr:uid="{00000000-0005-0000-0000-0000BA9E0000}"/>
    <cellStyle name="Normal 6 2 4 2 3 2 2" xfId="19793" xr:uid="{00000000-0005-0000-0000-0000BB9E0000}"/>
    <cellStyle name="Normal 6 2 4 2 3 2 2 2" xfId="35462" xr:uid="{00000000-0005-0000-0000-0000BC9E0000}"/>
    <cellStyle name="Normal 6 2 4 2 3 2 2 3" xfId="51059" xr:uid="{00000000-0005-0000-0000-0000BD9E0000}"/>
    <cellStyle name="Normal 6 2 4 2 3 2 3" xfId="27716" xr:uid="{00000000-0005-0000-0000-0000BE9E0000}"/>
    <cellStyle name="Normal 6 2 4 2 3 2 4" xfId="43313" xr:uid="{00000000-0005-0000-0000-0000BF9E0000}"/>
    <cellStyle name="Normal 6 2 4 2 3 3" xfId="11885" xr:uid="{00000000-0005-0000-0000-0000C09E0000}"/>
    <cellStyle name="Normal 6 2 4 2 3 3 2" xfId="19794" xr:uid="{00000000-0005-0000-0000-0000C19E0000}"/>
    <cellStyle name="Normal 6 2 4 2 3 3 2 2" xfId="35463" xr:uid="{00000000-0005-0000-0000-0000C29E0000}"/>
    <cellStyle name="Normal 6 2 4 2 3 3 2 3" xfId="51060" xr:uid="{00000000-0005-0000-0000-0000C39E0000}"/>
    <cellStyle name="Normal 6 2 4 2 3 3 3" xfId="27717" xr:uid="{00000000-0005-0000-0000-0000C49E0000}"/>
    <cellStyle name="Normal 6 2 4 2 3 3 4" xfId="43314" xr:uid="{00000000-0005-0000-0000-0000C59E0000}"/>
    <cellStyle name="Normal 6 2 4 2 3 4" xfId="19792" xr:uid="{00000000-0005-0000-0000-0000C69E0000}"/>
    <cellStyle name="Normal 6 2 4 2 3 4 2" xfId="35461" xr:uid="{00000000-0005-0000-0000-0000C79E0000}"/>
    <cellStyle name="Normal 6 2 4 2 3 4 3" xfId="51058" xr:uid="{00000000-0005-0000-0000-0000C89E0000}"/>
    <cellStyle name="Normal 6 2 4 2 3 5" xfId="27715" xr:uid="{00000000-0005-0000-0000-0000C99E0000}"/>
    <cellStyle name="Normal 6 2 4 2 3 6" xfId="43312" xr:uid="{00000000-0005-0000-0000-0000CA9E0000}"/>
    <cellStyle name="Normal 6 2 4 2 4" xfId="11886" xr:uid="{00000000-0005-0000-0000-0000CB9E0000}"/>
    <cellStyle name="Normal 6 2 4 2 4 2" xfId="19795" xr:uid="{00000000-0005-0000-0000-0000CC9E0000}"/>
    <cellStyle name="Normal 6 2 4 2 4 2 2" xfId="35464" xr:uid="{00000000-0005-0000-0000-0000CD9E0000}"/>
    <cellStyle name="Normal 6 2 4 2 4 2 3" xfId="51061" xr:uid="{00000000-0005-0000-0000-0000CE9E0000}"/>
    <cellStyle name="Normal 6 2 4 2 4 3" xfId="27718" xr:uid="{00000000-0005-0000-0000-0000CF9E0000}"/>
    <cellStyle name="Normal 6 2 4 2 4 4" xfId="43315" xr:uid="{00000000-0005-0000-0000-0000D09E0000}"/>
    <cellStyle name="Normal 6 2 4 2 5" xfId="11887" xr:uid="{00000000-0005-0000-0000-0000D19E0000}"/>
    <cellStyle name="Normal 6 2 4 2 5 2" xfId="19796" xr:uid="{00000000-0005-0000-0000-0000D29E0000}"/>
    <cellStyle name="Normal 6 2 4 2 5 2 2" xfId="35465" xr:uid="{00000000-0005-0000-0000-0000D39E0000}"/>
    <cellStyle name="Normal 6 2 4 2 5 2 3" xfId="51062" xr:uid="{00000000-0005-0000-0000-0000D49E0000}"/>
    <cellStyle name="Normal 6 2 4 2 5 3" xfId="27719" xr:uid="{00000000-0005-0000-0000-0000D59E0000}"/>
    <cellStyle name="Normal 6 2 4 2 5 4" xfId="43316" xr:uid="{00000000-0005-0000-0000-0000D69E0000}"/>
    <cellStyle name="Normal 6 2 4 2 6" xfId="19785" xr:uid="{00000000-0005-0000-0000-0000D79E0000}"/>
    <cellStyle name="Normal 6 2 4 2 6 2" xfId="35454" xr:uid="{00000000-0005-0000-0000-0000D89E0000}"/>
    <cellStyle name="Normal 6 2 4 2 6 3" xfId="51051" xr:uid="{00000000-0005-0000-0000-0000D99E0000}"/>
    <cellStyle name="Normal 6 2 4 2 7" xfId="27708" xr:uid="{00000000-0005-0000-0000-0000DA9E0000}"/>
    <cellStyle name="Normal 6 2 4 2 8" xfId="43305" xr:uid="{00000000-0005-0000-0000-0000DB9E0000}"/>
    <cellStyle name="Normal 6 2 4 20" xfId="27684" xr:uid="{00000000-0005-0000-0000-0000DC9E0000}"/>
    <cellStyle name="Normal 6 2 4 21" xfId="43281" xr:uid="{00000000-0005-0000-0000-0000DD9E0000}"/>
    <cellStyle name="Normal 6 2 4 3" xfId="11888" xr:uid="{00000000-0005-0000-0000-0000DE9E0000}"/>
    <cellStyle name="Normal 6 2 4 3 2" xfId="11889" xr:uid="{00000000-0005-0000-0000-0000DF9E0000}"/>
    <cellStyle name="Normal 6 2 4 3 2 2" xfId="11890" xr:uid="{00000000-0005-0000-0000-0000E09E0000}"/>
    <cellStyle name="Normal 6 2 4 3 2 2 2" xfId="11891" xr:uid="{00000000-0005-0000-0000-0000E19E0000}"/>
    <cellStyle name="Normal 6 2 4 3 2 2 2 2" xfId="19800" xr:uid="{00000000-0005-0000-0000-0000E29E0000}"/>
    <cellStyle name="Normal 6 2 4 3 2 2 2 2 2" xfId="35469" xr:uid="{00000000-0005-0000-0000-0000E39E0000}"/>
    <cellStyle name="Normal 6 2 4 3 2 2 2 2 3" xfId="51066" xr:uid="{00000000-0005-0000-0000-0000E49E0000}"/>
    <cellStyle name="Normal 6 2 4 3 2 2 2 3" xfId="27723" xr:uid="{00000000-0005-0000-0000-0000E59E0000}"/>
    <cellStyle name="Normal 6 2 4 3 2 2 2 4" xfId="43320" xr:uid="{00000000-0005-0000-0000-0000E69E0000}"/>
    <cellStyle name="Normal 6 2 4 3 2 2 3" xfId="11892" xr:uid="{00000000-0005-0000-0000-0000E79E0000}"/>
    <cellStyle name="Normal 6 2 4 3 2 2 3 2" xfId="19801" xr:uid="{00000000-0005-0000-0000-0000E89E0000}"/>
    <cellStyle name="Normal 6 2 4 3 2 2 3 2 2" xfId="35470" xr:uid="{00000000-0005-0000-0000-0000E99E0000}"/>
    <cellStyle name="Normal 6 2 4 3 2 2 3 2 3" xfId="51067" xr:uid="{00000000-0005-0000-0000-0000EA9E0000}"/>
    <cellStyle name="Normal 6 2 4 3 2 2 3 3" xfId="27724" xr:uid="{00000000-0005-0000-0000-0000EB9E0000}"/>
    <cellStyle name="Normal 6 2 4 3 2 2 3 4" xfId="43321" xr:uid="{00000000-0005-0000-0000-0000EC9E0000}"/>
    <cellStyle name="Normal 6 2 4 3 2 2 4" xfId="19799" xr:uid="{00000000-0005-0000-0000-0000ED9E0000}"/>
    <cellStyle name="Normal 6 2 4 3 2 2 4 2" xfId="35468" xr:uid="{00000000-0005-0000-0000-0000EE9E0000}"/>
    <cellStyle name="Normal 6 2 4 3 2 2 4 3" xfId="51065" xr:uid="{00000000-0005-0000-0000-0000EF9E0000}"/>
    <cellStyle name="Normal 6 2 4 3 2 2 5" xfId="27722" xr:uid="{00000000-0005-0000-0000-0000F09E0000}"/>
    <cellStyle name="Normal 6 2 4 3 2 2 6" xfId="43319" xr:uid="{00000000-0005-0000-0000-0000F19E0000}"/>
    <cellStyle name="Normal 6 2 4 3 2 3" xfId="11893" xr:uid="{00000000-0005-0000-0000-0000F29E0000}"/>
    <cellStyle name="Normal 6 2 4 3 2 3 2" xfId="19802" xr:uid="{00000000-0005-0000-0000-0000F39E0000}"/>
    <cellStyle name="Normal 6 2 4 3 2 3 2 2" xfId="35471" xr:uid="{00000000-0005-0000-0000-0000F49E0000}"/>
    <cellStyle name="Normal 6 2 4 3 2 3 2 3" xfId="51068" xr:uid="{00000000-0005-0000-0000-0000F59E0000}"/>
    <cellStyle name="Normal 6 2 4 3 2 3 3" xfId="27725" xr:uid="{00000000-0005-0000-0000-0000F69E0000}"/>
    <cellStyle name="Normal 6 2 4 3 2 3 4" xfId="43322" xr:uid="{00000000-0005-0000-0000-0000F79E0000}"/>
    <cellStyle name="Normal 6 2 4 3 2 4" xfId="11894" xr:uid="{00000000-0005-0000-0000-0000F89E0000}"/>
    <cellStyle name="Normal 6 2 4 3 2 4 2" xfId="19803" xr:uid="{00000000-0005-0000-0000-0000F99E0000}"/>
    <cellStyle name="Normal 6 2 4 3 2 4 2 2" xfId="35472" xr:uid="{00000000-0005-0000-0000-0000FA9E0000}"/>
    <cellStyle name="Normal 6 2 4 3 2 4 2 3" xfId="51069" xr:uid="{00000000-0005-0000-0000-0000FB9E0000}"/>
    <cellStyle name="Normal 6 2 4 3 2 4 3" xfId="27726" xr:uid="{00000000-0005-0000-0000-0000FC9E0000}"/>
    <cellStyle name="Normal 6 2 4 3 2 4 4" xfId="43323" xr:uid="{00000000-0005-0000-0000-0000FD9E0000}"/>
    <cellStyle name="Normal 6 2 4 3 2 5" xfId="19798" xr:uid="{00000000-0005-0000-0000-0000FE9E0000}"/>
    <cellStyle name="Normal 6 2 4 3 2 5 2" xfId="35467" xr:uid="{00000000-0005-0000-0000-0000FF9E0000}"/>
    <cellStyle name="Normal 6 2 4 3 2 5 3" xfId="51064" xr:uid="{00000000-0005-0000-0000-0000009F0000}"/>
    <cellStyle name="Normal 6 2 4 3 2 6" xfId="27721" xr:uid="{00000000-0005-0000-0000-0000019F0000}"/>
    <cellStyle name="Normal 6 2 4 3 2 7" xfId="43318" xr:uid="{00000000-0005-0000-0000-0000029F0000}"/>
    <cellStyle name="Normal 6 2 4 3 3" xfId="11895" xr:uid="{00000000-0005-0000-0000-0000039F0000}"/>
    <cellStyle name="Normal 6 2 4 3 3 2" xfId="11896" xr:uid="{00000000-0005-0000-0000-0000049F0000}"/>
    <cellStyle name="Normal 6 2 4 3 3 2 2" xfId="19805" xr:uid="{00000000-0005-0000-0000-0000059F0000}"/>
    <cellStyle name="Normal 6 2 4 3 3 2 2 2" xfId="35474" xr:uid="{00000000-0005-0000-0000-0000069F0000}"/>
    <cellStyle name="Normal 6 2 4 3 3 2 2 3" xfId="51071" xr:uid="{00000000-0005-0000-0000-0000079F0000}"/>
    <cellStyle name="Normal 6 2 4 3 3 2 3" xfId="27728" xr:uid="{00000000-0005-0000-0000-0000089F0000}"/>
    <cellStyle name="Normal 6 2 4 3 3 2 4" xfId="43325" xr:uid="{00000000-0005-0000-0000-0000099F0000}"/>
    <cellStyle name="Normal 6 2 4 3 3 3" xfId="11897" xr:uid="{00000000-0005-0000-0000-00000A9F0000}"/>
    <cellStyle name="Normal 6 2 4 3 3 3 2" xfId="19806" xr:uid="{00000000-0005-0000-0000-00000B9F0000}"/>
    <cellStyle name="Normal 6 2 4 3 3 3 2 2" xfId="35475" xr:uid="{00000000-0005-0000-0000-00000C9F0000}"/>
    <cellStyle name="Normal 6 2 4 3 3 3 2 3" xfId="51072" xr:uid="{00000000-0005-0000-0000-00000D9F0000}"/>
    <cellStyle name="Normal 6 2 4 3 3 3 3" xfId="27729" xr:uid="{00000000-0005-0000-0000-00000E9F0000}"/>
    <cellStyle name="Normal 6 2 4 3 3 3 4" xfId="43326" xr:uid="{00000000-0005-0000-0000-00000F9F0000}"/>
    <cellStyle name="Normal 6 2 4 3 3 4" xfId="19804" xr:uid="{00000000-0005-0000-0000-0000109F0000}"/>
    <cellStyle name="Normal 6 2 4 3 3 4 2" xfId="35473" xr:uid="{00000000-0005-0000-0000-0000119F0000}"/>
    <cellStyle name="Normal 6 2 4 3 3 4 3" xfId="51070" xr:uid="{00000000-0005-0000-0000-0000129F0000}"/>
    <cellStyle name="Normal 6 2 4 3 3 5" xfId="27727" xr:uid="{00000000-0005-0000-0000-0000139F0000}"/>
    <cellStyle name="Normal 6 2 4 3 3 6" xfId="43324" xr:uid="{00000000-0005-0000-0000-0000149F0000}"/>
    <cellStyle name="Normal 6 2 4 3 4" xfId="11898" xr:uid="{00000000-0005-0000-0000-0000159F0000}"/>
    <cellStyle name="Normal 6 2 4 3 4 2" xfId="19807" xr:uid="{00000000-0005-0000-0000-0000169F0000}"/>
    <cellStyle name="Normal 6 2 4 3 4 2 2" xfId="35476" xr:uid="{00000000-0005-0000-0000-0000179F0000}"/>
    <cellStyle name="Normal 6 2 4 3 4 2 3" xfId="51073" xr:uid="{00000000-0005-0000-0000-0000189F0000}"/>
    <cellStyle name="Normal 6 2 4 3 4 3" xfId="27730" xr:uid="{00000000-0005-0000-0000-0000199F0000}"/>
    <cellStyle name="Normal 6 2 4 3 4 4" xfId="43327" xr:uid="{00000000-0005-0000-0000-00001A9F0000}"/>
    <cellStyle name="Normal 6 2 4 3 5" xfId="11899" xr:uid="{00000000-0005-0000-0000-00001B9F0000}"/>
    <cellStyle name="Normal 6 2 4 3 5 2" xfId="19808" xr:uid="{00000000-0005-0000-0000-00001C9F0000}"/>
    <cellStyle name="Normal 6 2 4 3 5 2 2" xfId="35477" xr:uid="{00000000-0005-0000-0000-00001D9F0000}"/>
    <cellStyle name="Normal 6 2 4 3 5 2 3" xfId="51074" xr:uid="{00000000-0005-0000-0000-00001E9F0000}"/>
    <cellStyle name="Normal 6 2 4 3 5 3" xfId="27731" xr:uid="{00000000-0005-0000-0000-00001F9F0000}"/>
    <cellStyle name="Normal 6 2 4 3 5 4" xfId="43328" xr:uid="{00000000-0005-0000-0000-0000209F0000}"/>
    <cellStyle name="Normal 6 2 4 3 6" xfId="19797" xr:uid="{00000000-0005-0000-0000-0000219F0000}"/>
    <cellStyle name="Normal 6 2 4 3 6 2" xfId="35466" xr:uid="{00000000-0005-0000-0000-0000229F0000}"/>
    <cellStyle name="Normal 6 2 4 3 6 3" xfId="51063" xr:uid="{00000000-0005-0000-0000-0000239F0000}"/>
    <cellStyle name="Normal 6 2 4 3 7" xfId="27720" xr:uid="{00000000-0005-0000-0000-0000249F0000}"/>
    <cellStyle name="Normal 6 2 4 3 8" xfId="43317" xr:uid="{00000000-0005-0000-0000-0000259F0000}"/>
    <cellStyle name="Normal 6 2 4 4" xfId="11900" xr:uid="{00000000-0005-0000-0000-0000269F0000}"/>
    <cellStyle name="Normal 6 2 4 4 2" xfId="11901" xr:uid="{00000000-0005-0000-0000-0000279F0000}"/>
    <cellStyle name="Normal 6 2 4 4 2 2" xfId="11902" xr:uid="{00000000-0005-0000-0000-0000289F0000}"/>
    <cellStyle name="Normal 6 2 4 4 2 2 2" xfId="19811" xr:uid="{00000000-0005-0000-0000-0000299F0000}"/>
    <cellStyle name="Normal 6 2 4 4 2 2 2 2" xfId="35480" xr:uid="{00000000-0005-0000-0000-00002A9F0000}"/>
    <cellStyle name="Normal 6 2 4 4 2 2 2 3" xfId="51077" xr:uid="{00000000-0005-0000-0000-00002B9F0000}"/>
    <cellStyle name="Normal 6 2 4 4 2 2 3" xfId="27734" xr:uid="{00000000-0005-0000-0000-00002C9F0000}"/>
    <cellStyle name="Normal 6 2 4 4 2 2 4" xfId="43331" xr:uid="{00000000-0005-0000-0000-00002D9F0000}"/>
    <cellStyle name="Normal 6 2 4 4 2 3" xfId="11903" xr:uid="{00000000-0005-0000-0000-00002E9F0000}"/>
    <cellStyle name="Normal 6 2 4 4 2 3 2" xfId="19812" xr:uid="{00000000-0005-0000-0000-00002F9F0000}"/>
    <cellStyle name="Normal 6 2 4 4 2 3 2 2" xfId="35481" xr:uid="{00000000-0005-0000-0000-0000309F0000}"/>
    <cellStyle name="Normal 6 2 4 4 2 3 2 3" xfId="51078" xr:uid="{00000000-0005-0000-0000-0000319F0000}"/>
    <cellStyle name="Normal 6 2 4 4 2 3 3" xfId="27735" xr:uid="{00000000-0005-0000-0000-0000329F0000}"/>
    <cellStyle name="Normal 6 2 4 4 2 3 4" xfId="43332" xr:uid="{00000000-0005-0000-0000-0000339F0000}"/>
    <cellStyle name="Normal 6 2 4 4 2 4" xfId="19810" xr:uid="{00000000-0005-0000-0000-0000349F0000}"/>
    <cellStyle name="Normal 6 2 4 4 2 4 2" xfId="35479" xr:uid="{00000000-0005-0000-0000-0000359F0000}"/>
    <cellStyle name="Normal 6 2 4 4 2 4 3" xfId="51076" xr:uid="{00000000-0005-0000-0000-0000369F0000}"/>
    <cellStyle name="Normal 6 2 4 4 2 5" xfId="27733" xr:uid="{00000000-0005-0000-0000-0000379F0000}"/>
    <cellStyle name="Normal 6 2 4 4 2 6" xfId="43330" xr:uid="{00000000-0005-0000-0000-0000389F0000}"/>
    <cellStyle name="Normal 6 2 4 4 3" xfId="11904" xr:uid="{00000000-0005-0000-0000-0000399F0000}"/>
    <cellStyle name="Normal 6 2 4 4 3 2" xfId="19813" xr:uid="{00000000-0005-0000-0000-00003A9F0000}"/>
    <cellStyle name="Normal 6 2 4 4 3 2 2" xfId="35482" xr:uid="{00000000-0005-0000-0000-00003B9F0000}"/>
    <cellStyle name="Normal 6 2 4 4 3 2 3" xfId="51079" xr:uid="{00000000-0005-0000-0000-00003C9F0000}"/>
    <cellStyle name="Normal 6 2 4 4 3 3" xfId="27736" xr:uid="{00000000-0005-0000-0000-00003D9F0000}"/>
    <cellStyle name="Normal 6 2 4 4 3 4" xfId="43333" xr:uid="{00000000-0005-0000-0000-00003E9F0000}"/>
    <cellStyle name="Normal 6 2 4 4 4" xfId="11905" xr:uid="{00000000-0005-0000-0000-00003F9F0000}"/>
    <cellStyle name="Normal 6 2 4 4 4 2" xfId="19814" xr:uid="{00000000-0005-0000-0000-0000409F0000}"/>
    <cellStyle name="Normal 6 2 4 4 4 2 2" xfId="35483" xr:uid="{00000000-0005-0000-0000-0000419F0000}"/>
    <cellStyle name="Normal 6 2 4 4 4 2 3" xfId="51080" xr:uid="{00000000-0005-0000-0000-0000429F0000}"/>
    <cellStyle name="Normal 6 2 4 4 4 3" xfId="27737" xr:uid="{00000000-0005-0000-0000-0000439F0000}"/>
    <cellStyle name="Normal 6 2 4 4 4 4" xfId="43334" xr:uid="{00000000-0005-0000-0000-0000449F0000}"/>
    <cellStyle name="Normal 6 2 4 4 5" xfId="19809" xr:uid="{00000000-0005-0000-0000-0000459F0000}"/>
    <cellStyle name="Normal 6 2 4 4 5 2" xfId="35478" xr:uid="{00000000-0005-0000-0000-0000469F0000}"/>
    <cellStyle name="Normal 6 2 4 4 5 3" xfId="51075" xr:uid="{00000000-0005-0000-0000-0000479F0000}"/>
    <cellStyle name="Normal 6 2 4 4 6" xfId="27732" xr:uid="{00000000-0005-0000-0000-0000489F0000}"/>
    <cellStyle name="Normal 6 2 4 4 7" xfId="43329" xr:uid="{00000000-0005-0000-0000-0000499F0000}"/>
    <cellStyle name="Normal 6 2 4 5" xfId="11906" xr:uid="{00000000-0005-0000-0000-00004A9F0000}"/>
    <cellStyle name="Normal 6 2 4 5 2" xfId="11907" xr:uid="{00000000-0005-0000-0000-00004B9F0000}"/>
    <cellStyle name="Normal 6 2 4 5 2 2" xfId="19816" xr:uid="{00000000-0005-0000-0000-00004C9F0000}"/>
    <cellStyle name="Normal 6 2 4 5 2 2 2" xfId="35485" xr:uid="{00000000-0005-0000-0000-00004D9F0000}"/>
    <cellStyle name="Normal 6 2 4 5 2 2 3" xfId="51082" xr:uid="{00000000-0005-0000-0000-00004E9F0000}"/>
    <cellStyle name="Normal 6 2 4 5 2 3" xfId="27739" xr:uid="{00000000-0005-0000-0000-00004F9F0000}"/>
    <cellStyle name="Normal 6 2 4 5 2 4" xfId="43336" xr:uid="{00000000-0005-0000-0000-0000509F0000}"/>
    <cellStyle name="Normal 6 2 4 5 3" xfId="11908" xr:uid="{00000000-0005-0000-0000-0000519F0000}"/>
    <cellStyle name="Normal 6 2 4 5 3 2" xfId="19817" xr:uid="{00000000-0005-0000-0000-0000529F0000}"/>
    <cellStyle name="Normal 6 2 4 5 3 2 2" xfId="35486" xr:uid="{00000000-0005-0000-0000-0000539F0000}"/>
    <cellStyle name="Normal 6 2 4 5 3 2 3" xfId="51083" xr:uid="{00000000-0005-0000-0000-0000549F0000}"/>
    <cellStyle name="Normal 6 2 4 5 3 3" xfId="27740" xr:uid="{00000000-0005-0000-0000-0000559F0000}"/>
    <cellStyle name="Normal 6 2 4 5 3 4" xfId="43337" xr:uid="{00000000-0005-0000-0000-0000569F0000}"/>
    <cellStyle name="Normal 6 2 4 5 4" xfId="19815" xr:uid="{00000000-0005-0000-0000-0000579F0000}"/>
    <cellStyle name="Normal 6 2 4 5 4 2" xfId="35484" xr:uid="{00000000-0005-0000-0000-0000589F0000}"/>
    <cellStyle name="Normal 6 2 4 5 4 3" xfId="51081" xr:uid="{00000000-0005-0000-0000-0000599F0000}"/>
    <cellStyle name="Normal 6 2 4 5 5" xfId="27738" xr:uid="{00000000-0005-0000-0000-00005A9F0000}"/>
    <cellStyle name="Normal 6 2 4 5 6" xfId="43335" xr:uid="{00000000-0005-0000-0000-00005B9F0000}"/>
    <cellStyle name="Normal 6 2 4 6" xfId="11909" xr:uid="{00000000-0005-0000-0000-00005C9F0000}"/>
    <cellStyle name="Normal 6 2 4 6 2" xfId="11910" xr:uid="{00000000-0005-0000-0000-00005D9F0000}"/>
    <cellStyle name="Normal 6 2 4 6 2 2" xfId="19819" xr:uid="{00000000-0005-0000-0000-00005E9F0000}"/>
    <cellStyle name="Normal 6 2 4 6 2 2 2" xfId="35488" xr:uid="{00000000-0005-0000-0000-00005F9F0000}"/>
    <cellStyle name="Normal 6 2 4 6 2 2 3" xfId="51085" xr:uid="{00000000-0005-0000-0000-0000609F0000}"/>
    <cellStyle name="Normal 6 2 4 6 2 3" xfId="27742" xr:uid="{00000000-0005-0000-0000-0000619F0000}"/>
    <cellStyle name="Normal 6 2 4 6 2 4" xfId="43339" xr:uid="{00000000-0005-0000-0000-0000629F0000}"/>
    <cellStyle name="Normal 6 2 4 6 3" xfId="11911" xr:uid="{00000000-0005-0000-0000-0000639F0000}"/>
    <cellStyle name="Normal 6 2 4 6 3 2" xfId="19820" xr:uid="{00000000-0005-0000-0000-0000649F0000}"/>
    <cellStyle name="Normal 6 2 4 6 3 2 2" xfId="35489" xr:uid="{00000000-0005-0000-0000-0000659F0000}"/>
    <cellStyle name="Normal 6 2 4 6 3 2 3" xfId="51086" xr:uid="{00000000-0005-0000-0000-0000669F0000}"/>
    <cellStyle name="Normal 6 2 4 6 3 3" xfId="27743" xr:uid="{00000000-0005-0000-0000-0000679F0000}"/>
    <cellStyle name="Normal 6 2 4 6 3 4" xfId="43340" xr:uid="{00000000-0005-0000-0000-0000689F0000}"/>
    <cellStyle name="Normal 6 2 4 6 4" xfId="19818" xr:uid="{00000000-0005-0000-0000-0000699F0000}"/>
    <cellStyle name="Normal 6 2 4 6 4 2" xfId="35487" xr:uid="{00000000-0005-0000-0000-00006A9F0000}"/>
    <cellStyle name="Normal 6 2 4 6 4 3" xfId="51084" xr:uid="{00000000-0005-0000-0000-00006B9F0000}"/>
    <cellStyle name="Normal 6 2 4 6 5" xfId="27741" xr:uid="{00000000-0005-0000-0000-00006C9F0000}"/>
    <cellStyle name="Normal 6 2 4 6 6" xfId="43338" xr:uid="{00000000-0005-0000-0000-00006D9F0000}"/>
    <cellStyle name="Normal 6 2 4 7" xfId="11912" xr:uid="{00000000-0005-0000-0000-00006E9F0000}"/>
    <cellStyle name="Normal 6 2 4 7 2" xfId="11913" xr:uid="{00000000-0005-0000-0000-00006F9F0000}"/>
    <cellStyle name="Normal 6 2 4 7 2 2" xfId="19822" xr:uid="{00000000-0005-0000-0000-0000709F0000}"/>
    <cellStyle name="Normal 6 2 4 7 2 2 2" xfId="35491" xr:uid="{00000000-0005-0000-0000-0000719F0000}"/>
    <cellStyle name="Normal 6 2 4 7 2 2 3" xfId="51088" xr:uid="{00000000-0005-0000-0000-0000729F0000}"/>
    <cellStyle name="Normal 6 2 4 7 2 3" xfId="27745" xr:uid="{00000000-0005-0000-0000-0000739F0000}"/>
    <cellStyle name="Normal 6 2 4 7 2 4" xfId="43342" xr:uid="{00000000-0005-0000-0000-0000749F0000}"/>
    <cellStyle name="Normal 6 2 4 7 3" xfId="11914" xr:uid="{00000000-0005-0000-0000-0000759F0000}"/>
    <cellStyle name="Normal 6 2 4 7 3 2" xfId="19823" xr:uid="{00000000-0005-0000-0000-0000769F0000}"/>
    <cellStyle name="Normal 6 2 4 7 3 2 2" xfId="35492" xr:uid="{00000000-0005-0000-0000-0000779F0000}"/>
    <cellStyle name="Normal 6 2 4 7 3 2 3" xfId="51089" xr:uid="{00000000-0005-0000-0000-0000789F0000}"/>
    <cellStyle name="Normal 6 2 4 7 3 3" xfId="27746" xr:uid="{00000000-0005-0000-0000-0000799F0000}"/>
    <cellStyle name="Normal 6 2 4 7 3 4" xfId="43343" xr:uid="{00000000-0005-0000-0000-00007A9F0000}"/>
    <cellStyle name="Normal 6 2 4 7 4" xfId="19821" xr:uid="{00000000-0005-0000-0000-00007B9F0000}"/>
    <cellStyle name="Normal 6 2 4 7 4 2" xfId="35490" xr:uid="{00000000-0005-0000-0000-00007C9F0000}"/>
    <cellStyle name="Normal 6 2 4 7 4 3" xfId="51087" xr:uid="{00000000-0005-0000-0000-00007D9F0000}"/>
    <cellStyle name="Normal 6 2 4 7 5" xfId="27744" xr:uid="{00000000-0005-0000-0000-00007E9F0000}"/>
    <cellStyle name="Normal 6 2 4 7 6" xfId="43341" xr:uid="{00000000-0005-0000-0000-00007F9F0000}"/>
    <cellStyle name="Normal 6 2 4 8" xfId="11915" xr:uid="{00000000-0005-0000-0000-0000809F0000}"/>
    <cellStyle name="Normal 6 2 4 8 2" xfId="11916" xr:uid="{00000000-0005-0000-0000-0000819F0000}"/>
    <cellStyle name="Normal 6 2 4 8 2 2" xfId="19825" xr:uid="{00000000-0005-0000-0000-0000829F0000}"/>
    <cellStyle name="Normal 6 2 4 8 2 2 2" xfId="35494" xr:uid="{00000000-0005-0000-0000-0000839F0000}"/>
    <cellStyle name="Normal 6 2 4 8 2 2 3" xfId="51091" xr:uid="{00000000-0005-0000-0000-0000849F0000}"/>
    <cellStyle name="Normal 6 2 4 8 2 3" xfId="27748" xr:uid="{00000000-0005-0000-0000-0000859F0000}"/>
    <cellStyle name="Normal 6 2 4 8 2 4" xfId="43345" xr:uid="{00000000-0005-0000-0000-0000869F0000}"/>
    <cellStyle name="Normal 6 2 4 8 3" xfId="11917" xr:uid="{00000000-0005-0000-0000-0000879F0000}"/>
    <cellStyle name="Normal 6 2 4 8 3 2" xfId="19826" xr:uid="{00000000-0005-0000-0000-0000889F0000}"/>
    <cellStyle name="Normal 6 2 4 8 3 2 2" xfId="35495" xr:uid="{00000000-0005-0000-0000-0000899F0000}"/>
    <cellStyle name="Normal 6 2 4 8 3 2 3" xfId="51092" xr:uid="{00000000-0005-0000-0000-00008A9F0000}"/>
    <cellStyle name="Normal 6 2 4 8 3 3" xfId="27749" xr:uid="{00000000-0005-0000-0000-00008B9F0000}"/>
    <cellStyle name="Normal 6 2 4 8 3 4" xfId="43346" xr:uid="{00000000-0005-0000-0000-00008C9F0000}"/>
    <cellStyle name="Normal 6 2 4 8 4" xfId="19824" xr:uid="{00000000-0005-0000-0000-00008D9F0000}"/>
    <cellStyle name="Normal 6 2 4 8 4 2" xfId="35493" xr:uid="{00000000-0005-0000-0000-00008E9F0000}"/>
    <cellStyle name="Normal 6 2 4 8 4 3" xfId="51090" xr:uid="{00000000-0005-0000-0000-00008F9F0000}"/>
    <cellStyle name="Normal 6 2 4 8 5" xfId="27747" xr:uid="{00000000-0005-0000-0000-0000909F0000}"/>
    <cellStyle name="Normal 6 2 4 8 6" xfId="43344" xr:uid="{00000000-0005-0000-0000-0000919F0000}"/>
    <cellStyle name="Normal 6 2 4 9" xfId="11918" xr:uid="{00000000-0005-0000-0000-0000929F0000}"/>
    <cellStyle name="Normal 6 2 4 9 2" xfId="11919" xr:uid="{00000000-0005-0000-0000-0000939F0000}"/>
    <cellStyle name="Normal 6 2 4 9 2 2" xfId="19828" xr:uid="{00000000-0005-0000-0000-0000949F0000}"/>
    <cellStyle name="Normal 6 2 4 9 2 2 2" xfId="35497" xr:uid="{00000000-0005-0000-0000-0000959F0000}"/>
    <cellStyle name="Normal 6 2 4 9 2 2 3" xfId="51094" xr:uid="{00000000-0005-0000-0000-0000969F0000}"/>
    <cellStyle name="Normal 6 2 4 9 2 3" xfId="27751" xr:uid="{00000000-0005-0000-0000-0000979F0000}"/>
    <cellStyle name="Normal 6 2 4 9 2 4" xfId="43348" xr:uid="{00000000-0005-0000-0000-0000989F0000}"/>
    <cellStyle name="Normal 6 2 4 9 3" xfId="11920" xr:uid="{00000000-0005-0000-0000-0000999F0000}"/>
    <cellStyle name="Normal 6 2 4 9 3 2" xfId="19829" xr:uid="{00000000-0005-0000-0000-00009A9F0000}"/>
    <cellStyle name="Normal 6 2 4 9 3 2 2" xfId="35498" xr:uid="{00000000-0005-0000-0000-00009B9F0000}"/>
    <cellStyle name="Normal 6 2 4 9 3 2 3" xfId="51095" xr:uid="{00000000-0005-0000-0000-00009C9F0000}"/>
    <cellStyle name="Normal 6 2 4 9 3 3" xfId="27752" xr:uid="{00000000-0005-0000-0000-00009D9F0000}"/>
    <cellStyle name="Normal 6 2 4 9 3 4" xfId="43349" xr:uid="{00000000-0005-0000-0000-00009E9F0000}"/>
    <cellStyle name="Normal 6 2 4 9 4" xfId="19827" xr:uid="{00000000-0005-0000-0000-00009F9F0000}"/>
    <cellStyle name="Normal 6 2 4 9 4 2" xfId="35496" xr:uid="{00000000-0005-0000-0000-0000A09F0000}"/>
    <cellStyle name="Normal 6 2 4 9 4 3" xfId="51093" xr:uid="{00000000-0005-0000-0000-0000A19F0000}"/>
    <cellStyle name="Normal 6 2 4 9 5" xfId="27750" xr:uid="{00000000-0005-0000-0000-0000A29F0000}"/>
    <cellStyle name="Normal 6 2 4 9 6" xfId="43347" xr:uid="{00000000-0005-0000-0000-0000A39F0000}"/>
    <cellStyle name="Normal 6 2 5" xfId="11921" xr:uid="{00000000-0005-0000-0000-0000A49F0000}"/>
    <cellStyle name="Normal 6 2 5 2" xfId="11922" xr:uid="{00000000-0005-0000-0000-0000A59F0000}"/>
    <cellStyle name="Normal 6 2 5 2 2" xfId="11923" xr:uid="{00000000-0005-0000-0000-0000A69F0000}"/>
    <cellStyle name="Normal 6 2 5 2 2 2" xfId="11924" xr:uid="{00000000-0005-0000-0000-0000A79F0000}"/>
    <cellStyle name="Normal 6 2 5 2 2 2 2" xfId="19833" xr:uid="{00000000-0005-0000-0000-0000A89F0000}"/>
    <cellStyle name="Normal 6 2 5 2 2 2 2 2" xfId="35502" xr:uid="{00000000-0005-0000-0000-0000A99F0000}"/>
    <cellStyle name="Normal 6 2 5 2 2 2 2 3" xfId="51099" xr:uid="{00000000-0005-0000-0000-0000AA9F0000}"/>
    <cellStyle name="Normal 6 2 5 2 2 2 3" xfId="27756" xr:uid="{00000000-0005-0000-0000-0000AB9F0000}"/>
    <cellStyle name="Normal 6 2 5 2 2 2 4" xfId="43353" xr:uid="{00000000-0005-0000-0000-0000AC9F0000}"/>
    <cellStyle name="Normal 6 2 5 2 2 3" xfId="11925" xr:uid="{00000000-0005-0000-0000-0000AD9F0000}"/>
    <cellStyle name="Normal 6 2 5 2 2 3 2" xfId="19834" xr:uid="{00000000-0005-0000-0000-0000AE9F0000}"/>
    <cellStyle name="Normal 6 2 5 2 2 3 2 2" xfId="35503" xr:uid="{00000000-0005-0000-0000-0000AF9F0000}"/>
    <cellStyle name="Normal 6 2 5 2 2 3 2 3" xfId="51100" xr:uid="{00000000-0005-0000-0000-0000B09F0000}"/>
    <cellStyle name="Normal 6 2 5 2 2 3 3" xfId="27757" xr:uid="{00000000-0005-0000-0000-0000B19F0000}"/>
    <cellStyle name="Normal 6 2 5 2 2 3 4" xfId="43354" xr:uid="{00000000-0005-0000-0000-0000B29F0000}"/>
    <cellStyle name="Normal 6 2 5 2 2 4" xfId="19832" xr:uid="{00000000-0005-0000-0000-0000B39F0000}"/>
    <cellStyle name="Normal 6 2 5 2 2 4 2" xfId="35501" xr:uid="{00000000-0005-0000-0000-0000B49F0000}"/>
    <cellStyle name="Normal 6 2 5 2 2 4 3" xfId="51098" xr:uid="{00000000-0005-0000-0000-0000B59F0000}"/>
    <cellStyle name="Normal 6 2 5 2 2 5" xfId="27755" xr:uid="{00000000-0005-0000-0000-0000B69F0000}"/>
    <cellStyle name="Normal 6 2 5 2 2 6" xfId="43352" xr:uid="{00000000-0005-0000-0000-0000B79F0000}"/>
    <cellStyle name="Normal 6 2 5 2 3" xfId="11926" xr:uid="{00000000-0005-0000-0000-0000B89F0000}"/>
    <cellStyle name="Normal 6 2 5 2 3 2" xfId="19835" xr:uid="{00000000-0005-0000-0000-0000B99F0000}"/>
    <cellStyle name="Normal 6 2 5 2 3 2 2" xfId="35504" xr:uid="{00000000-0005-0000-0000-0000BA9F0000}"/>
    <cellStyle name="Normal 6 2 5 2 3 2 3" xfId="51101" xr:uid="{00000000-0005-0000-0000-0000BB9F0000}"/>
    <cellStyle name="Normal 6 2 5 2 3 3" xfId="27758" xr:uid="{00000000-0005-0000-0000-0000BC9F0000}"/>
    <cellStyle name="Normal 6 2 5 2 3 4" xfId="43355" xr:uid="{00000000-0005-0000-0000-0000BD9F0000}"/>
    <cellStyle name="Normal 6 2 5 2 4" xfId="11927" xr:uid="{00000000-0005-0000-0000-0000BE9F0000}"/>
    <cellStyle name="Normal 6 2 5 2 4 2" xfId="19836" xr:uid="{00000000-0005-0000-0000-0000BF9F0000}"/>
    <cellStyle name="Normal 6 2 5 2 4 2 2" xfId="35505" xr:uid="{00000000-0005-0000-0000-0000C09F0000}"/>
    <cellStyle name="Normal 6 2 5 2 4 2 3" xfId="51102" xr:uid="{00000000-0005-0000-0000-0000C19F0000}"/>
    <cellStyle name="Normal 6 2 5 2 4 3" xfId="27759" xr:uid="{00000000-0005-0000-0000-0000C29F0000}"/>
    <cellStyle name="Normal 6 2 5 2 4 4" xfId="43356" xr:uid="{00000000-0005-0000-0000-0000C39F0000}"/>
    <cellStyle name="Normal 6 2 5 2 5" xfId="19831" xr:uid="{00000000-0005-0000-0000-0000C49F0000}"/>
    <cellStyle name="Normal 6 2 5 2 5 2" xfId="35500" xr:uid="{00000000-0005-0000-0000-0000C59F0000}"/>
    <cellStyle name="Normal 6 2 5 2 5 3" xfId="51097" xr:uid="{00000000-0005-0000-0000-0000C69F0000}"/>
    <cellStyle name="Normal 6 2 5 2 6" xfId="27754" xr:uid="{00000000-0005-0000-0000-0000C79F0000}"/>
    <cellStyle name="Normal 6 2 5 2 7" xfId="43351" xr:uid="{00000000-0005-0000-0000-0000C89F0000}"/>
    <cellStyle name="Normal 6 2 5 3" xfId="11928" xr:uid="{00000000-0005-0000-0000-0000C99F0000}"/>
    <cellStyle name="Normal 6 2 5 3 2" xfId="11929" xr:uid="{00000000-0005-0000-0000-0000CA9F0000}"/>
    <cellStyle name="Normal 6 2 5 3 2 2" xfId="19838" xr:uid="{00000000-0005-0000-0000-0000CB9F0000}"/>
    <cellStyle name="Normal 6 2 5 3 2 2 2" xfId="35507" xr:uid="{00000000-0005-0000-0000-0000CC9F0000}"/>
    <cellStyle name="Normal 6 2 5 3 2 2 3" xfId="51104" xr:uid="{00000000-0005-0000-0000-0000CD9F0000}"/>
    <cellStyle name="Normal 6 2 5 3 2 3" xfId="27761" xr:uid="{00000000-0005-0000-0000-0000CE9F0000}"/>
    <cellStyle name="Normal 6 2 5 3 2 4" xfId="43358" xr:uid="{00000000-0005-0000-0000-0000CF9F0000}"/>
    <cellStyle name="Normal 6 2 5 3 3" xfId="11930" xr:uid="{00000000-0005-0000-0000-0000D09F0000}"/>
    <cellStyle name="Normal 6 2 5 3 3 2" xfId="19839" xr:uid="{00000000-0005-0000-0000-0000D19F0000}"/>
    <cellStyle name="Normal 6 2 5 3 3 2 2" xfId="35508" xr:uid="{00000000-0005-0000-0000-0000D29F0000}"/>
    <cellStyle name="Normal 6 2 5 3 3 2 3" xfId="51105" xr:uid="{00000000-0005-0000-0000-0000D39F0000}"/>
    <cellStyle name="Normal 6 2 5 3 3 3" xfId="27762" xr:uid="{00000000-0005-0000-0000-0000D49F0000}"/>
    <cellStyle name="Normal 6 2 5 3 3 4" xfId="43359" xr:uid="{00000000-0005-0000-0000-0000D59F0000}"/>
    <cellStyle name="Normal 6 2 5 3 4" xfId="19837" xr:uid="{00000000-0005-0000-0000-0000D69F0000}"/>
    <cellStyle name="Normal 6 2 5 3 4 2" xfId="35506" xr:uid="{00000000-0005-0000-0000-0000D79F0000}"/>
    <cellStyle name="Normal 6 2 5 3 4 3" xfId="51103" xr:uid="{00000000-0005-0000-0000-0000D89F0000}"/>
    <cellStyle name="Normal 6 2 5 3 5" xfId="27760" xr:uid="{00000000-0005-0000-0000-0000D99F0000}"/>
    <cellStyle name="Normal 6 2 5 3 6" xfId="43357" xr:uid="{00000000-0005-0000-0000-0000DA9F0000}"/>
    <cellStyle name="Normal 6 2 5 4" xfId="11931" xr:uid="{00000000-0005-0000-0000-0000DB9F0000}"/>
    <cellStyle name="Normal 6 2 5 4 2" xfId="19840" xr:uid="{00000000-0005-0000-0000-0000DC9F0000}"/>
    <cellStyle name="Normal 6 2 5 4 2 2" xfId="35509" xr:uid="{00000000-0005-0000-0000-0000DD9F0000}"/>
    <cellStyle name="Normal 6 2 5 4 2 3" xfId="51106" xr:uid="{00000000-0005-0000-0000-0000DE9F0000}"/>
    <cellStyle name="Normal 6 2 5 4 3" xfId="27763" xr:uid="{00000000-0005-0000-0000-0000DF9F0000}"/>
    <cellStyle name="Normal 6 2 5 4 4" xfId="43360" xr:uid="{00000000-0005-0000-0000-0000E09F0000}"/>
    <cellStyle name="Normal 6 2 5 5" xfId="11932" xr:uid="{00000000-0005-0000-0000-0000E19F0000}"/>
    <cellStyle name="Normal 6 2 5 5 2" xfId="19841" xr:uid="{00000000-0005-0000-0000-0000E29F0000}"/>
    <cellStyle name="Normal 6 2 5 5 2 2" xfId="35510" xr:uid="{00000000-0005-0000-0000-0000E39F0000}"/>
    <cellStyle name="Normal 6 2 5 5 2 3" xfId="51107" xr:uid="{00000000-0005-0000-0000-0000E49F0000}"/>
    <cellStyle name="Normal 6 2 5 5 3" xfId="27764" xr:uid="{00000000-0005-0000-0000-0000E59F0000}"/>
    <cellStyle name="Normal 6 2 5 5 4" xfId="43361" xr:uid="{00000000-0005-0000-0000-0000E69F0000}"/>
    <cellStyle name="Normal 6 2 5 6" xfId="19830" xr:uid="{00000000-0005-0000-0000-0000E79F0000}"/>
    <cellStyle name="Normal 6 2 5 6 2" xfId="35499" xr:uid="{00000000-0005-0000-0000-0000E89F0000}"/>
    <cellStyle name="Normal 6 2 5 6 3" xfId="51096" xr:uid="{00000000-0005-0000-0000-0000E99F0000}"/>
    <cellStyle name="Normal 6 2 5 7" xfId="27753" xr:uid="{00000000-0005-0000-0000-0000EA9F0000}"/>
    <cellStyle name="Normal 6 2 5 8" xfId="43350" xr:uid="{00000000-0005-0000-0000-0000EB9F0000}"/>
    <cellStyle name="Normal 6 2 6" xfId="11933" xr:uid="{00000000-0005-0000-0000-0000EC9F0000}"/>
    <cellStyle name="Normal 6 2 6 2" xfId="11934" xr:uid="{00000000-0005-0000-0000-0000ED9F0000}"/>
    <cellStyle name="Normal 6 2 6 2 2" xfId="11935" xr:uid="{00000000-0005-0000-0000-0000EE9F0000}"/>
    <cellStyle name="Normal 6 2 6 2 2 2" xfId="11936" xr:uid="{00000000-0005-0000-0000-0000EF9F0000}"/>
    <cellStyle name="Normal 6 2 6 2 2 2 2" xfId="19845" xr:uid="{00000000-0005-0000-0000-0000F09F0000}"/>
    <cellStyle name="Normal 6 2 6 2 2 2 2 2" xfId="35514" xr:uid="{00000000-0005-0000-0000-0000F19F0000}"/>
    <cellStyle name="Normal 6 2 6 2 2 2 2 3" xfId="51111" xr:uid="{00000000-0005-0000-0000-0000F29F0000}"/>
    <cellStyle name="Normal 6 2 6 2 2 2 3" xfId="27768" xr:uid="{00000000-0005-0000-0000-0000F39F0000}"/>
    <cellStyle name="Normal 6 2 6 2 2 2 4" xfId="43365" xr:uid="{00000000-0005-0000-0000-0000F49F0000}"/>
    <cellStyle name="Normal 6 2 6 2 2 3" xfId="11937" xr:uid="{00000000-0005-0000-0000-0000F59F0000}"/>
    <cellStyle name="Normal 6 2 6 2 2 3 2" xfId="19846" xr:uid="{00000000-0005-0000-0000-0000F69F0000}"/>
    <cellStyle name="Normal 6 2 6 2 2 3 2 2" xfId="35515" xr:uid="{00000000-0005-0000-0000-0000F79F0000}"/>
    <cellStyle name="Normal 6 2 6 2 2 3 2 3" xfId="51112" xr:uid="{00000000-0005-0000-0000-0000F89F0000}"/>
    <cellStyle name="Normal 6 2 6 2 2 3 3" xfId="27769" xr:uid="{00000000-0005-0000-0000-0000F99F0000}"/>
    <cellStyle name="Normal 6 2 6 2 2 3 4" xfId="43366" xr:uid="{00000000-0005-0000-0000-0000FA9F0000}"/>
    <cellStyle name="Normal 6 2 6 2 2 4" xfId="19844" xr:uid="{00000000-0005-0000-0000-0000FB9F0000}"/>
    <cellStyle name="Normal 6 2 6 2 2 4 2" xfId="35513" xr:uid="{00000000-0005-0000-0000-0000FC9F0000}"/>
    <cellStyle name="Normal 6 2 6 2 2 4 3" xfId="51110" xr:uid="{00000000-0005-0000-0000-0000FD9F0000}"/>
    <cellStyle name="Normal 6 2 6 2 2 5" xfId="27767" xr:uid="{00000000-0005-0000-0000-0000FE9F0000}"/>
    <cellStyle name="Normal 6 2 6 2 2 6" xfId="43364" xr:uid="{00000000-0005-0000-0000-0000FF9F0000}"/>
    <cellStyle name="Normal 6 2 6 2 3" xfId="11938" xr:uid="{00000000-0005-0000-0000-000000A00000}"/>
    <cellStyle name="Normal 6 2 6 2 3 2" xfId="19847" xr:uid="{00000000-0005-0000-0000-000001A00000}"/>
    <cellStyle name="Normal 6 2 6 2 3 2 2" xfId="35516" xr:uid="{00000000-0005-0000-0000-000002A00000}"/>
    <cellStyle name="Normal 6 2 6 2 3 2 3" xfId="51113" xr:uid="{00000000-0005-0000-0000-000003A00000}"/>
    <cellStyle name="Normal 6 2 6 2 3 3" xfId="27770" xr:uid="{00000000-0005-0000-0000-000004A00000}"/>
    <cellStyle name="Normal 6 2 6 2 3 4" xfId="43367" xr:uid="{00000000-0005-0000-0000-000005A00000}"/>
    <cellStyle name="Normal 6 2 6 2 4" xfId="11939" xr:uid="{00000000-0005-0000-0000-000006A00000}"/>
    <cellStyle name="Normal 6 2 6 2 4 2" xfId="19848" xr:uid="{00000000-0005-0000-0000-000007A00000}"/>
    <cellStyle name="Normal 6 2 6 2 4 2 2" xfId="35517" xr:uid="{00000000-0005-0000-0000-000008A00000}"/>
    <cellStyle name="Normal 6 2 6 2 4 2 3" xfId="51114" xr:uid="{00000000-0005-0000-0000-000009A00000}"/>
    <cellStyle name="Normal 6 2 6 2 4 3" xfId="27771" xr:uid="{00000000-0005-0000-0000-00000AA00000}"/>
    <cellStyle name="Normal 6 2 6 2 4 4" xfId="43368" xr:uid="{00000000-0005-0000-0000-00000BA00000}"/>
    <cellStyle name="Normal 6 2 6 2 5" xfId="19843" xr:uid="{00000000-0005-0000-0000-00000CA00000}"/>
    <cellStyle name="Normal 6 2 6 2 5 2" xfId="35512" xr:uid="{00000000-0005-0000-0000-00000DA00000}"/>
    <cellStyle name="Normal 6 2 6 2 5 3" xfId="51109" xr:uid="{00000000-0005-0000-0000-00000EA00000}"/>
    <cellStyle name="Normal 6 2 6 2 6" xfId="27766" xr:uid="{00000000-0005-0000-0000-00000FA00000}"/>
    <cellStyle name="Normal 6 2 6 2 7" xfId="43363" xr:uid="{00000000-0005-0000-0000-000010A00000}"/>
    <cellStyle name="Normal 6 2 6 3" xfId="11940" xr:uid="{00000000-0005-0000-0000-000011A00000}"/>
    <cellStyle name="Normal 6 2 6 3 2" xfId="11941" xr:uid="{00000000-0005-0000-0000-000012A00000}"/>
    <cellStyle name="Normal 6 2 6 3 2 2" xfId="19850" xr:uid="{00000000-0005-0000-0000-000013A00000}"/>
    <cellStyle name="Normal 6 2 6 3 2 2 2" xfId="35519" xr:uid="{00000000-0005-0000-0000-000014A00000}"/>
    <cellStyle name="Normal 6 2 6 3 2 2 3" xfId="51116" xr:uid="{00000000-0005-0000-0000-000015A00000}"/>
    <cellStyle name="Normal 6 2 6 3 2 3" xfId="27773" xr:uid="{00000000-0005-0000-0000-000016A00000}"/>
    <cellStyle name="Normal 6 2 6 3 2 4" xfId="43370" xr:uid="{00000000-0005-0000-0000-000017A00000}"/>
    <cellStyle name="Normal 6 2 6 3 3" xfId="11942" xr:uid="{00000000-0005-0000-0000-000018A00000}"/>
    <cellStyle name="Normal 6 2 6 3 3 2" xfId="19851" xr:uid="{00000000-0005-0000-0000-000019A00000}"/>
    <cellStyle name="Normal 6 2 6 3 3 2 2" xfId="35520" xr:uid="{00000000-0005-0000-0000-00001AA00000}"/>
    <cellStyle name="Normal 6 2 6 3 3 2 3" xfId="51117" xr:uid="{00000000-0005-0000-0000-00001BA00000}"/>
    <cellStyle name="Normal 6 2 6 3 3 3" xfId="27774" xr:uid="{00000000-0005-0000-0000-00001CA00000}"/>
    <cellStyle name="Normal 6 2 6 3 3 4" xfId="43371" xr:uid="{00000000-0005-0000-0000-00001DA00000}"/>
    <cellStyle name="Normal 6 2 6 3 4" xfId="19849" xr:uid="{00000000-0005-0000-0000-00001EA00000}"/>
    <cellStyle name="Normal 6 2 6 3 4 2" xfId="35518" xr:uid="{00000000-0005-0000-0000-00001FA00000}"/>
    <cellStyle name="Normal 6 2 6 3 4 3" xfId="51115" xr:uid="{00000000-0005-0000-0000-000020A00000}"/>
    <cellStyle name="Normal 6 2 6 3 5" xfId="27772" xr:uid="{00000000-0005-0000-0000-000021A00000}"/>
    <cellStyle name="Normal 6 2 6 3 6" xfId="43369" xr:uid="{00000000-0005-0000-0000-000022A00000}"/>
    <cellStyle name="Normal 6 2 6 4" xfId="11943" xr:uid="{00000000-0005-0000-0000-000023A00000}"/>
    <cellStyle name="Normal 6 2 6 4 2" xfId="19852" xr:uid="{00000000-0005-0000-0000-000024A00000}"/>
    <cellStyle name="Normal 6 2 6 4 2 2" xfId="35521" xr:uid="{00000000-0005-0000-0000-000025A00000}"/>
    <cellStyle name="Normal 6 2 6 4 2 3" xfId="51118" xr:uid="{00000000-0005-0000-0000-000026A00000}"/>
    <cellStyle name="Normal 6 2 6 4 3" xfId="27775" xr:uid="{00000000-0005-0000-0000-000027A00000}"/>
    <cellStyle name="Normal 6 2 6 4 4" xfId="43372" xr:uid="{00000000-0005-0000-0000-000028A00000}"/>
    <cellStyle name="Normal 6 2 6 5" xfId="11944" xr:uid="{00000000-0005-0000-0000-000029A00000}"/>
    <cellStyle name="Normal 6 2 6 5 2" xfId="19853" xr:uid="{00000000-0005-0000-0000-00002AA00000}"/>
    <cellStyle name="Normal 6 2 6 5 2 2" xfId="35522" xr:uid="{00000000-0005-0000-0000-00002BA00000}"/>
    <cellStyle name="Normal 6 2 6 5 2 3" xfId="51119" xr:uid="{00000000-0005-0000-0000-00002CA00000}"/>
    <cellStyle name="Normal 6 2 6 5 3" xfId="27776" xr:uid="{00000000-0005-0000-0000-00002DA00000}"/>
    <cellStyle name="Normal 6 2 6 5 4" xfId="43373" xr:uid="{00000000-0005-0000-0000-00002EA00000}"/>
    <cellStyle name="Normal 6 2 6 6" xfId="19842" xr:uid="{00000000-0005-0000-0000-00002FA00000}"/>
    <cellStyle name="Normal 6 2 6 6 2" xfId="35511" xr:uid="{00000000-0005-0000-0000-000030A00000}"/>
    <cellStyle name="Normal 6 2 6 6 3" xfId="51108" xr:uid="{00000000-0005-0000-0000-000031A00000}"/>
    <cellStyle name="Normal 6 2 6 7" xfId="27765" xr:uid="{00000000-0005-0000-0000-000032A00000}"/>
    <cellStyle name="Normal 6 2 6 8" xfId="43362" xr:uid="{00000000-0005-0000-0000-000033A00000}"/>
    <cellStyle name="Normal 6 2 7" xfId="11945" xr:uid="{00000000-0005-0000-0000-000034A00000}"/>
    <cellStyle name="Normal 6 2 7 2" xfId="11946" xr:uid="{00000000-0005-0000-0000-000035A00000}"/>
    <cellStyle name="Normal 6 2 7 2 2" xfId="11947" xr:uid="{00000000-0005-0000-0000-000036A00000}"/>
    <cellStyle name="Normal 6 2 7 2 2 2" xfId="19856" xr:uid="{00000000-0005-0000-0000-000037A00000}"/>
    <cellStyle name="Normal 6 2 7 2 2 2 2" xfId="35525" xr:uid="{00000000-0005-0000-0000-000038A00000}"/>
    <cellStyle name="Normal 6 2 7 2 2 2 3" xfId="51122" xr:uid="{00000000-0005-0000-0000-000039A00000}"/>
    <cellStyle name="Normal 6 2 7 2 2 3" xfId="27779" xr:uid="{00000000-0005-0000-0000-00003AA00000}"/>
    <cellStyle name="Normal 6 2 7 2 2 4" xfId="43376" xr:uid="{00000000-0005-0000-0000-00003BA00000}"/>
    <cellStyle name="Normal 6 2 7 2 3" xfId="11948" xr:uid="{00000000-0005-0000-0000-00003CA00000}"/>
    <cellStyle name="Normal 6 2 7 2 3 2" xfId="19857" xr:uid="{00000000-0005-0000-0000-00003DA00000}"/>
    <cellStyle name="Normal 6 2 7 2 3 2 2" xfId="35526" xr:uid="{00000000-0005-0000-0000-00003EA00000}"/>
    <cellStyle name="Normal 6 2 7 2 3 2 3" xfId="51123" xr:uid="{00000000-0005-0000-0000-00003FA00000}"/>
    <cellStyle name="Normal 6 2 7 2 3 3" xfId="27780" xr:uid="{00000000-0005-0000-0000-000040A00000}"/>
    <cellStyle name="Normal 6 2 7 2 3 4" xfId="43377" xr:uid="{00000000-0005-0000-0000-000041A00000}"/>
    <cellStyle name="Normal 6 2 7 2 4" xfId="19855" xr:uid="{00000000-0005-0000-0000-000042A00000}"/>
    <cellStyle name="Normal 6 2 7 2 4 2" xfId="35524" xr:uid="{00000000-0005-0000-0000-000043A00000}"/>
    <cellStyle name="Normal 6 2 7 2 4 3" xfId="51121" xr:uid="{00000000-0005-0000-0000-000044A00000}"/>
    <cellStyle name="Normal 6 2 7 2 5" xfId="27778" xr:uid="{00000000-0005-0000-0000-000045A00000}"/>
    <cellStyle name="Normal 6 2 7 2 6" xfId="43375" xr:uid="{00000000-0005-0000-0000-000046A00000}"/>
    <cellStyle name="Normal 6 2 7 3" xfId="11949" xr:uid="{00000000-0005-0000-0000-000047A00000}"/>
    <cellStyle name="Normal 6 2 7 3 2" xfId="19858" xr:uid="{00000000-0005-0000-0000-000048A00000}"/>
    <cellStyle name="Normal 6 2 7 3 2 2" xfId="35527" xr:uid="{00000000-0005-0000-0000-000049A00000}"/>
    <cellStyle name="Normal 6 2 7 3 2 3" xfId="51124" xr:uid="{00000000-0005-0000-0000-00004AA00000}"/>
    <cellStyle name="Normal 6 2 7 3 3" xfId="27781" xr:uid="{00000000-0005-0000-0000-00004BA00000}"/>
    <cellStyle name="Normal 6 2 7 3 4" xfId="43378" xr:uid="{00000000-0005-0000-0000-00004CA00000}"/>
    <cellStyle name="Normal 6 2 7 4" xfId="11950" xr:uid="{00000000-0005-0000-0000-00004DA00000}"/>
    <cellStyle name="Normal 6 2 7 4 2" xfId="19859" xr:uid="{00000000-0005-0000-0000-00004EA00000}"/>
    <cellStyle name="Normal 6 2 7 4 2 2" xfId="35528" xr:uid="{00000000-0005-0000-0000-00004FA00000}"/>
    <cellStyle name="Normal 6 2 7 4 2 3" xfId="51125" xr:uid="{00000000-0005-0000-0000-000050A00000}"/>
    <cellStyle name="Normal 6 2 7 4 3" xfId="27782" xr:uid="{00000000-0005-0000-0000-000051A00000}"/>
    <cellStyle name="Normal 6 2 7 4 4" xfId="43379" xr:uid="{00000000-0005-0000-0000-000052A00000}"/>
    <cellStyle name="Normal 6 2 7 5" xfId="19854" xr:uid="{00000000-0005-0000-0000-000053A00000}"/>
    <cellStyle name="Normal 6 2 7 5 2" xfId="35523" xr:uid="{00000000-0005-0000-0000-000054A00000}"/>
    <cellStyle name="Normal 6 2 7 5 3" xfId="51120" xr:uid="{00000000-0005-0000-0000-000055A00000}"/>
    <cellStyle name="Normal 6 2 7 6" xfId="27777" xr:uid="{00000000-0005-0000-0000-000056A00000}"/>
    <cellStyle name="Normal 6 2 7 7" xfId="43374" xr:uid="{00000000-0005-0000-0000-000057A00000}"/>
    <cellStyle name="Normal 6 2 8" xfId="11951" xr:uid="{00000000-0005-0000-0000-000058A00000}"/>
    <cellStyle name="Normal 6 2 8 2" xfId="11952" xr:uid="{00000000-0005-0000-0000-000059A00000}"/>
    <cellStyle name="Normal 6 2 8 2 2" xfId="19861" xr:uid="{00000000-0005-0000-0000-00005AA00000}"/>
    <cellStyle name="Normal 6 2 8 2 2 2" xfId="35530" xr:uid="{00000000-0005-0000-0000-00005BA00000}"/>
    <cellStyle name="Normal 6 2 8 2 2 3" xfId="51127" xr:uid="{00000000-0005-0000-0000-00005CA00000}"/>
    <cellStyle name="Normal 6 2 8 2 3" xfId="27784" xr:uid="{00000000-0005-0000-0000-00005DA00000}"/>
    <cellStyle name="Normal 6 2 8 2 4" xfId="43381" xr:uid="{00000000-0005-0000-0000-00005EA00000}"/>
    <cellStyle name="Normal 6 2 8 3" xfId="11953" xr:uid="{00000000-0005-0000-0000-00005FA00000}"/>
    <cellStyle name="Normal 6 2 8 3 2" xfId="19862" xr:uid="{00000000-0005-0000-0000-000060A00000}"/>
    <cellStyle name="Normal 6 2 8 3 2 2" xfId="35531" xr:uid="{00000000-0005-0000-0000-000061A00000}"/>
    <cellStyle name="Normal 6 2 8 3 2 3" xfId="51128" xr:uid="{00000000-0005-0000-0000-000062A00000}"/>
    <cellStyle name="Normal 6 2 8 3 3" xfId="27785" xr:uid="{00000000-0005-0000-0000-000063A00000}"/>
    <cellStyle name="Normal 6 2 8 3 4" xfId="43382" xr:uid="{00000000-0005-0000-0000-000064A00000}"/>
    <cellStyle name="Normal 6 2 8 4" xfId="19860" xr:uid="{00000000-0005-0000-0000-000065A00000}"/>
    <cellStyle name="Normal 6 2 8 4 2" xfId="35529" xr:uid="{00000000-0005-0000-0000-000066A00000}"/>
    <cellStyle name="Normal 6 2 8 4 3" xfId="51126" xr:uid="{00000000-0005-0000-0000-000067A00000}"/>
    <cellStyle name="Normal 6 2 8 5" xfId="27783" xr:uid="{00000000-0005-0000-0000-000068A00000}"/>
    <cellStyle name="Normal 6 2 8 6" xfId="43380" xr:uid="{00000000-0005-0000-0000-000069A00000}"/>
    <cellStyle name="Normal 6 2 9" xfId="11954" xr:uid="{00000000-0005-0000-0000-00006AA00000}"/>
    <cellStyle name="Normal 6 2 9 2" xfId="11955" xr:uid="{00000000-0005-0000-0000-00006BA00000}"/>
    <cellStyle name="Normal 6 2 9 2 2" xfId="19864" xr:uid="{00000000-0005-0000-0000-00006CA00000}"/>
    <cellStyle name="Normal 6 2 9 2 2 2" xfId="35533" xr:uid="{00000000-0005-0000-0000-00006DA00000}"/>
    <cellStyle name="Normal 6 2 9 2 2 3" xfId="51130" xr:uid="{00000000-0005-0000-0000-00006EA00000}"/>
    <cellStyle name="Normal 6 2 9 2 3" xfId="27787" xr:uid="{00000000-0005-0000-0000-00006FA00000}"/>
    <cellStyle name="Normal 6 2 9 2 4" xfId="43384" xr:uid="{00000000-0005-0000-0000-000070A00000}"/>
    <cellStyle name="Normal 6 2 9 3" xfId="11956" xr:uid="{00000000-0005-0000-0000-000071A00000}"/>
    <cellStyle name="Normal 6 2 9 3 2" xfId="19865" xr:uid="{00000000-0005-0000-0000-000072A00000}"/>
    <cellStyle name="Normal 6 2 9 3 2 2" xfId="35534" xr:uid="{00000000-0005-0000-0000-000073A00000}"/>
    <cellStyle name="Normal 6 2 9 3 2 3" xfId="51131" xr:uid="{00000000-0005-0000-0000-000074A00000}"/>
    <cellStyle name="Normal 6 2 9 3 3" xfId="27788" xr:uid="{00000000-0005-0000-0000-000075A00000}"/>
    <cellStyle name="Normal 6 2 9 3 4" xfId="43385" xr:uid="{00000000-0005-0000-0000-000076A00000}"/>
    <cellStyle name="Normal 6 2 9 4" xfId="19863" xr:uid="{00000000-0005-0000-0000-000077A00000}"/>
    <cellStyle name="Normal 6 2 9 4 2" xfId="35532" xr:uid="{00000000-0005-0000-0000-000078A00000}"/>
    <cellStyle name="Normal 6 2 9 4 3" xfId="51129" xr:uid="{00000000-0005-0000-0000-000079A00000}"/>
    <cellStyle name="Normal 6 2 9 5" xfId="27786" xr:uid="{00000000-0005-0000-0000-00007AA00000}"/>
    <cellStyle name="Normal 6 2 9 6" xfId="43383" xr:uid="{00000000-0005-0000-0000-00007BA00000}"/>
    <cellStyle name="Normal 6 20" xfId="11957" xr:uid="{00000000-0005-0000-0000-00007CA00000}"/>
    <cellStyle name="Normal 6 20 2" xfId="11958" xr:uid="{00000000-0005-0000-0000-00007DA00000}"/>
    <cellStyle name="Normal 6 20 2 2" xfId="19867" xr:uid="{00000000-0005-0000-0000-00007EA00000}"/>
    <cellStyle name="Normal 6 20 2 2 2" xfId="35536" xr:uid="{00000000-0005-0000-0000-00007FA00000}"/>
    <cellStyle name="Normal 6 20 2 2 3" xfId="51133" xr:uid="{00000000-0005-0000-0000-000080A00000}"/>
    <cellStyle name="Normal 6 20 2 3" xfId="27790" xr:uid="{00000000-0005-0000-0000-000081A00000}"/>
    <cellStyle name="Normal 6 20 2 4" xfId="43387" xr:uid="{00000000-0005-0000-0000-000082A00000}"/>
    <cellStyle name="Normal 6 20 3" xfId="11959" xr:uid="{00000000-0005-0000-0000-000083A00000}"/>
    <cellStyle name="Normal 6 20 3 2" xfId="19868" xr:uid="{00000000-0005-0000-0000-000084A00000}"/>
    <cellStyle name="Normal 6 20 3 2 2" xfId="35537" xr:uid="{00000000-0005-0000-0000-000085A00000}"/>
    <cellStyle name="Normal 6 20 3 2 3" xfId="51134" xr:uid="{00000000-0005-0000-0000-000086A00000}"/>
    <cellStyle name="Normal 6 20 3 3" xfId="27791" xr:uid="{00000000-0005-0000-0000-000087A00000}"/>
    <cellStyle name="Normal 6 20 3 4" xfId="43388" xr:uid="{00000000-0005-0000-0000-000088A00000}"/>
    <cellStyle name="Normal 6 20 4" xfId="19866" xr:uid="{00000000-0005-0000-0000-000089A00000}"/>
    <cellStyle name="Normal 6 20 4 2" xfId="35535" xr:uid="{00000000-0005-0000-0000-00008AA00000}"/>
    <cellStyle name="Normal 6 20 4 3" xfId="51132" xr:uid="{00000000-0005-0000-0000-00008BA00000}"/>
    <cellStyle name="Normal 6 20 5" xfId="27789" xr:uid="{00000000-0005-0000-0000-00008CA00000}"/>
    <cellStyle name="Normal 6 20 6" xfId="43386" xr:uid="{00000000-0005-0000-0000-00008DA00000}"/>
    <cellStyle name="Normal 6 21" xfId="14087" xr:uid="{00000000-0005-0000-0000-00008EA00000}"/>
    <cellStyle name="Normal 6 22" xfId="19415" xr:uid="{00000000-0005-0000-0000-00008FA00000}"/>
    <cellStyle name="Normal 6 22 2" xfId="35084" xr:uid="{00000000-0005-0000-0000-000090A00000}"/>
    <cellStyle name="Normal 6 22 3" xfId="50681" xr:uid="{00000000-0005-0000-0000-000091A00000}"/>
    <cellStyle name="Normal 6 23" xfId="11506" xr:uid="{00000000-0005-0000-0000-000092A00000}"/>
    <cellStyle name="Normal 6 23 2" xfId="27338" xr:uid="{00000000-0005-0000-0000-000093A00000}"/>
    <cellStyle name="Normal 6 24" xfId="42935" xr:uid="{00000000-0005-0000-0000-000094A00000}"/>
    <cellStyle name="Normal 6 3" xfId="291" xr:uid="{00000000-0005-0000-0000-000095A00000}"/>
    <cellStyle name="Normal 6 3 10" xfId="11961" xr:uid="{00000000-0005-0000-0000-000096A00000}"/>
    <cellStyle name="Normal 6 3 10 2" xfId="11962" xr:uid="{00000000-0005-0000-0000-000097A00000}"/>
    <cellStyle name="Normal 6 3 10 2 2" xfId="19871" xr:uid="{00000000-0005-0000-0000-000098A00000}"/>
    <cellStyle name="Normal 6 3 10 2 2 2" xfId="35540" xr:uid="{00000000-0005-0000-0000-000099A00000}"/>
    <cellStyle name="Normal 6 3 10 2 2 3" xfId="51137" xr:uid="{00000000-0005-0000-0000-00009AA00000}"/>
    <cellStyle name="Normal 6 3 10 2 3" xfId="27794" xr:uid="{00000000-0005-0000-0000-00009BA00000}"/>
    <cellStyle name="Normal 6 3 10 2 4" xfId="43391" xr:uid="{00000000-0005-0000-0000-00009CA00000}"/>
    <cellStyle name="Normal 6 3 10 3" xfId="11963" xr:uid="{00000000-0005-0000-0000-00009DA00000}"/>
    <cellStyle name="Normal 6 3 10 3 2" xfId="19872" xr:uid="{00000000-0005-0000-0000-00009EA00000}"/>
    <cellStyle name="Normal 6 3 10 3 2 2" xfId="35541" xr:uid="{00000000-0005-0000-0000-00009FA00000}"/>
    <cellStyle name="Normal 6 3 10 3 2 3" xfId="51138" xr:uid="{00000000-0005-0000-0000-0000A0A00000}"/>
    <cellStyle name="Normal 6 3 10 3 3" xfId="27795" xr:uid="{00000000-0005-0000-0000-0000A1A00000}"/>
    <cellStyle name="Normal 6 3 10 3 4" xfId="43392" xr:uid="{00000000-0005-0000-0000-0000A2A00000}"/>
    <cellStyle name="Normal 6 3 10 4" xfId="19870" xr:uid="{00000000-0005-0000-0000-0000A3A00000}"/>
    <cellStyle name="Normal 6 3 10 4 2" xfId="35539" xr:uid="{00000000-0005-0000-0000-0000A4A00000}"/>
    <cellStyle name="Normal 6 3 10 4 3" xfId="51136" xr:uid="{00000000-0005-0000-0000-0000A5A00000}"/>
    <cellStyle name="Normal 6 3 10 5" xfId="27793" xr:uid="{00000000-0005-0000-0000-0000A6A00000}"/>
    <cellStyle name="Normal 6 3 10 6" xfId="43390" xr:uid="{00000000-0005-0000-0000-0000A7A00000}"/>
    <cellStyle name="Normal 6 3 11" xfId="11964" xr:uid="{00000000-0005-0000-0000-0000A8A00000}"/>
    <cellStyle name="Normal 6 3 11 2" xfId="11965" xr:uid="{00000000-0005-0000-0000-0000A9A00000}"/>
    <cellStyle name="Normal 6 3 11 2 2" xfId="19874" xr:uid="{00000000-0005-0000-0000-0000AAA00000}"/>
    <cellStyle name="Normal 6 3 11 2 2 2" xfId="35543" xr:uid="{00000000-0005-0000-0000-0000ABA00000}"/>
    <cellStyle name="Normal 6 3 11 2 2 3" xfId="51140" xr:uid="{00000000-0005-0000-0000-0000ACA00000}"/>
    <cellStyle name="Normal 6 3 11 2 3" xfId="27797" xr:uid="{00000000-0005-0000-0000-0000ADA00000}"/>
    <cellStyle name="Normal 6 3 11 2 4" xfId="43394" xr:uid="{00000000-0005-0000-0000-0000AEA00000}"/>
    <cellStyle name="Normal 6 3 11 3" xfId="11966" xr:uid="{00000000-0005-0000-0000-0000AFA00000}"/>
    <cellStyle name="Normal 6 3 11 3 2" xfId="19875" xr:uid="{00000000-0005-0000-0000-0000B0A00000}"/>
    <cellStyle name="Normal 6 3 11 3 2 2" xfId="35544" xr:uid="{00000000-0005-0000-0000-0000B1A00000}"/>
    <cellStyle name="Normal 6 3 11 3 2 3" xfId="51141" xr:uid="{00000000-0005-0000-0000-0000B2A00000}"/>
    <cellStyle name="Normal 6 3 11 3 3" xfId="27798" xr:uid="{00000000-0005-0000-0000-0000B3A00000}"/>
    <cellStyle name="Normal 6 3 11 3 4" xfId="43395" xr:uid="{00000000-0005-0000-0000-0000B4A00000}"/>
    <cellStyle name="Normal 6 3 11 4" xfId="19873" xr:uid="{00000000-0005-0000-0000-0000B5A00000}"/>
    <cellStyle name="Normal 6 3 11 4 2" xfId="35542" xr:uid="{00000000-0005-0000-0000-0000B6A00000}"/>
    <cellStyle name="Normal 6 3 11 4 3" xfId="51139" xr:uid="{00000000-0005-0000-0000-0000B7A00000}"/>
    <cellStyle name="Normal 6 3 11 5" xfId="27796" xr:uid="{00000000-0005-0000-0000-0000B8A00000}"/>
    <cellStyle name="Normal 6 3 11 6" xfId="43393" xr:uid="{00000000-0005-0000-0000-0000B9A00000}"/>
    <cellStyle name="Normal 6 3 12" xfId="11967" xr:uid="{00000000-0005-0000-0000-0000BAA00000}"/>
    <cellStyle name="Normal 6 3 12 2" xfId="11968" xr:uid="{00000000-0005-0000-0000-0000BBA00000}"/>
    <cellStyle name="Normal 6 3 12 2 2" xfId="19877" xr:uid="{00000000-0005-0000-0000-0000BCA00000}"/>
    <cellStyle name="Normal 6 3 12 2 2 2" xfId="35546" xr:uid="{00000000-0005-0000-0000-0000BDA00000}"/>
    <cellStyle name="Normal 6 3 12 2 2 3" xfId="51143" xr:uid="{00000000-0005-0000-0000-0000BEA00000}"/>
    <cellStyle name="Normal 6 3 12 2 3" xfId="27800" xr:uid="{00000000-0005-0000-0000-0000BFA00000}"/>
    <cellStyle name="Normal 6 3 12 2 4" xfId="43397" xr:uid="{00000000-0005-0000-0000-0000C0A00000}"/>
    <cellStyle name="Normal 6 3 12 3" xfId="11969" xr:uid="{00000000-0005-0000-0000-0000C1A00000}"/>
    <cellStyle name="Normal 6 3 12 3 2" xfId="19878" xr:uid="{00000000-0005-0000-0000-0000C2A00000}"/>
    <cellStyle name="Normal 6 3 12 3 2 2" xfId="35547" xr:uid="{00000000-0005-0000-0000-0000C3A00000}"/>
    <cellStyle name="Normal 6 3 12 3 2 3" xfId="51144" xr:uid="{00000000-0005-0000-0000-0000C4A00000}"/>
    <cellStyle name="Normal 6 3 12 3 3" xfId="27801" xr:uid="{00000000-0005-0000-0000-0000C5A00000}"/>
    <cellStyle name="Normal 6 3 12 3 4" xfId="43398" xr:uid="{00000000-0005-0000-0000-0000C6A00000}"/>
    <cellStyle name="Normal 6 3 12 4" xfId="19876" xr:uid="{00000000-0005-0000-0000-0000C7A00000}"/>
    <cellStyle name="Normal 6 3 12 4 2" xfId="35545" xr:uid="{00000000-0005-0000-0000-0000C8A00000}"/>
    <cellStyle name="Normal 6 3 12 4 3" xfId="51142" xr:uid="{00000000-0005-0000-0000-0000C9A00000}"/>
    <cellStyle name="Normal 6 3 12 5" xfId="27799" xr:uid="{00000000-0005-0000-0000-0000CAA00000}"/>
    <cellStyle name="Normal 6 3 12 6" xfId="43396" xr:uid="{00000000-0005-0000-0000-0000CBA00000}"/>
    <cellStyle name="Normal 6 3 13" xfId="11970" xr:uid="{00000000-0005-0000-0000-0000CCA00000}"/>
    <cellStyle name="Normal 6 3 13 2" xfId="11971" xr:uid="{00000000-0005-0000-0000-0000CDA00000}"/>
    <cellStyle name="Normal 6 3 13 2 2" xfId="19880" xr:uid="{00000000-0005-0000-0000-0000CEA00000}"/>
    <cellStyle name="Normal 6 3 13 2 2 2" xfId="35549" xr:uid="{00000000-0005-0000-0000-0000CFA00000}"/>
    <cellStyle name="Normal 6 3 13 2 2 3" xfId="51146" xr:uid="{00000000-0005-0000-0000-0000D0A00000}"/>
    <cellStyle name="Normal 6 3 13 2 3" xfId="27803" xr:uid="{00000000-0005-0000-0000-0000D1A00000}"/>
    <cellStyle name="Normal 6 3 13 2 4" xfId="43400" xr:uid="{00000000-0005-0000-0000-0000D2A00000}"/>
    <cellStyle name="Normal 6 3 13 3" xfId="11972" xr:uid="{00000000-0005-0000-0000-0000D3A00000}"/>
    <cellStyle name="Normal 6 3 13 3 2" xfId="19881" xr:uid="{00000000-0005-0000-0000-0000D4A00000}"/>
    <cellStyle name="Normal 6 3 13 3 2 2" xfId="35550" xr:uid="{00000000-0005-0000-0000-0000D5A00000}"/>
    <cellStyle name="Normal 6 3 13 3 2 3" xfId="51147" xr:uid="{00000000-0005-0000-0000-0000D6A00000}"/>
    <cellStyle name="Normal 6 3 13 3 3" xfId="27804" xr:uid="{00000000-0005-0000-0000-0000D7A00000}"/>
    <cellStyle name="Normal 6 3 13 3 4" xfId="43401" xr:uid="{00000000-0005-0000-0000-0000D8A00000}"/>
    <cellStyle name="Normal 6 3 13 4" xfId="19879" xr:uid="{00000000-0005-0000-0000-0000D9A00000}"/>
    <cellStyle name="Normal 6 3 13 4 2" xfId="35548" xr:uid="{00000000-0005-0000-0000-0000DAA00000}"/>
    <cellStyle name="Normal 6 3 13 4 3" xfId="51145" xr:uid="{00000000-0005-0000-0000-0000DBA00000}"/>
    <cellStyle name="Normal 6 3 13 5" xfId="27802" xr:uid="{00000000-0005-0000-0000-0000DCA00000}"/>
    <cellStyle name="Normal 6 3 13 6" xfId="43399" xr:uid="{00000000-0005-0000-0000-0000DDA00000}"/>
    <cellStyle name="Normal 6 3 14" xfId="11973" xr:uid="{00000000-0005-0000-0000-0000DEA00000}"/>
    <cellStyle name="Normal 6 3 14 2" xfId="11974" xr:uid="{00000000-0005-0000-0000-0000DFA00000}"/>
    <cellStyle name="Normal 6 3 14 2 2" xfId="19883" xr:uid="{00000000-0005-0000-0000-0000E0A00000}"/>
    <cellStyle name="Normal 6 3 14 2 2 2" xfId="35552" xr:uid="{00000000-0005-0000-0000-0000E1A00000}"/>
    <cellStyle name="Normal 6 3 14 2 2 3" xfId="51149" xr:uid="{00000000-0005-0000-0000-0000E2A00000}"/>
    <cellStyle name="Normal 6 3 14 2 3" xfId="27806" xr:uid="{00000000-0005-0000-0000-0000E3A00000}"/>
    <cellStyle name="Normal 6 3 14 2 4" xfId="43403" xr:uid="{00000000-0005-0000-0000-0000E4A00000}"/>
    <cellStyle name="Normal 6 3 14 3" xfId="11975" xr:uid="{00000000-0005-0000-0000-0000E5A00000}"/>
    <cellStyle name="Normal 6 3 14 3 2" xfId="19884" xr:uid="{00000000-0005-0000-0000-0000E6A00000}"/>
    <cellStyle name="Normal 6 3 14 3 2 2" xfId="35553" xr:uid="{00000000-0005-0000-0000-0000E7A00000}"/>
    <cellStyle name="Normal 6 3 14 3 2 3" xfId="51150" xr:uid="{00000000-0005-0000-0000-0000E8A00000}"/>
    <cellStyle name="Normal 6 3 14 3 3" xfId="27807" xr:uid="{00000000-0005-0000-0000-0000E9A00000}"/>
    <cellStyle name="Normal 6 3 14 3 4" xfId="43404" xr:uid="{00000000-0005-0000-0000-0000EAA00000}"/>
    <cellStyle name="Normal 6 3 14 4" xfId="19882" xr:uid="{00000000-0005-0000-0000-0000EBA00000}"/>
    <cellStyle name="Normal 6 3 14 4 2" xfId="35551" xr:uid="{00000000-0005-0000-0000-0000ECA00000}"/>
    <cellStyle name="Normal 6 3 14 4 3" xfId="51148" xr:uid="{00000000-0005-0000-0000-0000EDA00000}"/>
    <cellStyle name="Normal 6 3 14 5" xfId="27805" xr:uid="{00000000-0005-0000-0000-0000EEA00000}"/>
    <cellStyle name="Normal 6 3 14 6" xfId="43402" xr:uid="{00000000-0005-0000-0000-0000EFA00000}"/>
    <cellStyle name="Normal 6 3 15" xfId="11976" xr:uid="{00000000-0005-0000-0000-0000F0A00000}"/>
    <cellStyle name="Normal 6 3 15 2" xfId="11977" xr:uid="{00000000-0005-0000-0000-0000F1A00000}"/>
    <cellStyle name="Normal 6 3 15 2 2" xfId="19886" xr:uid="{00000000-0005-0000-0000-0000F2A00000}"/>
    <cellStyle name="Normal 6 3 15 2 2 2" xfId="35555" xr:uid="{00000000-0005-0000-0000-0000F3A00000}"/>
    <cellStyle name="Normal 6 3 15 2 2 3" xfId="51152" xr:uid="{00000000-0005-0000-0000-0000F4A00000}"/>
    <cellStyle name="Normal 6 3 15 2 3" xfId="27809" xr:uid="{00000000-0005-0000-0000-0000F5A00000}"/>
    <cellStyle name="Normal 6 3 15 2 4" xfId="43406" xr:uid="{00000000-0005-0000-0000-0000F6A00000}"/>
    <cellStyle name="Normal 6 3 15 3" xfId="11978" xr:uid="{00000000-0005-0000-0000-0000F7A00000}"/>
    <cellStyle name="Normal 6 3 15 3 2" xfId="19887" xr:uid="{00000000-0005-0000-0000-0000F8A00000}"/>
    <cellStyle name="Normal 6 3 15 3 2 2" xfId="35556" xr:uid="{00000000-0005-0000-0000-0000F9A00000}"/>
    <cellStyle name="Normal 6 3 15 3 2 3" xfId="51153" xr:uid="{00000000-0005-0000-0000-0000FAA00000}"/>
    <cellStyle name="Normal 6 3 15 3 3" xfId="27810" xr:uid="{00000000-0005-0000-0000-0000FBA00000}"/>
    <cellStyle name="Normal 6 3 15 3 4" xfId="43407" xr:uid="{00000000-0005-0000-0000-0000FCA00000}"/>
    <cellStyle name="Normal 6 3 15 4" xfId="19885" xr:uid="{00000000-0005-0000-0000-0000FDA00000}"/>
    <cellStyle name="Normal 6 3 15 4 2" xfId="35554" xr:uid="{00000000-0005-0000-0000-0000FEA00000}"/>
    <cellStyle name="Normal 6 3 15 4 3" xfId="51151" xr:uid="{00000000-0005-0000-0000-0000FFA00000}"/>
    <cellStyle name="Normal 6 3 15 5" xfId="27808" xr:uid="{00000000-0005-0000-0000-000000A10000}"/>
    <cellStyle name="Normal 6 3 15 6" xfId="43405" xr:uid="{00000000-0005-0000-0000-000001A10000}"/>
    <cellStyle name="Normal 6 3 16" xfId="11979" xr:uid="{00000000-0005-0000-0000-000002A10000}"/>
    <cellStyle name="Normal 6 3 16 2" xfId="11980" xr:uid="{00000000-0005-0000-0000-000003A10000}"/>
    <cellStyle name="Normal 6 3 16 2 2" xfId="19889" xr:uid="{00000000-0005-0000-0000-000004A10000}"/>
    <cellStyle name="Normal 6 3 16 2 2 2" xfId="35558" xr:uid="{00000000-0005-0000-0000-000005A10000}"/>
    <cellStyle name="Normal 6 3 16 2 2 3" xfId="51155" xr:uid="{00000000-0005-0000-0000-000006A10000}"/>
    <cellStyle name="Normal 6 3 16 2 3" xfId="27812" xr:uid="{00000000-0005-0000-0000-000007A10000}"/>
    <cellStyle name="Normal 6 3 16 2 4" xfId="43409" xr:uid="{00000000-0005-0000-0000-000008A10000}"/>
    <cellStyle name="Normal 6 3 16 3" xfId="11981" xr:uid="{00000000-0005-0000-0000-000009A10000}"/>
    <cellStyle name="Normal 6 3 16 3 2" xfId="19890" xr:uid="{00000000-0005-0000-0000-00000AA10000}"/>
    <cellStyle name="Normal 6 3 16 3 2 2" xfId="35559" xr:uid="{00000000-0005-0000-0000-00000BA10000}"/>
    <cellStyle name="Normal 6 3 16 3 2 3" xfId="51156" xr:uid="{00000000-0005-0000-0000-00000CA10000}"/>
    <cellStyle name="Normal 6 3 16 3 3" xfId="27813" xr:uid="{00000000-0005-0000-0000-00000DA10000}"/>
    <cellStyle name="Normal 6 3 16 3 4" xfId="43410" xr:uid="{00000000-0005-0000-0000-00000EA10000}"/>
    <cellStyle name="Normal 6 3 16 4" xfId="19888" xr:uid="{00000000-0005-0000-0000-00000FA10000}"/>
    <cellStyle name="Normal 6 3 16 4 2" xfId="35557" xr:uid="{00000000-0005-0000-0000-000010A10000}"/>
    <cellStyle name="Normal 6 3 16 4 3" xfId="51154" xr:uid="{00000000-0005-0000-0000-000011A10000}"/>
    <cellStyle name="Normal 6 3 16 5" xfId="27811" xr:uid="{00000000-0005-0000-0000-000012A10000}"/>
    <cellStyle name="Normal 6 3 16 6" xfId="43408" xr:uid="{00000000-0005-0000-0000-000013A10000}"/>
    <cellStyle name="Normal 6 3 17" xfId="11982" xr:uid="{00000000-0005-0000-0000-000014A10000}"/>
    <cellStyle name="Normal 6 3 17 2" xfId="11983" xr:uid="{00000000-0005-0000-0000-000015A10000}"/>
    <cellStyle name="Normal 6 3 17 2 2" xfId="19892" xr:uid="{00000000-0005-0000-0000-000016A10000}"/>
    <cellStyle name="Normal 6 3 17 2 2 2" xfId="35561" xr:uid="{00000000-0005-0000-0000-000017A10000}"/>
    <cellStyle name="Normal 6 3 17 2 2 3" xfId="51158" xr:uid="{00000000-0005-0000-0000-000018A10000}"/>
    <cellStyle name="Normal 6 3 17 2 3" xfId="27815" xr:uid="{00000000-0005-0000-0000-000019A10000}"/>
    <cellStyle name="Normal 6 3 17 2 4" xfId="43412" xr:uid="{00000000-0005-0000-0000-00001AA10000}"/>
    <cellStyle name="Normal 6 3 17 3" xfId="11984" xr:uid="{00000000-0005-0000-0000-00001BA10000}"/>
    <cellStyle name="Normal 6 3 17 3 2" xfId="19893" xr:uid="{00000000-0005-0000-0000-00001CA10000}"/>
    <cellStyle name="Normal 6 3 17 3 2 2" xfId="35562" xr:uid="{00000000-0005-0000-0000-00001DA10000}"/>
    <cellStyle name="Normal 6 3 17 3 2 3" xfId="51159" xr:uid="{00000000-0005-0000-0000-00001EA10000}"/>
    <cellStyle name="Normal 6 3 17 3 3" xfId="27816" xr:uid="{00000000-0005-0000-0000-00001FA10000}"/>
    <cellStyle name="Normal 6 3 17 3 4" xfId="43413" xr:uid="{00000000-0005-0000-0000-000020A10000}"/>
    <cellStyle name="Normal 6 3 17 4" xfId="19891" xr:uid="{00000000-0005-0000-0000-000021A10000}"/>
    <cellStyle name="Normal 6 3 17 4 2" xfId="35560" xr:uid="{00000000-0005-0000-0000-000022A10000}"/>
    <cellStyle name="Normal 6 3 17 4 3" xfId="51157" xr:uid="{00000000-0005-0000-0000-000023A10000}"/>
    <cellStyle name="Normal 6 3 17 5" xfId="27814" xr:uid="{00000000-0005-0000-0000-000024A10000}"/>
    <cellStyle name="Normal 6 3 17 6" xfId="43411" xr:uid="{00000000-0005-0000-0000-000025A10000}"/>
    <cellStyle name="Normal 6 3 18" xfId="11985" xr:uid="{00000000-0005-0000-0000-000026A10000}"/>
    <cellStyle name="Normal 6 3 18 2" xfId="11986" xr:uid="{00000000-0005-0000-0000-000027A10000}"/>
    <cellStyle name="Normal 6 3 18 2 2" xfId="19895" xr:uid="{00000000-0005-0000-0000-000028A10000}"/>
    <cellStyle name="Normal 6 3 18 2 2 2" xfId="35564" xr:uid="{00000000-0005-0000-0000-000029A10000}"/>
    <cellStyle name="Normal 6 3 18 2 2 3" xfId="51161" xr:uid="{00000000-0005-0000-0000-00002AA10000}"/>
    <cellStyle name="Normal 6 3 18 2 3" xfId="27818" xr:uid="{00000000-0005-0000-0000-00002BA10000}"/>
    <cellStyle name="Normal 6 3 18 2 4" xfId="43415" xr:uid="{00000000-0005-0000-0000-00002CA10000}"/>
    <cellStyle name="Normal 6 3 18 3" xfId="11987" xr:uid="{00000000-0005-0000-0000-00002DA10000}"/>
    <cellStyle name="Normal 6 3 18 3 2" xfId="19896" xr:uid="{00000000-0005-0000-0000-00002EA10000}"/>
    <cellStyle name="Normal 6 3 18 3 2 2" xfId="35565" xr:uid="{00000000-0005-0000-0000-00002FA10000}"/>
    <cellStyle name="Normal 6 3 18 3 2 3" xfId="51162" xr:uid="{00000000-0005-0000-0000-000030A10000}"/>
    <cellStyle name="Normal 6 3 18 3 3" xfId="27819" xr:uid="{00000000-0005-0000-0000-000031A10000}"/>
    <cellStyle name="Normal 6 3 18 3 4" xfId="43416" xr:uid="{00000000-0005-0000-0000-000032A10000}"/>
    <cellStyle name="Normal 6 3 18 4" xfId="19894" xr:uid="{00000000-0005-0000-0000-000033A10000}"/>
    <cellStyle name="Normal 6 3 18 4 2" xfId="35563" xr:uid="{00000000-0005-0000-0000-000034A10000}"/>
    <cellStyle name="Normal 6 3 18 4 3" xfId="51160" xr:uid="{00000000-0005-0000-0000-000035A10000}"/>
    <cellStyle name="Normal 6 3 18 5" xfId="27817" xr:uid="{00000000-0005-0000-0000-000036A10000}"/>
    <cellStyle name="Normal 6 3 18 6" xfId="43414" xr:uid="{00000000-0005-0000-0000-000037A10000}"/>
    <cellStyle name="Normal 6 3 19" xfId="11988" xr:uid="{00000000-0005-0000-0000-000038A10000}"/>
    <cellStyle name="Normal 6 3 19 2" xfId="19897" xr:uid="{00000000-0005-0000-0000-000039A10000}"/>
    <cellStyle name="Normal 6 3 19 2 2" xfId="35566" xr:uid="{00000000-0005-0000-0000-00003AA10000}"/>
    <cellStyle name="Normal 6 3 19 2 3" xfId="51163" xr:uid="{00000000-0005-0000-0000-00003BA10000}"/>
    <cellStyle name="Normal 6 3 19 3" xfId="27820" xr:uid="{00000000-0005-0000-0000-00003CA10000}"/>
    <cellStyle name="Normal 6 3 19 4" xfId="43417" xr:uid="{00000000-0005-0000-0000-00003DA10000}"/>
    <cellStyle name="Normal 6 3 2" xfId="11989" xr:uid="{00000000-0005-0000-0000-00003EA10000}"/>
    <cellStyle name="Normal 6 3 2 10" xfId="11990" xr:uid="{00000000-0005-0000-0000-00003FA10000}"/>
    <cellStyle name="Normal 6 3 2 10 2" xfId="11991" xr:uid="{00000000-0005-0000-0000-000040A10000}"/>
    <cellStyle name="Normal 6 3 2 10 2 2" xfId="19900" xr:uid="{00000000-0005-0000-0000-000041A10000}"/>
    <cellStyle name="Normal 6 3 2 10 2 2 2" xfId="35569" xr:uid="{00000000-0005-0000-0000-000042A10000}"/>
    <cellStyle name="Normal 6 3 2 10 2 2 3" xfId="51166" xr:uid="{00000000-0005-0000-0000-000043A10000}"/>
    <cellStyle name="Normal 6 3 2 10 2 3" xfId="27823" xr:uid="{00000000-0005-0000-0000-000044A10000}"/>
    <cellStyle name="Normal 6 3 2 10 2 4" xfId="43420" xr:uid="{00000000-0005-0000-0000-000045A10000}"/>
    <cellStyle name="Normal 6 3 2 10 3" xfId="11992" xr:uid="{00000000-0005-0000-0000-000046A10000}"/>
    <cellStyle name="Normal 6 3 2 10 3 2" xfId="19901" xr:uid="{00000000-0005-0000-0000-000047A10000}"/>
    <cellStyle name="Normal 6 3 2 10 3 2 2" xfId="35570" xr:uid="{00000000-0005-0000-0000-000048A10000}"/>
    <cellStyle name="Normal 6 3 2 10 3 2 3" xfId="51167" xr:uid="{00000000-0005-0000-0000-000049A10000}"/>
    <cellStyle name="Normal 6 3 2 10 3 3" xfId="27824" xr:uid="{00000000-0005-0000-0000-00004AA10000}"/>
    <cellStyle name="Normal 6 3 2 10 3 4" xfId="43421" xr:uid="{00000000-0005-0000-0000-00004BA10000}"/>
    <cellStyle name="Normal 6 3 2 10 4" xfId="19899" xr:uid="{00000000-0005-0000-0000-00004CA10000}"/>
    <cellStyle name="Normal 6 3 2 10 4 2" xfId="35568" xr:uid="{00000000-0005-0000-0000-00004DA10000}"/>
    <cellStyle name="Normal 6 3 2 10 4 3" xfId="51165" xr:uid="{00000000-0005-0000-0000-00004EA10000}"/>
    <cellStyle name="Normal 6 3 2 10 5" xfId="27822" xr:uid="{00000000-0005-0000-0000-00004FA10000}"/>
    <cellStyle name="Normal 6 3 2 10 6" xfId="43419" xr:uid="{00000000-0005-0000-0000-000050A10000}"/>
    <cellStyle name="Normal 6 3 2 11" xfId="11993" xr:uid="{00000000-0005-0000-0000-000051A10000}"/>
    <cellStyle name="Normal 6 3 2 11 2" xfId="11994" xr:uid="{00000000-0005-0000-0000-000052A10000}"/>
    <cellStyle name="Normal 6 3 2 11 2 2" xfId="19903" xr:uid="{00000000-0005-0000-0000-000053A10000}"/>
    <cellStyle name="Normal 6 3 2 11 2 2 2" xfId="35572" xr:uid="{00000000-0005-0000-0000-000054A10000}"/>
    <cellStyle name="Normal 6 3 2 11 2 2 3" xfId="51169" xr:uid="{00000000-0005-0000-0000-000055A10000}"/>
    <cellStyle name="Normal 6 3 2 11 2 3" xfId="27826" xr:uid="{00000000-0005-0000-0000-000056A10000}"/>
    <cellStyle name="Normal 6 3 2 11 2 4" xfId="43423" xr:uid="{00000000-0005-0000-0000-000057A10000}"/>
    <cellStyle name="Normal 6 3 2 11 3" xfId="11995" xr:uid="{00000000-0005-0000-0000-000058A10000}"/>
    <cellStyle name="Normal 6 3 2 11 3 2" xfId="19904" xr:uid="{00000000-0005-0000-0000-000059A10000}"/>
    <cellStyle name="Normal 6 3 2 11 3 2 2" xfId="35573" xr:uid="{00000000-0005-0000-0000-00005AA10000}"/>
    <cellStyle name="Normal 6 3 2 11 3 2 3" xfId="51170" xr:uid="{00000000-0005-0000-0000-00005BA10000}"/>
    <cellStyle name="Normal 6 3 2 11 3 3" xfId="27827" xr:uid="{00000000-0005-0000-0000-00005CA10000}"/>
    <cellStyle name="Normal 6 3 2 11 3 4" xfId="43424" xr:uid="{00000000-0005-0000-0000-00005DA10000}"/>
    <cellStyle name="Normal 6 3 2 11 4" xfId="19902" xr:uid="{00000000-0005-0000-0000-00005EA10000}"/>
    <cellStyle name="Normal 6 3 2 11 4 2" xfId="35571" xr:uid="{00000000-0005-0000-0000-00005FA10000}"/>
    <cellStyle name="Normal 6 3 2 11 4 3" xfId="51168" xr:uid="{00000000-0005-0000-0000-000060A10000}"/>
    <cellStyle name="Normal 6 3 2 11 5" xfId="27825" xr:uid="{00000000-0005-0000-0000-000061A10000}"/>
    <cellStyle name="Normal 6 3 2 11 6" xfId="43422" xr:uid="{00000000-0005-0000-0000-000062A10000}"/>
    <cellStyle name="Normal 6 3 2 12" xfId="11996" xr:uid="{00000000-0005-0000-0000-000063A10000}"/>
    <cellStyle name="Normal 6 3 2 12 2" xfId="11997" xr:uid="{00000000-0005-0000-0000-000064A10000}"/>
    <cellStyle name="Normal 6 3 2 12 2 2" xfId="19906" xr:uid="{00000000-0005-0000-0000-000065A10000}"/>
    <cellStyle name="Normal 6 3 2 12 2 2 2" xfId="35575" xr:uid="{00000000-0005-0000-0000-000066A10000}"/>
    <cellStyle name="Normal 6 3 2 12 2 2 3" xfId="51172" xr:uid="{00000000-0005-0000-0000-000067A10000}"/>
    <cellStyle name="Normal 6 3 2 12 2 3" xfId="27829" xr:uid="{00000000-0005-0000-0000-000068A10000}"/>
    <cellStyle name="Normal 6 3 2 12 2 4" xfId="43426" xr:uid="{00000000-0005-0000-0000-000069A10000}"/>
    <cellStyle name="Normal 6 3 2 12 3" xfId="11998" xr:uid="{00000000-0005-0000-0000-00006AA10000}"/>
    <cellStyle name="Normal 6 3 2 12 3 2" xfId="19907" xr:uid="{00000000-0005-0000-0000-00006BA10000}"/>
    <cellStyle name="Normal 6 3 2 12 3 2 2" xfId="35576" xr:uid="{00000000-0005-0000-0000-00006CA10000}"/>
    <cellStyle name="Normal 6 3 2 12 3 2 3" xfId="51173" xr:uid="{00000000-0005-0000-0000-00006DA10000}"/>
    <cellStyle name="Normal 6 3 2 12 3 3" xfId="27830" xr:uid="{00000000-0005-0000-0000-00006EA10000}"/>
    <cellStyle name="Normal 6 3 2 12 3 4" xfId="43427" xr:uid="{00000000-0005-0000-0000-00006FA10000}"/>
    <cellStyle name="Normal 6 3 2 12 4" xfId="19905" xr:uid="{00000000-0005-0000-0000-000070A10000}"/>
    <cellStyle name="Normal 6 3 2 12 4 2" xfId="35574" xr:uid="{00000000-0005-0000-0000-000071A10000}"/>
    <cellStyle name="Normal 6 3 2 12 4 3" xfId="51171" xr:uid="{00000000-0005-0000-0000-000072A10000}"/>
    <cellStyle name="Normal 6 3 2 12 5" xfId="27828" xr:uid="{00000000-0005-0000-0000-000073A10000}"/>
    <cellStyle name="Normal 6 3 2 12 6" xfId="43425" xr:uid="{00000000-0005-0000-0000-000074A10000}"/>
    <cellStyle name="Normal 6 3 2 13" xfId="11999" xr:uid="{00000000-0005-0000-0000-000075A10000}"/>
    <cellStyle name="Normal 6 3 2 13 2" xfId="12000" xr:uid="{00000000-0005-0000-0000-000076A10000}"/>
    <cellStyle name="Normal 6 3 2 13 2 2" xfId="19909" xr:uid="{00000000-0005-0000-0000-000077A10000}"/>
    <cellStyle name="Normal 6 3 2 13 2 2 2" xfId="35578" xr:uid="{00000000-0005-0000-0000-000078A10000}"/>
    <cellStyle name="Normal 6 3 2 13 2 2 3" xfId="51175" xr:uid="{00000000-0005-0000-0000-000079A10000}"/>
    <cellStyle name="Normal 6 3 2 13 2 3" xfId="27832" xr:uid="{00000000-0005-0000-0000-00007AA10000}"/>
    <cellStyle name="Normal 6 3 2 13 2 4" xfId="43429" xr:uid="{00000000-0005-0000-0000-00007BA10000}"/>
    <cellStyle name="Normal 6 3 2 13 3" xfId="12001" xr:uid="{00000000-0005-0000-0000-00007CA10000}"/>
    <cellStyle name="Normal 6 3 2 13 3 2" xfId="19910" xr:uid="{00000000-0005-0000-0000-00007DA10000}"/>
    <cellStyle name="Normal 6 3 2 13 3 2 2" xfId="35579" xr:uid="{00000000-0005-0000-0000-00007EA10000}"/>
    <cellStyle name="Normal 6 3 2 13 3 2 3" xfId="51176" xr:uid="{00000000-0005-0000-0000-00007FA10000}"/>
    <cellStyle name="Normal 6 3 2 13 3 3" xfId="27833" xr:uid="{00000000-0005-0000-0000-000080A10000}"/>
    <cellStyle name="Normal 6 3 2 13 3 4" xfId="43430" xr:uid="{00000000-0005-0000-0000-000081A10000}"/>
    <cellStyle name="Normal 6 3 2 13 4" xfId="19908" xr:uid="{00000000-0005-0000-0000-000082A10000}"/>
    <cellStyle name="Normal 6 3 2 13 4 2" xfId="35577" xr:uid="{00000000-0005-0000-0000-000083A10000}"/>
    <cellStyle name="Normal 6 3 2 13 4 3" xfId="51174" xr:uid="{00000000-0005-0000-0000-000084A10000}"/>
    <cellStyle name="Normal 6 3 2 13 5" xfId="27831" xr:uid="{00000000-0005-0000-0000-000085A10000}"/>
    <cellStyle name="Normal 6 3 2 13 6" xfId="43428" xr:uid="{00000000-0005-0000-0000-000086A10000}"/>
    <cellStyle name="Normal 6 3 2 14" xfId="12002" xr:uid="{00000000-0005-0000-0000-000087A10000}"/>
    <cellStyle name="Normal 6 3 2 14 2" xfId="12003" xr:uid="{00000000-0005-0000-0000-000088A10000}"/>
    <cellStyle name="Normal 6 3 2 14 2 2" xfId="19912" xr:uid="{00000000-0005-0000-0000-000089A10000}"/>
    <cellStyle name="Normal 6 3 2 14 2 2 2" xfId="35581" xr:uid="{00000000-0005-0000-0000-00008AA10000}"/>
    <cellStyle name="Normal 6 3 2 14 2 2 3" xfId="51178" xr:uid="{00000000-0005-0000-0000-00008BA10000}"/>
    <cellStyle name="Normal 6 3 2 14 2 3" xfId="27835" xr:uid="{00000000-0005-0000-0000-00008CA10000}"/>
    <cellStyle name="Normal 6 3 2 14 2 4" xfId="43432" xr:uid="{00000000-0005-0000-0000-00008DA10000}"/>
    <cellStyle name="Normal 6 3 2 14 3" xfId="12004" xr:uid="{00000000-0005-0000-0000-00008EA10000}"/>
    <cellStyle name="Normal 6 3 2 14 3 2" xfId="19913" xr:uid="{00000000-0005-0000-0000-00008FA10000}"/>
    <cellStyle name="Normal 6 3 2 14 3 2 2" xfId="35582" xr:uid="{00000000-0005-0000-0000-000090A10000}"/>
    <cellStyle name="Normal 6 3 2 14 3 2 3" xfId="51179" xr:uid="{00000000-0005-0000-0000-000091A10000}"/>
    <cellStyle name="Normal 6 3 2 14 3 3" xfId="27836" xr:uid="{00000000-0005-0000-0000-000092A10000}"/>
    <cellStyle name="Normal 6 3 2 14 3 4" xfId="43433" xr:uid="{00000000-0005-0000-0000-000093A10000}"/>
    <cellStyle name="Normal 6 3 2 14 4" xfId="19911" xr:uid="{00000000-0005-0000-0000-000094A10000}"/>
    <cellStyle name="Normal 6 3 2 14 4 2" xfId="35580" xr:uid="{00000000-0005-0000-0000-000095A10000}"/>
    <cellStyle name="Normal 6 3 2 14 4 3" xfId="51177" xr:uid="{00000000-0005-0000-0000-000096A10000}"/>
    <cellStyle name="Normal 6 3 2 14 5" xfId="27834" xr:uid="{00000000-0005-0000-0000-000097A10000}"/>
    <cellStyle name="Normal 6 3 2 14 6" xfId="43431" xr:uid="{00000000-0005-0000-0000-000098A10000}"/>
    <cellStyle name="Normal 6 3 2 15" xfId="12005" xr:uid="{00000000-0005-0000-0000-000099A10000}"/>
    <cellStyle name="Normal 6 3 2 15 2" xfId="12006" xr:uid="{00000000-0005-0000-0000-00009AA10000}"/>
    <cellStyle name="Normal 6 3 2 15 2 2" xfId="19915" xr:uid="{00000000-0005-0000-0000-00009BA10000}"/>
    <cellStyle name="Normal 6 3 2 15 2 2 2" xfId="35584" xr:uid="{00000000-0005-0000-0000-00009CA10000}"/>
    <cellStyle name="Normal 6 3 2 15 2 2 3" xfId="51181" xr:uid="{00000000-0005-0000-0000-00009DA10000}"/>
    <cellStyle name="Normal 6 3 2 15 2 3" xfId="27838" xr:uid="{00000000-0005-0000-0000-00009EA10000}"/>
    <cellStyle name="Normal 6 3 2 15 2 4" xfId="43435" xr:uid="{00000000-0005-0000-0000-00009FA10000}"/>
    <cellStyle name="Normal 6 3 2 15 3" xfId="12007" xr:uid="{00000000-0005-0000-0000-0000A0A10000}"/>
    <cellStyle name="Normal 6 3 2 15 3 2" xfId="19916" xr:uid="{00000000-0005-0000-0000-0000A1A10000}"/>
    <cellStyle name="Normal 6 3 2 15 3 2 2" xfId="35585" xr:uid="{00000000-0005-0000-0000-0000A2A10000}"/>
    <cellStyle name="Normal 6 3 2 15 3 2 3" xfId="51182" xr:uid="{00000000-0005-0000-0000-0000A3A10000}"/>
    <cellStyle name="Normal 6 3 2 15 3 3" xfId="27839" xr:uid="{00000000-0005-0000-0000-0000A4A10000}"/>
    <cellStyle name="Normal 6 3 2 15 3 4" xfId="43436" xr:uid="{00000000-0005-0000-0000-0000A5A10000}"/>
    <cellStyle name="Normal 6 3 2 15 4" xfId="19914" xr:uid="{00000000-0005-0000-0000-0000A6A10000}"/>
    <cellStyle name="Normal 6 3 2 15 4 2" xfId="35583" xr:uid="{00000000-0005-0000-0000-0000A7A10000}"/>
    <cellStyle name="Normal 6 3 2 15 4 3" xfId="51180" xr:uid="{00000000-0005-0000-0000-0000A8A10000}"/>
    <cellStyle name="Normal 6 3 2 15 5" xfId="27837" xr:uid="{00000000-0005-0000-0000-0000A9A10000}"/>
    <cellStyle name="Normal 6 3 2 15 6" xfId="43434" xr:uid="{00000000-0005-0000-0000-0000AAA10000}"/>
    <cellStyle name="Normal 6 3 2 16" xfId="12008" xr:uid="{00000000-0005-0000-0000-0000ABA10000}"/>
    <cellStyle name="Normal 6 3 2 16 2" xfId="12009" xr:uid="{00000000-0005-0000-0000-0000ACA10000}"/>
    <cellStyle name="Normal 6 3 2 16 2 2" xfId="19918" xr:uid="{00000000-0005-0000-0000-0000ADA10000}"/>
    <cellStyle name="Normal 6 3 2 16 2 2 2" xfId="35587" xr:uid="{00000000-0005-0000-0000-0000AEA10000}"/>
    <cellStyle name="Normal 6 3 2 16 2 2 3" xfId="51184" xr:uid="{00000000-0005-0000-0000-0000AFA10000}"/>
    <cellStyle name="Normal 6 3 2 16 2 3" xfId="27841" xr:uid="{00000000-0005-0000-0000-0000B0A10000}"/>
    <cellStyle name="Normal 6 3 2 16 2 4" xfId="43438" xr:uid="{00000000-0005-0000-0000-0000B1A10000}"/>
    <cellStyle name="Normal 6 3 2 16 3" xfId="12010" xr:uid="{00000000-0005-0000-0000-0000B2A10000}"/>
    <cellStyle name="Normal 6 3 2 16 3 2" xfId="19919" xr:uid="{00000000-0005-0000-0000-0000B3A10000}"/>
    <cellStyle name="Normal 6 3 2 16 3 2 2" xfId="35588" xr:uid="{00000000-0005-0000-0000-0000B4A10000}"/>
    <cellStyle name="Normal 6 3 2 16 3 2 3" xfId="51185" xr:uid="{00000000-0005-0000-0000-0000B5A10000}"/>
    <cellStyle name="Normal 6 3 2 16 3 3" xfId="27842" xr:uid="{00000000-0005-0000-0000-0000B6A10000}"/>
    <cellStyle name="Normal 6 3 2 16 3 4" xfId="43439" xr:uid="{00000000-0005-0000-0000-0000B7A10000}"/>
    <cellStyle name="Normal 6 3 2 16 4" xfId="19917" xr:uid="{00000000-0005-0000-0000-0000B8A10000}"/>
    <cellStyle name="Normal 6 3 2 16 4 2" xfId="35586" xr:uid="{00000000-0005-0000-0000-0000B9A10000}"/>
    <cellStyle name="Normal 6 3 2 16 4 3" xfId="51183" xr:uid="{00000000-0005-0000-0000-0000BAA10000}"/>
    <cellStyle name="Normal 6 3 2 16 5" xfId="27840" xr:uid="{00000000-0005-0000-0000-0000BBA10000}"/>
    <cellStyle name="Normal 6 3 2 16 6" xfId="43437" xr:uid="{00000000-0005-0000-0000-0000BCA10000}"/>
    <cellStyle name="Normal 6 3 2 17" xfId="12011" xr:uid="{00000000-0005-0000-0000-0000BDA10000}"/>
    <cellStyle name="Normal 6 3 2 17 2" xfId="19920" xr:uid="{00000000-0005-0000-0000-0000BEA10000}"/>
    <cellStyle name="Normal 6 3 2 17 2 2" xfId="35589" xr:uid="{00000000-0005-0000-0000-0000BFA10000}"/>
    <cellStyle name="Normal 6 3 2 17 2 3" xfId="51186" xr:uid="{00000000-0005-0000-0000-0000C0A10000}"/>
    <cellStyle name="Normal 6 3 2 17 3" xfId="27843" xr:uid="{00000000-0005-0000-0000-0000C1A10000}"/>
    <cellStyle name="Normal 6 3 2 17 4" xfId="43440" xr:uid="{00000000-0005-0000-0000-0000C2A10000}"/>
    <cellStyle name="Normal 6 3 2 18" xfId="12012" xr:uid="{00000000-0005-0000-0000-0000C3A10000}"/>
    <cellStyle name="Normal 6 3 2 18 2" xfId="19921" xr:uid="{00000000-0005-0000-0000-0000C4A10000}"/>
    <cellStyle name="Normal 6 3 2 18 2 2" xfId="35590" xr:uid="{00000000-0005-0000-0000-0000C5A10000}"/>
    <cellStyle name="Normal 6 3 2 18 2 3" xfId="51187" xr:uid="{00000000-0005-0000-0000-0000C6A10000}"/>
    <cellStyle name="Normal 6 3 2 18 3" xfId="27844" xr:uid="{00000000-0005-0000-0000-0000C7A10000}"/>
    <cellStyle name="Normal 6 3 2 18 4" xfId="43441" xr:uid="{00000000-0005-0000-0000-0000C8A10000}"/>
    <cellStyle name="Normal 6 3 2 19" xfId="19898" xr:uid="{00000000-0005-0000-0000-0000C9A10000}"/>
    <cellStyle name="Normal 6 3 2 19 2" xfId="35567" xr:uid="{00000000-0005-0000-0000-0000CAA10000}"/>
    <cellStyle name="Normal 6 3 2 19 3" xfId="51164" xr:uid="{00000000-0005-0000-0000-0000CBA10000}"/>
    <cellStyle name="Normal 6 3 2 2" xfId="12013" xr:uid="{00000000-0005-0000-0000-0000CCA10000}"/>
    <cellStyle name="Normal 6 3 2 2 2" xfId="12014" xr:uid="{00000000-0005-0000-0000-0000CDA10000}"/>
    <cellStyle name="Normal 6 3 2 2 2 2" xfId="12015" xr:uid="{00000000-0005-0000-0000-0000CEA10000}"/>
    <cellStyle name="Normal 6 3 2 2 2 2 2" xfId="12016" xr:uid="{00000000-0005-0000-0000-0000CFA10000}"/>
    <cellStyle name="Normal 6 3 2 2 2 2 2 2" xfId="19925" xr:uid="{00000000-0005-0000-0000-0000D0A10000}"/>
    <cellStyle name="Normal 6 3 2 2 2 2 2 2 2" xfId="35594" xr:uid="{00000000-0005-0000-0000-0000D1A10000}"/>
    <cellStyle name="Normal 6 3 2 2 2 2 2 2 3" xfId="51191" xr:uid="{00000000-0005-0000-0000-0000D2A10000}"/>
    <cellStyle name="Normal 6 3 2 2 2 2 2 3" xfId="27848" xr:uid="{00000000-0005-0000-0000-0000D3A10000}"/>
    <cellStyle name="Normal 6 3 2 2 2 2 2 4" xfId="43445" xr:uid="{00000000-0005-0000-0000-0000D4A10000}"/>
    <cellStyle name="Normal 6 3 2 2 2 2 3" xfId="12017" xr:uid="{00000000-0005-0000-0000-0000D5A10000}"/>
    <cellStyle name="Normal 6 3 2 2 2 2 3 2" xfId="19926" xr:uid="{00000000-0005-0000-0000-0000D6A10000}"/>
    <cellStyle name="Normal 6 3 2 2 2 2 3 2 2" xfId="35595" xr:uid="{00000000-0005-0000-0000-0000D7A10000}"/>
    <cellStyle name="Normal 6 3 2 2 2 2 3 2 3" xfId="51192" xr:uid="{00000000-0005-0000-0000-0000D8A10000}"/>
    <cellStyle name="Normal 6 3 2 2 2 2 3 3" xfId="27849" xr:uid="{00000000-0005-0000-0000-0000D9A10000}"/>
    <cellStyle name="Normal 6 3 2 2 2 2 3 4" xfId="43446" xr:uid="{00000000-0005-0000-0000-0000DAA10000}"/>
    <cellStyle name="Normal 6 3 2 2 2 2 4" xfId="19924" xr:uid="{00000000-0005-0000-0000-0000DBA10000}"/>
    <cellStyle name="Normal 6 3 2 2 2 2 4 2" xfId="35593" xr:uid="{00000000-0005-0000-0000-0000DCA10000}"/>
    <cellStyle name="Normal 6 3 2 2 2 2 4 3" xfId="51190" xr:uid="{00000000-0005-0000-0000-0000DDA10000}"/>
    <cellStyle name="Normal 6 3 2 2 2 2 5" xfId="27847" xr:uid="{00000000-0005-0000-0000-0000DEA10000}"/>
    <cellStyle name="Normal 6 3 2 2 2 2 6" xfId="43444" xr:uid="{00000000-0005-0000-0000-0000DFA10000}"/>
    <cellStyle name="Normal 6 3 2 2 2 3" xfId="12018" xr:uid="{00000000-0005-0000-0000-0000E0A10000}"/>
    <cellStyle name="Normal 6 3 2 2 2 3 2" xfId="19927" xr:uid="{00000000-0005-0000-0000-0000E1A10000}"/>
    <cellStyle name="Normal 6 3 2 2 2 3 2 2" xfId="35596" xr:uid="{00000000-0005-0000-0000-0000E2A10000}"/>
    <cellStyle name="Normal 6 3 2 2 2 3 2 3" xfId="51193" xr:uid="{00000000-0005-0000-0000-0000E3A10000}"/>
    <cellStyle name="Normal 6 3 2 2 2 3 3" xfId="27850" xr:uid="{00000000-0005-0000-0000-0000E4A10000}"/>
    <cellStyle name="Normal 6 3 2 2 2 3 4" xfId="43447" xr:uid="{00000000-0005-0000-0000-0000E5A10000}"/>
    <cellStyle name="Normal 6 3 2 2 2 4" xfId="12019" xr:uid="{00000000-0005-0000-0000-0000E6A10000}"/>
    <cellStyle name="Normal 6 3 2 2 2 4 2" xfId="19928" xr:uid="{00000000-0005-0000-0000-0000E7A10000}"/>
    <cellStyle name="Normal 6 3 2 2 2 4 2 2" xfId="35597" xr:uid="{00000000-0005-0000-0000-0000E8A10000}"/>
    <cellStyle name="Normal 6 3 2 2 2 4 2 3" xfId="51194" xr:uid="{00000000-0005-0000-0000-0000E9A10000}"/>
    <cellStyle name="Normal 6 3 2 2 2 4 3" xfId="27851" xr:uid="{00000000-0005-0000-0000-0000EAA10000}"/>
    <cellStyle name="Normal 6 3 2 2 2 4 4" xfId="43448" xr:uid="{00000000-0005-0000-0000-0000EBA10000}"/>
    <cellStyle name="Normal 6 3 2 2 2 5" xfId="19923" xr:uid="{00000000-0005-0000-0000-0000ECA10000}"/>
    <cellStyle name="Normal 6 3 2 2 2 5 2" xfId="35592" xr:uid="{00000000-0005-0000-0000-0000EDA10000}"/>
    <cellStyle name="Normal 6 3 2 2 2 5 3" xfId="51189" xr:uid="{00000000-0005-0000-0000-0000EEA10000}"/>
    <cellStyle name="Normal 6 3 2 2 2 6" xfId="27846" xr:uid="{00000000-0005-0000-0000-0000EFA10000}"/>
    <cellStyle name="Normal 6 3 2 2 2 7" xfId="43443" xr:uid="{00000000-0005-0000-0000-0000F0A10000}"/>
    <cellStyle name="Normal 6 3 2 2 3" xfId="12020" xr:uid="{00000000-0005-0000-0000-0000F1A10000}"/>
    <cellStyle name="Normal 6 3 2 2 3 2" xfId="12021" xr:uid="{00000000-0005-0000-0000-0000F2A10000}"/>
    <cellStyle name="Normal 6 3 2 2 3 2 2" xfId="19930" xr:uid="{00000000-0005-0000-0000-0000F3A10000}"/>
    <cellStyle name="Normal 6 3 2 2 3 2 2 2" xfId="35599" xr:uid="{00000000-0005-0000-0000-0000F4A10000}"/>
    <cellStyle name="Normal 6 3 2 2 3 2 2 3" xfId="51196" xr:uid="{00000000-0005-0000-0000-0000F5A10000}"/>
    <cellStyle name="Normal 6 3 2 2 3 2 3" xfId="27853" xr:uid="{00000000-0005-0000-0000-0000F6A10000}"/>
    <cellStyle name="Normal 6 3 2 2 3 2 4" xfId="43450" xr:uid="{00000000-0005-0000-0000-0000F7A10000}"/>
    <cellStyle name="Normal 6 3 2 2 3 3" xfId="12022" xr:uid="{00000000-0005-0000-0000-0000F8A10000}"/>
    <cellStyle name="Normal 6 3 2 2 3 3 2" xfId="19931" xr:uid="{00000000-0005-0000-0000-0000F9A10000}"/>
    <cellStyle name="Normal 6 3 2 2 3 3 2 2" xfId="35600" xr:uid="{00000000-0005-0000-0000-0000FAA10000}"/>
    <cellStyle name="Normal 6 3 2 2 3 3 2 3" xfId="51197" xr:uid="{00000000-0005-0000-0000-0000FBA10000}"/>
    <cellStyle name="Normal 6 3 2 2 3 3 3" xfId="27854" xr:uid="{00000000-0005-0000-0000-0000FCA10000}"/>
    <cellStyle name="Normal 6 3 2 2 3 3 4" xfId="43451" xr:uid="{00000000-0005-0000-0000-0000FDA10000}"/>
    <cellStyle name="Normal 6 3 2 2 3 4" xfId="19929" xr:uid="{00000000-0005-0000-0000-0000FEA10000}"/>
    <cellStyle name="Normal 6 3 2 2 3 4 2" xfId="35598" xr:uid="{00000000-0005-0000-0000-0000FFA10000}"/>
    <cellStyle name="Normal 6 3 2 2 3 4 3" xfId="51195" xr:uid="{00000000-0005-0000-0000-000000A20000}"/>
    <cellStyle name="Normal 6 3 2 2 3 5" xfId="27852" xr:uid="{00000000-0005-0000-0000-000001A20000}"/>
    <cellStyle name="Normal 6 3 2 2 3 6" xfId="43449" xr:uid="{00000000-0005-0000-0000-000002A20000}"/>
    <cellStyle name="Normal 6 3 2 2 4" xfId="12023" xr:uid="{00000000-0005-0000-0000-000003A20000}"/>
    <cellStyle name="Normal 6 3 2 2 4 2" xfId="19932" xr:uid="{00000000-0005-0000-0000-000004A20000}"/>
    <cellStyle name="Normal 6 3 2 2 4 2 2" xfId="35601" xr:uid="{00000000-0005-0000-0000-000005A20000}"/>
    <cellStyle name="Normal 6 3 2 2 4 2 3" xfId="51198" xr:uid="{00000000-0005-0000-0000-000006A20000}"/>
    <cellStyle name="Normal 6 3 2 2 4 3" xfId="27855" xr:uid="{00000000-0005-0000-0000-000007A20000}"/>
    <cellStyle name="Normal 6 3 2 2 4 4" xfId="43452" xr:uid="{00000000-0005-0000-0000-000008A20000}"/>
    <cellStyle name="Normal 6 3 2 2 5" xfId="12024" xr:uid="{00000000-0005-0000-0000-000009A20000}"/>
    <cellStyle name="Normal 6 3 2 2 5 2" xfId="19933" xr:uid="{00000000-0005-0000-0000-00000AA20000}"/>
    <cellStyle name="Normal 6 3 2 2 5 2 2" xfId="35602" xr:uid="{00000000-0005-0000-0000-00000BA20000}"/>
    <cellStyle name="Normal 6 3 2 2 5 2 3" xfId="51199" xr:uid="{00000000-0005-0000-0000-00000CA20000}"/>
    <cellStyle name="Normal 6 3 2 2 5 3" xfId="27856" xr:uid="{00000000-0005-0000-0000-00000DA20000}"/>
    <cellStyle name="Normal 6 3 2 2 5 4" xfId="43453" xr:uid="{00000000-0005-0000-0000-00000EA20000}"/>
    <cellStyle name="Normal 6 3 2 2 6" xfId="19922" xr:uid="{00000000-0005-0000-0000-00000FA20000}"/>
    <cellStyle name="Normal 6 3 2 2 6 2" xfId="35591" xr:uid="{00000000-0005-0000-0000-000010A20000}"/>
    <cellStyle name="Normal 6 3 2 2 6 3" xfId="51188" xr:uid="{00000000-0005-0000-0000-000011A20000}"/>
    <cellStyle name="Normal 6 3 2 2 7" xfId="27845" xr:uid="{00000000-0005-0000-0000-000012A20000}"/>
    <cellStyle name="Normal 6 3 2 2 8" xfId="43442" xr:uid="{00000000-0005-0000-0000-000013A20000}"/>
    <cellStyle name="Normal 6 3 2 20" xfId="27821" xr:uid="{00000000-0005-0000-0000-000014A20000}"/>
    <cellStyle name="Normal 6 3 2 21" xfId="43418" xr:uid="{00000000-0005-0000-0000-000015A20000}"/>
    <cellStyle name="Normal 6 3 2 3" xfId="12025" xr:uid="{00000000-0005-0000-0000-000016A20000}"/>
    <cellStyle name="Normal 6 3 2 3 2" xfId="12026" xr:uid="{00000000-0005-0000-0000-000017A20000}"/>
    <cellStyle name="Normal 6 3 2 3 2 2" xfId="12027" xr:uid="{00000000-0005-0000-0000-000018A20000}"/>
    <cellStyle name="Normal 6 3 2 3 2 2 2" xfId="12028" xr:uid="{00000000-0005-0000-0000-000019A20000}"/>
    <cellStyle name="Normal 6 3 2 3 2 2 2 2" xfId="19937" xr:uid="{00000000-0005-0000-0000-00001AA20000}"/>
    <cellStyle name="Normal 6 3 2 3 2 2 2 2 2" xfId="35606" xr:uid="{00000000-0005-0000-0000-00001BA20000}"/>
    <cellStyle name="Normal 6 3 2 3 2 2 2 2 3" xfId="51203" xr:uid="{00000000-0005-0000-0000-00001CA20000}"/>
    <cellStyle name="Normal 6 3 2 3 2 2 2 3" xfId="27860" xr:uid="{00000000-0005-0000-0000-00001DA20000}"/>
    <cellStyle name="Normal 6 3 2 3 2 2 2 4" xfId="43457" xr:uid="{00000000-0005-0000-0000-00001EA20000}"/>
    <cellStyle name="Normal 6 3 2 3 2 2 3" xfId="12029" xr:uid="{00000000-0005-0000-0000-00001FA20000}"/>
    <cellStyle name="Normal 6 3 2 3 2 2 3 2" xfId="19938" xr:uid="{00000000-0005-0000-0000-000020A20000}"/>
    <cellStyle name="Normal 6 3 2 3 2 2 3 2 2" xfId="35607" xr:uid="{00000000-0005-0000-0000-000021A20000}"/>
    <cellStyle name="Normal 6 3 2 3 2 2 3 2 3" xfId="51204" xr:uid="{00000000-0005-0000-0000-000022A20000}"/>
    <cellStyle name="Normal 6 3 2 3 2 2 3 3" xfId="27861" xr:uid="{00000000-0005-0000-0000-000023A20000}"/>
    <cellStyle name="Normal 6 3 2 3 2 2 3 4" xfId="43458" xr:uid="{00000000-0005-0000-0000-000024A20000}"/>
    <cellStyle name="Normal 6 3 2 3 2 2 4" xfId="19936" xr:uid="{00000000-0005-0000-0000-000025A20000}"/>
    <cellStyle name="Normal 6 3 2 3 2 2 4 2" xfId="35605" xr:uid="{00000000-0005-0000-0000-000026A20000}"/>
    <cellStyle name="Normal 6 3 2 3 2 2 4 3" xfId="51202" xr:uid="{00000000-0005-0000-0000-000027A20000}"/>
    <cellStyle name="Normal 6 3 2 3 2 2 5" xfId="27859" xr:uid="{00000000-0005-0000-0000-000028A20000}"/>
    <cellStyle name="Normal 6 3 2 3 2 2 6" xfId="43456" xr:uid="{00000000-0005-0000-0000-000029A20000}"/>
    <cellStyle name="Normal 6 3 2 3 2 3" xfId="12030" xr:uid="{00000000-0005-0000-0000-00002AA20000}"/>
    <cellStyle name="Normal 6 3 2 3 2 3 2" xfId="19939" xr:uid="{00000000-0005-0000-0000-00002BA20000}"/>
    <cellStyle name="Normal 6 3 2 3 2 3 2 2" xfId="35608" xr:uid="{00000000-0005-0000-0000-00002CA20000}"/>
    <cellStyle name="Normal 6 3 2 3 2 3 2 3" xfId="51205" xr:uid="{00000000-0005-0000-0000-00002DA20000}"/>
    <cellStyle name="Normal 6 3 2 3 2 3 3" xfId="27862" xr:uid="{00000000-0005-0000-0000-00002EA20000}"/>
    <cellStyle name="Normal 6 3 2 3 2 3 4" xfId="43459" xr:uid="{00000000-0005-0000-0000-00002FA20000}"/>
    <cellStyle name="Normal 6 3 2 3 2 4" xfId="12031" xr:uid="{00000000-0005-0000-0000-000030A20000}"/>
    <cellStyle name="Normal 6 3 2 3 2 4 2" xfId="19940" xr:uid="{00000000-0005-0000-0000-000031A20000}"/>
    <cellStyle name="Normal 6 3 2 3 2 4 2 2" xfId="35609" xr:uid="{00000000-0005-0000-0000-000032A20000}"/>
    <cellStyle name="Normal 6 3 2 3 2 4 2 3" xfId="51206" xr:uid="{00000000-0005-0000-0000-000033A20000}"/>
    <cellStyle name="Normal 6 3 2 3 2 4 3" xfId="27863" xr:uid="{00000000-0005-0000-0000-000034A20000}"/>
    <cellStyle name="Normal 6 3 2 3 2 4 4" xfId="43460" xr:uid="{00000000-0005-0000-0000-000035A20000}"/>
    <cellStyle name="Normal 6 3 2 3 2 5" xfId="19935" xr:uid="{00000000-0005-0000-0000-000036A20000}"/>
    <cellStyle name="Normal 6 3 2 3 2 5 2" xfId="35604" xr:uid="{00000000-0005-0000-0000-000037A20000}"/>
    <cellStyle name="Normal 6 3 2 3 2 5 3" xfId="51201" xr:uid="{00000000-0005-0000-0000-000038A20000}"/>
    <cellStyle name="Normal 6 3 2 3 2 6" xfId="27858" xr:uid="{00000000-0005-0000-0000-000039A20000}"/>
    <cellStyle name="Normal 6 3 2 3 2 7" xfId="43455" xr:uid="{00000000-0005-0000-0000-00003AA20000}"/>
    <cellStyle name="Normal 6 3 2 3 3" xfId="12032" xr:uid="{00000000-0005-0000-0000-00003BA20000}"/>
    <cellStyle name="Normal 6 3 2 3 3 2" xfId="12033" xr:uid="{00000000-0005-0000-0000-00003CA20000}"/>
    <cellStyle name="Normal 6 3 2 3 3 2 2" xfId="19942" xr:uid="{00000000-0005-0000-0000-00003DA20000}"/>
    <cellStyle name="Normal 6 3 2 3 3 2 2 2" xfId="35611" xr:uid="{00000000-0005-0000-0000-00003EA20000}"/>
    <cellStyle name="Normal 6 3 2 3 3 2 2 3" xfId="51208" xr:uid="{00000000-0005-0000-0000-00003FA20000}"/>
    <cellStyle name="Normal 6 3 2 3 3 2 3" xfId="27865" xr:uid="{00000000-0005-0000-0000-000040A20000}"/>
    <cellStyle name="Normal 6 3 2 3 3 2 4" xfId="43462" xr:uid="{00000000-0005-0000-0000-000041A20000}"/>
    <cellStyle name="Normal 6 3 2 3 3 3" xfId="12034" xr:uid="{00000000-0005-0000-0000-000042A20000}"/>
    <cellStyle name="Normal 6 3 2 3 3 3 2" xfId="19943" xr:uid="{00000000-0005-0000-0000-000043A20000}"/>
    <cellStyle name="Normal 6 3 2 3 3 3 2 2" xfId="35612" xr:uid="{00000000-0005-0000-0000-000044A20000}"/>
    <cellStyle name="Normal 6 3 2 3 3 3 2 3" xfId="51209" xr:uid="{00000000-0005-0000-0000-000045A20000}"/>
    <cellStyle name="Normal 6 3 2 3 3 3 3" xfId="27866" xr:uid="{00000000-0005-0000-0000-000046A20000}"/>
    <cellStyle name="Normal 6 3 2 3 3 3 4" xfId="43463" xr:uid="{00000000-0005-0000-0000-000047A20000}"/>
    <cellStyle name="Normal 6 3 2 3 3 4" xfId="19941" xr:uid="{00000000-0005-0000-0000-000048A20000}"/>
    <cellStyle name="Normal 6 3 2 3 3 4 2" xfId="35610" xr:uid="{00000000-0005-0000-0000-000049A20000}"/>
    <cellStyle name="Normal 6 3 2 3 3 4 3" xfId="51207" xr:uid="{00000000-0005-0000-0000-00004AA20000}"/>
    <cellStyle name="Normal 6 3 2 3 3 5" xfId="27864" xr:uid="{00000000-0005-0000-0000-00004BA20000}"/>
    <cellStyle name="Normal 6 3 2 3 3 6" xfId="43461" xr:uid="{00000000-0005-0000-0000-00004CA20000}"/>
    <cellStyle name="Normal 6 3 2 3 4" xfId="12035" xr:uid="{00000000-0005-0000-0000-00004DA20000}"/>
    <cellStyle name="Normal 6 3 2 3 4 2" xfId="19944" xr:uid="{00000000-0005-0000-0000-00004EA20000}"/>
    <cellStyle name="Normal 6 3 2 3 4 2 2" xfId="35613" xr:uid="{00000000-0005-0000-0000-00004FA20000}"/>
    <cellStyle name="Normal 6 3 2 3 4 2 3" xfId="51210" xr:uid="{00000000-0005-0000-0000-000050A20000}"/>
    <cellStyle name="Normal 6 3 2 3 4 3" xfId="27867" xr:uid="{00000000-0005-0000-0000-000051A20000}"/>
    <cellStyle name="Normal 6 3 2 3 4 4" xfId="43464" xr:uid="{00000000-0005-0000-0000-000052A20000}"/>
    <cellStyle name="Normal 6 3 2 3 5" xfId="12036" xr:uid="{00000000-0005-0000-0000-000053A20000}"/>
    <cellStyle name="Normal 6 3 2 3 5 2" xfId="19945" xr:uid="{00000000-0005-0000-0000-000054A20000}"/>
    <cellStyle name="Normal 6 3 2 3 5 2 2" xfId="35614" xr:uid="{00000000-0005-0000-0000-000055A20000}"/>
    <cellStyle name="Normal 6 3 2 3 5 2 3" xfId="51211" xr:uid="{00000000-0005-0000-0000-000056A20000}"/>
    <cellStyle name="Normal 6 3 2 3 5 3" xfId="27868" xr:uid="{00000000-0005-0000-0000-000057A20000}"/>
    <cellStyle name="Normal 6 3 2 3 5 4" xfId="43465" xr:uid="{00000000-0005-0000-0000-000058A20000}"/>
    <cellStyle name="Normal 6 3 2 3 6" xfId="19934" xr:uid="{00000000-0005-0000-0000-000059A20000}"/>
    <cellStyle name="Normal 6 3 2 3 6 2" xfId="35603" xr:uid="{00000000-0005-0000-0000-00005AA20000}"/>
    <cellStyle name="Normal 6 3 2 3 6 3" xfId="51200" xr:uid="{00000000-0005-0000-0000-00005BA20000}"/>
    <cellStyle name="Normal 6 3 2 3 7" xfId="27857" xr:uid="{00000000-0005-0000-0000-00005CA20000}"/>
    <cellStyle name="Normal 6 3 2 3 8" xfId="43454" xr:uid="{00000000-0005-0000-0000-00005DA20000}"/>
    <cellStyle name="Normal 6 3 2 4" xfId="12037" xr:uid="{00000000-0005-0000-0000-00005EA20000}"/>
    <cellStyle name="Normal 6 3 2 4 2" xfId="12038" xr:uid="{00000000-0005-0000-0000-00005FA20000}"/>
    <cellStyle name="Normal 6 3 2 4 2 2" xfId="12039" xr:uid="{00000000-0005-0000-0000-000060A20000}"/>
    <cellStyle name="Normal 6 3 2 4 2 2 2" xfId="19948" xr:uid="{00000000-0005-0000-0000-000061A20000}"/>
    <cellStyle name="Normal 6 3 2 4 2 2 2 2" xfId="35617" xr:uid="{00000000-0005-0000-0000-000062A20000}"/>
    <cellStyle name="Normal 6 3 2 4 2 2 2 3" xfId="51214" xr:uid="{00000000-0005-0000-0000-000063A20000}"/>
    <cellStyle name="Normal 6 3 2 4 2 2 3" xfId="27871" xr:uid="{00000000-0005-0000-0000-000064A20000}"/>
    <cellStyle name="Normal 6 3 2 4 2 2 4" xfId="43468" xr:uid="{00000000-0005-0000-0000-000065A20000}"/>
    <cellStyle name="Normal 6 3 2 4 2 3" xfId="12040" xr:uid="{00000000-0005-0000-0000-000066A20000}"/>
    <cellStyle name="Normal 6 3 2 4 2 3 2" xfId="19949" xr:uid="{00000000-0005-0000-0000-000067A20000}"/>
    <cellStyle name="Normal 6 3 2 4 2 3 2 2" xfId="35618" xr:uid="{00000000-0005-0000-0000-000068A20000}"/>
    <cellStyle name="Normal 6 3 2 4 2 3 2 3" xfId="51215" xr:uid="{00000000-0005-0000-0000-000069A20000}"/>
    <cellStyle name="Normal 6 3 2 4 2 3 3" xfId="27872" xr:uid="{00000000-0005-0000-0000-00006AA20000}"/>
    <cellStyle name="Normal 6 3 2 4 2 3 4" xfId="43469" xr:uid="{00000000-0005-0000-0000-00006BA20000}"/>
    <cellStyle name="Normal 6 3 2 4 2 4" xfId="19947" xr:uid="{00000000-0005-0000-0000-00006CA20000}"/>
    <cellStyle name="Normal 6 3 2 4 2 4 2" xfId="35616" xr:uid="{00000000-0005-0000-0000-00006DA20000}"/>
    <cellStyle name="Normal 6 3 2 4 2 4 3" xfId="51213" xr:uid="{00000000-0005-0000-0000-00006EA20000}"/>
    <cellStyle name="Normal 6 3 2 4 2 5" xfId="27870" xr:uid="{00000000-0005-0000-0000-00006FA20000}"/>
    <cellStyle name="Normal 6 3 2 4 2 6" xfId="43467" xr:uid="{00000000-0005-0000-0000-000070A20000}"/>
    <cellStyle name="Normal 6 3 2 4 3" xfId="12041" xr:uid="{00000000-0005-0000-0000-000071A20000}"/>
    <cellStyle name="Normal 6 3 2 4 3 2" xfId="19950" xr:uid="{00000000-0005-0000-0000-000072A20000}"/>
    <cellStyle name="Normal 6 3 2 4 3 2 2" xfId="35619" xr:uid="{00000000-0005-0000-0000-000073A20000}"/>
    <cellStyle name="Normal 6 3 2 4 3 2 3" xfId="51216" xr:uid="{00000000-0005-0000-0000-000074A20000}"/>
    <cellStyle name="Normal 6 3 2 4 3 3" xfId="27873" xr:uid="{00000000-0005-0000-0000-000075A20000}"/>
    <cellStyle name="Normal 6 3 2 4 3 4" xfId="43470" xr:uid="{00000000-0005-0000-0000-000076A20000}"/>
    <cellStyle name="Normal 6 3 2 4 4" xfId="12042" xr:uid="{00000000-0005-0000-0000-000077A20000}"/>
    <cellStyle name="Normal 6 3 2 4 4 2" xfId="19951" xr:uid="{00000000-0005-0000-0000-000078A20000}"/>
    <cellStyle name="Normal 6 3 2 4 4 2 2" xfId="35620" xr:uid="{00000000-0005-0000-0000-000079A20000}"/>
    <cellStyle name="Normal 6 3 2 4 4 2 3" xfId="51217" xr:uid="{00000000-0005-0000-0000-00007AA20000}"/>
    <cellStyle name="Normal 6 3 2 4 4 3" xfId="27874" xr:uid="{00000000-0005-0000-0000-00007BA20000}"/>
    <cellStyle name="Normal 6 3 2 4 4 4" xfId="43471" xr:uid="{00000000-0005-0000-0000-00007CA20000}"/>
    <cellStyle name="Normal 6 3 2 4 5" xfId="19946" xr:uid="{00000000-0005-0000-0000-00007DA20000}"/>
    <cellStyle name="Normal 6 3 2 4 5 2" xfId="35615" xr:uid="{00000000-0005-0000-0000-00007EA20000}"/>
    <cellStyle name="Normal 6 3 2 4 5 3" xfId="51212" xr:uid="{00000000-0005-0000-0000-00007FA20000}"/>
    <cellStyle name="Normal 6 3 2 4 6" xfId="27869" xr:uid="{00000000-0005-0000-0000-000080A20000}"/>
    <cellStyle name="Normal 6 3 2 4 7" xfId="43466" xr:uid="{00000000-0005-0000-0000-000081A20000}"/>
    <cellStyle name="Normal 6 3 2 5" xfId="12043" xr:uid="{00000000-0005-0000-0000-000082A20000}"/>
    <cellStyle name="Normal 6 3 2 5 2" xfId="12044" xr:uid="{00000000-0005-0000-0000-000083A20000}"/>
    <cellStyle name="Normal 6 3 2 5 2 2" xfId="19953" xr:uid="{00000000-0005-0000-0000-000084A20000}"/>
    <cellStyle name="Normal 6 3 2 5 2 2 2" xfId="35622" xr:uid="{00000000-0005-0000-0000-000085A20000}"/>
    <cellStyle name="Normal 6 3 2 5 2 2 3" xfId="51219" xr:uid="{00000000-0005-0000-0000-000086A20000}"/>
    <cellStyle name="Normal 6 3 2 5 2 3" xfId="27876" xr:uid="{00000000-0005-0000-0000-000087A20000}"/>
    <cellStyle name="Normal 6 3 2 5 2 4" xfId="43473" xr:uid="{00000000-0005-0000-0000-000088A20000}"/>
    <cellStyle name="Normal 6 3 2 5 3" xfId="12045" xr:uid="{00000000-0005-0000-0000-000089A20000}"/>
    <cellStyle name="Normal 6 3 2 5 3 2" xfId="19954" xr:uid="{00000000-0005-0000-0000-00008AA20000}"/>
    <cellStyle name="Normal 6 3 2 5 3 2 2" xfId="35623" xr:uid="{00000000-0005-0000-0000-00008BA20000}"/>
    <cellStyle name="Normal 6 3 2 5 3 2 3" xfId="51220" xr:uid="{00000000-0005-0000-0000-00008CA20000}"/>
    <cellStyle name="Normal 6 3 2 5 3 3" xfId="27877" xr:uid="{00000000-0005-0000-0000-00008DA20000}"/>
    <cellStyle name="Normal 6 3 2 5 3 4" xfId="43474" xr:uid="{00000000-0005-0000-0000-00008EA20000}"/>
    <cellStyle name="Normal 6 3 2 5 4" xfId="19952" xr:uid="{00000000-0005-0000-0000-00008FA20000}"/>
    <cellStyle name="Normal 6 3 2 5 4 2" xfId="35621" xr:uid="{00000000-0005-0000-0000-000090A20000}"/>
    <cellStyle name="Normal 6 3 2 5 4 3" xfId="51218" xr:uid="{00000000-0005-0000-0000-000091A20000}"/>
    <cellStyle name="Normal 6 3 2 5 5" xfId="27875" xr:uid="{00000000-0005-0000-0000-000092A20000}"/>
    <cellStyle name="Normal 6 3 2 5 6" xfId="43472" xr:uid="{00000000-0005-0000-0000-000093A20000}"/>
    <cellStyle name="Normal 6 3 2 6" xfId="12046" xr:uid="{00000000-0005-0000-0000-000094A20000}"/>
    <cellStyle name="Normal 6 3 2 6 2" xfId="12047" xr:uid="{00000000-0005-0000-0000-000095A20000}"/>
    <cellStyle name="Normal 6 3 2 6 2 2" xfId="19956" xr:uid="{00000000-0005-0000-0000-000096A20000}"/>
    <cellStyle name="Normal 6 3 2 6 2 2 2" xfId="35625" xr:uid="{00000000-0005-0000-0000-000097A20000}"/>
    <cellStyle name="Normal 6 3 2 6 2 2 3" xfId="51222" xr:uid="{00000000-0005-0000-0000-000098A20000}"/>
    <cellStyle name="Normal 6 3 2 6 2 3" xfId="27879" xr:uid="{00000000-0005-0000-0000-000099A20000}"/>
    <cellStyle name="Normal 6 3 2 6 2 4" xfId="43476" xr:uid="{00000000-0005-0000-0000-00009AA20000}"/>
    <cellStyle name="Normal 6 3 2 6 3" xfId="12048" xr:uid="{00000000-0005-0000-0000-00009BA20000}"/>
    <cellStyle name="Normal 6 3 2 6 3 2" xfId="19957" xr:uid="{00000000-0005-0000-0000-00009CA20000}"/>
    <cellStyle name="Normal 6 3 2 6 3 2 2" xfId="35626" xr:uid="{00000000-0005-0000-0000-00009DA20000}"/>
    <cellStyle name="Normal 6 3 2 6 3 2 3" xfId="51223" xr:uid="{00000000-0005-0000-0000-00009EA20000}"/>
    <cellStyle name="Normal 6 3 2 6 3 3" xfId="27880" xr:uid="{00000000-0005-0000-0000-00009FA20000}"/>
    <cellStyle name="Normal 6 3 2 6 3 4" xfId="43477" xr:uid="{00000000-0005-0000-0000-0000A0A20000}"/>
    <cellStyle name="Normal 6 3 2 6 4" xfId="19955" xr:uid="{00000000-0005-0000-0000-0000A1A20000}"/>
    <cellStyle name="Normal 6 3 2 6 4 2" xfId="35624" xr:uid="{00000000-0005-0000-0000-0000A2A20000}"/>
    <cellStyle name="Normal 6 3 2 6 4 3" xfId="51221" xr:uid="{00000000-0005-0000-0000-0000A3A20000}"/>
    <cellStyle name="Normal 6 3 2 6 5" xfId="27878" xr:uid="{00000000-0005-0000-0000-0000A4A20000}"/>
    <cellStyle name="Normal 6 3 2 6 6" xfId="43475" xr:uid="{00000000-0005-0000-0000-0000A5A20000}"/>
    <cellStyle name="Normal 6 3 2 7" xfId="12049" xr:uid="{00000000-0005-0000-0000-0000A6A20000}"/>
    <cellStyle name="Normal 6 3 2 7 2" xfId="12050" xr:uid="{00000000-0005-0000-0000-0000A7A20000}"/>
    <cellStyle name="Normal 6 3 2 7 2 2" xfId="19959" xr:uid="{00000000-0005-0000-0000-0000A8A20000}"/>
    <cellStyle name="Normal 6 3 2 7 2 2 2" xfId="35628" xr:uid="{00000000-0005-0000-0000-0000A9A20000}"/>
    <cellStyle name="Normal 6 3 2 7 2 2 3" xfId="51225" xr:uid="{00000000-0005-0000-0000-0000AAA20000}"/>
    <cellStyle name="Normal 6 3 2 7 2 3" xfId="27882" xr:uid="{00000000-0005-0000-0000-0000ABA20000}"/>
    <cellStyle name="Normal 6 3 2 7 2 4" xfId="43479" xr:uid="{00000000-0005-0000-0000-0000ACA20000}"/>
    <cellStyle name="Normal 6 3 2 7 3" xfId="12051" xr:uid="{00000000-0005-0000-0000-0000ADA20000}"/>
    <cellStyle name="Normal 6 3 2 7 3 2" xfId="19960" xr:uid="{00000000-0005-0000-0000-0000AEA20000}"/>
    <cellStyle name="Normal 6 3 2 7 3 2 2" xfId="35629" xr:uid="{00000000-0005-0000-0000-0000AFA20000}"/>
    <cellStyle name="Normal 6 3 2 7 3 2 3" xfId="51226" xr:uid="{00000000-0005-0000-0000-0000B0A20000}"/>
    <cellStyle name="Normal 6 3 2 7 3 3" xfId="27883" xr:uid="{00000000-0005-0000-0000-0000B1A20000}"/>
    <cellStyle name="Normal 6 3 2 7 3 4" xfId="43480" xr:uid="{00000000-0005-0000-0000-0000B2A20000}"/>
    <cellStyle name="Normal 6 3 2 7 4" xfId="19958" xr:uid="{00000000-0005-0000-0000-0000B3A20000}"/>
    <cellStyle name="Normal 6 3 2 7 4 2" xfId="35627" xr:uid="{00000000-0005-0000-0000-0000B4A20000}"/>
    <cellStyle name="Normal 6 3 2 7 4 3" xfId="51224" xr:uid="{00000000-0005-0000-0000-0000B5A20000}"/>
    <cellStyle name="Normal 6 3 2 7 5" xfId="27881" xr:uid="{00000000-0005-0000-0000-0000B6A20000}"/>
    <cellStyle name="Normal 6 3 2 7 6" xfId="43478" xr:uid="{00000000-0005-0000-0000-0000B7A20000}"/>
    <cellStyle name="Normal 6 3 2 8" xfId="12052" xr:uid="{00000000-0005-0000-0000-0000B8A20000}"/>
    <cellStyle name="Normal 6 3 2 8 2" xfId="12053" xr:uid="{00000000-0005-0000-0000-0000B9A20000}"/>
    <cellStyle name="Normal 6 3 2 8 2 2" xfId="19962" xr:uid="{00000000-0005-0000-0000-0000BAA20000}"/>
    <cellStyle name="Normal 6 3 2 8 2 2 2" xfId="35631" xr:uid="{00000000-0005-0000-0000-0000BBA20000}"/>
    <cellStyle name="Normal 6 3 2 8 2 2 3" xfId="51228" xr:uid="{00000000-0005-0000-0000-0000BCA20000}"/>
    <cellStyle name="Normal 6 3 2 8 2 3" xfId="27885" xr:uid="{00000000-0005-0000-0000-0000BDA20000}"/>
    <cellStyle name="Normal 6 3 2 8 2 4" xfId="43482" xr:uid="{00000000-0005-0000-0000-0000BEA20000}"/>
    <cellStyle name="Normal 6 3 2 8 3" xfId="12054" xr:uid="{00000000-0005-0000-0000-0000BFA20000}"/>
    <cellStyle name="Normal 6 3 2 8 3 2" xfId="19963" xr:uid="{00000000-0005-0000-0000-0000C0A20000}"/>
    <cellStyle name="Normal 6 3 2 8 3 2 2" xfId="35632" xr:uid="{00000000-0005-0000-0000-0000C1A20000}"/>
    <cellStyle name="Normal 6 3 2 8 3 2 3" xfId="51229" xr:uid="{00000000-0005-0000-0000-0000C2A20000}"/>
    <cellStyle name="Normal 6 3 2 8 3 3" xfId="27886" xr:uid="{00000000-0005-0000-0000-0000C3A20000}"/>
    <cellStyle name="Normal 6 3 2 8 3 4" xfId="43483" xr:uid="{00000000-0005-0000-0000-0000C4A20000}"/>
    <cellStyle name="Normal 6 3 2 8 4" xfId="19961" xr:uid="{00000000-0005-0000-0000-0000C5A20000}"/>
    <cellStyle name="Normal 6 3 2 8 4 2" xfId="35630" xr:uid="{00000000-0005-0000-0000-0000C6A20000}"/>
    <cellStyle name="Normal 6 3 2 8 4 3" xfId="51227" xr:uid="{00000000-0005-0000-0000-0000C7A20000}"/>
    <cellStyle name="Normal 6 3 2 8 5" xfId="27884" xr:uid="{00000000-0005-0000-0000-0000C8A20000}"/>
    <cellStyle name="Normal 6 3 2 8 6" xfId="43481" xr:uid="{00000000-0005-0000-0000-0000C9A20000}"/>
    <cellStyle name="Normal 6 3 2 9" xfId="12055" xr:uid="{00000000-0005-0000-0000-0000CAA20000}"/>
    <cellStyle name="Normal 6 3 2 9 2" xfId="12056" xr:uid="{00000000-0005-0000-0000-0000CBA20000}"/>
    <cellStyle name="Normal 6 3 2 9 2 2" xfId="19965" xr:uid="{00000000-0005-0000-0000-0000CCA20000}"/>
    <cellStyle name="Normal 6 3 2 9 2 2 2" xfId="35634" xr:uid="{00000000-0005-0000-0000-0000CDA20000}"/>
    <cellStyle name="Normal 6 3 2 9 2 2 3" xfId="51231" xr:uid="{00000000-0005-0000-0000-0000CEA20000}"/>
    <cellStyle name="Normal 6 3 2 9 2 3" xfId="27888" xr:uid="{00000000-0005-0000-0000-0000CFA20000}"/>
    <cellStyle name="Normal 6 3 2 9 2 4" xfId="43485" xr:uid="{00000000-0005-0000-0000-0000D0A20000}"/>
    <cellStyle name="Normal 6 3 2 9 3" xfId="12057" xr:uid="{00000000-0005-0000-0000-0000D1A20000}"/>
    <cellStyle name="Normal 6 3 2 9 3 2" xfId="19966" xr:uid="{00000000-0005-0000-0000-0000D2A20000}"/>
    <cellStyle name="Normal 6 3 2 9 3 2 2" xfId="35635" xr:uid="{00000000-0005-0000-0000-0000D3A20000}"/>
    <cellStyle name="Normal 6 3 2 9 3 2 3" xfId="51232" xr:uid="{00000000-0005-0000-0000-0000D4A20000}"/>
    <cellStyle name="Normal 6 3 2 9 3 3" xfId="27889" xr:uid="{00000000-0005-0000-0000-0000D5A20000}"/>
    <cellStyle name="Normal 6 3 2 9 3 4" xfId="43486" xr:uid="{00000000-0005-0000-0000-0000D6A20000}"/>
    <cellStyle name="Normal 6 3 2 9 4" xfId="19964" xr:uid="{00000000-0005-0000-0000-0000D7A20000}"/>
    <cellStyle name="Normal 6 3 2 9 4 2" xfId="35633" xr:uid="{00000000-0005-0000-0000-0000D8A20000}"/>
    <cellStyle name="Normal 6 3 2 9 4 3" xfId="51230" xr:uid="{00000000-0005-0000-0000-0000D9A20000}"/>
    <cellStyle name="Normal 6 3 2 9 5" xfId="27887" xr:uid="{00000000-0005-0000-0000-0000DAA20000}"/>
    <cellStyle name="Normal 6 3 2 9 6" xfId="43484" xr:uid="{00000000-0005-0000-0000-0000DBA20000}"/>
    <cellStyle name="Normal 6 3 20" xfId="12058" xr:uid="{00000000-0005-0000-0000-0000DCA20000}"/>
    <cellStyle name="Normal 6 3 20 2" xfId="19967" xr:uid="{00000000-0005-0000-0000-0000DDA20000}"/>
    <cellStyle name="Normal 6 3 20 2 2" xfId="35636" xr:uid="{00000000-0005-0000-0000-0000DEA20000}"/>
    <cellStyle name="Normal 6 3 20 2 3" xfId="51233" xr:uid="{00000000-0005-0000-0000-0000DFA20000}"/>
    <cellStyle name="Normal 6 3 20 3" xfId="27890" xr:uid="{00000000-0005-0000-0000-0000E0A20000}"/>
    <cellStyle name="Normal 6 3 20 4" xfId="43487" xr:uid="{00000000-0005-0000-0000-0000E1A20000}"/>
    <cellStyle name="Normal 6 3 21" xfId="19869" xr:uid="{00000000-0005-0000-0000-0000E2A20000}"/>
    <cellStyle name="Normal 6 3 21 2" xfId="35538" xr:uid="{00000000-0005-0000-0000-0000E3A20000}"/>
    <cellStyle name="Normal 6 3 21 3" xfId="51135" xr:uid="{00000000-0005-0000-0000-0000E4A20000}"/>
    <cellStyle name="Normal 6 3 22" xfId="11960" xr:uid="{00000000-0005-0000-0000-0000E5A20000}"/>
    <cellStyle name="Normal 6 3 22 2" xfId="27792" xr:uid="{00000000-0005-0000-0000-0000E6A20000}"/>
    <cellStyle name="Normal 6 3 23" xfId="43389" xr:uid="{00000000-0005-0000-0000-0000E7A20000}"/>
    <cellStyle name="Normal 6 3 3" xfId="12059" xr:uid="{00000000-0005-0000-0000-0000E8A20000}"/>
    <cellStyle name="Normal 6 3 3 10" xfId="12060" xr:uid="{00000000-0005-0000-0000-0000E9A20000}"/>
    <cellStyle name="Normal 6 3 3 10 2" xfId="12061" xr:uid="{00000000-0005-0000-0000-0000EAA20000}"/>
    <cellStyle name="Normal 6 3 3 10 2 2" xfId="19970" xr:uid="{00000000-0005-0000-0000-0000EBA20000}"/>
    <cellStyle name="Normal 6 3 3 10 2 2 2" xfId="35639" xr:uid="{00000000-0005-0000-0000-0000ECA20000}"/>
    <cellStyle name="Normal 6 3 3 10 2 2 3" xfId="51236" xr:uid="{00000000-0005-0000-0000-0000EDA20000}"/>
    <cellStyle name="Normal 6 3 3 10 2 3" xfId="27893" xr:uid="{00000000-0005-0000-0000-0000EEA20000}"/>
    <cellStyle name="Normal 6 3 3 10 2 4" xfId="43490" xr:uid="{00000000-0005-0000-0000-0000EFA20000}"/>
    <cellStyle name="Normal 6 3 3 10 3" xfId="12062" xr:uid="{00000000-0005-0000-0000-0000F0A20000}"/>
    <cellStyle name="Normal 6 3 3 10 3 2" xfId="19971" xr:uid="{00000000-0005-0000-0000-0000F1A20000}"/>
    <cellStyle name="Normal 6 3 3 10 3 2 2" xfId="35640" xr:uid="{00000000-0005-0000-0000-0000F2A20000}"/>
    <cellStyle name="Normal 6 3 3 10 3 2 3" xfId="51237" xr:uid="{00000000-0005-0000-0000-0000F3A20000}"/>
    <cellStyle name="Normal 6 3 3 10 3 3" xfId="27894" xr:uid="{00000000-0005-0000-0000-0000F4A20000}"/>
    <cellStyle name="Normal 6 3 3 10 3 4" xfId="43491" xr:uid="{00000000-0005-0000-0000-0000F5A20000}"/>
    <cellStyle name="Normal 6 3 3 10 4" xfId="19969" xr:uid="{00000000-0005-0000-0000-0000F6A20000}"/>
    <cellStyle name="Normal 6 3 3 10 4 2" xfId="35638" xr:uid="{00000000-0005-0000-0000-0000F7A20000}"/>
    <cellStyle name="Normal 6 3 3 10 4 3" xfId="51235" xr:uid="{00000000-0005-0000-0000-0000F8A20000}"/>
    <cellStyle name="Normal 6 3 3 10 5" xfId="27892" xr:uid="{00000000-0005-0000-0000-0000F9A20000}"/>
    <cellStyle name="Normal 6 3 3 10 6" xfId="43489" xr:uid="{00000000-0005-0000-0000-0000FAA20000}"/>
    <cellStyle name="Normal 6 3 3 11" xfId="12063" xr:uid="{00000000-0005-0000-0000-0000FBA20000}"/>
    <cellStyle name="Normal 6 3 3 11 2" xfId="12064" xr:uid="{00000000-0005-0000-0000-0000FCA20000}"/>
    <cellStyle name="Normal 6 3 3 11 2 2" xfId="19973" xr:uid="{00000000-0005-0000-0000-0000FDA20000}"/>
    <cellStyle name="Normal 6 3 3 11 2 2 2" xfId="35642" xr:uid="{00000000-0005-0000-0000-0000FEA20000}"/>
    <cellStyle name="Normal 6 3 3 11 2 2 3" xfId="51239" xr:uid="{00000000-0005-0000-0000-0000FFA20000}"/>
    <cellStyle name="Normal 6 3 3 11 2 3" xfId="27896" xr:uid="{00000000-0005-0000-0000-000000A30000}"/>
    <cellStyle name="Normal 6 3 3 11 2 4" xfId="43493" xr:uid="{00000000-0005-0000-0000-000001A30000}"/>
    <cellStyle name="Normal 6 3 3 11 3" xfId="12065" xr:uid="{00000000-0005-0000-0000-000002A30000}"/>
    <cellStyle name="Normal 6 3 3 11 3 2" xfId="19974" xr:uid="{00000000-0005-0000-0000-000003A30000}"/>
    <cellStyle name="Normal 6 3 3 11 3 2 2" xfId="35643" xr:uid="{00000000-0005-0000-0000-000004A30000}"/>
    <cellStyle name="Normal 6 3 3 11 3 2 3" xfId="51240" xr:uid="{00000000-0005-0000-0000-000005A30000}"/>
    <cellStyle name="Normal 6 3 3 11 3 3" xfId="27897" xr:uid="{00000000-0005-0000-0000-000006A30000}"/>
    <cellStyle name="Normal 6 3 3 11 3 4" xfId="43494" xr:uid="{00000000-0005-0000-0000-000007A30000}"/>
    <cellStyle name="Normal 6 3 3 11 4" xfId="19972" xr:uid="{00000000-0005-0000-0000-000008A30000}"/>
    <cellStyle name="Normal 6 3 3 11 4 2" xfId="35641" xr:uid="{00000000-0005-0000-0000-000009A30000}"/>
    <cellStyle name="Normal 6 3 3 11 4 3" xfId="51238" xr:uid="{00000000-0005-0000-0000-00000AA30000}"/>
    <cellStyle name="Normal 6 3 3 11 5" xfId="27895" xr:uid="{00000000-0005-0000-0000-00000BA30000}"/>
    <cellStyle name="Normal 6 3 3 11 6" xfId="43492" xr:uid="{00000000-0005-0000-0000-00000CA30000}"/>
    <cellStyle name="Normal 6 3 3 12" xfId="12066" xr:uid="{00000000-0005-0000-0000-00000DA30000}"/>
    <cellStyle name="Normal 6 3 3 12 2" xfId="12067" xr:uid="{00000000-0005-0000-0000-00000EA30000}"/>
    <cellStyle name="Normal 6 3 3 12 2 2" xfId="19976" xr:uid="{00000000-0005-0000-0000-00000FA30000}"/>
    <cellStyle name="Normal 6 3 3 12 2 2 2" xfId="35645" xr:uid="{00000000-0005-0000-0000-000010A30000}"/>
    <cellStyle name="Normal 6 3 3 12 2 2 3" xfId="51242" xr:uid="{00000000-0005-0000-0000-000011A30000}"/>
    <cellStyle name="Normal 6 3 3 12 2 3" xfId="27899" xr:uid="{00000000-0005-0000-0000-000012A30000}"/>
    <cellStyle name="Normal 6 3 3 12 2 4" xfId="43496" xr:uid="{00000000-0005-0000-0000-000013A30000}"/>
    <cellStyle name="Normal 6 3 3 12 3" xfId="12068" xr:uid="{00000000-0005-0000-0000-000014A30000}"/>
    <cellStyle name="Normal 6 3 3 12 3 2" xfId="19977" xr:uid="{00000000-0005-0000-0000-000015A30000}"/>
    <cellStyle name="Normal 6 3 3 12 3 2 2" xfId="35646" xr:uid="{00000000-0005-0000-0000-000016A30000}"/>
    <cellStyle name="Normal 6 3 3 12 3 2 3" xfId="51243" xr:uid="{00000000-0005-0000-0000-000017A30000}"/>
    <cellStyle name="Normal 6 3 3 12 3 3" xfId="27900" xr:uid="{00000000-0005-0000-0000-000018A30000}"/>
    <cellStyle name="Normal 6 3 3 12 3 4" xfId="43497" xr:uid="{00000000-0005-0000-0000-000019A30000}"/>
    <cellStyle name="Normal 6 3 3 12 4" xfId="19975" xr:uid="{00000000-0005-0000-0000-00001AA30000}"/>
    <cellStyle name="Normal 6 3 3 12 4 2" xfId="35644" xr:uid="{00000000-0005-0000-0000-00001BA30000}"/>
    <cellStyle name="Normal 6 3 3 12 4 3" xfId="51241" xr:uid="{00000000-0005-0000-0000-00001CA30000}"/>
    <cellStyle name="Normal 6 3 3 12 5" xfId="27898" xr:uid="{00000000-0005-0000-0000-00001DA30000}"/>
    <cellStyle name="Normal 6 3 3 12 6" xfId="43495" xr:uid="{00000000-0005-0000-0000-00001EA30000}"/>
    <cellStyle name="Normal 6 3 3 13" xfId="12069" xr:uid="{00000000-0005-0000-0000-00001FA30000}"/>
    <cellStyle name="Normal 6 3 3 13 2" xfId="12070" xr:uid="{00000000-0005-0000-0000-000020A30000}"/>
    <cellStyle name="Normal 6 3 3 13 2 2" xfId="19979" xr:uid="{00000000-0005-0000-0000-000021A30000}"/>
    <cellStyle name="Normal 6 3 3 13 2 2 2" xfId="35648" xr:uid="{00000000-0005-0000-0000-000022A30000}"/>
    <cellStyle name="Normal 6 3 3 13 2 2 3" xfId="51245" xr:uid="{00000000-0005-0000-0000-000023A30000}"/>
    <cellStyle name="Normal 6 3 3 13 2 3" xfId="27902" xr:uid="{00000000-0005-0000-0000-000024A30000}"/>
    <cellStyle name="Normal 6 3 3 13 2 4" xfId="43499" xr:uid="{00000000-0005-0000-0000-000025A30000}"/>
    <cellStyle name="Normal 6 3 3 13 3" xfId="12071" xr:uid="{00000000-0005-0000-0000-000026A30000}"/>
    <cellStyle name="Normal 6 3 3 13 3 2" xfId="19980" xr:uid="{00000000-0005-0000-0000-000027A30000}"/>
    <cellStyle name="Normal 6 3 3 13 3 2 2" xfId="35649" xr:uid="{00000000-0005-0000-0000-000028A30000}"/>
    <cellStyle name="Normal 6 3 3 13 3 2 3" xfId="51246" xr:uid="{00000000-0005-0000-0000-000029A30000}"/>
    <cellStyle name="Normal 6 3 3 13 3 3" xfId="27903" xr:uid="{00000000-0005-0000-0000-00002AA30000}"/>
    <cellStyle name="Normal 6 3 3 13 3 4" xfId="43500" xr:uid="{00000000-0005-0000-0000-00002BA30000}"/>
    <cellStyle name="Normal 6 3 3 13 4" xfId="19978" xr:uid="{00000000-0005-0000-0000-00002CA30000}"/>
    <cellStyle name="Normal 6 3 3 13 4 2" xfId="35647" xr:uid="{00000000-0005-0000-0000-00002DA30000}"/>
    <cellStyle name="Normal 6 3 3 13 4 3" xfId="51244" xr:uid="{00000000-0005-0000-0000-00002EA30000}"/>
    <cellStyle name="Normal 6 3 3 13 5" xfId="27901" xr:uid="{00000000-0005-0000-0000-00002FA30000}"/>
    <cellStyle name="Normal 6 3 3 13 6" xfId="43498" xr:uid="{00000000-0005-0000-0000-000030A30000}"/>
    <cellStyle name="Normal 6 3 3 14" xfId="12072" xr:uid="{00000000-0005-0000-0000-000031A30000}"/>
    <cellStyle name="Normal 6 3 3 14 2" xfId="12073" xr:uid="{00000000-0005-0000-0000-000032A30000}"/>
    <cellStyle name="Normal 6 3 3 14 2 2" xfId="19982" xr:uid="{00000000-0005-0000-0000-000033A30000}"/>
    <cellStyle name="Normal 6 3 3 14 2 2 2" xfId="35651" xr:uid="{00000000-0005-0000-0000-000034A30000}"/>
    <cellStyle name="Normal 6 3 3 14 2 2 3" xfId="51248" xr:uid="{00000000-0005-0000-0000-000035A30000}"/>
    <cellStyle name="Normal 6 3 3 14 2 3" xfId="27905" xr:uid="{00000000-0005-0000-0000-000036A30000}"/>
    <cellStyle name="Normal 6 3 3 14 2 4" xfId="43502" xr:uid="{00000000-0005-0000-0000-000037A30000}"/>
    <cellStyle name="Normal 6 3 3 14 3" xfId="12074" xr:uid="{00000000-0005-0000-0000-000038A30000}"/>
    <cellStyle name="Normal 6 3 3 14 3 2" xfId="19983" xr:uid="{00000000-0005-0000-0000-000039A30000}"/>
    <cellStyle name="Normal 6 3 3 14 3 2 2" xfId="35652" xr:uid="{00000000-0005-0000-0000-00003AA30000}"/>
    <cellStyle name="Normal 6 3 3 14 3 2 3" xfId="51249" xr:uid="{00000000-0005-0000-0000-00003BA30000}"/>
    <cellStyle name="Normal 6 3 3 14 3 3" xfId="27906" xr:uid="{00000000-0005-0000-0000-00003CA30000}"/>
    <cellStyle name="Normal 6 3 3 14 3 4" xfId="43503" xr:uid="{00000000-0005-0000-0000-00003DA30000}"/>
    <cellStyle name="Normal 6 3 3 14 4" xfId="19981" xr:uid="{00000000-0005-0000-0000-00003EA30000}"/>
    <cellStyle name="Normal 6 3 3 14 4 2" xfId="35650" xr:uid="{00000000-0005-0000-0000-00003FA30000}"/>
    <cellStyle name="Normal 6 3 3 14 4 3" xfId="51247" xr:uid="{00000000-0005-0000-0000-000040A30000}"/>
    <cellStyle name="Normal 6 3 3 14 5" xfId="27904" xr:uid="{00000000-0005-0000-0000-000041A30000}"/>
    <cellStyle name="Normal 6 3 3 14 6" xfId="43501" xr:uid="{00000000-0005-0000-0000-000042A30000}"/>
    <cellStyle name="Normal 6 3 3 15" xfId="12075" xr:uid="{00000000-0005-0000-0000-000043A30000}"/>
    <cellStyle name="Normal 6 3 3 15 2" xfId="12076" xr:uid="{00000000-0005-0000-0000-000044A30000}"/>
    <cellStyle name="Normal 6 3 3 15 2 2" xfId="19985" xr:uid="{00000000-0005-0000-0000-000045A30000}"/>
    <cellStyle name="Normal 6 3 3 15 2 2 2" xfId="35654" xr:uid="{00000000-0005-0000-0000-000046A30000}"/>
    <cellStyle name="Normal 6 3 3 15 2 2 3" xfId="51251" xr:uid="{00000000-0005-0000-0000-000047A30000}"/>
    <cellStyle name="Normal 6 3 3 15 2 3" xfId="27908" xr:uid="{00000000-0005-0000-0000-000048A30000}"/>
    <cellStyle name="Normal 6 3 3 15 2 4" xfId="43505" xr:uid="{00000000-0005-0000-0000-000049A30000}"/>
    <cellStyle name="Normal 6 3 3 15 3" xfId="12077" xr:uid="{00000000-0005-0000-0000-00004AA30000}"/>
    <cellStyle name="Normal 6 3 3 15 3 2" xfId="19986" xr:uid="{00000000-0005-0000-0000-00004BA30000}"/>
    <cellStyle name="Normal 6 3 3 15 3 2 2" xfId="35655" xr:uid="{00000000-0005-0000-0000-00004CA30000}"/>
    <cellStyle name="Normal 6 3 3 15 3 2 3" xfId="51252" xr:uid="{00000000-0005-0000-0000-00004DA30000}"/>
    <cellStyle name="Normal 6 3 3 15 3 3" xfId="27909" xr:uid="{00000000-0005-0000-0000-00004EA30000}"/>
    <cellStyle name="Normal 6 3 3 15 3 4" xfId="43506" xr:uid="{00000000-0005-0000-0000-00004FA30000}"/>
    <cellStyle name="Normal 6 3 3 15 4" xfId="19984" xr:uid="{00000000-0005-0000-0000-000050A30000}"/>
    <cellStyle name="Normal 6 3 3 15 4 2" xfId="35653" xr:uid="{00000000-0005-0000-0000-000051A30000}"/>
    <cellStyle name="Normal 6 3 3 15 4 3" xfId="51250" xr:uid="{00000000-0005-0000-0000-000052A30000}"/>
    <cellStyle name="Normal 6 3 3 15 5" xfId="27907" xr:uid="{00000000-0005-0000-0000-000053A30000}"/>
    <cellStyle name="Normal 6 3 3 15 6" xfId="43504" xr:uid="{00000000-0005-0000-0000-000054A30000}"/>
    <cellStyle name="Normal 6 3 3 16" xfId="12078" xr:uid="{00000000-0005-0000-0000-000055A30000}"/>
    <cellStyle name="Normal 6 3 3 16 2" xfId="12079" xr:uid="{00000000-0005-0000-0000-000056A30000}"/>
    <cellStyle name="Normal 6 3 3 16 2 2" xfId="19988" xr:uid="{00000000-0005-0000-0000-000057A30000}"/>
    <cellStyle name="Normal 6 3 3 16 2 2 2" xfId="35657" xr:uid="{00000000-0005-0000-0000-000058A30000}"/>
    <cellStyle name="Normal 6 3 3 16 2 2 3" xfId="51254" xr:uid="{00000000-0005-0000-0000-000059A30000}"/>
    <cellStyle name="Normal 6 3 3 16 2 3" xfId="27911" xr:uid="{00000000-0005-0000-0000-00005AA30000}"/>
    <cellStyle name="Normal 6 3 3 16 2 4" xfId="43508" xr:uid="{00000000-0005-0000-0000-00005BA30000}"/>
    <cellStyle name="Normal 6 3 3 16 3" xfId="12080" xr:uid="{00000000-0005-0000-0000-00005CA30000}"/>
    <cellStyle name="Normal 6 3 3 16 3 2" xfId="19989" xr:uid="{00000000-0005-0000-0000-00005DA30000}"/>
    <cellStyle name="Normal 6 3 3 16 3 2 2" xfId="35658" xr:uid="{00000000-0005-0000-0000-00005EA30000}"/>
    <cellStyle name="Normal 6 3 3 16 3 2 3" xfId="51255" xr:uid="{00000000-0005-0000-0000-00005FA30000}"/>
    <cellStyle name="Normal 6 3 3 16 3 3" xfId="27912" xr:uid="{00000000-0005-0000-0000-000060A30000}"/>
    <cellStyle name="Normal 6 3 3 16 3 4" xfId="43509" xr:uid="{00000000-0005-0000-0000-000061A30000}"/>
    <cellStyle name="Normal 6 3 3 16 4" xfId="19987" xr:uid="{00000000-0005-0000-0000-000062A30000}"/>
    <cellStyle name="Normal 6 3 3 16 4 2" xfId="35656" xr:uid="{00000000-0005-0000-0000-000063A30000}"/>
    <cellStyle name="Normal 6 3 3 16 4 3" xfId="51253" xr:uid="{00000000-0005-0000-0000-000064A30000}"/>
    <cellStyle name="Normal 6 3 3 16 5" xfId="27910" xr:uid="{00000000-0005-0000-0000-000065A30000}"/>
    <cellStyle name="Normal 6 3 3 16 6" xfId="43507" xr:uid="{00000000-0005-0000-0000-000066A30000}"/>
    <cellStyle name="Normal 6 3 3 17" xfId="12081" xr:uid="{00000000-0005-0000-0000-000067A30000}"/>
    <cellStyle name="Normal 6 3 3 17 2" xfId="19990" xr:uid="{00000000-0005-0000-0000-000068A30000}"/>
    <cellStyle name="Normal 6 3 3 17 2 2" xfId="35659" xr:uid="{00000000-0005-0000-0000-000069A30000}"/>
    <cellStyle name="Normal 6 3 3 17 2 3" xfId="51256" xr:uid="{00000000-0005-0000-0000-00006AA30000}"/>
    <cellStyle name="Normal 6 3 3 17 3" xfId="27913" xr:uid="{00000000-0005-0000-0000-00006BA30000}"/>
    <cellStyle name="Normal 6 3 3 17 4" xfId="43510" xr:uid="{00000000-0005-0000-0000-00006CA30000}"/>
    <cellStyle name="Normal 6 3 3 18" xfId="12082" xr:uid="{00000000-0005-0000-0000-00006DA30000}"/>
    <cellStyle name="Normal 6 3 3 18 2" xfId="19991" xr:uid="{00000000-0005-0000-0000-00006EA30000}"/>
    <cellStyle name="Normal 6 3 3 18 2 2" xfId="35660" xr:uid="{00000000-0005-0000-0000-00006FA30000}"/>
    <cellStyle name="Normal 6 3 3 18 2 3" xfId="51257" xr:uid="{00000000-0005-0000-0000-000070A30000}"/>
    <cellStyle name="Normal 6 3 3 18 3" xfId="27914" xr:uid="{00000000-0005-0000-0000-000071A30000}"/>
    <cellStyle name="Normal 6 3 3 18 4" xfId="43511" xr:uid="{00000000-0005-0000-0000-000072A30000}"/>
    <cellStyle name="Normal 6 3 3 19" xfId="19968" xr:uid="{00000000-0005-0000-0000-000073A30000}"/>
    <cellStyle name="Normal 6 3 3 19 2" xfId="35637" xr:uid="{00000000-0005-0000-0000-000074A30000}"/>
    <cellStyle name="Normal 6 3 3 19 3" xfId="51234" xr:uid="{00000000-0005-0000-0000-000075A30000}"/>
    <cellStyle name="Normal 6 3 3 2" xfId="12083" xr:uid="{00000000-0005-0000-0000-000076A30000}"/>
    <cellStyle name="Normal 6 3 3 2 2" xfId="12084" xr:uid="{00000000-0005-0000-0000-000077A30000}"/>
    <cellStyle name="Normal 6 3 3 2 2 2" xfId="12085" xr:uid="{00000000-0005-0000-0000-000078A30000}"/>
    <cellStyle name="Normal 6 3 3 2 2 2 2" xfId="12086" xr:uid="{00000000-0005-0000-0000-000079A30000}"/>
    <cellStyle name="Normal 6 3 3 2 2 2 2 2" xfId="19995" xr:uid="{00000000-0005-0000-0000-00007AA30000}"/>
    <cellStyle name="Normal 6 3 3 2 2 2 2 2 2" xfId="35664" xr:uid="{00000000-0005-0000-0000-00007BA30000}"/>
    <cellStyle name="Normal 6 3 3 2 2 2 2 2 3" xfId="51261" xr:uid="{00000000-0005-0000-0000-00007CA30000}"/>
    <cellStyle name="Normal 6 3 3 2 2 2 2 3" xfId="27918" xr:uid="{00000000-0005-0000-0000-00007DA30000}"/>
    <cellStyle name="Normal 6 3 3 2 2 2 2 4" xfId="43515" xr:uid="{00000000-0005-0000-0000-00007EA30000}"/>
    <cellStyle name="Normal 6 3 3 2 2 2 3" xfId="12087" xr:uid="{00000000-0005-0000-0000-00007FA30000}"/>
    <cellStyle name="Normal 6 3 3 2 2 2 3 2" xfId="19996" xr:uid="{00000000-0005-0000-0000-000080A30000}"/>
    <cellStyle name="Normal 6 3 3 2 2 2 3 2 2" xfId="35665" xr:uid="{00000000-0005-0000-0000-000081A30000}"/>
    <cellStyle name="Normal 6 3 3 2 2 2 3 2 3" xfId="51262" xr:uid="{00000000-0005-0000-0000-000082A30000}"/>
    <cellStyle name="Normal 6 3 3 2 2 2 3 3" xfId="27919" xr:uid="{00000000-0005-0000-0000-000083A30000}"/>
    <cellStyle name="Normal 6 3 3 2 2 2 3 4" xfId="43516" xr:uid="{00000000-0005-0000-0000-000084A30000}"/>
    <cellStyle name="Normal 6 3 3 2 2 2 4" xfId="19994" xr:uid="{00000000-0005-0000-0000-000085A30000}"/>
    <cellStyle name="Normal 6 3 3 2 2 2 4 2" xfId="35663" xr:uid="{00000000-0005-0000-0000-000086A30000}"/>
    <cellStyle name="Normal 6 3 3 2 2 2 4 3" xfId="51260" xr:uid="{00000000-0005-0000-0000-000087A30000}"/>
    <cellStyle name="Normal 6 3 3 2 2 2 5" xfId="27917" xr:uid="{00000000-0005-0000-0000-000088A30000}"/>
    <cellStyle name="Normal 6 3 3 2 2 2 6" xfId="43514" xr:uid="{00000000-0005-0000-0000-000089A30000}"/>
    <cellStyle name="Normal 6 3 3 2 2 3" xfId="12088" xr:uid="{00000000-0005-0000-0000-00008AA30000}"/>
    <cellStyle name="Normal 6 3 3 2 2 3 2" xfId="19997" xr:uid="{00000000-0005-0000-0000-00008BA30000}"/>
    <cellStyle name="Normal 6 3 3 2 2 3 2 2" xfId="35666" xr:uid="{00000000-0005-0000-0000-00008CA30000}"/>
    <cellStyle name="Normal 6 3 3 2 2 3 2 3" xfId="51263" xr:uid="{00000000-0005-0000-0000-00008DA30000}"/>
    <cellStyle name="Normal 6 3 3 2 2 3 3" xfId="27920" xr:uid="{00000000-0005-0000-0000-00008EA30000}"/>
    <cellStyle name="Normal 6 3 3 2 2 3 4" xfId="43517" xr:uid="{00000000-0005-0000-0000-00008FA30000}"/>
    <cellStyle name="Normal 6 3 3 2 2 4" xfId="12089" xr:uid="{00000000-0005-0000-0000-000090A30000}"/>
    <cellStyle name="Normal 6 3 3 2 2 4 2" xfId="19998" xr:uid="{00000000-0005-0000-0000-000091A30000}"/>
    <cellStyle name="Normal 6 3 3 2 2 4 2 2" xfId="35667" xr:uid="{00000000-0005-0000-0000-000092A30000}"/>
    <cellStyle name="Normal 6 3 3 2 2 4 2 3" xfId="51264" xr:uid="{00000000-0005-0000-0000-000093A30000}"/>
    <cellStyle name="Normal 6 3 3 2 2 4 3" xfId="27921" xr:uid="{00000000-0005-0000-0000-000094A30000}"/>
    <cellStyle name="Normal 6 3 3 2 2 4 4" xfId="43518" xr:uid="{00000000-0005-0000-0000-000095A30000}"/>
    <cellStyle name="Normal 6 3 3 2 2 5" xfId="19993" xr:uid="{00000000-0005-0000-0000-000096A30000}"/>
    <cellStyle name="Normal 6 3 3 2 2 5 2" xfId="35662" xr:uid="{00000000-0005-0000-0000-000097A30000}"/>
    <cellStyle name="Normal 6 3 3 2 2 5 3" xfId="51259" xr:uid="{00000000-0005-0000-0000-000098A30000}"/>
    <cellStyle name="Normal 6 3 3 2 2 6" xfId="27916" xr:uid="{00000000-0005-0000-0000-000099A30000}"/>
    <cellStyle name="Normal 6 3 3 2 2 7" xfId="43513" xr:uid="{00000000-0005-0000-0000-00009AA30000}"/>
    <cellStyle name="Normal 6 3 3 2 3" xfId="12090" xr:uid="{00000000-0005-0000-0000-00009BA30000}"/>
    <cellStyle name="Normal 6 3 3 2 3 2" xfId="12091" xr:uid="{00000000-0005-0000-0000-00009CA30000}"/>
    <cellStyle name="Normal 6 3 3 2 3 2 2" xfId="20000" xr:uid="{00000000-0005-0000-0000-00009DA30000}"/>
    <cellStyle name="Normal 6 3 3 2 3 2 2 2" xfId="35669" xr:uid="{00000000-0005-0000-0000-00009EA30000}"/>
    <cellStyle name="Normal 6 3 3 2 3 2 2 3" xfId="51266" xr:uid="{00000000-0005-0000-0000-00009FA30000}"/>
    <cellStyle name="Normal 6 3 3 2 3 2 3" xfId="27923" xr:uid="{00000000-0005-0000-0000-0000A0A30000}"/>
    <cellStyle name="Normal 6 3 3 2 3 2 4" xfId="43520" xr:uid="{00000000-0005-0000-0000-0000A1A30000}"/>
    <cellStyle name="Normal 6 3 3 2 3 3" xfId="12092" xr:uid="{00000000-0005-0000-0000-0000A2A30000}"/>
    <cellStyle name="Normal 6 3 3 2 3 3 2" xfId="20001" xr:uid="{00000000-0005-0000-0000-0000A3A30000}"/>
    <cellStyle name="Normal 6 3 3 2 3 3 2 2" xfId="35670" xr:uid="{00000000-0005-0000-0000-0000A4A30000}"/>
    <cellStyle name="Normal 6 3 3 2 3 3 2 3" xfId="51267" xr:uid="{00000000-0005-0000-0000-0000A5A30000}"/>
    <cellStyle name="Normal 6 3 3 2 3 3 3" xfId="27924" xr:uid="{00000000-0005-0000-0000-0000A6A30000}"/>
    <cellStyle name="Normal 6 3 3 2 3 3 4" xfId="43521" xr:uid="{00000000-0005-0000-0000-0000A7A30000}"/>
    <cellStyle name="Normal 6 3 3 2 3 4" xfId="19999" xr:uid="{00000000-0005-0000-0000-0000A8A30000}"/>
    <cellStyle name="Normal 6 3 3 2 3 4 2" xfId="35668" xr:uid="{00000000-0005-0000-0000-0000A9A30000}"/>
    <cellStyle name="Normal 6 3 3 2 3 4 3" xfId="51265" xr:uid="{00000000-0005-0000-0000-0000AAA30000}"/>
    <cellStyle name="Normal 6 3 3 2 3 5" xfId="27922" xr:uid="{00000000-0005-0000-0000-0000ABA30000}"/>
    <cellStyle name="Normal 6 3 3 2 3 6" xfId="43519" xr:uid="{00000000-0005-0000-0000-0000ACA30000}"/>
    <cellStyle name="Normal 6 3 3 2 4" xfId="12093" xr:uid="{00000000-0005-0000-0000-0000ADA30000}"/>
    <cellStyle name="Normal 6 3 3 2 4 2" xfId="20002" xr:uid="{00000000-0005-0000-0000-0000AEA30000}"/>
    <cellStyle name="Normal 6 3 3 2 4 2 2" xfId="35671" xr:uid="{00000000-0005-0000-0000-0000AFA30000}"/>
    <cellStyle name="Normal 6 3 3 2 4 2 3" xfId="51268" xr:uid="{00000000-0005-0000-0000-0000B0A30000}"/>
    <cellStyle name="Normal 6 3 3 2 4 3" xfId="27925" xr:uid="{00000000-0005-0000-0000-0000B1A30000}"/>
    <cellStyle name="Normal 6 3 3 2 4 4" xfId="43522" xr:uid="{00000000-0005-0000-0000-0000B2A30000}"/>
    <cellStyle name="Normal 6 3 3 2 5" xfId="12094" xr:uid="{00000000-0005-0000-0000-0000B3A30000}"/>
    <cellStyle name="Normal 6 3 3 2 5 2" xfId="20003" xr:uid="{00000000-0005-0000-0000-0000B4A30000}"/>
    <cellStyle name="Normal 6 3 3 2 5 2 2" xfId="35672" xr:uid="{00000000-0005-0000-0000-0000B5A30000}"/>
    <cellStyle name="Normal 6 3 3 2 5 2 3" xfId="51269" xr:uid="{00000000-0005-0000-0000-0000B6A30000}"/>
    <cellStyle name="Normal 6 3 3 2 5 3" xfId="27926" xr:uid="{00000000-0005-0000-0000-0000B7A30000}"/>
    <cellStyle name="Normal 6 3 3 2 5 4" xfId="43523" xr:uid="{00000000-0005-0000-0000-0000B8A30000}"/>
    <cellStyle name="Normal 6 3 3 2 6" xfId="19992" xr:uid="{00000000-0005-0000-0000-0000B9A30000}"/>
    <cellStyle name="Normal 6 3 3 2 6 2" xfId="35661" xr:uid="{00000000-0005-0000-0000-0000BAA30000}"/>
    <cellStyle name="Normal 6 3 3 2 6 3" xfId="51258" xr:uid="{00000000-0005-0000-0000-0000BBA30000}"/>
    <cellStyle name="Normal 6 3 3 2 7" xfId="27915" xr:uid="{00000000-0005-0000-0000-0000BCA30000}"/>
    <cellStyle name="Normal 6 3 3 2 8" xfId="43512" xr:uid="{00000000-0005-0000-0000-0000BDA30000}"/>
    <cellStyle name="Normal 6 3 3 20" xfId="27891" xr:uid="{00000000-0005-0000-0000-0000BEA30000}"/>
    <cellStyle name="Normal 6 3 3 21" xfId="43488" xr:uid="{00000000-0005-0000-0000-0000BFA30000}"/>
    <cellStyle name="Normal 6 3 3 3" xfId="12095" xr:uid="{00000000-0005-0000-0000-0000C0A30000}"/>
    <cellStyle name="Normal 6 3 3 3 2" xfId="12096" xr:uid="{00000000-0005-0000-0000-0000C1A30000}"/>
    <cellStyle name="Normal 6 3 3 3 2 2" xfId="12097" xr:uid="{00000000-0005-0000-0000-0000C2A30000}"/>
    <cellStyle name="Normal 6 3 3 3 2 2 2" xfId="12098" xr:uid="{00000000-0005-0000-0000-0000C3A30000}"/>
    <cellStyle name="Normal 6 3 3 3 2 2 2 2" xfId="20007" xr:uid="{00000000-0005-0000-0000-0000C4A30000}"/>
    <cellStyle name="Normal 6 3 3 3 2 2 2 2 2" xfId="35676" xr:uid="{00000000-0005-0000-0000-0000C5A30000}"/>
    <cellStyle name="Normal 6 3 3 3 2 2 2 2 3" xfId="51273" xr:uid="{00000000-0005-0000-0000-0000C6A30000}"/>
    <cellStyle name="Normal 6 3 3 3 2 2 2 3" xfId="27930" xr:uid="{00000000-0005-0000-0000-0000C7A30000}"/>
    <cellStyle name="Normal 6 3 3 3 2 2 2 4" xfId="43527" xr:uid="{00000000-0005-0000-0000-0000C8A30000}"/>
    <cellStyle name="Normal 6 3 3 3 2 2 3" xfId="12099" xr:uid="{00000000-0005-0000-0000-0000C9A30000}"/>
    <cellStyle name="Normal 6 3 3 3 2 2 3 2" xfId="20008" xr:uid="{00000000-0005-0000-0000-0000CAA30000}"/>
    <cellStyle name="Normal 6 3 3 3 2 2 3 2 2" xfId="35677" xr:uid="{00000000-0005-0000-0000-0000CBA30000}"/>
    <cellStyle name="Normal 6 3 3 3 2 2 3 2 3" xfId="51274" xr:uid="{00000000-0005-0000-0000-0000CCA30000}"/>
    <cellStyle name="Normal 6 3 3 3 2 2 3 3" xfId="27931" xr:uid="{00000000-0005-0000-0000-0000CDA30000}"/>
    <cellStyle name="Normal 6 3 3 3 2 2 3 4" xfId="43528" xr:uid="{00000000-0005-0000-0000-0000CEA30000}"/>
    <cellStyle name="Normal 6 3 3 3 2 2 4" xfId="20006" xr:uid="{00000000-0005-0000-0000-0000CFA30000}"/>
    <cellStyle name="Normal 6 3 3 3 2 2 4 2" xfId="35675" xr:uid="{00000000-0005-0000-0000-0000D0A30000}"/>
    <cellStyle name="Normal 6 3 3 3 2 2 4 3" xfId="51272" xr:uid="{00000000-0005-0000-0000-0000D1A30000}"/>
    <cellStyle name="Normal 6 3 3 3 2 2 5" xfId="27929" xr:uid="{00000000-0005-0000-0000-0000D2A30000}"/>
    <cellStyle name="Normal 6 3 3 3 2 2 6" xfId="43526" xr:uid="{00000000-0005-0000-0000-0000D3A30000}"/>
    <cellStyle name="Normal 6 3 3 3 2 3" xfId="12100" xr:uid="{00000000-0005-0000-0000-0000D4A30000}"/>
    <cellStyle name="Normal 6 3 3 3 2 3 2" xfId="20009" xr:uid="{00000000-0005-0000-0000-0000D5A30000}"/>
    <cellStyle name="Normal 6 3 3 3 2 3 2 2" xfId="35678" xr:uid="{00000000-0005-0000-0000-0000D6A30000}"/>
    <cellStyle name="Normal 6 3 3 3 2 3 2 3" xfId="51275" xr:uid="{00000000-0005-0000-0000-0000D7A30000}"/>
    <cellStyle name="Normal 6 3 3 3 2 3 3" xfId="27932" xr:uid="{00000000-0005-0000-0000-0000D8A30000}"/>
    <cellStyle name="Normal 6 3 3 3 2 3 4" xfId="43529" xr:uid="{00000000-0005-0000-0000-0000D9A30000}"/>
    <cellStyle name="Normal 6 3 3 3 2 4" xfId="12101" xr:uid="{00000000-0005-0000-0000-0000DAA30000}"/>
    <cellStyle name="Normal 6 3 3 3 2 4 2" xfId="20010" xr:uid="{00000000-0005-0000-0000-0000DBA30000}"/>
    <cellStyle name="Normal 6 3 3 3 2 4 2 2" xfId="35679" xr:uid="{00000000-0005-0000-0000-0000DCA30000}"/>
    <cellStyle name="Normal 6 3 3 3 2 4 2 3" xfId="51276" xr:uid="{00000000-0005-0000-0000-0000DDA30000}"/>
    <cellStyle name="Normal 6 3 3 3 2 4 3" xfId="27933" xr:uid="{00000000-0005-0000-0000-0000DEA30000}"/>
    <cellStyle name="Normal 6 3 3 3 2 4 4" xfId="43530" xr:uid="{00000000-0005-0000-0000-0000DFA30000}"/>
    <cellStyle name="Normal 6 3 3 3 2 5" xfId="20005" xr:uid="{00000000-0005-0000-0000-0000E0A30000}"/>
    <cellStyle name="Normal 6 3 3 3 2 5 2" xfId="35674" xr:uid="{00000000-0005-0000-0000-0000E1A30000}"/>
    <cellStyle name="Normal 6 3 3 3 2 5 3" xfId="51271" xr:uid="{00000000-0005-0000-0000-0000E2A30000}"/>
    <cellStyle name="Normal 6 3 3 3 2 6" xfId="27928" xr:uid="{00000000-0005-0000-0000-0000E3A30000}"/>
    <cellStyle name="Normal 6 3 3 3 2 7" xfId="43525" xr:uid="{00000000-0005-0000-0000-0000E4A30000}"/>
    <cellStyle name="Normal 6 3 3 3 3" xfId="12102" xr:uid="{00000000-0005-0000-0000-0000E5A30000}"/>
    <cellStyle name="Normal 6 3 3 3 3 2" xfId="12103" xr:uid="{00000000-0005-0000-0000-0000E6A30000}"/>
    <cellStyle name="Normal 6 3 3 3 3 2 2" xfId="20012" xr:uid="{00000000-0005-0000-0000-0000E7A30000}"/>
    <cellStyle name="Normal 6 3 3 3 3 2 2 2" xfId="35681" xr:uid="{00000000-0005-0000-0000-0000E8A30000}"/>
    <cellStyle name="Normal 6 3 3 3 3 2 2 3" xfId="51278" xr:uid="{00000000-0005-0000-0000-0000E9A30000}"/>
    <cellStyle name="Normal 6 3 3 3 3 2 3" xfId="27935" xr:uid="{00000000-0005-0000-0000-0000EAA30000}"/>
    <cellStyle name="Normal 6 3 3 3 3 2 4" xfId="43532" xr:uid="{00000000-0005-0000-0000-0000EBA30000}"/>
    <cellStyle name="Normal 6 3 3 3 3 3" xfId="12104" xr:uid="{00000000-0005-0000-0000-0000ECA30000}"/>
    <cellStyle name="Normal 6 3 3 3 3 3 2" xfId="20013" xr:uid="{00000000-0005-0000-0000-0000EDA30000}"/>
    <cellStyle name="Normal 6 3 3 3 3 3 2 2" xfId="35682" xr:uid="{00000000-0005-0000-0000-0000EEA30000}"/>
    <cellStyle name="Normal 6 3 3 3 3 3 2 3" xfId="51279" xr:uid="{00000000-0005-0000-0000-0000EFA30000}"/>
    <cellStyle name="Normal 6 3 3 3 3 3 3" xfId="27936" xr:uid="{00000000-0005-0000-0000-0000F0A30000}"/>
    <cellStyle name="Normal 6 3 3 3 3 3 4" xfId="43533" xr:uid="{00000000-0005-0000-0000-0000F1A30000}"/>
    <cellStyle name="Normal 6 3 3 3 3 4" xfId="20011" xr:uid="{00000000-0005-0000-0000-0000F2A30000}"/>
    <cellStyle name="Normal 6 3 3 3 3 4 2" xfId="35680" xr:uid="{00000000-0005-0000-0000-0000F3A30000}"/>
    <cellStyle name="Normal 6 3 3 3 3 4 3" xfId="51277" xr:uid="{00000000-0005-0000-0000-0000F4A30000}"/>
    <cellStyle name="Normal 6 3 3 3 3 5" xfId="27934" xr:uid="{00000000-0005-0000-0000-0000F5A30000}"/>
    <cellStyle name="Normal 6 3 3 3 3 6" xfId="43531" xr:uid="{00000000-0005-0000-0000-0000F6A30000}"/>
    <cellStyle name="Normal 6 3 3 3 4" xfId="12105" xr:uid="{00000000-0005-0000-0000-0000F7A30000}"/>
    <cellStyle name="Normal 6 3 3 3 4 2" xfId="20014" xr:uid="{00000000-0005-0000-0000-0000F8A30000}"/>
    <cellStyle name="Normal 6 3 3 3 4 2 2" xfId="35683" xr:uid="{00000000-0005-0000-0000-0000F9A30000}"/>
    <cellStyle name="Normal 6 3 3 3 4 2 3" xfId="51280" xr:uid="{00000000-0005-0000-0000-0000FAA30000}"/>
    <cellStyle name="Normal 6 3 3 3 4 3" xfId="27937" xr:uid="{00000000-0005-0000-0000-0000FBA30000}"/>
    <cellStyle name="Normal 6 3 3 3 4 4" xfId="43534" xr:uid="{00000000-0005-0000-0000-0000FCA30000}"/>
    <cellStyle name="Normal 6 3 3 3 5" xfId="12106" xr:uid="{00000000-0005-0000-0000-0000FDA30000}"/>
    <cellStyle name="Normal 6 3 3 3 5 2" xfId="20015" xr:uid="{00000000-0005-0000-0000-0000FEA30000}"/>
    <cellStyle name="Normal 6 3 3 3 5 2 2" xfId="35684" xr:uid="{00000000-0005-0000-0000-0000FFA30000}"/>
    <cellStyle name="Normal 6 3 3 3 5 2 3" xfId="51281" xr:uid="{00000000-0005-0000-0000-000000A40000}"/>
    <cellStyle name="Normal 6 3 3 3 5 3" xfId="27938" xr:uid="{00000000-0005-0000-0000-000001A40000}"/>
    <cellStyle name="Normal 6 3 3 3 5 4" xfId="43535" xr:uid="{00000000-0005-0000-0000-000002A40000}"/>
    <cellStyle name="Normal 6 3 3 3 6" xfId="20004" xr:uid="{00000000-0005-0000-0000-000003A40000}"/>
    <cellStyle name="Normal 6 3 3 3 6 2" xfId="35673" xr:uid="{00000000-0005-0000-0000-000004A40000}"/>
    <cellStyle name="Normal 6 3 3 3 6 3" xfId="51270" xr:uid="{00000000-0005-0000-0000-000005A40000}"/>
    <cellStyle name="Normal 6 3 3 3 7" xfId="27927" xr:uid="{00000000-0005-0000-0000-000006A40000}"/>
    <cellStyle name="Normal 6 3 3 3 8" xfId="43524" xr:uid="{00000000-0005-0000-0000-000007A40000}"/>
    <cellStyle name="Normal 6 3 3 4" xfId="12107" xr:uid="{00000000-0005-0000-0000-000008A40000}"/>
    <cellStyle name="Normal 6 3 3 4 2" xfId="12108" xr:uid="{00000000-0005-0000-0000-000009A40000}"/>
    <cellStyle name="Normal 6 3 3 4 2 2" xfId="12109" xr:uid="{00000000-0005-0000-0000-00000AA40000}"/>
    <cellStyle name="Normal 6 3 3 4 2 2 2" xfId="20018" xr:uid="{00000000-0005-0000-0000-00000BA40000}"/>
    <cellStyle name="Normal 6 3 3 4 2 2 2 2" xfId="35687" xr:uid="{00000000-0005-0000-0000-00000CA40000}"/>
    <cellStyle name="Normal 6 3 3 4 2 2 2 3" xfId="51284" xr:uid="{00000000-0005-0000-0000-00000DA40000}"/>
    <cellStyle name="Normal 6 3 3 4 2 2 3" xfId="27941" xr:uid="{00000000-0005-0000-0000-00000EA40000}"/>
    <cellStyle name="Normal 6 3 3 4 2 2 4" xfId="43538" xr:uid="{00000000-0005-0000-0000-00000FA40000}"/>
    <cellStyle name="Normal 6 3 3 4 2 3" xfId="12110" xr:uid="{00000000-0005-0000-0000-000010A40000}"/>
    <cellStyle name="Normal 6 3 3 4 2 3 2" xfId="20019" xr:uid="{00000000-0005-0000-0000-000011A40000}"/>
    <cellStyle name="Normal 6 3 3 4 2 3 2 2" xfId="35688" xr:uid="{00000000-0005-0000-0000-000012A40000}"/>
    <cellStyle name="Normal 6 3 3 4 2 3 2 3" xfId="51285" xr:uid="{00000000-0005-0000-0000-000013A40000}"/>
    <cellStyle name="Normal 6 3 3 4 2 3 3" xfId="27942" xr:uid="{00000000-0005-0000-0000-000014A40000}"/>
    <cellStyle name="Normal 6 3 3 4 2 3 4" xfId="43539" xr:uid="{00000000-0005-0000-0000-000015A40000}"/>
    <cellStyle name="Normal 6 3 3 4 2 4" xfId="20017" xr:uid="{00000000-0005-0000-0000-000016A40000}"/>
    <cellStyle name="Normal 6 3 3 4 2 4 2" xfId="35686" xr:uid="{00000000-0005-0000-0000-000017A40000}"/>
    <cellStyle name="Normal 6 3 3 4 2 4 3" xfId="51283" xr:uid="{00000000-0005-0000-0000-000018A40000}"/>
    <cellStyle name="Normal 6 3 3 4 2 5" xfId="27940" xr:uid="{00000000-0005-0000-0000-000019A40000}"/>
    <cellStyle name="Normal 6 3 3 4 2 6" xfId="43537" xr:uid="{00000000-0005-0000-0000-00001AA40000}"/>
    <cellStyle name="Normal 6 3 3 4 3" xfId="12111" xr:uid="{00000000-0005-0000-0000-00001BA40000}"/>
    <cellStyle name="Normal 6 3 3 4 3 2" xfId="20020" xr:uid="{00000000-0005-0000-0000-00001CA40000}"/>
    <cellStyle name="Normal 6 3 3 4 3 2 2" xfId="35689" xr:uid="{00000000-0005-0000-0000-00001DA40000}"/>
    <cellStyle name="Normal 6 3 3 4 3 2 3" xfId="51286" xr:uid="{00000000-0005-0000-0000-00001EA40000}"/>
    <cellStyle name="Normal 6 3 3 4 3 3" xfId="27943" xr:uid="{00000000-0005-0000-0000-00001FA40000}"/>
    <cellStyle name="Normal 6 3 3 4 3 4" xfId="43540" xr:uid="{00000000-0005-0000-0000-000020A40000}"/>
    <cellStyle name="Normal 6 3 3 4 4" xfId="12112" xr:uid="{00000000-0005-0000-0000-000021A40000}"/>
    <cellStyle name="Normal 6 3 3 4 4 2" xfId="20021" xr:uid="{00000000-0005-0000-0000-000022A40000}"/>
    <cellStyle name="Normal 6 3 3 4 4 2 2" xfId="35690" xr:uid="{00000000-0005-0000-0000-000023A40000}"/>
    <cellStyle name="Normal 6 3 3 4 4 2 3" xfId="51287" xr:uid="{00000000-0005-0000-0000-000024A40000}"/>
    <cellStyle name="Normal 6 3 3 4 4 3" xfId="27944" xr:uid="{00000000-0005-0000-0000-000025A40000}"/>
    <cellStyle name="Normal 6 3 3 4 4 4" xfId="43541" xr:uid="{00000000-0005-0000-0000-000026A40000}"/>
    <cellStyle name="Normal 6 3 3 4 5" xfId="20016" xr:uid="{00000000-0005-0000-0000-000027A40000}"/>
    <cellStyle name="Normal 6 3 3 4 5 2" xfId="35685" xr:uid="{00000000-0005-0000-0000-000028A40000}"/>
    <cellStyle name="Normal 6 3 3 4 5 3" xfId="51282" xr:uid="{00000000-0005-0000-0000-000029A40000}"/>
    <cellStyle name="Normal 6 3 3 4 6" xfId="27939" xr:uid="{00000000-0005-0000-0000-00002AA40000}"/>
    <cellStyle name="Normal 6 3 3 4 7" xfId="43536" xr:uid="{00000000-0005-0000-0000-00002BA40000}"/>
    <cellStyle name="Normal 6 3 3 5" xfId="12113" xr:uid="{00000000-0005-0000-0000-00002CA40000}"/>
    <cellStyle name="Normal 6 3 3 5 2" xfId="12114" xr:uid="{00000000-0005-0000-0000-00002DA40000}"/>
    <cellStyle name="Normal 6 3 3 5 2 2" xfId="20023" xr:uid="{00000000-0005-0000-0000-00002EA40000}"/>
    <cellStyle name="Normal 6 3 3 5 2 2 2" xfId="35692" xr:uid="{00000000-0005-0000-0000-00002FA40000}"/>
    <cellStyle name="Normal 6 3 3 5 2 2 3" xfId="51289" xr:uid="{00000000-0005-0000-0000-000030A40000}"/>
    <cellStyle name="Normal 6 3 3 5 2 3" xfId="27946" xr:uid="{00000000-0005-0000-0000-000031A40000}"/>
    <cellStyle name="Normal 6 3 3 5 2 4" xfId="43543" xr:uid="{00000000-0005-0000-0000-000032A40000}"/>
    <cellStyle name="Normal 6 3 3 5 3" xfId="12115" xr:uid="{00000000-0005-0000-0000-000033A40000}"/>
    <cellStyle name="Normal 6 3 3 5 3 2" xfId="20024" xr:uid="{00000000-0005-0000-0000-000034A40000}"/>
    <cellStyle name="Normal 6 3 3 5 3 2 2" xfId="35693" xr:uid="{00000000-0005-0000-0000-000035A40000}"/>
    <cellStyle name="Normal 6 3 3 5 3 2 3" xfId="51290" xr:uid="{00000000-0005-0000-0000-000036A40000}"/>
    <cellStyle name="Normal 6 3 3 5 3 3" xfId="27947" xr:uid="{00000000-0005-0000-0000-000037A40000}"/>
    <cellStyle name="Normal 6 3 3 5 3 4" xfId="43544" xr:uid="{00000000-0005-0000-0000-000038A40000}"/>
    <cellStyle name="Normal 6 3 3 5 4" xfId="20022" xr:uid="{00000000-0005-0000-0000-000039A40000}"/>
    <cellStyle name="Normal 6 3 3 5 4 2" xfId="35691" xr:uid="{00000000-0005-0000-0000-00003AA40000}"/>
    <cellStyle name="Normal 6 3 3 5 4 3" xfId="51288" xr:uid="{00000000-0005-0000-0000-00003BA40000}"/>
    <cellStyle name="Normal 6 3 3 5 5" xfId="27945" xr:uid="{00000000-0005-0000-0000-00003CA40000}"/>
    <cellStyle name="Normal 6 3 3 5 6" xfId="43542" xr:uid="{00000000-0005-0000-0000-00003DA40000}"/>
    <cellStyle name="Normal 6 3 3 6" xfId="12116" xr:uid="{00000000-0005-0000-0000-00003EA40000}"/>
    <cellStyle name="Normal 6 3 3 6 2" xfId="12117" xr:uid="{00000000-0005-0000-0000-00003FA40000}"/>
    <cellStyle name="Normal 6 3 3 6 2 2" xfId="20026" xr:uid="{00000000-0005-0000-0000-000040A40000}"/>
    <cellStyle name="Normal 6 3 3 6 2 2 2" xfId="35695" xr:uid="{00000000-0005-0000-0000-000041A40000}"/>
    <cellStyle name="Normal 6 3 3 6 2 2 3" xfId="51292" xr:uid="{00000000-0005-0000-0000-000042A40000}"/>
    <cellStyle name="Normal 6 3 3 6 2 3" xfId="27949" xr:uid="{00000000-0005-0000-0000-000043A40000}"/>
    <cellStyle name="Normal 6 3 3 6 2 4" xfId="43546" xr:uid="{00000000-0005-0000-0000-000044A40000}"/>
    <cellStyle name="Normal 6 3 3 6 3" xfId="12118" xr:uid="{00000000-0005-0000-0000-000045A40000}"/>
    <cellStyle name="Normal 6 3 3 6 3 2" xfId="20027" xr:uid="{00000000-0005-0000-0000-000046A40000}"/>
    <cellStyle name="Normal 6 3 3 6 3 2 2" xfId="35696" xr:uid="{00000000-0005-0000-0000-000047A40000}"/>
    <cellStyle name="Normal 6 3 3 6 3 2 3" xfId="51293" xr:uid="{00000000-0005-0000-0000-000048A40000}"/>
    <cellStyle name="Normal 6 3 3 6 3 3" xfId="27950" xr:uid="{00000000-0005-0000-0000-000049A40000}"/>
    <cellStyle name="Normal 6 3 3 6 3 4" xfId="43547" xr:uid="{00000000-0005-0000-0000-00004AA40000}"/>
    <cellStyle name="Normal 6 3 3 6 4" xfId="20025" xr:uid="{00000000-0005-0000-0000-00004BA40000}"/>
    <cellStyle name="Normal 6 3 3 6 4 2" xfId="35694" xr:uid="{00000000-0005-0000-0000-00004CA40000}"/>
    <cellStyle name="Normal 6 3 3 6 4 3" xfId="51291" xr:uid="{00000000-0005-0000-0000-00004DA40000}"/>
    <cellStyle name="Normal 6 3 3 6 5" xfId="27948" xr:uid="{00000000-0005-0000-0000-00004EA40000}"/>
    <cellStyle name="Normal 6 3 3 6 6" xfId="43545" xr:uid="{00000000-0005-0000-0000-00004FA40000}"/>
    <cellStyle name="Normal 6 3 3 7" xfId="12119" xr:uid="{00000000-0005-0000-0000-000050A40000}"/>
    <cellStyle name="Normal 6 3 3 7 2" xfId="12120" xr:uid="{00000000-0005-0000-0000-000051A40000}"/>
    <cellStyle name="Normal 6 3 3 7 2 2" xfId="20029" xr:uid="{00000000-0005-0000-0000-000052A40000}"/>
    <cellStyle name="Normal 6 3 3 7 2 2 2" xfId="35698" xr:uid="{00000000-0005-0000-0000-000053A40000}"/>
    <cellStyle name="Normal 6 3 3 7 2 2 3" xfId="51295" xr:uid="{00000000-0005-0000-0000-000054A40000}"/>
    <cellStyle name="Normal 6 3 3 7 2 3" xfId="27952" xr:uid="{00000000-0005-0000-0000-000055A40000}"/>
    <cellStyle name="Normal 6 3 3 7 2 4" xfId="43549" xr:uid="{00000000-0005-0000-0000-000056A40000}"/>
    <cellStyle name="Normal 6 3 3 7 3" xfId="12121" xr:uid="{00000000-0005-0000-0000-000057A40000}"/>
    <cellStyle name="Normal 6 3 3 7 3 2" xfId="20030" xr:uid="{00000000-0005-0000-0000-000058A40000}"/>
    <cellStyle name="Normal 6 3 3 7 3 2 2" xfId="35699" xr:uid="{00000000-0005-0000-0000-000059A40000}"/>
    <cellStyle name="Normal 6 3 3 7 3 2 3" xfId="51296" xr:uid="{00000000-0005-0000-0000-00005AA40000}"/>
    <cellStyle name="Normal 6 3 3 7 3 3" xfId="27953" xr:uid="{00000000-0005-0000-0000-00005BA40000}"/>
    <cellStyle name="Normal 6 3 3 7 3 4" xfId="43550" xr:uid="{00000000-0005-0000-0000-00005CA40000}"/>
    <cellStyle name="Normal 6 3 3 7 4" xfId="20028" xr:uid="{00000000-0005-0000-0000-00005DA40000}"/>
    <cellStyle name="Normal 6 3 3 7 4 2" xfId="35697" xr:uid="{00000000-0005-0000-0000-00005EA40000}"/>
    <cellStyle name="Normal 6 3 3 7 4 3" xfId="51294" xr:uid="{00000000-0005-0000-0000-00005FA40000}"/>
    <cellStyle name="Normal 6 3 3 7 5" xfId="27951" xr:uid="{00000000-0005-0000-0000-000060A40000}"/>
    <cellStyle name="Normal 6 3 3 7 6" xfId="43548" xr:uid="{00000000-0005-0000-0000-000061A40000}"/>
    <cellStyle name="Normal 6 3 3 8" xfId="12122" xr:uid="{00000000-0005-0000-0000-000062A40000}"/>
    <cellStyle name="Normal 6 3 3 8 2" xfId="12123" xr:uid="{00000000-0005-0000-0000-000063A40000}"/>
    <cellStyle name="Normal 6 3 3 8 2 2" xfId="20032" xr:uid="{00000000-0005-0000-0000-000064A40000}"/>
    <cellStyle name="Normal 6 3 3 8 2 2 2" xfId="35701" xr:uid="{00000000-0005-0000-0000-000065A40000}"/>
    <cellStyle name="Normal 6 3 3 8 2 2 3" xfId="51298" xr:uid="{00000000-0005-0000-0000-000066A40000}"/>
    <cellStyle name="Normal 6 3 3 8 2 3" xfId="27955" xr:uid="{00000000-0005-0000-0000-000067A40000}"/>
    <cellStyle name="Normal 6 3 3 8 2 4" xfId="43552" xr:uid="{00000000-0005-0000-0000-000068A40000}"/>
    <cellStyle name="Normal 6 3 3 8 3" xfId="12124" xr:uid="{00000000-0005-0000-0000-000069A40000}"/>
    <cellStyle name="Normal 6 3 3 8 3 2" xfId="20033" xr:uid="{00000000-0005-0000-0000-00006AA40000}"/>
    <cellStyle name="Normal 6 3 3 8 3 2 2" xfId="35702" xr:uid="{00000000-0005-0000-0000-00006BA40000}"/>
    <cellStyle name="Normal 6 3 3 8 3 2 3" xfId="51299" xr:uid="{00000000-0005-0000-0000-00006CA40000}"/>
    <cellStyle name="Normal 6 3 3 8 3 3" xfId="27956" xr:uid="{00000000-0005-0000-0000-00006DA40000}"/>
    <cellStyle name="Normal 6 3 3 8 3 4" xfId="43553" xr:uid="{00000000-0005-0000-0000-00006EA40000}"/>
    <cellStyle name="Normal 6 3 3 8 4" xfId="20031" xr:uid="{00000000-0005-0000-0000-00006FA40000}"/>
    <cellStyle name="Normal 6 3 3 8 4 2" xfId="35700" xr:uid="{00000000-0005-0000-0000-000070A40000}"/>
    <cellStyle name="Normal 6 3 3 8 4 3" xfId="51297" xr:uid="{00000000-0005-0000-0000-000071A40000}"/>
    <cellStyle name="Normal 6 3 3 8 5" xfId="27954" xr:uid="{00000000-0005-0000-0000-000072A40000}"/>
    <cellStyle name="Normal 6 3 3 8 6" xfId="43551" xr:uid="{00000000-0005-0000-0000-000073A40000}"/>
    <cellStyle name="Normal 6 3 3 9" xfId="12125" xr:uid="{00000000-0005-0000-0000-000074A40000}"/>
    <cellStyle name="Normal 6 3 3 9 2" xfId="12126" xr:uid="{00000000-0005-0000-0000-000075A40000}"/>
    <cellStyle name="Normal 6 3 3 9 2 2" xfId="20035" xr:uid="{00000000-0005-0000-0000-000076A40000}"/>
    <cellStyle name="Normal 6 3 3 9 2 2 2" xfId="35704" xr:uid="{00000000-0005-0000-0000-000077A40000}"/>
    <cellStyle name="Normal 6 3 3 9 2 2 3" xfId="51301" xr:uid="{00000000-0005-0000-0000-000078A40000}"/>
    <cellStyle name="Normal 6 3 3 9 2 3" xfId="27958" xr:uid="{00000000-0005-0000-0000-000079A40000}"/>
    <cellStyle name="Normal 6 3 3 9 2 4" xfId="43555" xr:uid="{00000000-0005-0000-0000-00007AA40000}"/>
    <cellStyle name="Normal 6 3 3 9 3" xfId="12127" xr:uid="{00000000-0005-0000-0000-00007BA40000}"/>
    <cellStyle name="Normal 6 3 3 9 3 2" xfId="20036" xr:uid="{00000000-0005-0000-0000-00007CA40000}"/>
    <cellStyle name="Normal 6 3 3 9 3 2 2" xfId="35705" xr:uid="{00000000-0005-0000-0000-00007DA40000}"/>
    <cellStyle name="Normal 6 3 3 9 3 2 3" xfId="51302" xr:uid="{00000000-0005-0000-0000-00007EA40000}"/>
    <cellStyle name="Normal 6 3 3 9 3 3" xfId="27959" xr:uid="{00000000-0005-0000-0000-00007FA40000}"/>
    <cellStyle name="Normal 6 3 3 9 3 4" xfId="43556" xr:uid="{00000000-0005-0000-0000-000080A40000}"/>
    <cellStyle name="Normal 6 3 3 9 4" xfId="20034" xr:uid="{00000000-0005-0000-0000-000081A40000}"/>
    <cellStyle name="Normal 6 3 3 9 4 2" xfId="35703" xr:uid="{00000000-0005-0000-0000-000082A40000}"/>
    <cellStyle name="Normal 6 3 3 9 4 3" xfId="51300" xr:uid="{00000000-0005-0000-0000-000083A40000}"/>
    <cellStyle name="Normal 6 3 3 9 5" xfId="27957" xr:uid="{00000000-0005-0000-0000-000084A40000}"/>
    <cellStyle name="Normal 6 3 3 9 6" xfId="43554" xr:uid="{00000000-0005-0000-0000-000085A40000}"/>
    <cellStyle name="Normal 6 3 4" xfId="12128" xr:uid="{00000000-0005-0000-0000-000086A40000}"/>
    <cellStyle name="Normal 6 3 4 2" xfId="12129" xr:uid="{00000000-0005-0000-0000-000087A40000}"/>
    <cellStyle name="Normal 6 3 4 2 2" xfId="12130" xr:uid="{00000000-0005-0000-0000-000088A40000}"/>
    <cellStyle name="Normal 6 3 4 2 2 2" xfId="12131" xr:uid="{00000000-0005-0000-0000-000089A40000}"/>
    <cellStyle name="Normal 6 3 4 2 2 2 2" xfId="20040" xr:uid="{00000000-0005-0000-0000-00008AA40000}"/>
    <cellStyle name="Normal 6 3 4 2 2 2 2 2" xfId="35709" xr:uid="{00000000-0005-0000-0000-00008BA40000}"/>
    <cellStyle name="Normal 6 3 4 2 2 2 2 3" xfId="51306" xr:uid="{00000000-0005-0000-0000-00008CA40000}"/>
    <cellStyle name="Normal 6 3 4 2 2 2 3" xfId="27963" xr:uid="{00000000-0005-0000-0000-00008DA40000}"/>
    <cellStyle name="Normal 6 3 4 2 2 2 4" xfId="43560" xr:uid="{00000000-0005-0000-0000-00008EA40000}"/>
    <cellStyle name="Normal 6 3 4 2 2 3" xfId="12132" xr:uid="{00000000-0005-0000-0000-00008FA40000}"/>
    <cellStyle name="Normal 6 3 4 2 2 3 2" xfId="20041" xr:uid="{00000000-0005-0000-0000-000090A40000}"/>
    <cellStyle name="Normal 6 3 4 2 2 3 2 2" xfId="35710" xr:uid="{00000000-0005-0000-0000-000091A40000}"/>
    <cellStyle name="Normal 6 3 4 2 2 3 2 3" xfId="51307" xr:uid="{00000000-0005-0000-0000-000092A40000}"/>
    <cellStyle name="Normal 6 3 4 2 2 3 3" xfId="27964" xr:uid="{00000000-0005-0000-0000-000093A40000}"/>
    <cellStyle name="Normal 6 3 4 2 2 3 4" xfId="43561" xr:uid="{00000000-0005-0000-0000-000094A40000}"/>
    <cellStyle name="Normal 6 3 4 2 2 4" xfId="20039" xr:uid="{00000000-0005-0000-0000-000095A40000}"/>
    <cellStyle name="Normal 6 3 4 2 2 4 2" xfId="35708" xr:uid="{00000000-0005-0000-0000-000096A40000}"/>
    <cellStyle name="Normal 6 3 4 2 2 4 3" xfId="51305" xr:uid="{00000000-0005-0000-0000-000097A40000}"/>
    <cellStyle name="Normal 6 3 4 2 2 5" xfId="27962" xr:uid="{00000000-0005-0000-0000-000098A40000}"/>
    <cellStyle name="Normal 6 3 4 2 2 6" xfId="43559" xr:uid="{00000000-0005-0000-0000-000099A40000}"/>
    <cellStyle name="Normal 6 3 4 2 3" xfId="12133" xr:uid="{00000000-0005-0000-0000-00009AA40000}"/>
    <cellStyle name="Normal 6 3 4 2 3 2" xfId="20042" xr:uid="{00000000-0005-0000-0000-00009BA40000}"/>
    <cellStyle name="Normal 6 3 4 2 3 2 2" xfId="35711" xr:uid="{00000000-0005-0000-0000-00009CA40000}"/>
    <cellStyle name="Normal 6 3 4 2 3 2 3" xfId="51308" xr:uid="{00000000-0005-0000-0000-00009DA40000}"/>
    <cellStyle name="Normal 6 3 4 2 3 3" xfId="27965" xr:uid="{00000000-0005-0000-0000-00009EA40000}"/>
    <cellStyle name="Normal 6 3 4 2 3 4" xfId="43562" xr:uid="{00000000-0005-0000-0000-00009FA40000}"/>
    <cellStyle name="Normal 6 3 4 2 4" xfId="12134" xr:uid="{00000000-0005-0000-0000-0000A0A40000}"/>
    <cellStyle name="Normal 6 3 4 2 4 2" xfId="20043" xr:uid="{00000000-0005-0000-0000-0000A1A40000}"/>
    <cellStyle name="Normal 6 3 4 2 4 2 2" xfId="35712" xr:uid="{00000000-0005-0000-0000-0000A2A40000}"/>
    <cellStyle name="Normal 6 3 4 2 4 2 3" xfId="51309" xr:uid="{00000000-0005-0000-0000-0000A3A40000}"/>
    <cellStyle name="Normal 6 3 4 2 4 3" xfId="27966" xr:uid="{00000000-0005-0000-0000-0000A4A40000}"/>
    <cellStyle name="Normal 6 3 4 2 4 4" xfId="43563" xr:uid="{00000000-0005-0000-0000-0000A5A40000}"/>
    <cellStyle name="Normal 6 3 4 2 5" xfId="20038" xr:uid="{00000000-0005-0000-0000-0000A6A40000}"/>
    <cellStyle name="Normal 6 3 4 2 5 2" xfId="35707" xr:uid="{00000000-0005-0000-0000-0000A7A40000}"/>
    <cellStyle name="Normal 6 3 4 2 5 3" xfId="51304" xr:uid="{00000000-0005-0000-0000-0000A8A40000}"/>
    <cellStyle name="Normal 6 3 4 2 6" xfId="27961" xr:uid="{00000000-0005-0000-0000-0000A9A40000}"/>
    <cellStyle name="Normal 6 3 4 2 7" xfId="43558" xr:uid="{00000000-0005-0000-0000-0000AAA40000}"/>
    <cellStyle name="Normal 6 3 4 3" xfId="12135" xr:uid="{00000000-0005-0000-0000-0000ABA40000}"/>
    <cellStyle name="Normal 6 3 4 3 2" xfId="12136" xr:uid="{00000000-0005-0000-0000-0000ACA40000}"/>
    <cellStyle name="Normal 6 3 4 3 2 2" xfId="20045" xr:uid="{00000000-0005-0000-0000-0000ADA40000}"/>
    <cellStyle name="Normal 6 3 4 3 2 2 2" xfId="35714" xr:uid="{00000000-0005-0000-0000-0000AEA40000}"/>
    <cellStyle name="Normal 6 3 4 3 2 2 3" xfId="51311" xr:uid="{00000000-0005-0000-0000-0000AFA40000}"/>
    <cellStyle name="Normal 6 3 4 3 2 3" xfId="27968" xr:uid="{00000000-0005-0000-0000-0000B0A40000}"/>
    <cellStyle name="Normal 6 3 4 3 2 4" xfId="43565" xr:uid="{00000000-0005-0000-0000-0000B1A40000}"/>
    <cellStyle name="Normal 6 3 4 3 3" xfId="12137" xr:uid="{00000000-0005-0000-0000-0000B2A40000}"/>
    <cellStyle name="Normal 6 3 4 3 3 2" xfId="20046" xr:uid="{00000000-0005-0000-0000-0000B3A40000}"/>
    <cellStyle name="Normal 6 3 4 3 3 2 2" xfId="35715" xr:uid="{00000000-0005-0000-0000-0000B4A40000}"/>
    <cellStyle name="Normal 6 3 4 3 3 2 3" xfId="51312" xr:uid="{00000000-0005-0000-0000-0000B5A40000}"/>
    <cellStyle name="Normal 6 3 4 3 3 3" xfId="27969" xr:uid="{00000000-0005-0000-0000-0000B6A40000}"/>
    <cellStyle name="Normal 6 3 4 3 3 4" xfId="43566" xr:uid="{00000000-0005-0000-0000-0000B7A40000}"/>
    <cellStyle name="Normal 6 3 4 3 4" xfId="20044" xr:uid="{00000000-0005-0000-0000-0000B8A40000}"/>
    <cellStyle name="Normal 6 3 4 3 4 2" xfId="35713" xr:uid="{00000000-0005-0000-0000-0000B9A40000}"/>
    <cellStyle name="Normal 6 3 4 3 4 3" xfId="51310" xr:uid="{00000000-0005-0000-0000-0000BAA40000}"/>
    <cellStyle name="Normal 6 3 4 3 5" xfId="27967" xr:uid="{00000000-0005-0000-0000-0000BBA40000}"/>
    <cellStyle name="Normal 6 3 4 3 6" xfId="43564" xr:uid="{00000000-0005-0000-0000-0000BCA40000}"/>
    <cellStyle name="Normal 6 3 4 4" xfId="12138" xr:uid="{00000000-0005-0000-0000-0000BDA40000}"/>
    <cellStyle name="Normal 6 3 4 4 2" xfId="20047" xr:uid="{00000000-0005-0000-0000-0000BEA40000}"/>
    <cellStyle name="Normal 6 3 4 4 2 2" xfId="35716" xr:uid="{00000000-0005-0000-0000-0000BFA40000}"/>
    <cellStyle name="Normal 6 3 4 4 2 3" xfId="51313" xr:uid="{00000000-0005-0000-0000-0000C0A40000}"/>
    <cellStyle name="Normal 6 3 4 4 3" xfId="27970" xr:uid="{00000000-0005-0000-0000-0000C1A40000}"/>
    <cellStyle name="Normal 6 3 4 4 4" xfId="43567" xr:uid="{00000000-0005-0000-0000-0000C2A40000}"/>
    <cellStyle name="Normal 6 3 4 5" xfId="12139" xr:uid="{00000000-0005-0000-0000-0000C3A40000}"/>
    <cellStyle name="Normal 6 3 4 5 2" xfId="20048" xr:uid="{00000000-0005-0000-0000-0000C4A40000}"/>
    <cellStyle name="Normal 6 3 4 5 2 2" xfId="35717" xr:uid="{00000000-0005-0000-0000-0000C5A40000}"/>
    <cellStyle name="Normal 6 3 4 5 2 3" xfId="51314" xr:uid="{00000000-0005-0000-0000-0000C6A40000}"/>
    <cellStyle name="Normal 6 3 4 5 3" xfId="27971" xr:uid="{00000000-0005-0000-0000-0000C7A40000}"/>
    <cellStyle name="Normal 6 3 4 5 4" xfId="43568" xr:uid="{00000000-0005-0000-0000-0000C8A40000}"/>
    <cellStyle name="Normal 6 3 4 6" xfId="20037" xr:uid="{00000000-0005-0000-0000-0000C9A40000}"/>
    <cellStyle name="Normal 6 3 4 6 2" xfId="35706" xr:uid="{00000000-0005-0000-0000-0000CAA40000}"/>
    <cellStyle name="Normal 6 3 4 6 3" xfId="51303" xr:uid="{00000000-0005-0000-0000-0000CBA40000}"/>
    <cellStyle name="Normal 6 3 4 7" xfId="27960" xr:uid="{00000000-0005-0000-0000-0000CCA40000}"/>
    <cellStyle name="Normal 6 3 4 8" xfId="43557" xr:uid="{00000000-0005-0000-0000-0000CDA40000}"/>
    <cellStyle name="Normal 6 3 5" xfId="12140" xr:uid="{00000000-0005-0000-0000-0000CEA40000}"/>
    <cellStyle name="Normal 6 3 5 2" xfId="12141" xr:uid="{00000000-0005-0000-0000-0000CFA40000}"/>
    <cellStyle name="Normal 6 3 5 2 2" xfId="12142" xr:uid="{00000000-0005-0000-0000-0000D0A40000}"/>
    <cellStyle name="Normal 6 3 5 2 2 2" xfId="12143" xr:uid="{00000000-0005-0000-0000-0000D1A40000}"/>
    <cellStyle name="Normal 6 3 5 2 2 2 2" xfId="20052" xr:uid="{00000000-0005-0000-0000-0000D2A40000}"/>
    <cellStyle name="Normal 6 3 5 2 2 2 2 2" xfId="35721" xr:uid="{00000000-0005-0000-0000-0000D3A40000}"/>
    <cellStyle name="Normal 6 3 5 2 2 2 2 3" xfId="51318" xr:uid="{00000000-0005-0000-0000-0000D4A40000}"/>
    <cellStyle name="Normal 6 3 5 2 2 2 3" xfId="27975" xr:uid="{00000000-0005-0000-0000-0000D5A40000}"/>
    <cellStyle name="Normal 6 3 5 2 2 2 4" xfId="43572" xr:uid="{00000000-0005-0000-0000-0000D6A40000}"/>
    <cellStyle name="Normal 6 3 5 2 2 3" xfId="12144" xr:uid="{00000000-0005-0000-0000-0000D7A40000}"/>
    <cellStyle name="Normal 6 3 5 2 2 3 2" xfId="20053" xr:uid="{00000000-0005-0000-0000-0000D8A40000}"/>
    <cellStyle name="Normal 6 3 5 2 2 3 2 2" xfId="35722" xr:uid="{00000000-0005-0000-0000-0000D9A40000}"/>
    <cellStyle name="Normal 6 3 5 2 2 3 2 3" xfId="51319" xr:uid="{00000000-0005-0000-0000-0000DAA40000}"/>
    <cellStyle name="Normal 6 3 5 2 2 3 3" xfId="27976" xr:uid="{00000000-0005-0000-0000-0000DBA40000}"/>
    <cellStyle name="Normal 6 3 5 2 2 3 4" xfId="43573" xr:uid="{00000000-0005-0000-0000-0000DCA40000}"/>
    <cellStyle name="Normal 6 3 5 2 2 4" xfId="20051" xr:uid="{00000000-0005-0000-0000-0000DDA40000}"/>
    <cellStyle name="Normal 6 3 5 2 2 4 2" xfId="35720" xr:uid="{00000000-0005-0000-0000-0000DEA40000}"/>
    <cellStyle name="Normal 6 3 5 2 2 4 3" xfId="51317" xr:uid="{00000000-0005-0000-0000-0000DFA40000}"/>
    <cellStyle name="Normal 6 3 5 2 2 5" xfId="27974" xr:uid="{00000000-0005-0000-0000-0000E0A40000}"/>
    <cellStyle name="Normal 6 3 5 2 2 6" xfId="43571" xr:uid="{00000000-0005-0000-0000-0000E1A40000}"/>
    <cellStyle name="Normal 6 3 5 2 3" xfId="12145" xr:uid="{00000000-0005-0000-0000-0000E2A40000}"/>
    <cellStyle name="Normal 6 3 5 2 3 2" xfId="20054" xr:uid="{00000000-0005-0000-0000-0000E3A40000}"/>
    <cellStyle name="Normal 6 3 5 2 3 2 2" xfId="35723" xr:uid="{00000000-0005-0000-0000-0000E4A40000}"/>
    <cellStyle name="Normal 6 3 5 2 3 2 3" xfId="51320" xr:uid="{00000000-0005-0000-0000-0000E5A40000}"/>
    <cellStyle name="Normal 6 3 5 2 3 3" xfId="27977" xr:uid="{00000000-0005-0000-0000-0000E6A40000}"/>
    <cellStyle name="Normal 6 3 5 2 3 4" xfId="43574" xr:uid="{00000000-0005-0000-0000-0000E7A40000}"/>
    <cellStyle name="Normal 6 3 5 2 4" xfId="12146" xr:uid="{00000000-0005-0000-0000-0000E8A40000}"/>
    <cellStyle name="Normal 6 3 5 2 4 2" xfId="20055" xr:uid="{00000000-0005-0000-0000-0000E9A40000}"/>
    <cellStyle name="Normal 6 3 5 2 4 2 2" xfId="35724" xr:uid="{00000000-0005-0000-0000-0000EAA40000}"/>
    <cellStyle name="Normal 6 3 5 2 4 2 3" xfId="51321" xr:uid="{00000000-0005-0000-0000-0000EBA40000}"/>
    <cellStyle name="Normal 6 3 5 2 4 3" xfId="27978" xr:uid="{00000000-0005-0000-0000-0000ECA40000}"/>
    <cellStyle name="Normal 6 3 5 2 4 4" xfId="43575" xr:uid="{00000000-0005-0000-0000-0000EDA40000}"/>
    <cellStyle name="Normal 6 3 5 2 5" xfId="20050" xr:uid="{00000000-0005-0000-0000-0000EEA40000}"/>
    <cellStyle name="Normal 6 3 5 2 5 2" xfId="35719" xr:uid="{00000000-0005-0000-0000-0000EFA40000}"/>
    <cellStyle name="Normal 6 3 5 2 5 3" xfId="51316" xr:uid="{00000000-0005-0000-0000-0000F0A40000}"/>
    <cellStyle name="Normal 6 3 5 2 6" xfId="27973" xr:uid="{00000000-0005-0000-0000-0000F1A40000}"/>
    <cellStyle name="Normal 6 3 5 2 7" xfId="43570" xr:uid="{00000000-0005-0000-0000-0000F2A40000}"/>
    <cellStyle name="Normal 6 3 5 3" xfId="12147" xr:uid="{00000000-0005-0000-0000-0000F3A40000}"/>
    <cellStyle name="Normal 6 3 5 3 2" xfId="12148" xr:uid="{00000000-0005-0000-0000-0000F4A40000}"/>
    <cellStyle name="Normal 6 3 5 3 2 2" xfId="20057" xr:uid="{00000000-0005-0000-0000-0000F5A40000}"/>
    <cellStyle name="Normal 6 3 5 3 2 2 2" xfId="35726" xr:uid="{00000000-0005-0000-0000-0000F6A40000}"/>
    <cellStyle name="Normal 6 3 5 3 2 2 3" xfId="51323" xr:uid="{00000000-0005-0000-0000-0000F7A40000}"/>
    <cellStyle name="Normal 6 3 5 3 2 3" xfId="27980" xr:uid="{00000000-0005-0000-0000-0000F8A40000}"/>
    <cellStyle name="Normal 6 3 5 3 2 4" xfId="43577" xr:uid="{00000000-0005-0000-0000-0000F9A40000}"/>
    <cellStyle name="Normal 6 3 5 3 3" xfId="12149" xr:uid="{00000000-0005-0000-0000-0000FAA40000}"/>
    <cellStyle name="Normal 6 3 5 3 3 2" xfId="20058" xr:uid="{00000000-0005-0000-0000-0000FBA40000}"/>
    <cellStyle name="Normal 6 3 5 3 3 2 2" xfId="35727" xr:uid="{00000000-0005-0000-0000-0000FCA40000}"/>
    <cellStyle name="Normal 6 3 5 3 3 2 3" xfId="51324" xr:uid="{00000000-0005-0000-0000-0000FDA40000}"/>
    <cellStyle name="Normal 6 3 5 3 3 3" xfId="27981" xr:uid="{00000000-0005-0000-0000-0000FEA40000}"/>
    <cellStyle name="Normal 6 3 5 3 3 4" xfId="43578" xr:uid="{00000000-0005-0000-0000-0000FFA40000}"/>
    <cellStyle name="Normal 6 3 5 3 4" xfId="20056" xr:uid="{00000000-0005-0000-0000-000000A50000}"/>
    <cellStyle name="Normal 6 3 5 3 4 2" xfId="35725" xr:uid="{00000000-0005-0000-0000-000001A50000}"/>
    <cellStyle name="Normal 6 3 5 3 4 3" xfId="51322" xr:uid="{00000000-0005-0000-0000-000002A50000}"/>
    <cellStyle name="Normal 6 3 5 3 5" xfId="27979" xr:uid="{00000000-0005-0000-0000-000003A50000}"/>
    <cellStyle name="Normal 6 3 5 3 6" xfId="43576" xr:uid="{00000000-0005-0000-0000-000004A50000}"/>
    <cellStyle name="Normal 6 3 5 4" xfId="12150" xr:uid="{00000000-0005-0000-0000-000005A50000}"/>
    <cellStyle name="Normal 6 3 5 4 2" xfId="20059" xr:uid="{00000000-0005-0000-0000-000006A50000}"/>
    <cellStyle name="Normal 6 3 5 4 2 2" xfId="35728" xr:uid="{00000000-0005-0000-0000-000007A50000}"/>
    <cellStyle name="Normal 6 3 5 4 2 3" xfId="51325" xr:uid="{00000000-0005-0000-0000-000008A50000}"/>
    <cellStyle name="Normal 6 3 5 4 3" xfId="27982" xr:uid="{00000000-0005-0000-0000-000009A50000}"/>
    <cellStyle name="Normal 6 3 5 4 4" xfId="43579" xr:uid="{00000000-0005-0000-0000-00000AA50000}"/>
    <cellStyle name="Normal 6 3 5 5" xfId="12151" xr:uid="{00000000-0005-0000-0000-00000BA50000}"/>
    <cellStyle name="Normal 6 3 5 5 2" xfId="20060" xr:uid="{00000000-0005-0000-0000-00000CA50000}"/>
    <cellStyle name="Normal 6 3 5 5 2 2" xfId="35729" xr:uid="{00000000-0005-0000-0000-00000DA50000}"/>
    <cellStyle name="Normal 6 3 5 5 2 3" xfId="51326" xr:uid="{00000000-0005-0000-0000-00000EA50000}"/>
    <cellStyle name="Normal 6 3 5 5 3" xfId="27983" xr:uid="{00000000-0005-0000-0000-00000FA50000}"/>
    <cellStyle name="Normal 6 3 5 5 4" xfId="43580" xr:uid="{00000000-0005-0000-0000-000010A50000}"/>
    <cellStyle name="Normal 6 3 5 6" xfId="20049" xr:uid="{00000000-0005-0000-0000-000011A50000}"/>
    <cellStyle name="Normal 6 3 5 6 2" xfId="35718" xr:uid="{00000000-0005-0000-0000-000012A50000}"/>
    <cellStyle name="Normal 6 3 5 6 3" xfId="51315" xr:uid="{00000000-0005-0000-0000-000013A50000}"/>
    <cellStyle name="Normal 6 3 5 7" xfId="27972" xr:uid="{00000000-0005-0000-0000-000014A50000}"/>
    <cellStyle name="Normal 6 3 5 8" xfId="43569" xr:uid="{00000000-0005-0000-0000-000015A50000}"/>
    <cellStyle name="Normal 6 3 6" xfId="12152" xr:uid="{00000000-0005-0000-0000-000016A50000}"/>
    <cellStyle name="Normal 6 3 6 2" xfId="12153" xr:uid="{00000000-0005-0000-0000-000017A50000}"/>
    <cellStyle name="Normal 6 3 6 2 2" xfId="12154" xr:uid="{00000000-0005-0000-0000-000018A50000}"/>
    <cellStyle name="Normal 6 3 6 2 2 2" xfId="20063" xr:uid="{00000000-0005-0000-0000-000019A50000}"/>
    <cellStyle name="Normal 6 3 6 2 2 2 2" xfId="35732" xr:uid="{00000000-0005-0000-0000-00001AA50000}"/>
    <cellStyle name="Normal 6 3 6 2 2 2 3" xfId="51329" xr:uid="{00000000-0005-0000-0000-00001BA50000}"/>
    <cellStyle name="Normal 6 3 6 2 2 3" xfId="27986" xr:uid="{00000000-0005-0000-0000-00001CA50000}"/>
    <cellStyle name="Normal 6 3 6 2 2 4" xfId="43583" xr:uid="{00000000-0005-0000-0000-00001DA50000}"/>
    <cellStyle name="Normal 6 3 6 2 3" xfId="12155" xr:uid="{00000000-0005-0000-0000-00001EA50000}"/>
    <cellStyle name="Normal 6 3 6 2 3 2" xfId="20064" xr:uid="{00000000-0005-0000-0000-00001FA50000}"/>
    <cellStyle name="Normal 6 3 6 2 3 2 2" xfId="35733" xr:uid="{00000000-0005-0000-0000-000020A50000}"/>
    <cellStyle name="Normal 6 3 6 2 3 2 3" xfId="51330" xr:uid="{00000000-0005-0000-0000-000021A50000}"/>
    <cellStyle name="Normal 6 3 6 2 3 3" xfId="27987" xr:uid="{00000000-0005-0000-0000-000022A50000}"/>
    <cellStyle name="Normal 6 3 6 2 3 4" xfId="43584" xr:uid="{00000000-0005-0000-0000-000023A50000}"/>
    <cellStyle name="Normal 6 3 6 2 4" xfId="20062" xr:uid="{00000000-0005-0000-0000-000024A50000}"/>
    <cellStyle name="Normal 6 3 6 2 4 2" xfId="35731" xr:uid="{00000000-0005-0000-0000-000025A50000}"/>
    <cellStyle name="Normal 6 3 6 2 4 3" xfId="51328" xr:uid="{00000000-0005-0000-0000-000026A50000}"/>
    <cellStyle name="Normal 6 3 6 2 5" xfId="27985" xr:uid="{00000000-0005-0000-0000-000027A50000}"/>
    <cellStyle name="Normal 6 3 6 2 6" xfId="43582" xr:uid="{00000000-0005-0000-0000-000028A50000}"/>
    <cellStyle name="Normal 6 3 6 3" xfId="12156" xr:uid="{00000000-0005-0000-0000-000029A50000}"/>
    <cellStyle name="Normal 6 3 6 3 2" xfId="20065" xr:uid="{00000000-0005-0000-0000-00002AA50000}"/>
    <cellStyle name="Normal 6 3 6 3 2 2" xfId="35734" xr:uid="{00000000-0005-0000-0000-00002BA50000}"/>
    <cellStyle name="Normal 6 3 6 3 2 3" xfId="51331" xr:uid="{00000000-0005-0000-0000-00002CA50000}"/>
    <cellStyle name="Normal 6 3 6 3 3" xfId="27988" xr:uid="{00000000-0005-0000-0000-00002DA50000}"/>
    <cellStyle name="Normal 6 3 6 3 4" xfId="43585" xr:uid="{00000000-0005-0000-0000-00002EA50000}"/>
    <cellStyle name="Normal 6 3 6 4" xfId="12157" xr:uid="{00000000-0005-0000-0000-00002FA50000}"/>
    <cellStyle name="Normal 6 3 6 4 2" xfId="20066" xr:uid="{00000000-0005-0000-0000-000030A50000}"/>
    <cellStyle name="Normal 6 3 6 4 2 2" xfId="35735" xr:uid="{00000000-0005-0000-0000-000031A50000}"/>
    <cellStyle name="Normal 6 3 6 4 2 3" xfId="51332" xr:uid="{00000000-0005-0000-0000-000032A50000}"/>
    <cellStyle name="Normal 6 3 6 4 3" xfId="27989" xr:uid="{00000000-0005-0000-0000-000033A50000}"/>
    <cellStyle name="Normal 6 3 6 4 4" xfId="43586" xr:uid="{00000000-0005-0000-0000-000034A50000}"/>
    <cellStyle name="Normal 6 3 6 5" xfId="20061" xr:uid="{00000000-0005-0000-0000-000035A50000}"/>
    <cellStyle name="Normal 6 3 6 5 2" xfId="35730" xr:uid="{00000000-0005-0000-0000-000036A50000}"/>
    <cellStyle name="Normal 6 3 6 5 3" xfId="51327" xr:uid="{00000000-0005-0000-0000-000037A50000}"/>
    <cellStyle name="Normal 6 3 6 6" xfId="27984" xr:uid="{00000000-0005-0000-0000-000038A50000}"/>
    <cellStyle name="Normal 6 3 6 7" xfId="43581" xr:uid="{00000000-0005-0000-0000-000039A50000}"/>
    <cellStyle name="Normal 6 3 7" xfId="12158" xr:uid="{00000000-0005-0000-0000-00003AA50000}"/>
    <cellStyle name="Normal 6 3 7 2" xfId="12159" xr:uid="{00000000-0005-0000-0000-00003BA50000}"/>
    <cellStyle name="Normal 6 3 7 2 2" xfId="20068" xr:uid="{00000000-0005-0000-0000-00003CA50000}"/>
    <cellStyle name="Normal 6 3 7 2 2 2" xfId="35737" xr:uid="{00000000-0005-0000-0000-00003DA50000}"/>
    <cellStyle name="Normal 6 3 7 2 2 3" xfId="51334" xr:uid="{00000000-0005-0000-0000-00003EA50000}"/>
    <cellStyle name="Normal 6 3 7 2 3" xfId="27991" xr:uid="{00000000-0005-0000-0000-00003FA50000}"/>
    <cellStyle name="Normal 6 3 7 2 4" xfId="43588" xr:uid="{00000000-0005-0000-0000-000040A50000}"/>
    <cellStyle name="Normal 6 3 7 3" xfId="12160" xr:uid="{00000000-0005-0000-0000-000041A50000}"/>
    <cellStyle name="Normal 6 3 7 3 2" xfId="20069" xr:uid="{00000000-0005-0000-0000-000042A50000}"/>
    <cellStyle name="Normal 6 3 7 3 2 2" xfId="35738" xr:uid="{00000000-0005-0000-0000-000043A50000}"/>
    <cellStyle name="Normal 6 3 7 3 2 3" xfId="51335" xr:uid="{00000000-0005-0000-0000-000044A50000}"/>
    <cellStyle name="Normal 6 3 7 3 3" xfId="27992" xr:uid="{00000000-0005-0000-0000-000045A50000}"/>
    <cellStyle name="Normal 6 3 7 3 4" xfId="43589" xr:uid="{00000000-0005-0000-0000-000046A50000}"/>
    <cellStyle name="Normal 6 3 7 4" xfId="20067" xr:uid="{00000000-0005-0000-0000-000047A50000}"/>
    <cellStyle name="Normal 6 3 7 4 2" xfId="35736" xr:uid="{00000000-0005-0000-0000-000048A50000}"/>
    <cellStyle name="Normal 6 3 7 4 3" xfId="51333" xr:uid="{00000000-0005-0000-0000-000049A50000}"/>
    <cellStyle name="Normal 6 3 7 5" xfId="27990" xr:uid="{00000000-0005-0000-0000-00004AA50000}"/>
    <cellStyle name="Normal 6 3 7 6" xfId="43587" xr:uid="{00000000-0005-0000-0000-00004BA50000}"/>
    <cellStyle name="Normal 6 3 8" xfId="12161" xr:uid="{00000000-0005-0000-0000-00004CA50000}"/>
    <cellStyle name="Normal 6 3 8 2" xfId="12162" xr:uid="{00000000-0005-0000-0000-00004DA50000}"/>
    <cellStyle name="Normal 6 3 8 2 2" xfId="20071" xr:uid="{00000000-0005-0000-0000-00004EA50000}"/>
    <cellStyle name="Normal 6 3 8 2 2 2" xfId="35740" xr:uid="{00000000-0005-0000-0000-00004FA50000}"/>
    <cellStyle name="Normal 6 3 8 2 2 3" xfId="51337" xr:uid="{00000000-0005-0000-0000-000050A50000}"/>
    <cellStyle name="Normal 6 3 8 2 3" xfId="27994" xr:uid="{00000000-0005-0000-0000-000051A50000}"/>
    <cellStyle name="Normal 6 3 8 2 4" xfId="43591" xr:uid="{00000000-0005-0000-0000-000052A50000}"/>
    <cellStyle name="Normal 6 3 8 3" xfId="12163" xr:uid="{00000000-0005-0000-0000-000053A50000}"/>
    <cellStyle name="Normal 6 3 8 3 2" xfId="20072" xr:uid="{00000000-0005-0000-0000-000054A50000}"/>
    <cellStyle name="Normal 6 3 8 3 2 2" xfId="35741" xr:uid="{00000000-0005-0000-0000-000055A50000}"/>
    <cellStyle name="Normal 6 3 8 3 2 3" xfId="51338" xr:uid="{00000000-0005-0000-0000-000056A50000}"/>
    <cellStyle name="Normal 6 3 8 3 3" xfId="27995" xr:uid="{00000000-0005-0000-0000-000057A50000}"/>
    <cellStyle name="Normal 6 3 8 3 4" xfId="43592" xr:uid="{00000000-0005-0000-0000-000058A50000}"/>
    <cellStyle name="Normal 6 3 8 4" xfId="20070" xr:uid="{00000000-0005-0000-0000-000059A50000}"/>
    <cellStyle name="Normal 6 3 8 4 2" xfId="35739" xr:uid="{00000000-0005-0000-0000-00005AA50000}"/>
    <cellStyle name="Normal 6 3 8 4 3" xfId="51336" xr:uid="{00000000-0005-0000-0000-00005BA50000}"/>
    <cellStyle name="Normal 6 3 8 5" xfId="27993" xr:uid="{00000000-0005-0000-0000-00005CA50000}"/>
    <cellStyle name="Normal 6 3 8 6" xfId="43590" xr:uid="{00000000-0005-0000-0000-00005DA50000}"/>
    <cellStyle name="Normal 6 3 9" xfId="12164" xr:uid="{00000000-0005-0000-0000-00005EA50000}"/>
    <cellStyle name="Normal 6 3 9 2" xfId="12165" xr:uid="{00000000-0005-0000-0000-00005FA50000}"/>
    <cellStyle name="Normal 6 3 9 2 2" xfId="20074" xr:uid="{00000000-0005-0000-0000-000060A50000}"/>
    <cellStyle name="Normal 6 3 9 2 2 2" xfId="35743" xr:uid="{00000000-0005-0000-0000-000061A50000}"/>
    <cellStyle name="Normal 6 3 9 2 2 3" xfId="51340" xr:uid="{00000000-0005-0000-0000-000062A50000}"/>
    <cellStyle name="Normal 6 3 9 2 3" xfId="27997" xr:uid="{00000000-0005-0000-0000-000063A50000}"/>
    <cellStyle name="Normal 6 3 9 2 4" xfId="43594" xr:uid="{00000000-0005-0000-0000-000064A50000}"/>
    <cellStyle name="Normal 6 3 9 3" xfId="12166" xr:uid="{00000000-0005-0000-0000-000065A50000}"/>
    <cellStyle name="Normal 6 3 9 3 2" xfId="20075" xr:uid="{00000000-0005-0000-0000-000066A50000}"/>
    <cellStyle name="Normal 6 3 9 3 2 2" xfId="35744" xr:uid="{00000000-0005-0000-0000-000067A50000}"/>
    <cellStyle name="Normal 6 3 9 3 2 3" xfId="51341" xr:uid="{00000000-0005-0000-0000-000068A50000}"/>
    <cellStyle name="Normal 6 3 9 3 3" xfId="27998" xr:uid="{00000000-0005-0000-0000-000069A50000}"/>
    <cellStyle name="Normal 6 3 9 3 4" xfId="43595" xr:uid="{00000000-0005-0000-0000-00006AA50000}"/>
    <cellStyle name="Normal 6 3 9 4" xfId="20073" xr:uid="{00000000-0005-0000-0000-00006BA50000}"/>
    <cellStyle name="Normal 6 3 9 4 2" xfId="35742" xr:uid="{00000000-0005-0000-0000-00006CA50000}"/>
    <cellStyle name="Normal 6 3 9 4 3" xfId="51339" xr:uid="{00000000-0005-0000-0000-00006DA50000}"/>
    <cellStyle name="Normal 6 3 9 5" xfId="27996" xr:uid="{00000000-0005-0000-0000-00006EA50000}"/>
    <cellStyle name="Normal 6 3 9 6" xfId="43593" xr:uid="{00000000-0005-0000-0000-00006FA50000}"/>
    <cellStyle name="Normal 6 4" xfId="12167" xr:uid="{00000000-0005-0000-0000-000070A50000}"/>
    <cellStyle name="Normal 6 4 10" xfId="12168" xr:uid="{00000000-0005-0000-0000-000071A50000}"/>
    <cellStyle name="Normal 6 4 10 2" xfId="12169" xr:uid="{00000000-0005-0000-0000-000072A50000}"/>
    <cellStyle name="Normal 6 4 10 2 2" xfId="20078" xr:uid="{00000000-0005-0000-0000-000073A50000}"/>
    <cellStyle name="Normal 6 4 10 2 2 2" xfId="35747" xr:uid="{00000000-0005-0000-0000-000074A50000}"/>
    <cellStyle name="Normal 6 4 10 2 2 3" xfId="51344" xr:uid="{00000000-0005-0000-0000-000075A50000}"/>
    <cellStyle name="Normal 6 4 10 2 3" xfId="28001" xr:uid="{00000000-0005-0000-0000-000076A50000}"/>
    <cellStyle name="Normal 6 4 10 2 4" xfId="43598" xr:uid="{00000000-0005-0000-0000-000077A50000}"/>
    <cellStyle name="Normal 6 4 10 3" xfId="12170" xr:uid="{00000000-0005-0000-0000-000078A50000}"/>
    <cellStyle name="Normal 6 4 10 3 2" xfId="20079" xr:uid="{00000000-0005-0000-0000-000079A50000}"/>
    <cellStyle name="Normal 6 4 10 3 2 2" xfId="35748" xr:uid="{00000000-0005-0000-0000-00007AA50000}"/>
    <cellStyle name="Normal 6 4 10 3 2 3" xfId="51345" xr:uid="{00000000-0005-0000-0000-00007BA50000}"/>
    <cellStyle name="Normal 6 4 10 3 3" xfId="28002" xr:uid="{00000000-0005-0000-0000-00007CA50000}"/>
    <cellStyle name="Normal 6 4 10 3 4" xfId="43599" xr:uid="{00000000-0005-0000-0000-00007DA50000}"/>
    <cellStyle name="Normal 6 4 10 4" xfId="20077" xr:uid="{00000000-0005-0000-0000-00007EA50000}"/>
    <cellStyle name="Normal 6 4 10 4 2" xfId="35746" xr:uid="{00000000-0005-0000-0000-00007FA50000}"/>
    <cellStyle name="Normal 6 4 10 4 3" xfId="51343" xr:uid="{00000000-0005-0000-0000-000080A50000}"/>
    <cellStyle name="Normal 6 4 10 5" xfId="28000" xr:uid="{00000000-0005-0000-0000-000081A50000}"/>
    <cellStyle name="Normal 6 4 10 6" xfId="43597" xr:uid="{00000000-0005-0000-0000-000082A50000}"/>
    <cellStyle name="Normal 6 4 11" xfId="12171" xr:uid="{00000000-0005-0000-0000-000083A50000}"/>
    <cellStyle name="Normal 6 4 11 2" xfId="12172" xr:uid="{00000000-0005-0000-0000-000084A50000}"/>
    <cellStyle name="Normal 6 4 11 2 2" xfId="20081" xr:uid="{00000000-0005-0000-0000-000085A50000}"/>
    <cellStyle name="Normal 6 4 11 2 2 2" xfId="35750" xr:uid="{00000000-0005-0000-0000-000086A50000}"/>
    <cellStyle name="Normal 6 4 11 2 2 3" xfId="51347" xr:uid="{00000000-0005-0000-0000-000087A50000}"/>
    <cellStyle name="Normal 6 4 11 2 3" xfId="28004" xr:uid="{00000000-0005-0000-0000-000088A50000}"/>
    <cellStyle name="Normal 6 4 11 2 4" xfId="43601" xr:uid="{00000000-0005-0000-0000-000089A50000}"/>
    <cellStyle name="Normal 6 4 11 3" xfId="12173" xr:uid="{00000000-0005-0000-0000-00008AA50000}"/>
    <cellStyle name="Normal 6 4 11 3 2" xfId="20082" xr:uid="{00000000-0005-0000-0000-00008BA50000}"/>
    <cellStyle name="Normal 6 4 11 3 2 2" xfId="35751" xr:uid="{00000000-0005-0000-0000-00008CA50000}"/>
    <cellStyle name="Normal 6 4 11 3 2 3" xfId="51348" xr:uid="{00000000-0005-0000-0000-00008DA50000}"/>
    <cellStyle name="Normal 6 4 11 3 3" xfId="28005" xr:uid="{00000000-0005-0000-0000-00008EA50000}"/>
    <cellStyle name="Normal 6 4 11 3 4" xfId="43602" xr:uid="{00000000-0005-0000-0000-00008FA50000}"/>
    <cellStyle name="Normal 6 4 11 4" xfId="20080" xr:uid="{00000000-0005-0000-0000-000090A50000}"/>
    <cellStyle name="Normal 6 4 11 4 2" xfId="35749" xr:uid="{00000000-0005-0000-0000-000091A50000}"/>
    <cellStyle name="Normal 6 4 11 4 3" xfId="51346" xr:uid="{00000000-0005-0000-0000-000092A50000}"/>
    <cellStyle name="Normal 6 4 11 5" xfId="28003" xr:uid="{00000000-0005-0000-0000-000093A50000}"/>
    <cellStyle name="Normal 6 4 11 6" xfId="43600" xr:uid="{00000000-0005-0000-0000-000094A50000}"/>
    <cellStyle name="Normal 6 4 12" xfId="12174" xr:uid="{00000000-0005-0000-0000-000095A50000}"/>
    <cellStyle name="Normal 6 4 12 2" xfId="12175" xr:uid="{00000000-0005-0000-0000-000096A50000}"/>
    <cellStyle name="Normal 6 4 12 2 2" xfId="20084" xr:uid="{00000000-0005-0000-0000-000097A50000}"/>
    <cellStyle name="Normal 6 4 12 2 2 2" xfId="35753" xr:uid="{00000000-0005-0000-0000-000098A50000}"/>
    <cellStyle name="Normal 6 4 12 2 2 3" xfId="51350" xr:uid="{00000000-0005-0000-0000-000099A50000}"/>
    <cellStyle name="Normal 6 4 12 2 3" xfId="28007" xr:uid="{00000000-0005-0000-0000-00009AA50000}"/>
    <cellStyle name="Normal 6 4 12 2 4" xfId="43604" xr:uid="{00000000-0005-0000-0000-00009BA50000}"/>
    <cellStyle name="Normal 6 4 12 3" xfId="12176" xr:uid="{00000000-0005-0000-0000-00009CA50000}"/>
    <cellStyle name="Normal 6 4 12 3 2" xfId="20085" xr:uid="{00000000-0005-0000-0000-00009DA50000}"/>
    <cellStyle name="Normal 6 4 12 3 2 2" xfId="35754" xr:uid="{00000000-0005-0000-0000-00009EA50000}"/>
    <cellStyle name="Normal 6 4 12 3 2 3" xfId="51351" xr:uid="{00000000-0005-0000-0000-00009FA50000}"/>
    <cellStyle name="Normal 6 4 12 3 3" xfId="28008" xr:uid="{00000000-0005-0000-0000-0000A0A50000}"/>
    <cellStyle name="Normal 6 4 12 3 4" xfId="43605" xr:uid="{00000000-0005-0000-0000-0000A1A50000}"/>
    <cellStyle name="Normal 6 4 12 4" xfId="20083" xr:uid="{00000000-0005-0000-0000-0000A2A50000}"/>
    <cellStyle name="Normal 6 4 12 4 2" xfId="35752" xr:uid="{00000000-0005-0000-0000-0000A3A50000}"/>
    <cellStyle name="Normal 6 4 12 4 3" xfId="51349" xr:uid="{00000000-0005-0000-0000-0000A4A50000}"/>
    <cellStyle name="Normal 6 4 12 5" xfId="28006" xr:uid="{00000000-0005-0000-0000-0000A5A50000}"/>
    <cellStyle name="Normal 6 4 12 6" xfId="43603" xr:uid="{00000000-0005-0000-0000-0000A6A50000}"/>
    <cellStyle name="Normal 6 4 13" xfId="12177" xr:uid="{00000000-0005-0000-0000-0000A7A50000}"/>
    <cellStyle name="Normal 6 4 13 2" xfId="12178" xr:uid="{00000000-0005-0000-0000-0000A8A50000}"/>
    <cellStyle name="Normal 6 4 13 2 2" xfId="20087" xr:uid="{00000000-0005-0000-0000-0000A9A50000}"/>
    <cellStyle name="Normal 6 4 13 2 2 2" xfId="35756" xr:uid="{00000000-0005-0000-0000-0000AAA50000}"/>
    <cellStyle name="Normal 6 4 13 2 2 3" xfId="51353" xr:uid="{00000000-0005-0000-0000-0000ABA50000}"/>
    <cellStyle name="Normal 6 4 13 2 3" xfId="28010" xr:uid="{00000000-0005-0000-0000-0000ACA50000}"/>
    <cellStyle name="Normal 6 4 13 2 4" xfId="43607" xr:uid="{00000000-0005-0000-0000-0000ADA50000}"/>
    <cellStyle name="Normal 6 4 13 3" xfId="12179" xr:uid="{00000000-0005-0000-0000-0000AEA50000}"/>
    <cellStyle name="Normal 6 4 13 3 2" xfId="20088" xr:uid="{00000000-0005-0000-0000-0000AFA50000}"/>
    <cellStyle name="Normal 6 4 13 3 2 2" xfId="35757" xr:uid="{00000000-0005-0000-0000-0000B0A50000}"/>
    <cellStyle name="Normal 6 4 13 3 2 3" xfId="51354" xr:uid="{00000000-0005-0000-0000-0000B1A50000}"/>
    <cellStyle name="Normal 6 4 13 3 3" xfId="28011" xr:uid="{00000000-0005-0000-0000-0000B2A50000}"/>
    <cellStyle name="Normal 6 4 13 3 4" xfId="43608" xr:uid="{00000000-0005-0000-0000-0000B3A50000}"/>
    <cellStyle name="Normal 6 4 13 4" xfId="20086" xr:uid="{00000000-0005-0000-0000-0000B4A50000}"/>
    <cellStyle name="Normal 6 4 13 4 2" xfId="35755" xr:uid="{00000000-0005-0000-0000-0000B5A50000}"/>
    <cellStyle name="Normal 6 4 13 4 3" xfId="51352" xr:uid="{00000000-0005-0000-0000-0000B6A50000}"/>
    <cellStyle name="Normal 6 4 13 5" xfId="28009" xr:uid="{00000000-0005-0000-0000-0000B7A50000}"/>
    <cellStyle name="Normal 6 4 13 6" xfId="43606" xr:uid="{00000000-0005-0000-0000-0000B8A50000}"/>
    <cellStyle name="Normal 6 4 14" xfId="12180" xr:uid="{00000000-0005-0000-0000-0000B9A50000}"/>
    <cellStyle name="Normal 6 4 14 2" xfId="12181" xr:uid="{00000000-0005-0000-0000-0000BAA50000}"/>
    <cellStyle name="Normal 6 4 14 2 2" xfId="20090" xr:uid="{00000000-0005-0000-0000-0000BBA50000}"/>
    <cellStyle name="Normal 6 4 14 2 2 2" xfId="35759" xr:uid="{00000000-0005-0000-0000-0000BCA50000}"/>
    <cellStyle name="Normal 6 4 14 2 2 3" xfId="51356" xr:uid="{00000000-0005-0000-0000-0000BDA50000}"/>
    <cellStyle name="Normal 6 4 14 2 3" xfId="28013" xr:uid="{00000000-0005-0000-0000-0000BEA50000}"/>
    <cellStyle name="Normal 6 4 14 2 4" xfId="43610" xr:uid="{00000000-0005-0000-0000-0000BFA50000}"/>
    <cellStyle name="Normal 6 4 14 3" xfId="12182" xr:uid="{00000000-0005-0000-0000-0000C0A50000}"/>
    <cellStyle name="Normal 6 4 14 3 2" xfId="20091" xr:uid="{00000000-0005-0000-0000-0000C1A50000}"/>
    <cellStyle name="Normal 6 4 14 3 2 2" xfId="35760" xr:uid="{00000000-0005-0000-0000-0000C2A50000}"/>
    <cellStyle name="Normal 6 4 14 3 2 3" xfId="51357" xr:uid="{00000000-0005-0000-0000-0000C3A50000}"/>
    <cellStyle name="Normal 6 4 14 3 3" xfId="28014" xr:uid="{00000000-0005-0000-0000-0000C4A50000}"/>
    <cellStyle name="Normal 6 4 14 3 4" xfId="43611" xr:uid="{00000000-0005-0000-0000-0000C5A50000}"/>
    <cellStyle name="Normal 6 4 14 4" xfId="20089" xr:uid="{00000000-0005-0000-0000-0000C6A50000}"/>
    <cellStyle name="Normal 6 4 14 4 2" xfId="35758" xr:uid="{00000000-0005-0000-0000-0000C7A50000}"/>
    <cellStyle name="Normal 6 4 14 4 3" xfId="51355" xr:uid="{00000000-0005-0000-0000-0000C8A50000}"/>
    <cellStyle name="Normal 6 4 14 5" xfId="28012" xr:uid="{00000000-0005-0000-0000-0000C9A50000}"/>
    <cellStyle name="Normal 6 4 14 6" xfId="43609" xr:uid="{00000000-0005-0000-0000-0000CAA50000}"/>
    <cellStyle name="Normal 6 4 15" xfId="12183" xr:uid="{00000000-0005-0000-0000-0000CBA50000}"/>
    <cellStyle name="Normal 6 4 15 2" xfId="12184" xr:uid="{00000000-0005-0000-0000-0000CCA50000}"/>
    <cellStyle name="Normal 6 4 15 2 2" xfId="20093" xr:uid="{00000000-0005-0000-0000-0000CDA50000}"/>
    <cellStyle name="Normal 6 4 15 2 2 2" xfId="35762" xr:uid="{00000000-0005-0000-0000-0000CEA50000}"/>
    <cellStyle name="Normal 6 4 15 2 2 3" xfId="51359" xr:uid="{00000000-0005-0000-0000-0000CFA50000}"/>
    <cellStyle name="Normal 6 4 15 2 3" xfId="28016" xr:uid="{00000000-0005-0000-0000-0000D0A50000}"/>
    <cellStyle name="Normal 6 4 15 2 4" xfId="43613" xr:uid="{00000000-0005-0000-0000-0000D1A50000}"/>
    <cellStyle name="Normal 6 4 15 3" xfId="12185" xr:uid="{00000000-0005-0000-0000-0000D2A50000}"/>
    <cellStyle name="Normal 6 4 15 3 2" xfId="20094" xr:uid="{00000000-0005-0000-0000-0000D3A50000}"/>
    <cellStyle name="Normal 6 4 15 3 2 2" xfId="35763" xr:uid="{00000000-0005-0000-0000-0000D4A50000}"/>
    <cellStyle name="Normal 6 4 15 3 2 3" xfId="51360" xr:uid="{00000000-0005-0000-0000-0000D5A50000}"/>
    <cellStyle name="Normal 6 4 15 3 3" xfId="28017" xr:uid="{00000000-0005-0000-0000-0000D6A50000}"/>
    <cellStyle name="Normal 6 4 15 3 4" xfId="43614" xr:uid="{00000000-0005-0000-0000-0000D7A50000}"/>
    <cellStyle name="Normal 6 4 15 4" xfId="20092" xr:uid="{00000000-0005-0000-0000-0000D8A50000}"/>
    <cellStyle name="Normal 6 4 15 4 2" xfId="35761" xr:uid="{00000000-0005-0000-0000-0000D9A50000}"/>
    <cellStyle name="Normal 6 4 15 4 3" xfId="51358" xr:uid="{00000000-0005-0000-0000-0000DAA50000}"/>
    <cellStyle name="Normal 6 4 15 5" xfId="28015" xr:uid="{00000000-0005-0000-0000-0000DBA50000}"/>
    <cellStyle name="Normal 6 4 15 6" xfId="43612" xr:uid="{00000000-0005-0000-0000-0000DCA50000}"/>
    <cellStyle name="Normal 6 4 16" xfId="12186" xr:uid="{00000000-0005-0000-0000-0000DDA50000}"/>
    <cellStyle name="Normal 6 4 16 2" xfId="12187" xr:uid="{00000000-0005-0000-0000-0000DEA50000}"/>
    <cellStyle name="Normal 6 4 16 2 2" xfId="20096" xr:uid="{00000000-0005-0000-0000-0000DFA50000}"/>
    <cellStyle name="Normal 6 4 16 2 2 2" xfId="35765" xr:uid="{00000000-0005-0000-0000-0000E0A50000}"/>
    <cellStyle name="Normal 6 4 16 2 2 3" xfId="51362" xr:uid="{00000000-0005-0000-0000-0000E1A50000}"/>
    <cellStyle name="Normal 6 4 16 2 3" xfId="28019" xr:uid="{00000000-0005-0000-0000-0000E2A50000}"/>
    <cellStyle name="Normal 6 4 16 2 4" xfId="43616" xr:uid="{00000000-0005-0000-0000-0000E3A50000}"/>
    <cellStyle name="Normal 6 4 16 3" xfId="12188" xr:uid="{00000000-0005-0000-0000-0000E4A50000}"/>
    <cellStyle name="Normal 6 4 16 3 2" xfId="20097" xr:uid="{00000000-0005-0000-0000-0000E5A50000}"/>
    <cellStyle name="Normal 6 4 16 3 2 2" xfId="35766" xr:uid="{00000000-0005-0000-0000-0000E6A50000}"/>
    <cellStyle name="Normal 6 4 16 3 2 3" xfId="51363" xr:uid="{00000000-0005-0000-0000-0000E7A50000}"/>
    <cellStyle name="Normal 6 4 16 3 3" xfId="28020" xr:uid="{00000000-0005-0000-0000-0000E8A50000}"/>
    <cellStyle name="Normal 6 4 16 3 4" xfId="43617" xr:uid="{00000000-0005-0000-0000-0000E9A50000}"/>
    <cellStyle name="Normal 6 4 16 4" xfId="20095" xr:uid="{00000000-0005-0000-0000-0000EAA50000}"/>
    <cellStyle name="Normal 6 4 16 4 2" xfId="35764" xr:uid="{00000000-0005-0000-0000-0000EBA50000}"/>
    <cellStyle name="Normal 6 4 16 4 3" xfId="51361" xr:uid="{00000000-0005-0000-0000-0000ECA50000}"/>
    <cellStyle name="Normal 6 4 16 5" xfId="28018" xr:uid="{00000000-0005-0000-0000-0000EDA50000}"/>
    <cellStyle name="Normal 6 4 16 6" xfId="43615" xr:uid="{00000000-0005-0000-0000-0000EEA50000}"/>
    <cellStyle name="Normal 6 4 17" xfId="12189" xr:uid="{00000000-0005-0000-0000-0000EFA50000}"/>
    <cellStyle name="Normal 6 4 17 2" xfId="20098" xr:uid="{00000000-0005-0000-0000-0000F0A50000}"/>
    <cellStyle name="Normal 6 4 17 2 2" xfId="35767" xr:uid="{00000000-0005-0000-0000-0000F1A50000}"/>
    <cellStyle name="Normal 6 4 17 2 3" xfId="51364" xr:uid="{00000000-0005-0000-0000-0000F2A50000}"/>
    <cellStyle name="Normal 6 4 17 3" xfId="28021" xr:uid="{00000000-0005-0000-0000-0000F3A50000}"/>
    <cellStyle name="Normal 6 4 17 4" xfId="43618" xr:uid="{00000000-0005-0000-0000-0000F4A50000}"/>
    <cellStyle name="Normal 6 4 18" xfId="12190" xr:uid="{00000000-0005-0000-0000-0000F5A50000}"/>
    <cellStyle name="Normal 6 4 18 2" xfId="20099" xr:uid="{00000000-0005-0000-0000-0000F6A50000}"/>
    <cellStyle name="Normal 6 4 18 2 2" xfId="35768" xr:uid="{00000000-0005-0000-0000-0000F7A50000}"/>
    <cellStyle name="Normal 6 4 18 2 3" xfId="51365" xr:uid="{00000000-0005-0000-0000-0000F8A50000}"/>
    <cellStyle name="Normal 6 4 18 3" xfId="28022" xr:uid="{00000000-0005-0000-0000-0000F9A50000}"/>
    <cellStyle name="Normal 6 4 18 4" xfId="43619" xr:uid="{00000000-0005-0000-0000-0000FAA50000}"/>
    <cellStyle name="Normal 6 4 19" xfId="20076" xr:uid="{00000000-0005-0000-0000-0000FBA50000}"/>
    <cellStyle name="Normal 6 4 19 2" xfId="35745" xr:uid="{00000000-0005-0000-0000-0000FCA50000}"/>
    <cellStyle name="Normal 6 4 19 3" xfId="51342" xr:uid="{00000000-0005-0000-0000-0000FDA50000}"/>
    <cellStyle name="Normal 6 4 2" xfId="12191" xr:uid="{00000000-0005-0000-0000-0000FEA50000}"/>
    <cellStyle name="Normal 6 4 2 2" xfId="12192" xr:uid="{00000000-0005-0000-0000-0000FFA50000}"/>
    <cellStyle name="Normal 6 4 2 2 2" xfId="12193" xr:uid="{00000000-0005-0000-0000-000000A60000}"/>
    <cellStyle name="Normal 6 4 2 2 2 2" xfId="12194" xr:uid="{00000000-0005-0000-0000-000001A60000}"/>
    <cellStyle name="Normal 6 4 2 2 2 2 2" xfId="20103" xr:uid="{00000000-0005-0000-0000-000002A60000}"/>
    <cellStyle name="Normal 6 4 2 2 2 2 2 2" xfId="35772" xr:uid="{00000000-0005-0000-0000-000003A60000}"/>
    <cellStyle name="Normal 6 4 2 2 2 2 2 3" xfId="51369" xr:uid="{00000000-0005-0000-0000-000004A60000}"/>
    <cellStyle name="Normal 6 4 2 2 2 2 3" xfId="28026" xr:uid="{00000000-0005-0000-0000-000005A60000}"/>
    <cellStyle name="Normal 6 4 2 2 2 2 4" xfId="43623" xr:uid="{00000000-0005-0000-0000-000006A60000}"/>
    <cellStyle name="Normal 6 4 2 2 2 3" xfId="12195" xr:uid="{00000000-0005-0000-0000-000007A60000}"/>
    <cellStyle name="Normal 6 4 2 2 2 3 2" xfId="20104" xr:uid="{00000000-0005-0000-0000-000008A60000}"/>
    <cellStyle name="Normal 6 4 2 2 2 3 2 2" xfId="35773" xr:uid="{00000000-0005-0000-0000-000009A60000}"/>
    <cellStyle name="Normal 6 4 2 2 2 3 2 3" xfId="51370" xr:uid="{00000000-0005-0000-0000-00000AA60000}"/>
    <cellStyle name="Normal 6 4 2 2 2 3 3" xfId="28027" xr:uid="{00000000-0005-0000-0000-00000BA60000}"/>
    <cellStyle name="Normal 6 4 2 2 2 3 4" xfId="43624" xr:uid="{00000000-0005-0000-0000-00000CA60000}"/>
    <cellStyle name="Normal 6 4 2 2 2 4" xfId="20102" xr:uid="{00000000-0005-0000-0000-00000DA60000}"/>
    <cellStyle name="Normal 6 4 2 2 2 4 2" xfId="35771" xr:uid="{00000000-0005-0000-0000-00000EA60000}"/>
    <cellStyle name="Normal 6 4 2 2 2 4 3" xfId="51368" xr:uid="{00000000-0005-0000-0000-00000FA60000}"/>
    <cellStyle name="Normal 6 4 2 2 2 5" xfId="28025" xr:uid="{00000000-0005-0000-0000-000010A60000}"/>
    <cellStyle name="Normal 6 4 2 2 2 6" xfId="43622" xr:uid="{00000000-0005-0000-0000-000011A60000}"/>
    <cellStyle name="Normal 6 4 2 2 3" xfId="12196" xr:uid="{00000000-0005-0000-0000-000012A60000}"/>
    <cellStyle name="Normal 6 4 2 2 3 2" xfId="20105" xr:uid="{00000000-0005-0000-0000-000013A60000}"/>
    <cellStyle name="Normal 6 4 2 2 3 2 2" xfId="35774" xr:uid="{00000000-0005-0000-0000-000014A60000}"/>
    <cellStyle name="Normal 6 4 2 2 3 2 3" xfId="51371" xr:uid="{00000000-0005-0000-0000-000015A60000}"/>
    <cellStyle name="Normal 6 4 2 2 3 3" xfId="28028" xr:uid="{00000000-0005-0000-0000-000016A60000}"/>
    <cellStyle name="Normal 6 4 2 2 3 4" xfId="43625" xr:uid="{00000000-0005-0000-0000-000017A60000}"/>
    <cellStyle name="Normal 6 4 2 2 4" xfId="12197" xr:uid="{00000000-0005-0000-0000-000018A60000}"/>
    <cellStyle name="Normal 6 4 2 2 4 2" xfId="20106" xr:uid="{00000000-0005-0000-0000-000019A60000}"/>
    <cellStyle name="Normal 6 4 2 2 4 2 2" xfId="35775" xr:uid="{00000000-0005-0000-0000-00001AA60000}"/>
    <cellStyle name="Normal 6 4 2 2 4 2 3" xfId="51372" xr:uid="{00000000-0005-0000-0000-00001BA60000}"/>
    <cellStyle name="Normal 6 4 2 2 4 3" xfId="28029" xr:uid="{00000000-0005-0000-0000-00001CA60000}"/>
    <cellStyle name="Normal 6 4 2 2 4 4" xfId="43626" xr:uid="{00000000-0005-0000-0000-00001DA60000}"/>
    <cellStyle name="Normal 6 4 2 2 5" xfId="20101" xr:uid="{00000000-0005-0000-0000-00001EA60000}"/>
    <cellStyle name="Normal 6 4 2 2 5 2" xfId="35770" xr:uid="{00000000-0005-0000-0000-00001FA60000}"/>
    <cellStyle name="Normal 6 4 2 2 5 3" xfId="51367" xr:uid="{00000000-0005-0000-0000-000020A60000}"/>
    <cellStyle name="Normal 6 4 2 2 6" xfId="28024" xr:uid="{00000000-0005-0000-0000-000021A60000}"/>
    <cellStyle name="Normal 6 4 2 2 7" xfId="43621" xr:uid="{00000000-0005-0000-0000-000022A60000}"/>
    <cellStyle name="Normal 6 4 2 3" xfId="12198" xr:uid="{00000000-0005-0000-0000-000023A60000}"/>
    <cellStyle name="Normal 6 4 2 3 2" xfId="12199" xr:uid="{00000000-0005-0000-0000-000024A60000}"/>
    <cellStyle name="Normal 6 4 2 3 2 2" xfId="20108" xr:uid="{00000000-0005-0000-0000-000025A60000}"/>
    <cellStyle name="Normal 6 4 2 3 2 2 2" xfId="35777" xr:uid="{00000000-0005-0000-0000-000026A60000}"/>
    <cellStyle name="Normal 6 4 2 3 2 2 3" xfId="51374" xr:uid="{00000000-0005-0000-0000-000027A60000}"/>
    <cellStyle name="Normal 6 4 2 3 2 3" xfId="28031" xr:uid="{00000000-0005-0000-0000-000028A60000}"/>
    <cellStyle name="Normal 6 4 2 3 2 4" xfId="43628" xr:uid="{00000000-0005-0000-0000-000029A60000}"/>
    <cellStyle name="Normal 6 4 2 3 3" xfId="12200" xr:uid="{00000000-0005-0000-0000-00002AA60000}"/>
    <cellStyle name="Normal 6 4 2 3 3 2" xfId="20109" xr:uid="{00000000-0005-0000-0000-00002BA60000}"/>
    <cellStyle name="Normal 6 4 2 3 3 2 2" xfId="35778" xr:uid="{00000000-0005-0000-0000-00002CA60000}"/>
    <cellStyle name="Normal 6 4 2 3 3 2 3" xfId="51375" xr:uid="{00000000-0005-0000-0000-00002DA60000}"/>
    <cellStyle name="Normal 6 4 2 3 3 3" xfId="28032" xr:uid="{00000000-0005-0000-0000-00002EA60000}"/>
    <cellStyle name="Normal 6 4 2 3 3 4" xfId="43629" xr:uid="{00000000-0005-0000-0000-00002FA60000}"/>
    <cellStyle name="Normal 6 4 2 3 4" xfId="20107" xr:uid="{00000000-0005-0000-0000-000030A60000}"/>
    <cellStyle name="Normal 6 4 2 3 4 2" xfId="35776" xr:uid="{00000000-0005-0000-0000-000031A60000}"/>
    <cellStyle name="Normal 6 4 2 3 4 3" xfId="51373" xr:uid="{00000000-0005-0000-0000-000032A60000}"/>
    <cellStyle name="Normal 6 4 2 3 5" xfId="28030" xr:uid="{00000000-0005-0000-0000-000033A60000}"/>
    <cellStyle name="Normal 6 4 2 3 6" xfId="43627" xr:uid="{00000000-0005-0000-0000-000034A60000}"/>
    <cellStyle name="Normal 6 4 2 4" xfId="12201" xr:uid="{00000000-0005-0000-0000-000035A60000}"/>
    <cellStyle name="Normal 6 4 2 4 2" xfId="20110" xr:uid="{00000000-0005-0000-0000-000036A60000}"/>
    <cellStyle name="Normal 6 4 2 4 2 2" xfId="35779" xr:uid="{00000000-0005-0000-0000-000037A60000}"/>
    <cellStyle name="Normal 6 4 2 4 2 3" xfId="51376" xr:uid="{00000000-0005-0000-0000-000038A60000}"/>
    <cellStyle name="Normal 6 4 2 4 3" xfId="28033" xr:uid="{00000000-0005-0000-0000-000039A60000}"/>
    <cellStyle name="Normal 6 4 2 4 4" xfId="43630" xr:uid="{00000000-0005-0000-0000-00003AA60000}"/>
    <cellStyle name="Normal 6 4 2 5" xfId="12202" xr:uid="{00000000-0005-0000-0000-00003BA60000}"/>
    <cellStyle name="Normal 6 4 2 5 2" xfId="20111" xr:uid="{00000000-0005-0000-0000-00003CA60000}"/>
    <cellStyle name="Normal 6 4 2 5 2 2" xfId="35780" xr:uid="{00000000-0005-0000-0000-00003DA60000}"/>
    <cellStyle name="Normal 6 4 2 5 2 3" xfId="51377" xr:uid="{00000000-0005-0000-0000-00003EA60000}"/>
    <cellStyle name="Normal 6 4 2 5 3" xfId="28034" xr:uid="{00000000-0005-0000-0000-00003FA60000}"/>
    <cellStyle name="Normal 6 4 2 5 4" xfId="43631" xr:uid="{00000000-0005-0000-0000-000040A60000}"/>
    <cellStyle name="Normal 6 4 2 6" xfId="20100" xr:uid="{00000000-0005-0000-0000-000041A60000}"/>
    <cellStyle name="Normal 6 4 2 6 2" xfId="35769" xr:uid="{00000000-0005-0000-0000-000042A60000}"/>
    <cellStyle name="Normal 6 4 2 6 3" xfId="51366" xr:uid="{00000000-0005-0000-0000-000043A60000}"/>
    <cellStyle name="Normal 6 4 2 7" xfId="28023" xr:uid="{00000000-0005-0000-0000-000044A60000}"/>
    <cellStyle name="Normal 6 4 2 8" xfId="43620" xr:uid="{00000000-0005-0000-0000-000045A60000}"/>
    <cellStyle name="Normal 6 4 20" xfId="27999" xr:uid="{00000000-0005-0000-0000-000046A60000}"/>
    <cellStyle name="Normal 6 4 21" xfId="43596" xr:uid="{00000000-0005-0000-0000-000047A60000}"/>
    <cellStyle name="Normal 6 4 3" xfId="12203" xr:uid="{00000000-0005-0000-0000-000048A60000}"/>
    <cellStyle name="Normal 6 4 3 2" xfId="12204" xr:uid="{00000000-0005-0000-0000-000049A60000}"/>
    <cellStyle name="Normal 6 4 3 2 2" xfId="12205" xr:uid="{00000000-0005-0000-0000-00004AA60000}"/>
    <cellStyle name="Normal 6 4 3 2 2 2" xfId="12206" xr:uid="{00000000-0005-0000-0000-00004BA60000}"/>
    <cellStyle name="Normal 6 4 3 2 2 2 2" xfId="20115" xr:uid="{00000000-0005-0000-0000-00004CA60000}"/>
    <cellStyle name="Normal 6 4 3 2 2 2 2 2" xfId="35784" xr:uid="{00000000-0005-0000-0000-00004DA60000}"/>
    <cellStyle name="Normal 6 4 3 2 2 2 2 3" xfId="51381" xr:uid="{00000000-0005-0000-0000-00004EA60000}"/>
    <cellStyle name="Normal 6 4 3 2 2 2 3" xfId="28038" xr:uid="{00000000-0005-0000-0000-00004FA60000}"/>
    <cellStyle name="Normal 6 4 3 2 2 2 4" xfId="43635" xr:uid="{00000000-0005-0000-0000-000050A60000}"/>
    <cellStyle name="Normal 6 4 3 2 2 3" xfId="12207" xr:uid="{00000000-0005-0000-0000-000051A60000}"/>
    <cellStyle name="Normal 6 4 3 2 2 3 2" xfId="20116" xr:uid="{00000000-0005-0000-0000-000052A60000}"/>
    <cellStyle name="Normal 6 4 3 2 2 3 2 2" xfId="35785" xr:uid="{00000000-0005-0000-0000-000053A60000}"/>
    <cellStyle name="Normal 6 4 3 2 2 3 2 3" xfId="51382" xr:uid="{00000000-0005-0000-0000-000054A60000}"/>
    <cellStyle name="Normal 6 4 3 2 2 3 3" xfId="28039" xr:uid="{00000000-0005-0000-0000-000055A60000}"/>
    <cellStyle name="Normal 6 4 3 2 2 3 4" xfId="43636" xr:uid="{00000000-0005-0000-0000-000056A60000}"/>
    <cellStyle name="Normal 6 4 3 2 2 4" xfId="20114" xr:uid="{00000000-0005-0000-0000-000057A60000}"/>
    <cellStyle name="Normal 6 4 3 2 2 4 2" xfId="35783" xr:uid="{00000000-0005-0000-0000-000058A60000}"/>
    <cellStyle name="Normal 6 4 3 2 2 4 3" xfId="51380" xr:uid="{00000000-0005-0000-0000-000059A60000}"/>
    <cellStyle name="Normal 6 4 3 2 2 5" xfId="28037" xr:uid="{00000000-0005-0000-0000-00005AA60000}"/>
    <cellStyle name="Normal 6 4 3 2 2 6" xfId="43634" xr:uid="{00000000-0005-0000-0000-00005BA60000}"/>
    <cellStyle name="Normal 6 4 3 2 3" xfId="12208" xr:uid="{00000000-0005-0000-0000-00005CA60000}"/>
    <cellStyle name="Normal 6 4 3 2 3 2" xfId="20117" xr:uid="{00000000-0005-0000-0000-00005DA60000}"/>
    <cellStyle name="Normal 6 4 3 2 3 2 2" xfId="35786" xr:uid="{00000000-0005-0000-0000-00005EA60000}"/>
    <cellStyle name="Normal 6 4 3 2 3 2 3" xfId="51383" xr:uid="{00000000-0005-0000-0000-00005FA60000}"/>
    <cellStyle name="Normal 6 4 3 2 3 3" xfId="28040" xr:uid="{00000000-0005-0000-0000-000060A60000}"/>
    <cellStyle name="Normal 6 4 3 2 3 4" xfId="43637" xr:uid="{00000000-0005-0000-0000-000061A60000}"/>
    <cellStyle name="Normal 6 4 3 2 4" xfId="12209" xr:uid="{00000000-0005-0000-0000-000062A60000}"/>
    <cellStyle name="Normal 6 4 3 2 4 2" xfId="20118" xr:uid="{00000000-0005-0000-0000-000063A60000}"/>
    <cellStyle name="Normal 6 4 3 2 4 2 2" xfId="35787" xr:uid="{00000000-0005-0000-0000-000064A60000}"/>
    <cellStyle name="Normal 6 4 3 2 4 2 3" xfId="51384" xr:uid="{00000000-0005-0000-0000-000065A60000}"/>
    <cellStyle name="Normal 6 4 3 2 4 3" xfId="28041" xr:uid="{00000000-0005-0000-0000-000066A60000}"/>
    <cellStyle name="Normal 6 4 3 2 4 4" xfId="43638" xr:uid="{00000000-0005-0000-0000-000067A60000}"/>
    <cellStyle name="Normal 6 4 3 2 5" xfId="20113" xr:uid="{00000000-0005-0000-0000-000068A60000}"/>
    <cellStyle name="Normal 6 4 3 2 5 2" xfId="35782" xr:uid="{00000000-0005-0000-0000-000069A60000}"/>
    <cellStyle name="Normal 6 4 3 2 5 3" xfId="51379" xr:uid="{00000000-0005-0000-0000-00006AA60000}"/>
    <cellStyle name="Normal 6 4 3 2 6" xfId="28036" xr:uid="{00000000-0005-0000-0000-00006BA60000}"/>
    <cellStyle name="Normal 6 4 3 2 7" xfId="43633" xr:uid="{00000000-0005-0000-0000-00006CA60000}"/>
    <cellStyle name="Normal 6 4 3 3" xfId="12210" xr:uid="{00000000-0005-0000-0000-00006DA60000}"/>
    <cellStyle name="Normal 6 4 3 3 2" xfId="12211" xr:uid="{00000000-0005-0000-0000-00006EA60000}"/>
    <cellStyle name="Normal 6 4 3 3 2 2" xfId="20120" xr:uid="{00000000-0005-0000-0000-00006FA60000}"/>
    <cellStyle name="Normal 6 4 3 3 2 2 2" xfId="35789" xr:uid="{00000000-0005-0000-0000-000070A60000}"/>
    <cellStyle name="Normal 6 4 3 3 2 2 3" xfId="51386" xr:uid="{00000000-0005-0000-0000-000071A60000}"/>
    <cellStyle name="Normal 6 4 3 3 2 3" xfId="28043" xr:uid="{00000000-0005-0000-0000-000072A60000}"/>
    <cellStyle name="Normal 6 4 3 3 2 4" xfId="43640" xr:uid="{00000000-0005-0000-0000-000073A60000}"/>
    <cellStyle name="Normal 6 4 3 3 3" xfId="12212" xr:uid="{00000000-0005-0000-0000-000074A60000}"/>
    <cellStyle name="Normal 6 4 3 3 3 2" xfId="20121" xr:uid="{00000000-0005-0000-0000-000075A60000}"/>
    <cellStyle name="Normal 6 4 3 3 3 2 2" xfId="35790" xr:uid="{00000000-0005-0000-0000-000076A60000}"/>
    <cellStyle name="Normal 6 4 3 3 3 2 3" xfId="51387" xr:uid="{00000000-0005-0000-0000-000077A60000}"/>
    <cellStyle name="Normal 6 4 3 3 3 3" xfId="28044" xr:uid="{00000000-0005-0000-0000-000078A60000}"/>
    <cellStyle name="Normal 6 4 3 3 3 4" xfId="43641" xr:uid="{00000000-0005-0000-0000-000079A60000}"/>
    <cellStyle name="Normal 6 4 3 3 4" xfId="20119" xr:uid="{00000000-0005-0000-0000-00007AA60000}"/>
    <cellStyle name="Normal 6 4 3 3 4 2" xfId="35788" xr:uid="{00000000-0005-0000-0000-00007BA60000}"/>
    <cellStyle name="Normal 6 4 3 3 4 3" xfId="51385" xr:uid="{00000000-0005-0000-0000-00007CA60000}"/>
    <cellStyle name="Normal 6 4 3 3 5" xfId="28042" xr:uid="{00000000-0005-0000-0000-00007DA60000}"/>
    <cellStyle name="Normal 6 4 3 3 6" xfId="43639" xr:uid="{00000000-0005-0000-0000-00007EA60000}"/>
    <cellStyle name="Normal 6 4 3 4" xfId="12213" xr:uid="{00000000-0005-0000-0000-00007FA60000}"/>
    <cellStyle name="Normal 6 4 3 4 2" xfId="20122" xr:uid="{00000000-0005-0000-0000-000080A60000}"/>
    <cellStyle name="Normal 6 4 3 4 2 2" xfId="35791" xr:uid="{00000000-0005-0000-0000-000081A60000}"/>
    <cellStyle name="Normal 6 4 3 4 2 3" xfId="51388" xr:uid="{00000000-0005-0000-0000-000082A60000}"/>
    <cellStyle name="Normal 6 4 3 4 3" xfId="28045" xr:uid="{00000000-0005-0000-0000-000083A60000}"/>
    <cellStyle name="Normal 6 4 3 4 4" xfId="43642" xr:uid="{00000000-0005-0000-0000-000084A60000}"/>
    <cellStyle name="Normal 6 4 3 5" xfId="12214" xr:uid="{00000000-0005-0000-0000-000085A60000}"/>
    <cellStyle name="Normal 6 4 3 5 2" xfId="20123" xr:uid="{00000000-0005-0000-0000-000086A60000}"/>
    <cellStyle name="Normal 6 4 3 5 2 2" xfId="35792" xr:uid="{00000000-0005-0000-0000-000087A60000}"/>
    <cellStyle name="Normal 6 4 3 5 2 3" xfId="51389" xr:uid="{00000000-0005-0000-0000-000088A60000}"/>
    <cellStyle name="Normal 6 4 3 5 3" xfId="28046" xr:uid="{00000000-0005-0000-0000-000089A60000}"/>
    <cellStyle name="Normal 6 4 3 5 4" xfId="43643" xr:uid="{00000000-0005-0000-0000-00008AA60000}"/>
    <cellStyle name="Normal 6 4 3 6" xfId="20112" xr:uid="{00000000-0005-0000-0000-00008BA60000}"/>
    <cellStyle name="Normal 6 4 3 6 2" xfId="35781" xr:uid="{00000000-0005-0000-0000-00008CA60000}"/>
    <cellStyle name="Normal 6 4 3 6 3" xfId="51378" xr:uid="{00000000-0005-0000-0000-00008DA60000}"/>
    <cellStyle name="Normal 6 4 3 7" xfId="28035" xr:uid="{00000000-0005-0000-0000-00008EA60000}"/>
    <cellStyle name="Normal 6 4 3 8" xfId="43632" xr:uid="{00000000-0005-0000-0000-00008FA60000}"/>
    <cellStyle name="Normal 6 4 4" xfId="12215" xr:uid="{00000000-0005-0000-0000-000090A60000}"/>
    <cellStyle name="Normal 6 4 4 2" xfId="12216" xr:uid="{00000000-0005-0000-0000-000091A60000}"/>
    <cellStyle name="Normal 6 4 4 2 2" xfId="12217" xr:uid="{00000000-0005-0000-0000-000092A60000}"/>
    <cellStyle name="Normal 6 4 4 2 2 2" xfId="20126" xr:uid="{00000000-0005-0000-0000-000093A60000}"/>
    <cellStyle name="Normal 6 4 4 2 2 2 2" xfId="35795" xr:uid="{00000000-0005-0000-0000-000094A60000}"/>
    <cellStyle name="Normal 6 4 4 2 2 2 3" xfId="51392" xr:uid="{00000000-0005-0000-0000-000095A60000}"/>
    <cellStyle name="Normal 6 4 4 2 2 3" xfId="28049" xr:uid="{00000000-0005-0000-0000-000096A60000}"/>
    <cellStyle name="Normal 6 4 4 2 2 4" xfId="43646" xr:uid="{00000000-0005-0000-0000-000097A60000}"/>
    <cellStyle name="Normal 6 4 4 2 3" xfId="12218" xr:uid="{00000000-0005-0000-0000-000098A60000}"/>
    <cellStyle name="Normal 6 4 4 2 3 2" xfId="20127" xr:uid="{00000000-0005-0000-0000-000099A60000}"/>
    <cellStyle name="Normal 6 4 4 2 3 2 2" xfId="35796" xr:uid="{00000000-0005-0000-0000-00009AA60000}"/>
    <cellStyle name="Normal 6 4 4 2 3 2 3" xfId="51393" xr:uid="{00000000-0005-0000-0000-00009BA60000}"/>
    <cellStyle name="Normal 6 4 4 2 3 3" xfId="28050" xr:uid="{00000000-0005-0000-0000-00009CA60000}"/>
    <cellStyle name="Normal 6 4 4 2 3 4" xfId="43647" xr:uid="{00000000-0005-0000-0000-00009DA60000}"/>
    <cellStyle name="Normal 6 4 4 2 4" xfId="20125" xr:uid="{00000000-0005-0000-0000-00009EA60000}"/>
    <cellStyle name="Normal 6 4 4 2 4 2" xfId="35794" xr:uid="{00000000-0005-0000-0000-00009FA60000}"/>
    <cellStyle name="Normal 6 4 4 2 4 3" xfId="51391" xr:uid="{00000000-0005-0000-0000-0000A0A60000}"/>
    <cellStyle name="Normal 6 4 4 2 5" xfId="28048" xr:uid="{00000000-0005-0000-0000-0000A1A60000}"/>
    <cellStyle name="Normal 6 4 4 2 6" xfId="43645" xr:uid="{00000000-0005-0000-0000-0000A2A60000}"/>
    <cellStyle name="Normal 6 4 4 3" xfId="12219" xr:uid="{00000000-0005-0000-0000-0000A3A60000}"/>
    <cellStyle name="Normal 6 4 4 3 2" xfId="20128" xr:uid="{00000000-0005-0000-0000-0000A4A60000}"/>
    <cellStyle name="Normal 6 4 4 3 2 2" xfId="35797" xr:uid="{00000000-0005-0000-0000-0000A5A60000}"/>
    <cellStyle name="Normal 6 4 4 3 2 3" xfId="51394" xr:uid="{00000000-0005-0000-0000-0000A6A60000}"/>
    <cellStyle name="Normal 6 4 4 3 3" xfId="28051" xr:uid="{00000000-0005-0000-0000-0000A7A60000}"/>
    <cellStyle name="Normal 6 4 4 3 4" xfId="43648" xr:uid="{00000000-0005-0000-0000-0000A8A60000}"/>
    <cellStyle name="Normal 6 4 4 4" xfId="12220" xr:uid="{00000000-0005-0000-0000-0000A9A60000}"/>
    <cellStyle name="Normal 6 4 4 4 2" xfId="20129" xr:uid="{00000000-0005-0000-0000-0000AAA60000}"/>
    <cellStyle name="Normal 6 4 4 4 2 2" xfId="35798" xr:uid="{00000000-0005-0000-0000-0000ABA60000}"/>
    <cellStyle name="Normal 6 4 4 4 2 3" xfId="51395" xr:uid="{00000000-0005-0000-0000-0000ACA60000}"/>
    <cellStyle name="Normal 6 4 4 4 3" xfId="28052" xr:uid="{00000000-0005-0000-0000-0000ADA60000}"/>
    <cellStyle name="Normal 6 4 4 4 4" xfId="43649" xr:uid="{00000000-0005-0000-0000-0000AEA60000}"/>
    <cellStyle name="Normal 6 4 4 5" xfId="20124" xr:uid="{00000000-0005-0000-0000-0000AFA60000}"/>
    <cellStyle name="Normal 6 4 4 5 2" xfId="35793" xr:uid="{00000000-0005-0000-0000-0000B0A60000}"/>
    <cellStyle name="Normal 6 4 4 5 3" xfId="51390" xr:uid="{00000000-0005-0000-0000-0000B1A60000}"/>
    <cellStyle name="Normal 6 4 4 6" xfId="28047" xr:uid="{00000000-0005-0000-0000-0000B2A60000}"/>
    <cellStyle name="Normal 6 4 4 7" xfId="43644" xr:uid="{00000000-0005-0000-0000-0000B3A60000}"/>
    <cellStyle name="Normal 6 4 5" xfId="12221" xr:uid="{00000000-0005-0000-0000-0000B4A60000}"/>
    <cellStyle name="Normal 6 4 5 2" xfId="12222" xr:uid="{00000000-0005-0000-0000-0000B5A60000}"/>
    <cellStyle name="Normal 6 4 5 2 2" xfId="20131" xr:uid="{00000000-0005-0000-0000-0000B6A60000}"/>
    <cellStyle name="Normal 6 4 5 2 2 2" xfId="35800" xr:uid="{00000000-0005-0000-0000-0000B7A60000}"/>
    <cellStyle name="Normal 6 4 5 2 2 3" xfId="51397" xr:uid="{00000000-0005-0000-0000-0000B8A60000}"/>
    <cellStyle name="Normal 6 4 5 2 3" xfId="28054" xr:uid="{00000000-0005-0000-0000-0000B9A60000}"/>
    <cellStyle name="Normal 6 4 5 2 4" xfId="43651" xr:uid="{00000000-0005-0000-0000-0000BAA60000}"/>
    <cellStyle name="Normal 6 4 5 3" xfId="12223" xr:uid="{00000000-0005-0000-0000-0000BBA60000}"/>
    <cellStyle name="Normal 6 4 5 3 2" xfId="20132" xr:uid="{00000000-0005-0000-0000-0000BCA60000}"/>
    <cellStyle name="Normal 6 4 5 3 2 2" xfId="35801" xr:uid="{00000000-0005-0000-0000-0000BDA60000}"/>
    <cellStyle name="Normal 6 4 5 3 2 3" xfId="51398" xr:uid="{00000000-0005-0000-0000-0000BEA60000}"/>
    <cellStyle name="Normal 6 4 5 3 3" xfId="28055" xr:uid="{00000000-0005-0000-0000-0000BFA60000}"/>
    <cellStyle name="Normal 6 4 5 3 4" xfId="43652" xr:uid="{00000000-0005-0000-0000-0000C0A60000}"/>
    <cellStyle name="Normal 6 4 5 4" xfId="20130" xr:uid="{00000000-0005-0000-0000-0000C1A60000}"/>
    <cellStyle name="Normal 6 4 5 4 2" xfId="35799" xr:uid="{00000000-0005-0000-0000-0000C2A60000}"/>
    <cellStyle name="Normal 6 4 5 4 3" xfId="51396" xr:uid="{00000000-0005-0000-0000-0000C3A60000}"/>
    <cellStyle name="Normal 6 4 5 5" xfId="28053" xr:uid="{00000000-0005-0000-0000-0000C4A60000}"/>
    <cellStyle name="Normal 6 4 5 6" xfId="43650" xr:uid="{00000000-0005-0000-0000-0000C5A60000}"/>
    <cellStyle name="Normal 6 4 6" xfId="12224" xr:uid="{00000000-0005-0000-0000-0000C6A60000}"/>
    <cellStyle name="Normal 6 4 6 2" xfId="12225" xr:uid="{00000000-0005-0000-0000-0000C7A60000}"/>
    <cellStyle name="Normal 6 4 6 2 2" xfId="20134" xr:uid="{00000000-0005-0000-0000-0000C8A60000}"/>
    <cellStyle name="Normal 6 4 6 2 2 2" xfId="35803" xr:uid="{00000000-0005-0000-0000-0000C9A60000}"/>
    <cellStyle name="Normal 6 4 6 2 2 3" xfId="51400" xr:uid="{00000000-0005-0000-0000-0000CAA60000}"/>
    <cellStyle name="Normal 6 4 6 2 3" xfId="28057" xr:uid="{00000000-0005-0000-0000-0000CBA60000}"/>
    <cellStyle name="Normal 6 4 6 2 4" xfId="43654" xr:uid="{00000000-0005-0000-0000-0000CCA60000}"/>
    <cellStyle name="Normal 6 4 6 3" xfId="12226" xr:uid="{00000000-0005-0000-0000-0000CDA60000}"/>
    <cellStyle name="Normal 6 4 6 3 2" xfId="20135" xr:uid="{00000000-0005-0000-0000-0000CEA60000}"/>
    <cellStyle name="Normal 6 4 6 3 2 2" xfId="35804" xr:uid="{00000000-0005-0000-0000-0000CFA60000}"/>
    <cellStyle name="Normal 6 4 6 3 2 3" xfId="51401" xr:uid="{00000000-0005-0000-0000-0000D0A60000}"/>
    <cellStyle name="Normal 6 4 6 3 3" xfId="28058" xr:uid="{00000000-0005-0000-0000-0000D1A60000}"/>
    <cellStyle name="Normal 6 4 6 3 4" xfId="43655" xr:uid="{00000000-0005-0000-0000-0000D2A60000}"/>
    <cellStyle name="Normal 6 4 6 4" xfId="20133" xr:uid="{00000000-0005-0000-0000-0000D3A60000}"/>
    <cellStyle name="Normal 6 4 6 4 2" xfId="35802" xr:uid="{00000000-0005-0000-0000-0000D4A60000}"/>
    <cellStyle name="Normal 6 4 6 4 3" xfId="51399" xr:uid="{00000000-0005-0000-0000-0000D5A60000}"/>
    <cellStyle name="Normal 6 4 6 5" xfId="28056" xr:uid="{00000000-0005-0000-0000-0000D6A60000}"/>
    <cellStyle name="Normal 6 4 6 6" xfId="43653" xr:uid="{00000000-0005-0000-0000-0000D7A60000}"/>
    <cellStyle name="Normal 6 4 7" xfId="12227" xr:uid="{00000000-0005-0000-0000-0000D8A60000}"/>
    <cellStyle name="Normal 6 4 7 2" xfId="12228" xr:uid="{00000000-0005-0000-0000-0000D9A60000}"/>
    <cellStyle name="Normal 6 4 7 2 2" xfId="20137" xr:uid="{00000000-0005-0000-0000-0000DAA60000}"/>
    <cellStyle name="Normal 6 4 7 2 2 2" xfId="35806" xr:uid="{00000000-0005-0000-0000-0000DBA60000}"/>
    <cellStyle name="Normal 6 4 7 2 2 3" xfId="51403" xr:uid="{00000000-0005-0000-0000-0000DCA60000}"/>
    <cellStyle name="Normal 6 4 7 2 3" xfId="28060" xr:uid="{00000000-0005-0000-0000-0000DDA60000}"/>
    <cellStyle name="Normal 6 4 7 2 4" xfId="43657" xr:uid="{00000000-0005-0000-0000-0000DEA60000}"/>
    <cellStyle name="Normal 6 4 7 3" xfId="12229" xr:uid="{00000000-0005-0000-0000-0000DFA60000}"/>
    <cellStyle name="Normal 6 4 7 3 2" xfId="20138" xr:uid="{00000000-0005-0000-0000-0000E0A60000}"/>
    <cellStyle name="Normal 6 4 7 3 2 2" xfId="35807" xr:uid="{00000000-0005-0000-0000-0000E1A60000}"/>
    <cellStyle name="Normal 6 4 7 3 2 3" xfId="51404" xr:uid="{00000000-0005-0000-0000-0000E2A60000}"/>
    <cellStyle name="Normal 6 4 7 3 3" xfId="28061" xr:uid="{00000000-0005-0000-0000-0000E3A60000}"/>
    <cellStyle name="Normal 6 4 7 3 4" xfId="43658" xr:uid="{00000000-0005-0000-0000-0000E4A60000}"/>
    <cellStyle name="Normal 6 4 7 4" xfId="20136" xr:uid="{00000000-0005-0000-0000-0000E5A60000}"/>
    <cellStyle name="Normal 6 4 7 4 2" xfId="35805" xr:uid="{00000000-0005-0000-0000-0000E6A60000}"/>
    <cellStyle name="Normal 6 4 7 4 3" xfId="51402" xr:uid="{00000000-0005-0000-0000-0000E7A60000}"/>
    <cellStyle name="Normal 6 4 7 5" xfId="28059" xr:uid="{00000000-0005-0000-0000-0000E8A60000}"/>
    <cellStyle name="Normal 6 4 7 6" xfId="43656" xr:uid="{00000000-0005-0000-0000-0000E9A60000}"/>
    <cellStyle name="Normal 6 4 8" xfId="12230" xr:uid="{00000000-0005-0000-0000-0000EAA60000}"/>
    <cellStyle name="Normal 6 4 8 2" xfId="12231" xr:uid="{00000000-0005-0000-0000-0000EBA60000}"/>
    <cellStyle name="Normal 6 4 8 2 2" xfId="20140" xr:uid="{00000000-0005-0000-0000-0000ECA60000}"/>
    <cellStyle name="Normal 6 4 8 2 2 2" xfId="35809" xr:uid="{00000000-0005-0000-0000-0000EDA60000}"/>
    <cellStyle name="Normal 6 4 8 2 2 3" xfId="51406" xr:uid="{00000000-0005-0000-0000-0000EEA60000}"/>
    <cellStyle name="Normal 6 4 8 2 3" xfId="28063" xr:uid="{00000000-0005-0000-0000-0000EFA60000}"/>
    <cellStyle name="Normal 6 4 8 2 4" xfId="43660" xr:uid="{00000000-0005-0000-0000-0000F0A60000}"/>
    <cellStyle name="Normal 6 4 8 3" xfId="12232" xr:uid="{00000000-0005-0000-0000-0000F1A60000}"/>
    <cellStyle name="Normal 6 4 8 3 2" xfId="20141" xr:uid="{00000000-0005-0000-0000-0000F2A60000}"/>
    <cellStyle name="Normal 6 4 8 3 2 2" xfId="35810" xr:uid="{00000000-0005-0000-0000-0000F3A60000}"/>
    <cellStyle name="Normal 6 4 8 3 2 3" xfId="51407" xr:uid="{00000000-0005-0000-0000-0000F4A60000}"/>
    <cellStyle name="Normal 6 4 8 3 3" xfId="28064" xr:uid="{00000000-0005-0000-0000-0000F5A60000}"/>
    <cellStyle name="Normal 6 4 8 3 4" xfId="43661" xr:uid="{00000000-0005-0000-0000-0000F6A60000}"/>
    <cellStyle name="Normal 6 4 8 4" xfId="20139" xr:uid="{00000000-0005-0000-0000-0000F7A60000}"/>
    <cellStyle name="Normal 6 4 8 4 2" xfId="35808" xr:uid="{00000000-0005-0000-0000-0000F8A60000}"/>
    <cellStyle name="Normal 6 4 8 4 3" xfId="51405" xr:uid="{00000000-0005-0000-0000-0000F9A60000}"/>
    <cellStyle name="Normal 6 4 8 5" xfId="28062" xr:uid="{00000000-0005-0000-0000-0000FAA60000}"/>
    <cellStyle name="Normal 6 4 8 6" xfId="43659" xr:uid="{00000000-0005-0000-0000-0000FBA60000}"/>
    <cellStyle name="Normal 6 4 9" xfId="12233" xr:uid="{00000000-0005-0000-0000-0000FCA60000}"/>
    <cellStyle name="Normal 6 4 9 2" xfId="12234" xr:uid="{00000000-0005-0000-0000-0000FDA60000}"/>
    <cellStyle name="Normal 6 4 9 2 2" xfId="20143" xr:uid="{00000000-0005-0000-0000-0000FEA60000}"/>
    <cellStyle name="Normal 6 4 9 2 2 2" xfId="35812" xr:uid="{00000000-0005-0000-0000-0000FFA60000}"/>
    <cellStyle name="Normal 6 4 9 2 2 3" xfId="51409" xr:uid="{00000000-0005-0000-0000-000000A70000}"/>
    <cellStyle name="Normal 6 4 9 2 3" xfId="28066" xr:uid="{00000000-0005-0000-0000-000001A70000}"/>
    <cellStyle name="Normal 6 4 9 2 4" xfId="43663" xr:uid="{00000000-0005-0000-0000-000002A70000}"/>
    <cellStyle name="Normal 6 4 9 3" xfId="12235" xr:uid="{00000000-0005-0000-0000-000003A70000}"/>
    <cellStyle name="Normal 6 4 9 3 2" xfId="20144" xr:uid="{00000000-0005-0000-0000-000004A70000}"/>
    <cellStyle name="Normal 6 4 9 3 2 2" xfId="35813" xr:uid="{00000000-0005-0000-0000-000005A70000}"/>
    <cellStyle name="Normal 6 4 9 3 2 3" xfId="51410" xr:uid="{00000000-0005-0000-0000-000006A70000}"/>
    <cellStyle name="Normal 6 4 9 3 3" xfId="28067" xr:uid="{00000000-0005-0000-0000-000007A70000}"/>
    <cellStyle name="Normal 6 4 9 3 4" xfId="43664" xr:uid="{00000000-0005-0000-0000-000008A70000}"/>
    <cellStyle name="Normal 6 4 9 4" xfId="20142" xr:uid="{00000000-0005-0000-0000-000009A70000}"/>
    <cellStyle name="Normal 6 4 9 4 2" xfId="35811" xr:uid="{00000000-0005-0000-0000-00000AA70000}"/>
    <cellStyle name="Normal 6 4 9 4 3" xfId="51408" xr:uid="{00000000-0005-0000-0000-00000BA70000}"/>
    <cellStyle name="Normal 6 4 9 5" xfId="28065" xr:uid="{00000000-0005-0000-0000-00000CA70000}"/>
    <cellStyle name="Normal 6 4 9 6" xfId="43662" xr:uid="{00000000-0005-0000-0000-00000DA70000}"/>
    <cellStyle name="Normal 6 5" xfId="12236" xr:uid="{00000000-0005-0000-0000-00000EA70000}"/>
    <cellStyle name="Normal 6 5 10" xfId="12237" xr:uid="{00000000-0005-0000-0000-00000FA70000}"/>
    <cellStyle name="Normal 6 5 10 2" xfId="12238" xr:uid="{00000000-0005-0000-0000-000010A70000}"/>
    <cellStyle name="Normal 6 5 10 2 2" xfId="20147" xr:uid="{00000000-0005-0000-0000-000011A70000}"/>
    <cellStyle name="Normal 6 5 10 2 2 2" xfId="35816" xr:uid="{00000000-0005-0000-0000-000012A70000}"/>
    <cellStyle name="Normal 6 5 10 2 2 3" xfId="51413" xr:uid="{00000000-0005-0000-0000-000013A70000}"/>
    <cellStyle name="Normal 6 5 10 2 3" xfId="28070" xr:uid="{00000000-0005-0000-0000-000014A70000}"/>
    <cellStyle name="Normal 6 5 10 2 4" xfId="43667" xr:uid="{00000000-0005-0000-0000-000015A70000}"/>
    <cellStyle name="Normal 6 5 10 3" xfId="12239" xr:uid="{00000000-0005-0000-0000-000016A70000}"/>
    <cellStyle name="Normal 6 5 10 3 2" xfId="20148" xr:uid="{00000000-0005-0000-0000-000017A70000}"/>
    <cellStyle name="Normal 6 5 10 3 2 2" xfId="35817" xr:uid="{00000000-0005-0000-0000-000018A70000}"/>
    <cellStyle name="Normal 6 5 10 3 2 3" xfId="51414" xr:uid="{00000000-0005-0000-0000-000019A70000}"/>
    <cellStyle name="Normal 6 5 10 3 3" xfId="28071" xr:uid="{00000000-0005-0000-0000-00001AA70000}"/>
    <cellStyle name="Normal 6 5 10 3 4" xfId="43668" xr:uid="{00000000-0005-0000-0000-00001BA70000}"/>
    <cellStyle name="Normal 6 5 10 4" xfId="20146" xr:uid="{00000000-0005-0000-0000-00001CA70000}"/>
    <cellStyle name="Normal 6 5 10 4 2" xfId="35815" xr:uid="{00000000-0005-0000-0000-00001DA70000}"/>
    <cellStyle name="Normal 6 5 10 4 3" xfId="51412" xr:uid="{00000000-0005-0000-0000-00001EA70000}"/>
    <cellStyle name="Normal 6 5 10 5" xfId="28069" xr:uid="{00000000-0005-0000-0000-00001FA70000}"/>
    <cellStyle name="Normal 6 5 10 6" xfId="43666" xr:uid="{00000000-0005-0000-0000-000020A70000}"/>
    <cellStyle name="Normal 6 5 11" xfId="12240" xr:uid="{00000000-0005-0000-0000-000021A70000}"/>
    <cellStyle name="Normal 6 5 11 2" xfId="12241" xr:uid="{00000000-0005-0000-0000-000022A70000}"/>
    <cellStyle name="Normal 6 5 11 2 2" xfId="20150" xr:uid="{00000000-0005-0000-0000-000023A70000}"/>
    <cellStyle name="Normal 6 5 11 2 2 2" xfId="35819" xr:uid="{00000000-0005-0000-0000-000024A70000}"/>
    <cellStyle name="Normal 6 5 11 2 2 3" xfId="51416" xr:uid="{00000000-0005-0000-0000-000025A70000}"/>
    <cellStyle name="Normal 6 5 11 2 3" xfId="28073" xr:uid="{00000000-0005-0000-0000-000026A70000}"/>
    <cellStyle name="Normal 6 5 11 2 4" xfId="43670" xr:uid="{00000000-0005-0000-0000-000027A70000}"/>
    <cellStyle name="Normal 6 5 11 3" xfId="12242" xr:uid="{00000000-0005-0000-0000-000028A70000}"/>
    <cellStyle name="Normal 6 5 11 3 2" xfId="20151" xr:uid="{00000000-0005-0000-0000-000029A70000}"/>
    <cellStyle name="Normal 6 5 11 3 2 2" xfId="35820" xr:uid="{00000000-0005-0000-0000-00002AA70000}"/>
    <cellStyle name="Normal 6 5 11 3 2 3" xfId="51417" xr:uid="{00000000-0005-0000-0000-00002BA70000}"/>
    <cellStyle name="Normal 6 5 11 3 3" xfId="28074" xr:uid="{00000000-0005-0000-0000-00002CA70000}"/>
    <cellStyle name="Normal 6 5 11 3 4" xfId="43671" xr:uid="{00000000-0005-0000-0000-00002DA70000}"/>
    <cellStyle name="Normal 6 5 11 4" xfId="20149" xr:uid="{00000000-0005-0000-0000-00002EA70000}"/>
    <cellStyle name="Normal 6 5 11 4 2" xfId="35818" xr:uid="{00000000-0005-0000-0000-00002FA70000}"/>
    <cellStyle name="Normal 6 5 11 4 3" xfId="51415" xr:uid="{00000000-0005-0000-0000-000030A70000}"/>
    <cellStyle name="Normal 6 5 11 5" xfId="28072" xr:uid="{00000000-0005-0000-0000-000031A70000}"/>
    <cellStyle name="Normal 6 5 11 6" xfId="43669" xr:uid="{00000000-0005-0000-0000-000032A70000}"/>
    <cellStyle name="Normal 6 5 12" xfId="12243" xr:uid="{00000000-0005-0000-0000-000033A70000}"/>
    <cellStyle name="Normal 6 5 12 2" xfId="12244" xr:uid="{00000000-0005-0000-0000-000034A70000}"/>
    <cellStyle name="Normal 6 5 12 2 2" xfId="20153" xr:uid="{00000000-0005-0000-0000-000035A70000}"/>
    <cellStyle name="Normal 6 5 12 2 2 2" xfId="35822" xr:uid="{00000000-0005-0000-0000-000036A70000}"/>
    <cellStyle name="Normal 6 5 12 2 2 3" xfId="51419" xr:uid="{00000000-0005-0000-0000-000037A70000}"/>
    <cellStyle name="Normal 6 5 12 2 3" xfId="28076" xr:uid="{00000000-0005-0000-0000-000038A70000}"/>
    <cellStyle name="Normal 6 5 12 2 4" xfId="43673" xr:uid="{00000000-0005-0000-0000-000039A70000}"/>
    <cellStyle name="Normal 6 5 12 3" xfId="12245" xr:uid="{00000000-0005-0000-0000-00003AA70000}"/>
    <cellStyle name="Normal 6 5 12 3 2" xfId="20154" xr:uid="{00000000-0005-0000-0000-00003BA70000}"/>
    <cellStyle name="Normal 6 5 12 3 2 2" xfId="35823" xr:uid="{00000000-0005-0000-0000-00003CA70000}"/>
    <cellStyle name="Normal 6 5 12 3 2 3" xfId="51420" xr:uid="{00000000-0005-0000-0000-00003DA70000}"/>
    <cellStyle name="Normal 6 5 12 3 3" xfId="28077" xr:uid="{00000000-0005-0000-0000-00003EA70000}"/>
    <cellStyle name="Normal 6 5 12 3 4" xfId="43674" xr:uid="{00000000-0005-0000-0000-00003FA70000}"/>
    <cellStyle name="Normal 6 5 12 4" xfId="20152" xr:uid="{00000000-0005-0000-0000-000040A70000}"/>
    <cellStyle name="Normal 6 5 12 4 2" xfId="35821" xr:uid="{00000000-0005-0000-0000-000041A70000}"/>
    <cellStyle name="Normal 6 5 12 4 3" xfId="51418" xr:uid="{00000000-0005-0000-0000-000042A70000}"/>
    <cellStyle name="Normal 6 5 12 5" xfId="28075" xr:uid="{00000000-0005-0000-0000-000043A70000}"/>
    <cellStyle name="Normal 6 5 12 6" xfId="43672" xr:uid="{00000000-0005-0000-0000-000044A70000}"/>
    <cellStyle name="Normal 6 5 13" xfId="12246" xr:uid="{00000000-0005-0000-0000-000045A70000}"/>
    <cellStyle name="Normal 6 5 13 2" xfId="12247" xr:uid="{00000000-0005-0000-0000-000046A70000}"/>
    <cellStyle name="Normal 6 5 13 2 2" xfId="20156" xr:uid="{00000000-0005-0000-0000-000047A70000}"/>
    <cellStyle name="Normal 6 5 13 2 2 2" xfId="35825" xr:uid="{00000000-0005-0000-0000-000048A70000}"/>
    <cellStyle name="Normal 6 5 13 2 2 3" xfId="51422" xr:uid="{00000000-0005-0000-0000-000049A70000}"/>
    <cellStyle name="Normal 6 5 13 2 3" xfId="28079" xr:uid="{00000000-0005-0000-0000-00004AA70000}"/>
    <cellStyle name="Normal 6 5 13 2 4" xfId="43676" xr:uid="{00000000-0005-0000-0000-00004BA70000}"/>
    <cellStyle name="Normal 6 5 13 3" xfId="12248" xr:uid="{00000000-0005-0000-0000-00004CA70000}"/>
    <cellStyle name="Normal 6 5 13 3 2" xfId="20157" xr:uid="{00000000-0005-0000-0000-00004DA70000}"/>
    <cellStyle name="Normal 6 5 13 3 2 2" xfId="35826" xr:uid="{00000000-0005-0000-0000-00004EA70000}"/>
    <cellStyle name="Normal 6 5 13 3 2 3" xfId="51423" xr:uid="{00000000-0005-0000-0000-00004FA70000}"/>
    <cellStyle name="Normal 6 5 13 3 3" xfId="28080" xr:uid="{00000000-0005-0000-0000-000050A70000}"/>
    <cellStyle name="Normal 6 5 13 3 4" xfId="43677" xr:uid="{00000000-0005-0000-0000-000051A70000}"/>
    <cellStyle name="Normal 6 5 13 4" xfId="20155" xr:uid="{00000000-0005-0000-0000-000052A70000}"/>
    <cellStyle name="Normal 6 5 13 4 2" xfId="35824" xr:uid="{00000000-0005-0000-0000-000053A70000}"/>
    <cellStyle name="Normal 6 5 13 4 3" xfId="51421" xr:uid="{00000000-0005-0000-0000-000054A70000}"/>
    <cellStyle name="Normal 6 5 13 5" xfId="28078" xr:uid="{00000000-0005-0000-0000-000055A70000}"/>
    <cellStyle name="Normal 6 5 13 6" xfId="43675" xr:uid="{00000000-0005-0000-0000-000056A70000}"/>
    <cellStyle name="Normal 6 5 14" xfId="12249" xr:uid="{00000000-0005-0000-0000-000057A70000}"/>
    <cellStyle name="Normal 6 5 14 2" xfId="12250" xr:uid="{00000000-0005-0000-0000-000058A70000}"/>
    <cellStyle name="Normal 6 5 14 2 2" xfId="20159" xr:uid="{00000000-0005-0000-0000-000059A70000}"/>
    <cellStyle name="Normal 6 5 14 2 2 2" xfId="35828" xr:uid="{00000000-0005-0000-0000-00005AA70000}"/>
    <cellStyle name="Normal 6 5 14 2 2 3" xfId="51425" xr:uid="{00000000-0005-0000-0000-00005BA70000}"/>
    <cellStyle name="Normal 6 5 14 2 3" xfId="28082" xr:uid="{00000000-0005-0000-0000-00005CA70000}"/>
    <cellStyle name="Normal 6 5 14 2 4" xfId="43679" xr:uid="{00000000-0005-0000-0000-00005DA70000}"/>
    <cellStyle name="Normal 6 5 14 3" xfId="12251" xr:uid="{00000000-0005-0000-0000-00005EA70000}"/>
    <cellStyle name="Normal 6 5 14 3 2" xfId="20160" xr:uid="{00000000-0005-0000-0000-00005FA70000}"/>
    <cellStyle name="Normal 6 5 14 3 2 2" xfId="35829" xr:uid="{00000000-0005-0000-0000-000060A70000}"/>
    <cellStyle name="Normal 6 5 14 3 2 3" xfId="51426" xr:uid="{00000000-0005-0000-0000-000061A70000}"/>
    <cellStyle name="Normal 6 5 14 3 3" xfId="28083" xr:uid="{00000000-0005-0000-0000-000062A70000}"/>
    <cellStyle name="Normal 6 5 14 3 4" xfId="43680" xr:uid="{00000000-0005-0000-0000-000063A70000}"/>
    <cellStyle name="Normal 6 5 14 4" xfId="20158" xr:uid="{00000000-0005-0000-0000-000064A70000}"/>
    <cellStyle name="Normal 6 5 14 4 2" xfId="35827" xr:uid="{00000000-0005-0000-0000-000065A70000}"/>
    <cellStyle name="Normal 6 5 14 4 3" xfId="51424" xr:uid="{00000000-0005-0000-0000-000066A70000}"/>
    <cellStyle name="Normal 6 5 14 5" xfId="28081" xr:uid="{00000000-0005-0000-0000-000067A70000}"/>
    <cellStyle name="Normal 6 5 14 6" xfId="43678" xr:uid="{00000000-0005-0000-0000-000068A70000}"/>
    <cellStyle name="Normal 6 5 15" xfId="12252" xr:uid="{00000000-0005-0000-0000-000069A70000}"/>
    <cellStyle name="Normal 6 5 15 2" xfId="12253" xr:uid="{00000000-0005-0000-0000-00006AA70000}"/>
    <cellStyle name="Normal 6 5 15 2 2" xfId="20162" xr:uid="{00000000-0005-0000-0000-00006BA70000}"/>
    <cellStyle name="Normal 6 5 15 2 2 2" xfId="35831" xr:uid="{00000000-0005-0000-0000-00006CA70000}"/>
    <cellStyle name="Normal 6 5 15 2 2 3" xfId="51428" xr:uid="{00000000-0005-0000-0000-00006DA70000}"/>
    <cellStyle name="Normal 6 5 15 2 3" xfId="28085" xr:uid="{00000000-0005-0000-0000-00006EA70000}"/>
    <cellStyle name="Normal 6 5 15 2 4" xfId="43682" xr:uid="{00000000-0005-0000-0000-00006FA70000}"/>
    <cellStyle name="Normal 6 5 15 3" xfId="12254" xr:uid="{00000000-0005-0000-0000-000070A70000}"/>
    <cellStyle name="Normal 6 5 15 3 2" xfId="20163" xr:uid="{00000000-0005-0000-0000-000071A70000}"/>
    <cellStyle name="Normal 6 5 15 3 2 2" xfId="35832" xr:uid="{00000000-0005-0000-0000-000072A70000}"/>
    <cellStyle name="Normal 6 5 15 3 2 3" xfId="51429" xr:uid="{00000000-0005-0000-0000-000073A70000}"/>
    <cellStyle name="Normal 6 5 15 3 3" xfId="28086" xr:uid="{00000000-0005-0000-0000-000074A70000}"/>
    <cellStyle name="Normal 6 5 15 3 4" xfId="43683" xr:uid="{00000000-0005-0000-0000-000075A70000}"/>
    <cellStyle name="Normal 6 5 15 4" xfId="20161" xr:uid="{00000000-0005-0000-0000-000076A70000}"/>
    <cellStyle name="Normal 6 5 15 4 2" xfId="35830" xr:uid="{00000000-0005-0000-0000-000077A70000}"/>
    <cellStyle name="Normal 6 5 15 4 3" xfId="51427" xr:uid="{00000000-0005-0000-0000-000078A70000}"/>
    <cellStyle name="Normal 6 5 15 5" xfId="28084" xr:uid="{00000000-0005-0000-0000-000079A70000}"/>
    <cellStyle name="Normal 6 5 15 6" xfId="43681" xr:uid="{00000000-0005-0000-0000-00007AA70000}"/>
    <cellStyle name="Normal 6 5 16" xfId="12255" xr:uid="{00000000-0005-0000-0000-00007BA70000}"/>
    <cellStyle name="Normal 6 5 16 2" xfId="12256" xr:uid="{00000000-0005-0000-0000-00007CA70000}"/>
    <cellStyle name="Normal 6 5 16 2 2" xfId="20165" xr:uid="{00000000-0005-0000-0000-00007DA70000}"/>
    <cellStyle name="Normal 6 5 16 2 2 2" xfId="35834" xr:uid="{00000000-0005-0000-0000-00007EA70000}"/>
    <cellStyle name="Normal 6 5 16 2 2 3" xfId="51431" xr:uid="{00000000-0005-0000-0000-00007FA70000}"/>
    <cellStyle name="Normal 6 5 16 2 3" xfId="28088" xr:uid="{00000000-0005-0000-0000-000080A70000}"/>
    <cellStyle name="Normal 6 5 16 2 4" xfId="43685" xr:uid="{00000000-0005-0000-0000-000081A70000}"/>
    <cellStyle name="Normal 6 5 16 3" xfId="12257" xr:uid="{00000000-0005-0000-0000-000082A70000}"/>
    <cellStyle name="Normal 6 5 16 3 2" xfId="20166" xr:uid="{00000000-0005-0000-0000-000083A70000}"/>
    <cellStyle name="Normal 6 5 16 3 2 2" xfId="35835" xr:uid="{00000000-0005-0000-0000-000084A70000}"/>
    <cellStyle name="Normal 6 5 16 3 2 3" xfId="51432" xr:uid="{00000000-0005-0000-0000-000085A70000}"/>
    <cellStyle name="Normal 6 5 16 3 3" xfId="28089" xr:uid="{00000000-0005-0000-0000-000086A70000}"/>
    <cellStyle name="Normal 6 5 16 3 4" xfId="43686" xr:uid="{00000000-0005-0000-0000-000087A70000}"/>
    <cellStyle name="Normal 6 5 16 4" xfId="20164" xr:uid="{00000000-0005-0000-0000-000088A70000}"/>
    <cellStyle name="Normal 6 5 16 4 2" xfId="35833" xr:uid="{00000000-0005-0000-0000-000089A70000}"/>
    <cellStyle name="Normal 6 5 16 4 3" xfId="51430" xr:uid="{00000000-0005-0000-0000-00008AA70000}"/>
    <cellStyle name="Normal 6 5 16 5" xfId="28087" xr:uid="{00000000-0005-0000-0000-00008BA70000}"/>
    <cellStyle name="Normal 6 5 16 6" xfId="43684" xr:uid="{00000000-0005-0000-0000-00008CA70000}"/>
    <cellStyle name="Normal 6 5 17" xfId="12258" xr:uid="{00000000-0005-0000-0000-00008DA70000}"/>
    <cellStyle name="Normal 6 5 17 2" xfId="20167" xr:uid="{00000000-0005-0000-0000-00008EA70000}"/>
    <cellStyle name="Normal 6 5 17 2 2" xfId="35836" xr:uid="{00000000-0005-0000-0000-00008FA70000}"/>
    <cellStyle name="Normal 6 5 17 2 3" xfId="51433" xr:uid="{00000000-0005-0000-0000-000090A70000}"/>
    <cellStyle name="Normal 6 5 17 3" xfId="28090" xr:uid="{00000000-0005-0000-0000-000091A70000}"/>
    <cellStyle name="Normal 6 5 17 4" xfId="43687" xr:uid="{00000000-0005-0000-0000-000092A70000}"/>
    <cellStyle name="Normal 6 5 18" xfId="12259" xr:uid="{00000000-0005-0000-0000-000093A70000}"/>
    <cellStyle name="Normal 6 5 18 2" xfId="20168" xr:uid="{00000000-0005-0000-0000-000094A70000}"/>
    <cellStyle name="Normal 6 5 18 2 2" xfId="35837" xr:uid="{00000000-0005-0000-0000-000095A70000}"/>
    <cellStyle name="Normal 6 5 18 2 3" xfId="51434" xr:uid="{00000000-0005-0000-0000-000096A70000}"/>
    <cellStyle name="Normal 6 5 18 3" xfId="28091" xr:uid="{00000000-0005-0000-0000-000097A70000}"/>
    <cellStyle name="Normal 6 5 18 4" xfId="43688" xr:uid="{00000000-0005-0000-0000-000098A70000}"/>
    <cellStyle name="Normal 6 5 19" xfId="20145" xr:uid="{00000000-0005-0000-0000-000099A70000}"/>
    <cellStyle name="Normal 6 5 19 2" xfId="35814" xr:uid="{00000000-0005-0000-0000-00009AA70000}"/>
    <cellStyle name="Normal 6 5 19 3" xfId="51411" xr:uid="{00000000-0005-0000-0000-00009BA70000}"/>
    <cellStyle name="Normal 6 5 2" xfId="12260" xr:uid="{00000000-0005-0000-0000-00009CA70000}"/>
    <cellStyle name="Normal 6 5 2 2" xfId="12261" xr:uid="{00000000-0005-0000-0000-00009DA70000}"/>
    <cellStyle name="Normal 6 5 2 2 2" xfId="12262" xr:uid="{00000000-0005-0000-0000-00009EA70000}"/>
    <cellStyle name="Normal 6 5 2 2 2 2" xfId="12263" xr:uid="{00000000-0005-0000-0000-00009FA70000}"/>
    <cellStyle name="Normal 6 5 2 2 2 2 2" xfId="20172" xr:uid="{00000000-0005-0000-0000-0000A0A70000}"/>
    <cellStyle name="Normal 6 5 2 2 2 2 2 2" xfId="35841" xr:uid="{00000000-0005-0000-0000-0000A1A70000}"/>
    <cellStyle name="Normal 6 5 2 2 2 2 2 3" xfId="51438" xr:uid="{00000000-0005-0000-0000-0000A2A70000}"/>
    <cellStyle name="Normal 6 5 2 2 2 2 3" xfId="28095" xr:uid="{00000000-0005-0000-0000-0000A3A70000}"/>
    <cellStyle name="Normal 6 5 2 2 2 2 4" xfId="43692" xr:uid="{00000000-0005-0000-0000-0000A4A70000}"/>
    <cellStyle name="Normal 6 5 2 2 2 3" xfId="12264" xr:uid="{00000000-0005-0000-0000-0000A5A70000}"/>
    <cellStyle name="Normal 6 5 2 2 2 3 2" xfId="20173" xr:uid="{00000000-0005-0000-0000-0000A6A70000}"/>
    <cellStyle name="Normal 6 5 2 2 2 3 2 2" xfId="35842" xr:uid="{00000000-0005-0000-0000-0000A7A70000}"/>
    <cellStyle name="Normal 6 5 2 2 2 3 2 3" xfId="51439" xr:uid="{00000000-0005-0000-0000-0000A8A70000}"/>
    <cellStyle name="Normal 6 5 2 2 2 3 3" xfId="28096" xr:uid="{00000000-0005-0000-0000-0000A9A70000}"/>
    <cellStyle name="Normal 6 5 2 2 2 3 4" xfId="43693" xr:uid="{00000000-0005-0000-0000-0000AAA70000}"/>
    <cellStyle name="Normal 6 5 2 2 2 4" xfId="20171" xr:uid="{00000000-0005-0000-0000-0000ABA70000}"/>
    <cellStyle name="Normal 6 5 2 2 2 4 2" xfId="35840" xr:uid="{00000000-0005-0000-0000-0000ACA70000}"/>
    <cellStyle name="Normal 6 5 2 2 2 4 3" xfId="51437" xr:uid="{00000000-0005-0000-0000-0000ADA70000}"/>
    <cellStyle name="Normal 6 5 2 2 2 5" xfId="28094" xr:uid="{00000000-0005-0000-0000-0000AEA70000}"/>
    <cellStyle name="Normal 6 5 2 2 2 6" xfId="43691" xr:uid="{00000000-0005-0000-0000-0000AFA70000}"/>
    <cellStyle name="Normal 6 5 2 2 3" xfId="12265" xr:uid="{00000000-0005-0000-0000-0000B0A70000}"/>
    <cellStyle name="Normal 6 5 2 2 3 2" xfId="20174" xr:uid="{00000000-0005-0000-0000-0000B1A70000}"/>
    <cellStyle name="Normal 6 5 2 2 3 2 2" xfId="35843" xr:uid="{00000000-0005-0000-0000-0000B2A70000}"/>
    <cellStyle name="Normal 6 5 2 2 3 2 3" xfId="51440" xr:uid="{00000000-0005-0000-0000-0000B3A70000}"/>
    <cellStyle name="Normal 6 5 2 2 3 3" xfId="28097" xr:uid="{00000000-0005-0000-0000-0000B4A70000}"/>
    <cellStyle name="Normal 6 5 2 2 3 4" xfId="43694" xr:uid="{00000000-0005-0000-0000-0000B5A70000}"/>
    <cellStyle name="Normal 6 5 2 2 4" xfId="12266" xr:uid="{00000000-0005-0000-0000-0000B6A70000}"/>
    <cellStyle name="Normal 6 5 2 2 4 2" xfId="20175" xr:uid="{00000000-0005-0000-0000-0000B7A70000}"/>
    <cellStyle name="Normal 6 5 2 2 4 2 2" xfId="35844" xr:uid="{00000000-0005-0000-0000-0000B8A70000}"/>
    <cellStyle name="Normal 6 5 2 2 4 2 3" xfId="51441" xr:uid="{00000000-0005-0000-0000-0000B9A70000}"/>
    <cellStyle name="Normal 6 5 2 2 4 3" xfId="28098" xr:uid="{00000000-0005-0000-0000-0000BAA70000}"/>
    <cellStyle name="Normal 6 5 2 2 4 4" xfId="43695" xr:uid="{00000000-0005-0000-0000-0000BBA70000}"/>
    <cellStyle name="Normal 6 5 2 2 5" xfId="20170" xr:uid="{00000000-0005-0000-0000-0000BCA70000}"/>
    <cellStyle name="Normal 6 5 2 2 5 2" xfId="35839" xr:uid="{00000000-0005-0000-0000-0000BDA70000}"/>
    <cellStyle name="Normal 6 5 2 2 5 3" xfId="51436" xr:uid="{00000000-0005-0000-0000-0000BEA70000}"/>
    <cellStyle name="Normal 6 5 2 2 6" xfId="28093" xr:uid="{00000000-0005-0000-0000-0000BFA70000}"/>
    <cellStyle name="Normal 6 5 2 2 7" xfId="43690" xr:uid="{00000000-0005-0000-0000-0000C0A70000}"/>
    <cellStyle name="Normal 6 5 2 3" xfId="12267" xr:uid="{00000000-0005-0000-0000-0000C1A70000}"/>
    <cellStyle name="Normal 6 5 2 3 2" xfId="12268" xr:uid="{00000000-0005-0000-0000-0000C2A70000}"/>
    <cellStyle name="Normal 6 5 2 3 2 2" xfId="20177" xr:uid="{00000000-0005-0000-0000-0000C3A70000}"/>
    <cellStyle name="Normal 6 5 2 3 2 2 2" xfId="35846" xr:uid="{00000000-0005-0000-0000-0000C4A70000}"/>
    <cellStyle name="Normal 6 5 2 3 2 2 3" xfId="51443" xr:uid="{00000000-0005-0000-0000-0000C5A70000}"/>
    <cellStyle name="Normal 6 5 2 3 2 3" xfId="28100" xr:uid="{00000000-0005-0000-0000-0000C6A70000}"/>
    <cellStyle name="Normal 6 5 2 3 2 4" xfId="43697" xr:uid="{00000000-0005-0000-0000-0000C7A70000}"/>
    <cellStyle name="Normal 6 5 2 3 3" xfId="12269" xr:uid="{00000000-0005-0000-0000-0000C8A70000}"/>
    <cellStyle name="Normal 6 5 2 3 3 2" xfId="20178" xr:uid="{00000000-0005-0000-0000-0000C9A70000}"/>
    <cellStyle name="Normal 6 5 2 3 3 2 2" xfId="35847" xr:uid="{00000000-0005-0000-0000-0000CAA70000}"/>
    <cellStyle name="Normal 6 5 2 3 3 2 3" xfId="51444" xr:uid="{00000000-0005-0000-0000-0000CBA70000}"/>
    <cellStyle name="Normal 6 5 2 3 3 3" xfId="28101" xr:uid="{00000000-0005-0000-0000-0000CCA70000}"/>
    <cellStyle name="Normal 6 5 2 3 3 4" xfId="43698" xr:uid="{00000000-0005-0000-0000-0000CDA70000}"/>
    <cellStyle name="Normal 6 5 2 3 4" xfId="20176" xr:uid="{00000000-0005-0000-0000-0000CEA70000}"/>
    <cellStyle name="Normal 6 5 2 3 4 2" xfId="35845" xr:uid="{00000000-0005-0000-0000-0000CFA70000}"/>
    <cellStyle name="Normal 6 5 2 3 4 3" xfId="51442" xr:uid="{00000000-0005-0000-0000-0000D0A70000}"/>
    <cellStyle name="Normal 6 5 2 3 5" xfId="28099" xr:uid="{00000000-0005-0000-0000-0000D1A70000}"/>
    <cellStyle name="Normal 6 5 2 3 6" xfId="43696" xr:uid="{00000000-0005-0000-0000-0000D2A70000}"/>
    <cellStyle name="Normal 6 5 2 4" xfId="12270" xr:uid="{00000000-0005-0000-0000-0000D3A70000}"/>
    <cellStyle name="Normal 6 5 2 4 2" xfId="20179" xr:uid="{00000000-0005-0000-0000-0000D4A70000}"/>
    <cellStyle name="Normal 6 5 2 4 2 2" xfId="35848" xr:uid="{00000000-0005-0000-0000-0000D5A70000}"/>
    <cellStyle name="Normal 6 5 2 4 2 3" xfId="51445" xr:uid="{00000000-0005-0000-0000-0000D6A70000}"/>
    <cellStyle name="Normal 6 5 2 4 3" xfId="28102" xr:uid="{00000000-0005-0000-0000-0000D7A70000}"/>
    <cellStyle name="Normal 6 5 2 4 4" xfId="43699" xr:uid="{00000000-0005-0000-0000-0000D8A70000}"/>
    <cellStyle name="Normal 6 5 2 5" xfId="12271" xr:uid="{00000000-0005-0000-0000-0000D9A70000}"/>
    <cellStyle name="Normal 6 5 2 5 2" xfId="20180" xr:uid="{00000000-0005-0000-0000-0000DAA70000}"/>
    <cellStyle name="Normal 6 5 2 5 2 2" xfId="35849" xr:uid="{00000000-0005-0000-0000-0000DBA70000}"/>
    <cellStyle name="Normal 6 5 2 5 2 3" xfId="51446" xr:uid="{00000000-0005-0000-0000-0000DCA70000}"/>
    <cellStyle name="Normal 6 5 2 5 3" xfId="28103" xr:uid="{00000000-0005-0000-0000-0000DDA70000}"/>
    <cellStyle name="Normal 6 5 2 5 4" xfId="43700" xr:uid="{00000000-0005-0000-0000-0000DEA70000}"/>
    <cellStyle name="Normal 6 5 2 6" xfId="20169" xr:uid="{00000000-0005-0000-0000-0000DFA70000}"/>
    <cellStyle name="Normal 6 5 2 6 2" xfId="35838" xr:uid="{00000000-0005-0000-0000-0000E0A70000}"/>
    <cellStyle name="Normal 6 5 2 6 3" xfId="51435" xr:uid="{00000000-0005-0000-0000-0000E1A70000}"/>
    <cellStyle name="Normal 6 5 2 7" xfId="28092" xr:uid="{00000000-0005-0000-0000-0000E2A70000}"/>
    <cellStyle name="Normal 6 5 2 8" xfId="43689" xr:uid="{00000000-0005-0000-0000-0000E3A70000}"/>
    <cellStyle name="Normal 6 5 20" xfId="28068" xr:uid="{00000000-0005-0000-0000-0000E4A70000}"/>
    <cellStyle name="Normal 6 5 21" xfId="43665" xr:uid="{00000000-0005-0000-0000-0000E5A70000}"/>
    <cellStyle name="Normal 6 5 3" xfId="12272" xr:uid="{00000000-0005-0000-0000-0000E6A70000}"/>
    <cellStyle name="Normal 6 5 3 2" xfId="12273" xr:uid="{00000000-0005-0000-0000-0000E7A70000}"/>
    <cellStyle name="Normal 6 5 3 2 2" xfId="12274" xr:uid="{00000000-0005-0000-0000-0000E8A70000}"/>
    <cellStyle name="Normal 6 5 3 2 2 2" xfId="12275" xr:uid="{00000000-0005-0000-0000-0000E9A70000}"/>
    <cellStyle name="Normal 6 5 3 2 2 2 2" xfId="20184" xr:uid="{00000000-0005-0000-0000-0000EAA70000}"/>
    <cellStyle name="Normal 6 5 3 2 2 2 2 2" xfId="35853" xr:uid="{00000000-0005-0000-0000-0000EBA70000}"/>
    <cellStyle name="Normal 6 5 3 2 2 2 2 3" xfId="51450" xr:uid="{00000000-0005-0000-0000-0000ECA70000}"/>
    <cellStyle name="Normal 6 5 3 2 2 2 3" xfId="28107" xr:uid="{00000000-0005-0000-0000-0000EDA70000}"/>
    <cellStyle name="Normal 6 5 3 2 2 2 4" xfId="43704" xr:uid="{00000000-0005-0000-0000-0000EEA70000}"/>
    <cellStyle name="Normal 6 5 3 2 2 3" xfId="12276" xr:uid="{00000000-0005-0000-0000-0000EFA70000}"/>
    <cellStyle name="Normal 6 5 3 2 2 3 2" xfId="20185" xr:uid="{00000000-0005-0000-0000-0000F0A70000}"/>
    <cellStyle name="Normal 6 5 3 2 2 3 2 2" xfId="35854" xr:uid="{00000000-0005-0000-0000-0000F1A70000}"/>
    <cellStyle name="Normal 6 5 3 2 2 3 2 3" xfId="51451" xr:uid="{00000000-0005-0000-0000-0000F2A70000}"/>
    <cellStyle name="Normal 6 5 3 2 2 3 3" xfId="28108" xr:uid="{00000000-0005-0000-0000-0000F3A70000}"/>
    <cellStyle name="Normal 6 5 3 2 2 3 4" xfId="43705" xr:uid="{00000000-0005-0000-0000-0000F4A70000}"/>
    <cellStyle name="Normal 6 5 3 2 2 4" xfId="20183" xr:uid="{00000000-0005-0000-0000-0000F5A70000}"/>
    <cellStyle name="Normal 6 5 3 2 2 4 2" xfId="35852" xr:uid="{00000000-0005-0000-0000-0000F6A70000}"/>
    <cellStyle name="Normal 6 5 3 2 2 4 3" xfId="51449" xr:uid="{00000000-0005-0000-0000-0000F7A70000}"/>
    <cellStyle name="Normal 6 5 3 2 2 5" xfId="28106" xr:uid="{00000000-0005-0000-0000-0000F8A70000}"/>
    <cellStyle name="Normal 6 5 3 2 2 6" xfId="43703" xr:uid="{00000000-0005-0000-0000-0000F9A70000}"/>
    <cellStyle name="Normal 6 5 3 2 3" xfId="12277" xr:uid="{00000000-0005-0000-0000-0000FAA70000}"/>
    <cellStyle name="Normal 6 5 3 2 3 2" xfId="20186" xr:uid="{00000000-0005-0000-0000-0000FBA70000}"/>
    <cellStyle name="Normal 6 5 3 2 3 2 2" xfId="35855" xr:uid="{00000000-0005-0000-0000-0000FCA70000}"/>
    <cellStyle name="Normal 6 5 3 2 3 2 3" xfId="51452" xr:uid="{00000000-0005-0000-0000-0000FDA70000}"/>
    <cellStyle name="Normal 6 5 3 2 3 3" xfId="28109" xr:uid="{00000000-0005-0000-0000-0000FEA70000}"/>
    <cellStyle name="Normal 6 5 3 2 3 4" xfId="43706" xr:uid="{00000000-0005-0000-0000-0000FFA70000}"/>
    <cellStyle name="Normal 6 5 3 2 4" xfId="12278" xr:uid="{00000000-0005-0000-0000-000000A80000}"/>
    <cellStyle name="Normal 6 5 3 2 4 2" xfId="20187" xr:uid="{00000000-0005-0000-0000-000001A80000}"/>
    <cellStyle name="Normal 6 5 3 2 4 2 2" xfId="35856" xr:uid="{00000000-0005-0000-0000-000002A80000}"/>
    <cellStyle name="Normal 6 5 3 2 4 2 3" xfId="51453" xr:uid="{00000000-0005-0000-0000-000003A80000}"/>
    <cellStyle name="Normal 6 5 3 2 4 3" xfId="28110" xr:uid="{00000000-0005-0000-0000-000004A80000}"/>
    <cellStyle name="Normal 6 5 3 2 4 4" xfId="43707" xr:uid="{00000000-0005-0000-0000-000005A80000}"/>
    <cellStyle name="Normal 6 5 3 2 5" xfId="20182" xr:uid="{00000000-0005-0000-0000-000006A80000}"/>
    <cellStyle name="Normal 6 5 3 2 5 2" xfId="35851" xr:uid="{00000000-0005-0000-0000-000007A80000}"/>
    <cellStyle name="Normal 6 5 3 2 5 3" xfId="51448" xr:uid="{00000000-0005-0000-0000-000008A80000}"/>
    <cellStyle name="Normal 6 5 3 2 6" xfId="28105" xr:uid="{00000000-0005-0000-0000-000009A80000}"/>
    <cellStyle name="Normal 6 5 3 2 7" xfId="43702" xr:uid="{00000000-0005-0000-0000-00000AA80000}"/>
    <cellStyle name="Normal 6 5 3 3" xfId="12279" xr:uid="{00000000-0005-0000-0000-00000BA80000}"/>
    <cellStyle name="Normal 6 5 3 3 2" xfId="12280" xr:uid="{00000000-0005-0000-0000-00000CA80000}"/>
    <cellStyle name="Normal 6 5 3 3 2 2" xfId="20189" xr:uid="{00000000-0005-0000-0000-00000DA80000}"/>
    <cellStyle name="Normal 6 5 3 3 2 2 2" xfId="35858" xr:uid="{00000000-0005-0000-0000-00000EA80000}"/>
    <cellStyle name="Normal 6 5 3 3 2 2 3" xfId="51455" xr:uid="{00000000-0005-0000-0000-00000FA80000}"/>
    <cellStyle name="Normal 6 5 3 3 2 3" xfId="28112" xr:uid="{00000000-0005-0000-0000-000010A80000}"/>
    <cellStyle name="Normal 6 5 3 3 2 4" xfId="43709" xr:uid="{00000000-0005-0000-0000-000011A80000}"/>
    <cellStyle name="Normal 6 5 3 3 3" xfId="12281" xr:uid="{00000000-0005-0000-0000-000012A80000}"/>
    <cellStyle name="Normal 6 5 3 3 3 2" xfId="20190" xr:uid="{00000000-0005-0000-0000-000013A80000}"/>
    <cellStyle name="Normal 6 5 3 3 3 2 2" xfId="35859" xr:uid="{00000000-0005-0000-0000-000014A80000}"/>
    <cellStyle name="Normal 6 5 3 3 3 2 3" xfId="51456" xr:uid="{00000000-0005-0000-0000-000015A80000}"/>
    <cellStyle name="Normal 6 5 3 3 3 3" xfId="28113" xr:uid="{00000000-0005-0000-0000-000016A80000}"/>
    <cellStyle name="Normal 6 5 3 3 3 4" xfId="43710" xr:uid="{00000000-0005-0000-0000-000017A80000}"/>
    <cellStyle name="Normal 6 5 3 3 4" xfId="20188" xr:uid="{00000000-0005-0000-0000-000018A80000}"/>
    <cellStyle name="Normal 6 5 3 3 4 2" xfId="35857" xr:uid="{00000000-0005-0000-0000-000019A80000}"/>
    <cellStyle name="Normal 6 5 3 3 4 3" xfId="51454" xr:uid="{00000000-0005-0000-0000-00001AA80000}"/>
    <cellStyle name="Normal 6 5 3 3 5" xfId="28111" xr:uid="{00000000-0005-0000-0000-00001BA80000}"/>
    <cellStyle name="Normal 6 5 3 3 6" xfId="43708" xr:uid="{00000000-0005-0000-0000-00001CA80000}"/>
    <cellStyle name="Normal 6 5 3 4" xfId="12282" xr:uid="{00000000-0005-0000-0000-00001DA80000}"/>
    <cellStyle name="Normal 6 5 3 4 2" xfId="20191" xr:uid="{00000000-0005-0000-0000-00001EA80000}"/>
    <cellStyle name="Normal 6 5 3 4 2 2" xfId="35860" xr:uid="{00000000-0005-0000-0000-00001FA80000}"/>
    <cellStyle name="Normal 6 5 3 4 2 3" xfId="51457" xr:uid="{00000000-0005-0000-0000-000020A80000}"/>
    <cellStyle name="Normal 6 5 3 4 3" xfId="28114" xr:uid="{00000000-0005-0000-0000-000021A80000}"/>
    <cellStyle name="Normal 6 5 3 4 4" xfId="43711" xr:uid="{00000000-0005-0000-0000-000022A80000}"/>
    <cellStyle name="Normal 6 5 3 5" xfId="12283" xr:uid="{00000000-0005-0000-0000-000023A80000}"/>
    <cellStyle name="Normal 6 5 3 5 2" xfId="20192" xr:uid="{00000000-0005-0000-0000-000024A80000}"/>
    <cellStyle name="Normal 6 5 3 5 2 2" xfId="35861" xr:uid="{00000000-0005-0000-0000-000025A80000}"/>
    <cellStyle name="Normal 6 5 3 5 2 3" xfId="51458" xr:uid="{00000000-0005-0000-0000-000026A80000}"/>
    <cellStyle name="Normal 6 5 3 5 3" xfId="28115" xr:uid="{00000000-0005-0000-0000-000027A80000}"/>
    <cellStyle name="Normal 6 5 3 5 4" xfId="43712" xr:uid="{00000000-0005-0000-0000-000028A80000}"/>
    <cellStyle name="Normal 6 5 3 6" xfId="20181" xr:uid="{00000000-0005-0000-0000-000029A80000}"/>
    <cellStyle name="Normal 6 5 3 6 2" xfId="35850" xr:uid="{00000000-0005-0000-0000-00002AA80000}"/>
    <cellStyle name="Normal 6 5 3 6 3" xfId="51447" xr:uid="{00000000-0005-0000-0000-00002BA80000}"/>
    <cellStyle name="Normal 6 5 3 7" xfId="28104" xr:uid="{00000000-0005-0000-0000-00002CA80000}"/>
    <cellStyle name="Normal 6 5 3 8" xfId="43701" xr:uid="{00000000-0005-0000-0000-00002DA80000}"/>
    <cellStyle name="Normal 6 5 4" xfId="12284" xr:uid="{00000000-0005-0000-0000-00002EA80000}"/>
    <cellStyle name="Normal 6 5 4 2" xfId="12285" xr:uid="{00000000-0005-0000-0000-00002FA80000}"/>
    <cellStyle name="Normal 6 5 4 2 2" xfId="12286" xr:uid="{00000000-0005-0000-0000-000030A80000}"/>
    <cellStyle name="Normal 6 5 4 2 2 2" xfId="20195" xr:uid="{00000000-0005-0000-0000-000031A80000}"/>
    <cellStyle name="Normal 6 5 4 2 2 2 2" xfId="35864" xr:uid="{00000000-0005-0000-0000-000032A80000}"/>
    <cellStyle name="Normal 6 5 4 2 2 2 3" xfId="51461" xr:uid="{00000000-0005-0000-0000-000033A80000}"/>
    <cellStyle name="Normal 6 5 4 2 2 3" xfId="28118" xr:uid="{00000000-0005-0000-0000-000034A80000}"/>
    <cellStyle name="Normal 6 5 4 2 2 4" xfId="43715" xr:uid="{00000000-0005-0000-0000-000035A80000}"/>
    <cellStyle name="Normal 6 5 4 2 3" xfId="12287" xr:uid="{00000000-0005-0000-0000-000036A80000}"/>
    <cellStyle name="Normal 6 5 4 2 3 2" xfId="20196" xr:uid="{00000000-0005-0000-0000-000037A80000}"/>
    <cellStyle name="Normal 6 5 4 2 3 2 2" xfId="35865" xr:uid="{00000000-0005-0000-0000-000038A80000}"/>
    <cellStyle name="Normal 6 5 4 2 3 2 3" xfId="51462" xr:uid="{00000000-0005-0000-0000-000039A80000}"/>
    <cellStyle name="Normal 6 5 4 2 3 3" xfId="28119" xr:uid="{00000000-0005-0000-0000-00003AA80000}"/>
    <cellStyle name="Normal 6 5 4 2 3 4" xfId="43716" xr:uid="{00000000-0005-0000-0000-00003BA80000}"/>
    <cellStyle name="Normal 6 5 4 2 4" xfId="20194" xr:uid="{00000000-0005-0000-0000-00003CA80000}"/>
    <cellStyle name="Normal 6 5 4 2 4 2" xfId="35863" xr:uid="{00000000-0005-0000-0000-00003DA80000}"/>
    <cellStyle name="Normal 6 5 4 2 4 3" xfId="51460" xr:uid="{00000000-0005-0000-0000-00003EA80000}"/>
    <cellStyle name="Normal 6 5 4 2 5" xfId="28117" xr:uid="{00000000-0005-0000-0000-00003FA80000}"/>
    <cellStyle name="Normal 6 5 4 2 6" xfId="43714" xr:uid="{00000000-0005-0000-0000-000040A80000}"/>
    <cellStyle name="Normal 6 5 4 3" xfId="12288" xr:uid="{00000000-0005-0000-0000-000041A80000}"/>
    <cellStyle name="Normal 6 5 4 3 2" xfId="20197" xr:uid="{00000000-0005-0000-0000-000042A80000}"/>
    <cellStyle name="Normal 6 5 4 3 2 2" xfId="35866" xr:uid="{00000000-0005-0000-0000-000043A80000}"/>
    <cellStyle name="Normal 6 5 4 3 2 3" xfId="51463" xr:uid="{00000000-0005-0000-0000-000044A80000}"/>
    <cellStyle name="Normal 6 5 4 3 3" xfId="28120" xr:uid="{00000000-0005-0000-0000-000045A80000}"/>
    <cellStyle name="Normal 6 5 4 3 4" xfId="43717" xr:uid="{00000000-0005-0000-0000-000046A80000}"/>
    <cellStyle name="Normal 6 5 4 4" xfId="12289" xr:uid="{00000000-0005-0000-0000-000047A80000}"/>
    <cellStyle name="Normal 6 5 4 4 2" xfId="20198" xr:uid="{00000000-0005-0000-0000-000048A80000}"/>
    <cellStyle name="Normal 6 5 4 4 2 2" xfId="35867" xr:uid="{00000000-0005-0000-0000-000049A80000}"/>
    <cellStyle name="Normal 6 5 4 4 2 3" xfId="51464" xr:uid="{00000000-0005-0000-0000-00004AA80000}"/>
    <cellStyle name="Normal 6 5 4 4 3" xfId="28121" xr:uid="{00000000-0005-0000-0000-00004BA80000}"/>
    <cellStyle name="Normal 6 5 4 4 4" xfId="43718" xr:uid="{00000000-0005-0000-0000-00004CA80000}"/>
    <cellStyle name="Normal 6 5 4 5" xfId="20193" xr:uid="{00000000-0005-0000-0000-00004DA80000}"/>
    <cellStyle name="Normal 6 5 4 5 2" xfId="35862" xr:uid="{00000000-0005-0000-0000-00004EA80000}"/>
    <cellStyle name="Normal 6 5 4 5 3" xfId="51459" xr:uid="{00000000-0005-0000-0000-00004FA80000}"/>
    <cellStyle name="Normal 6 5 4 6" xfId="28116" xr:uid="{00000000-0005-0000-0000-000050A80000}"/>
    <cellStyle name="Normal 6 5 4 7" xfId="43713" xr:uid="{00000000-0005-0000-0000-000051A80000}"/>
    <cellStyle name="Normal 6 5 5" xfId="12290" xr:uid="{00000000-0005-0000-0000-000052A80000}"/>
    <cellStyle name="Normal 6 5 5 2" xfId="12291" xr:uid="{00000000-0005-0000-0000-000053A80000}"/>
    <cellStyle name="Normal 6 5 5 2 2" xfId="20200" xr:uid="{00000000-0005-0000-0000-000054A80000}"/>
    <cellStyle name="Normal 6 5 5 2 2 2" xfId="35869" xr:uid="{00000000-0005-0000-0000-000055A80000}"/>
    <cellStyle name="Normal 6 5 5 2 2 3" xfId="51466" xr:uid="{00000000-0005-0000-0000-000056A80000}"/>
    <cellStyle name="Normal 6 5 5 2 3" xfId="28123" xr:uid="{00000000-0005-0000-0000-000057A80000}"/>
    <cellStyle name="Normal 6 5 5 2 4" xfId="43720" xr:uid="{00000000-0005-0000-0000-000058A80000}"/>
    <cellStyle name="Normal 6 5 5 3" xfId="12292" xr:uid="{00000000-0005-0000-0000-000059A80000}"/>
    <cellStyle name="Normal 6 5 5 3 2" xfId="20201" xr:uid="{00000000-0005-0000-0000-00005AA80000}"/>
    <cellStyle name="Normal 6 5 5 3 2 2" xfId="35870" xr:uid="{00000000-0005-0000-0000-00005BA80000}"/>
    <cellStyle name="Normal 6 5 5 3 2 3" xfId="51467" xr:uid="{00000000-0005-0000-0000-00005CA80000}"/>
    <cellStyle name="Normal 6 5 5 3 3" xfId="28124" xr:uid="{00000000-0005-0000-0000-00005DA80000}"/>
    <cellStyle name="Normal 6 5 5 3 4" xfId="43721" xr:uid="{00000000-0005-0000-0000-00005EA80000}"/>
    <cellStyle name="Normal 6 5 5 4" xfId="20199" xr:uid="{00000000-0005-0000-0000-00005FA80000}"/>
    <cellStyle name="Normal 6 5 5 4 2" xfId="35868" xr:uid="{00000000-0005-0000-0000-000060A80000}"/>
    <cellStyle name="Normal 6 5 5 4 3" xfId="51465" xr:uid="{00000000-0005-0000-0000-000061A80000}"/>
    <cellStyle name="Normal 6 5 5 5" xfId="28122" xr:uid="{00000000-0005-0000-0000-000062A80000}"/>
    <cellStyle name="Normal 6 5 5 6" xfId="43719" xr:uid="{00000000-0005-0000-0000-000063A80000}"/>
    <cellStyle name="Normal 6 5 6" xfId="12293" xr:uid="{00000000-0005-0000-0000-000064A80000}"/>
    <cellStyle name="Normal 6 5 6 2" xfId="12294" xr:uid="{00000000-0005-0000-0000-000065A80000}"/>
    <cellStyle name="Normal 6 5 6 2 2" xfId="20203" xr:uid="{00000000-0005-0000-0000-000066A80000}"/>
    <cellStyle name="Normal 6 5 6 2 2 2" xfId="35872" xr:uid="{00000000-0005-0000-0000-000067A80000}"/>
    <cellStyle name="Normal 6 5 6 2 2 3" xfId="51469" xr:uid="{00000000-0005-0000-0000-000068A80000}"/>
    <cellStyle name="Normal 6 5 6 2 3" xfId="28126" xr:uid="{00000000-0005-0000-0000-000069A80000}"/>
    <cellStyle name="Normal 6 5 6 2 4" xfId="43723" xr:uid="{00000000-0005-0000-0000-00006AA80000}"/>
    <cellStyle name="Normal 6 5 6 3" xfId="12295" xr:uid="{00000000-0005-0000-0000-00006BA80000}"/>
    <cellStyle name="Normal 6 5 6 3 2" xfId="20204" xr:uid="{00000000-0005-0000-0000-00006CA80000}"/>
    <cellStyle name="Normal 6 5 6 3 2 2" xfId="35873" xr:uid="{00000000-0005-0000-0000-00006DA80000}"/>
    <cellStyle name="Normal 6 5 6 3 2 3" xfId="51470" xr:uid="{00000000-0005-0000-0000-00006EA80000}"/>
    <cellStyle name="Normal 6 5 6 3 3" xfId="28127" xr:uid="{00000000-0005-0000-0000-00006FA80000}"/>
    <cellStyle name="Normal 6 5 6 3 4" xfId="43724" xr:uid="{00000000-0005-0000-0000-000070A80000}"/>
    <cellStyle name="Normal 6 5 6 4" xfId="20202" xr:uid="{00000000-0005-0000-0000-000071A80000}"/>
    <cellStyle name="Normal 6 5 6 4 2" xfId="35871" xr:uid="{00000000-0005-0000-0000-000072A80000}"/>
    <cellStyle name="Normal 6 5 6 4 3" xfId="51468" xr:uid="{00000000-0005-0000-0000-000073A80000}"/>
    <cellStyle name="Normal 6 5 6 5" xfId="28125" xr:uid="{00000000-0005-0000-0000-000074A80000}"/>
    <cellStyle name="Normal 6 5 6 6" xfId="43722" xr:uid="{00000000-0005-0000-0000-000075A80000}"/>
    <cellStyle name="Normal 6 5 7" xfId="12296" xr:uid="{00000000-0005-0000-0000-000076A80000}"/>
    <cellStyle name="Normal 6 5 7 2" xfId="12297" xr:uid="{00000000-0005-0000-0000-000077A80000}"/>
    <cellStyle name="Normal 6 5 7 2 2" xfId="20206" xr:uid="{00000000-0005-0000-0000-000078A80000}"/>
    <cellStyle name="Normal 6 5 7 2 2 2" xfId="35875" xr:uid="{00000000-0005-0000-0000-000079A80000}"/>
    <cellStyle name="Normal 6 5 7 2 2 3" xfId="51472" xr:uid="{00000000-0005-0000-0000-00007AA80000}"/>
    <cellStyle name="Normal 6 5 7 2 3" xfId="28129" xr:uid="{00000000-0005-0000-0000-00007BA80000}"/>
    <cellStyle name="Normal 6 5 7 2 4" xfId="43726" xr:uid="{00000000-0005-0000-0000-00007CA80000}"/>
    <cellStyle name="Normal 6 5 7 3" xfId="12298" xr:uid="{00000000-0005-0000-0000-00007DA80000}"/>
    <cellStyle name="Normal 6 5 7 3 2" xfId="20207" xr:uid="{00000000-0005-0000-0000-00007EA80000}"/>
    <cellStyle name="Normal 6 5 7 3 2 2" xfId="35876" xr:uid="{00000000-0005-0000-0000-00007FA80000}"/>
    <cellStyle name="Normal 6 5 7 3 2 3" xfId="51473" xr:uid="{00000000-0005-0000-0000-000080A80000}"/>
    <cellStyle name="Normal 6 5 7 3 3" xfId="28130" xr:uid="{00000000-0005-0000-0000-000081A80000}"/>
    <cellStyle name="Normal 6 5 7 3 4" xfId="43727" xr:uid="{00000000-0005-0000-0000-000082A80000}"/>
    <cellStyle name="Normal 6 5 7 4" xfId="20205" xr:uid="{00000000-0005-0000-0000-000083A80000}"/>
    <cellStyle name="Normal 6 5 7 4 2" xfId="35874" xr:uid="{00000000-0005-0000-0000-000084A80000}"/>
    <cellStyle name="Normal 6 5 7 4 3" xfId="51471" xr:uid="{00000000-0005-0000-0000-000085A80000}"/>
    <cellStyle name="Normal 6 5 7 5" xfId="28128" xr:uid="{00000000-0005-0000-0000-000086A80000}"/>
    <cellStyle name="Normal 6 5 7 6" xfId="43725" xr:uid="{00000000-0005-0000-0000-000087A80000}"/>
    <cellStyle name="Normal 6 5 8" xfId="12299" xr:uid="{00000000-0005-0000-0000-000088A80000}"/>
    <cellStyle name="Normal 6 5 8 2" xfId="12300" xr:uid="{00000000-0005-0000-0000-000089A80000}"/>
    <cellStyle name="Normal 6 5 8 2 2" xfId="20209" xr:uid="{00000000-0005-0000-0000-00008AA80000}"/>
    <cellStyle name="Normal 6 5 8 2 2 2" xfId="35878" xr:uid="{00000000-0005-0000-0000-00008BA80000}"/>
    <cellStyle name="Normal 6 5 8 2 2 3" xfId="51475" xr:uid="{00000000-0005-0000-0000-00008CA80000}"/>
    <cellStyle name="Normal 6 5 8 2 3" xfId="28132" xr:uid="{00000000-0005-0000-0000-00008DA80000}"/>
    <cellStyle name="Normal 6 5 8 2 4" xfId="43729" xr:uid="{00000000-0005-0000-0000-00008EA80000}"/>
    <cellStyle name="Normal 6 5 8 3" xfId="12301" xr:uid="{00000000-0005-0000-0000-00008FA80000}"/>
    <cellStyle name="Normal 6 5 8 3 2" xfId="20210" xr:uid="{00000000-0005-0000-0000-000090A80000}"/>
    <cellStyle name="Normal 6 5 8 3 2 2" xfId="35879" xr:uid="{00000000-0005-0000-0000-000091A80000}"/>
    <cellStyle name="Normal 6 5 8 3 2 3" xfId="51476" xr:uid="{00000000-0005-0000-0000-000092A80000}"/>
    <cellStyle name="Normal 6 5 8 3 3" xfId="28133" xr:uid="{00000000-0005-0000-0000-000093A80000}"/>
    <cellStyle name="Normal 6 5 8 3 4" xfId="43730" xr:uid="{00000000-0005-0000-0000-000094A80000}"/>
    <cellStyle name="Normal 6 5 8 4" xfId="20208" xr:uid="{00000000-0005-0000-0000-000095A80000}"/>
    <cellStyle name="Normal 6 5 8 4 2" xfId="35877" xr:uid="{00000000-0005-0000-0000-000096A80000}"/>
    <cellStyle name="Normal 6 5 8 4 3" xfId="51474" xr:uid="{00000000-0005-0000-0000-000097A80000}"/>
    <cellStyle name="Normal 6 5 8 5" xfId="28131" xr:uid="{00000000-0005-0000-0000-000098A80000}"/>
    <cellStyle name="Normal 6 5 8 6" xfId="43728" xr:uid="{00000000-0005-0000-0000-000099A80000}"/>
    <cellStyle name="Normal 6 5 9" xfId="12302" xr:uid="{00000000-0005-0000-0000-00009AA80000}"/>
    <cellStyle name="Normal 6 5 9 2" xfId="12303" xr:uid="{00000000-0005-0000-0000-00009BA80000}"/>
    <cellStyle name="Normal 6 5 9 2 2" xfId="20212" xr:uid="{00000000-0005-0000-0000-00009CA80000}"/>
    <cellStyle name="Normal 6 5 9 2 2 2" xfId="35881" xr:uid="{00000000-0005-0000-0000-00009DA80000}"/>
    <cellStyle name="Normal 6 5 9 2 2 3" xfId="51478" xr:uid="{00000000-0005-0000-0000-00009EA80000}"/>
    <cellStyle name="Normal 6 5 9 2 3" xfId="28135" xr:uid="{00000000-0005-0000-0000-00009FA80000}"/>
    <cellStyle name="Normal 6 5 9 2 4" xfId="43732" xr:uid="{00000000-0005-0000-0000-0000A0A80000}"/>
    <cellStyle name="Normal 6 5 9 3" xfId="12304" xr:uid="{00000000-0005-0000-0000-0000A1A80000}"/>
    <cellStyle name="Normal 6 5 9 3 2" xfId="20213" xr:uid="{00000000-0005-0000-0000-0000A2A80000}"/>
    <cellStyle name="Normal 6 5 9 3 2 2" xfId="35882" xr:uid="{00000000-0005-0000-0000-0000A3A80000}"/>
    <cellStyle name="Normal 6 5 9 3 2 3" xfId="51479" xr:uid="{00000000-0005-0000-0000-0000A4A80000}"/>
    <cellStyle name="Normal 6 5 9 3 3" xfId="28136" xr:uid="{00000000-0005-0000-0000-0000A5A80000}"/>
    <cellStyle name="Normal 6 5 9 3 4" xfId="43733" xr:uid="{00000000-0005-0000-0000-0000A6A80000}"/>
    <cellStyle name="Normal 6 5 9 4" xfId="20211" xr:uid="{00000000-0005-0000-0000-0000A7A80000}"/>
    <cellStyle name="Normal 6 5 9 4 2" xfId="35880" xr:uid="{00000000-0005-0000-0000-0000A8A80000}"/>
    <cellStyle name="Normal 6 5 9 4 3" xfId="51477" xr:uid="{00000000-0005-0000-0000-0000A9A80000}"/>
    <cellStyle name="Normal 6 5 9 5" xfId="28134" xr:uid="{00000000-0005-0000-0000-0000AAA80000}"/>
    <cellStyle name="Normal 6 5 9 6" xfId="43731" xr:uid="{00000000-0005-0000-0000-0000ABA80000}"/>
    <cellStyle name="Normal 6 6" xfId="12305" xr:uid="{00000000-0005-0000-0000-0000ACA80000}"/>
    <cellStyle name="Normal 6 6 10" xfId="12306" xr:uid="{00000000-0005-0000-0000-0000ADA80000}"/>
    <cellStyle name="Normal 6 6 10 2" xfId="20215" xr:uid="{00000000-0005-0000-0000-0000AEA80000}"/>
    <cellStyle name="Normal 6 6 10 2 2" xfId="35884" xr:uid="{00000000-0005-0000-0000-0000AFA80000}"/>
    <cellStyle name="Normal 6 6 10 2 3" xfId="51481" xr:uid="{00000000-0005-0000-0000-0000B0A80000}"/>
    <cellStyle name="Normal 6 6 10 3" xfId="28138" xr:uid="{00000000-0005-0000-0000-0000B1A80000}"/>
    <cellStyle name="Normal 6 6 10 4" xfId="43735" xr:uid="{00000000-0005-0000-0000-0000B2A80000}"/>
    <cellStyle name="Normal 6 6 11" xfId="12307" xr:uid="{00000000-0005-0000-0000-0000B3A80000}"/>
    <cellStyle name="Normal 6 6 11 2" xfId="20216" xr:uid="{00000000-0005-0000-0000-0000B4A80000}"/>
    <cellStyle name="Normal 6 6 11 2 2" xfId="35885" xr:uid="{00000000-0005-0000-0000-0000B5A80000}"/>
    <cellStyle name="Normal 6 6 11 2 3" xfId="51482" xr:uid="{00000000-0005-0000-0000-0000B6A80000}"/>
    <cellStyle name="Normal 6 6 11 3" xfId="28139" xr:uid="{00000000-0005-0000-0000-0000B7A80000}"/>
    <cellStyle name="Normal 6 6 11 4" xfId="43736" xr:uid="{00000000-0005-0000-0000-0000B8A80000}"/>
    <cellStyle name="Normal 6 6 12" xfId="12308" xr:uid="{00000000-0005-0000-0000-0000B9A80000}"/>
    <cellStyle name="Normal 6 6 12 2" xfId="20217" xr:uid="{00000000-0005-0000-0000-0000BAA80000}"/>
    <cellStyle name="Normal 6 6 12 2 2" xfId="35886" xr:uid="{00000000-0005-0000-0000-0000BBA80000}"/>
    <cellStyle name="Normal 6 6 12 2 3" xfId="51483" xr:uid="{00000000-0005-0000-0000-0000BCA80000}"/>
    <cellStyle name="Normal 6 6 12 3" xfId="28140" xr:uid="{00000000-0005-0000-0000-0000BDA80000}"/>
    <cellStyle name="Normal 6 6 12 4" xfId="43737" xr:uid="{00000000-0005-0000-0000-0000BEA80000}"/>
    <cellStyle name="Normal 6 6 13" xfId="12309" xr:uid="{00000000-0005-0000-0000-0000BFA80000}"/>
    <cellStyle name="Normal 6 6 13 2" xfId="20218" xr:uid="{00000000-0005-0000-0000-0000C0A80000}"/>
    <cellStyle name="Normal 6 6 13 2 2" xfId="35887" xr:uid="{00000000-0005-0000-0000-0000C1A80000}"/>
    <cellStyle name="Normal 6 6 13 2 3" xfId="51484" xr:uid="{00000000-0005-0000-0000-0000C2A80000}"/>
    <cellStyle name="Normal 6 6 13 3" xfId="28141" xr:uid="{00000000-0005-0000-0000-0000C3A80000}"/>
    <cellStyle name="Normal 6 6 13 4" xfId="43738" xr:uid="{00000000-0005-0000-0000-0000C4A80000}"/>
    <cellStyle name="Normal 6 6 14" xfId="12310" xr:uid="{00000000-0005-0000-0000-0000C5A80000}"/>
    <cellStyle name="Normal 6 6 14 2" xfId="20219" xr:uid="{00000000-0005-0000-0000-0000C6A80000}"/>
    <cellStyle name="Normal 6 6 14 2 2" xfId="35888" xr:uid="{00000000-0005-0000-0000-0000C7A80000}"/>
    <cellStyle name="Normal 6 6 14 2 3" xfId="51485" xr:uid="{00000000-0005-0000-0000-0000C8A80000}"/>
    <cellStyle name="Normal 6 6 14 3" xfId="28142" xr:uid="{00000000-0005-0000-0000-0000C9A80000}"/>
    <cellStyle name="Normal 6 6 14 4" xfId="43739" xr:uid="{00000000-0005-0000-0000-0000CAA80000}"/>
    <cellStyle name="Normal 6 6 15" xfId="12311" xr:uid="{00000000-0005-0000-0000-0000CBA80000}"/>
    <cellStyle name="Normal 6 6 15 2" xfId="20220" xr:uid="{00000000-0005-0000-0000-0000CCA80000}"/>
    <cellStyle name="Normal 6 6 15 2 2" xfId="35889" xr:uid="{00000000-0005-0000-0000-0000CDA80000}"/>
    <cellStyle name="Normal 6 6 15 2 3" xfId="51486" xr:uid="{00000000-0005-0000-0000-0000CEA80000}"/>
    <cellStyle name="Normal 6 6 15 3" xfId="28143" xr:uid="{00000000-0005-0000-0000-0000CFA80000}"/>
    <cellStyle name="Normal 6 6 15 4" xfId="43740" xr:uid="{00000000-0005-0000-0000-0000D0A80000}"/>
    <cellStyle name="Normal 6 6 16" xfId="12312" xr:uid="{00000000-0005-0000-0000-0000D1A80000}"/>
    <cellStyle name="Normal 6 6 16 2" xfId="20221" xr:uid="{00000000-0005-0000-0000-0000D2A80000}"/>
    <cellStyle name="Normal 6 6 16 2 2" xfId="35890" xr:uid="{00000000-0005-0000-0000-0000D3A80000}"/>
    <cellStyle name="Normal 6 6 16 2 3" xfId="51487" xr:uid="{00000000-0005-0000-0000-0000D4A80000}"/>
    <cellStyle name="Normal 6 6 16 3" xfId="28144" xr:uid="{00000000-0005-0000-0000-0000D5A80000}"/>
    <cellStyle name="Normal 6 6 16 4" xfId="43741" xr:uid="{00000000-0005-0000-0000-0000D6A80000}"/>
    <cellStyle name="Normal 6 6 17" xfId="12313" xr:uid="{00000000-0005-0000-0000-0000D7A80000}"/>
    <cellStyle name="Normal 6 6 17 2" xfId="12314" xr:uid="{00000000-0005-0000-0000-0000D8A80000}"/>
    <cellStyle name="Normal 6 6 17 2 2" xfId="20223" xr:uid="{00000000-0005-0000-0000-0000D9A80000}"/>
    <cellStyle name="Normal 6 6 17 2 2 2" xfId="35892" xr:uid="{00000000-0005-0000-0000-0000DAA80000}"/>
    <cellStyle name="Normal 6 6 17 2 2 3" xfId="51489" xr:uid="{00000000-0005-0000-0000-0000DBA80000}"/>
    <cellStyle name="Normal 6 6 17 2 3" xfId="28146" xr:uid="{00000000-0005-0000-0000-0000DCA80000}"/>
    <cellStyle name="Normal 6 6 17 2 4" xfId="43743" xr:uid="{00000000-0005-0000-0000-0000DDA80000}"/>
    <cellStyle name="Normal 6 6 17 3" xfId="12315" xr:uid="{00000000-0005-0000-0000-0000DEA80000}"/>
    <cellStyle name="Normal 6 6 17 3 2" xfId="20224" xr:uid="{00000000-0005-0000-0000-0000DFA80000}"/>
    <cellStyle name="Normal 6 6 17 3 2 2" xfId="35893" xr:uid="{00000000-0005-0000-0000-0000E0A80000}"/>
    <cellStyle name="Normal 6 6 17 3 2 3" xfId="51490" xr:uid="{00000000-0005-0000-0000-0000E1A80000}"/>
    <cellStyle name="Normal 6 6 17 3 3" xfId="28147" xr:uid="{00000000-0005-0000-0000-0000E2A80000}"/>
    <cellStyle name="Normal 6 6 17 3 4" xfId="43744" xr:uid="{00000000-0005-0000-0000-0000E3A80000}"/>
    <cellStyle name="Normal 6 6 17 4" xfId="20222" xr:uid="{00000000-0005-0000-0000-0000E4A80000}"/>
    <cellStyle name="Normal 6 6 17 4 2" xfId="35891" xr:uid="{00000000-0005-0000-0000-0000E5A80000}"/>
    <cellStyle name="Normal 6 6 17 4 3" xfId="51488" xr:uid="{00000000-0005-0000-0000-0000E6A80000}"/>
    <cellStyle name="Normal 6 6 17 5" xfId="28145" xr:uid="{00000000-0005-0000-0000-0000E7A80000}"/>
    <cellStyle name="Normal 6 6 17 6" xfId="43742" xr:uid="{00000000-0005-0000-0000-0000E8A80000}"/>
    <cellStyle name="Normal 6 6 18" xfId="12316" xr:uid="{00000000-0005-0000-0000-0000E9A80000}"/>
    <cellStyle name="Normal 6 6 18 2" xfId="12317" xr:uid="{00000000-0005-0000-0000-0000EAA80000}"/>
    <cellStyle name="Normal 6 6 18 2 2" xfId="20226" xr:uid="{00000000-0005-0000-0000-0000EBA80000}"/>
    <cellStyle name="Normal 6 6 18 2 2 2" xfId="35895" xr:uid="{00000000-0005-0000-0000-0000ECA80000}"/>
    <cellStyle name="Normal 6 6 18 2 2 3" xfId="51492" xr:uid="{00000000-0005-0000-0000-0000EDA80000}"/>
    <cellStyle name="Normal 6 6 18 2 3" xfId="28149" xr:uid="{00000000-0005-0000-0000-0000EEA80000}"/>
    <cellStyle name="Normal 6 6 18 2 4" xfId="43746" xr:uid="{00000000-0005-0000-0000-0000EFA80000}"/>
    <cellStyle name="Normal 6 6 18 3" xfId="12318" xr:uid="{00000000-0005-0000-0000-0000F0A80000}"/>
    <cellStyle name="Normal 6 6 18 3 2" xfId="20227" xr:uid="{00000000-0005-0000-0000-0000F1A80000}"/>
    <cellStyle name="Normal 6 6 18 3 2 2" xfId="35896" xr:uid="{00000000-0005-0000-0000-0000F2A80000}"/>
    <cellStyle name="Normal 6 6 18 3 2 3" xfId="51493" xr:uid="{00000000-0005-0000-0000-0000F3A80000}"/>
    <cellStyle name="Normal 6 6 18 3 3" xfId="28150" xr:uid="{00000000-0005-0000-0000-0000F4A80000}"/>
    <cellStyle name="Normal 6 6 18 3 4" xfId="43747" xr:uid="{00000000-0005-0000-0000-0000F5A80000}"/>
    <cellStyle name="Normal 6 6 18 4" xfId="20225" xr:uid="{00000000-0005-0000-0000-0000F6A80000}"/>
    <cellStyle name="Normal 6 6 18 4 2" xfId="35894" xr:uid="{00000000-0005-0000-0000-0000F7A80000}"/>
    <cellStyle name="Normal 6 6 18 4 3" xfId="51491" xr:uid="{00000000-0005-0000-0000-0000F8A80000}"/>
    <cellStyle name="Normal 6 6 18 5" xfId="28148" xr:uid="{00000000-0005-0000-0000-0000F9A80000}"/>
    <cellStyle name="Normal 6 6 18 6" xfId="43745" xr:uid="{00000000-0005-0000-0000-0000FAA80000}"/>
    <cellStyle name="Normal 6 6 19" xfId="12319" xr:uid="{00000000-0005-0000-0000-0000FBA80000}"/>
    <cellStyle name="Normal 6 6 19 2" xfId="12320" xr:uid="{00000000-0005-0000-0000-0000FCA80000}"/>
    <cellStyle name="Normal 6 6 19 2 2" xfId="20229" xr:uid="{00000000-0005-0000-0000-0000FDA80000}"/>
    <cellStyle name="Normal 6 6 19 2 2 2" xfId="35898" xr:uid="{00000000-0005-0000-0000-0000FEA80000}"/>
    <cellStyle name="Normal 6 6 19 2 2 3" xfId="51495" xr:uid="{00000000-0005-0000-0000-0000FFA80000}"/>
    <cellStyle name="Normal 6 6 19 2 3" xfId="28152" xr:uid="{00000000-0005-0000-0000-000000A90000}"/>
    <cellStyle name="Normal 6 6 19 2 4" xfId="43749" xr:uid="{00000000-0005-0000-0000-000001A90000}"/>
    <cellStyle name="Normal 6 6 19 3" xfId="12321" xr:uid="{00000000-0005-0000-0000-000002A90000}"/>
    <cellStyle name="Normal 6 6 19 3 2" xfId="20230" xr:uid="{00000000-0005-0000-0000-000003A90000}"/>
    <cellStyle name="Normal 6 6 19 3 2 2" xfId="35899" xr:uid="{00000000-0005-0000-0000-000004A90000}"/>
    <cellStyle name="Normal 6 6 19 3 2 3" xfId="51496" xr:uid="{00000000-0005-0000-0000-000005A90000}"/>
    <cellStyle name="Normal 6 6 19 3 3" xfId="28153" xr:uid="{00000000-0005-0000-0000-000006A90000}"/>
    <cellStyle name="Normal 6 6 19 3 4" xfId="43750" xr:uid="{00000000-0005-0000-0000-000007A90000}"/>
    <cellStyle name="Normal 6 6 19 4" xfId="20228" xr:uid="{00000000-0005-0000-0000-000008A90000}"/>
    <cellStyle name="Normal 6 6 19 4 2" xfId="35897" xr:uid="{00000000-0005-0000-0000-000009A90000}"/>
    <cellStyle name="Normal 6 6 19 4 3" xfId="51494" xr:uid="{00000000-0005-0000-0000-00000AA90000}"/>
    <cellStyle name="Normal 6 6 19 5" xfId="28151" xr:uid="{00000000-0005-0000-0000-00000BA90000}"/>
    <cellStyle name="Normal 6 6 19 6" xfId="43748" xr:uid="{00000000-0005-0000-0000-00000CA90000}"/>
    <cellStyle name="Normal 6 6 2" xfId="12322" xr:uid="{00000000-0005-0000-0000-00000DA90000}"/>
    <cellStyle name="Normal 6 6 2 10" xfId="12323" xr:uid="{00000000-0005-0000-0000-00000EA90000}"/>
    <cellStyle name="Normal 6 6 2 10 2" xfId="12324" xr:uid="{00000000-0005-0000-0000-00000FA90000}"/>
    <cellStyle name="Normal 6 6 2 10 2 2" xfId="20233" xr:uid="{00000000-0005-0000-0000-000010A90000}"/>
    <cellStyle name="Normal 6 6 2 10 2 2 2" xfId="35902" xr:uid="{00000000-0005-0000-0000-000011A90000}"/>
    <cellStyle name="Normal 6 6 2 10 2 2 3" xfId="51499" xr:uid="{00000000-0005-0000-0000-000012A90000}"/>
    <cellStyle name="Normal 6 6 2 10 2 3" xfId="28156" xr:uid="{00000000-0005-0000-0000-000013A90000}"/>
    <cellStyle name="Normal 6 6 2 10 2 4" xfId="43753" xr:uid="{00000000-0005-0000-0000-000014A90000}"/>
    <cellStyle name="Normal 6 6 2 10 3" xfId="12325" xr:uid="{00000000-0005-0000-0000-000015A90000}"/>
    <cellStyle name="Normal 6 6 2 10 3 2" xfId="20234" xr:uid="{00000000-0005-0000-0000-000016A90000}"/>
    <cellStyle name="Normal 6 6 2 10 3 2 2" xfId="35903" xr:uid="{00000000-0005-0000-0000-000017A90000}"/>
    <cellStyle name="Normal 6 6 2 10 3 2 3" xfId="51500" xr:uid="{00000000-0005-0000-0000-000018A90000}"/>
    <cellStyle name="Normal 6 6 2 10 3 3" xfId="28157" xr:uid="{00000000-0005-0000-0000-000019A90000}"/>
    <cellStyle name="Normal 6 6 2 10 3 4" xfId="43754" xr:uid="{00000000-0005-0000-0000-00001AA90000}"/>
    <cellStyle name="Normal 6 6 2 10 4" xfId="20232" xr:uid="{00000000-0005-0000-0000-00001BA90000}"/>
    <cellStyle name="Normal 6 6 2 10 4 2" xfId="35901" xr:uid="{00000000-0005-0000-0000-00001CA90000}"/>
    <cellStyle name="Normal 6 6 2 10 4 3" xfId="51498" xr:uid="{00000000-0005-0000-0000-00001DA90000}"/>
    <cellStyle name="Normal 6 6 2 10 5" xfId="28155" xr:uid="{00000000-0005-0000-0000-00001EA90000}"/>
    <cellStyle name="Normal 6 6 2 10 6" xfId="43752" xr:uid="{00000000-0005-0000-0000-00001FA90000}"/>
    <cellStyle name="Normal 6 6 2 11" xfId="12326" xr:uid="{00000000-0005-0000-0000-000020A90000}"/>
    <cellStyle name="Normal 6 6 2 11 2" xfId="12327" xr:uid="{00000000-0005-0000-0000-000021A90000}"/>
    <cellStyle name="Normal 6 6 2 11 2 2" xfId="20236" xr:uid="{00000000-0005-0000-0000-000022A90000}"/>
    <cellStyle name="Normal 6 6 2 11 2 2 2" xfId="35905" xr:uid="{00000000-0005-0000-0000-000023A90000}"/>
    <cellStyle name="Normal 6 6 2 11 2 2 3" xfId="51502" xr:uid="{00000000-0005-0000-0000-000024A90000}"/>
    <cellStyle name="Normal 6 6 2 11 2 3" xfId="28159" xr:uid="{00000000-0005-0000-0000-000025A90000}"/>
    <cellStyle name="Normal 6 6 2 11 2 4" xfId="43756" xr:uid="{00000000-0005-0000-0000-000026A90000}"/>
    <cellStyle name="Normal 6 6 2 11 3" xfId="12328" xr:uid="{00000000-0005-0000-0000-000027A90000}"/>
    <cellStyle name="Normal 6 6 2 11 3 2" xfId="20237" xr:uid="{00000000-0005-0000-0000-000028A90000}"/>
    <cellStyle name="Normal 6 6 2 11 3 2 2" xfId="35906" xr:uid="{00000000-0005-0000-0000-000029A90000}"/>
    <cellStyle name="Normal 6 6 2 11 3 2 3" xfId="51503" xr:uid="{00000000-0005-0000-0000-00002AA90000}"/>
    <cellStyle name="Normal 6 6 2 11 3 3" xfId="28160" xr:uid="{00000000-0005-0000-0000-00002BA90000}"/>
    <cellStyle name="Normal 6 6 2 11 3 4" xfId="43757" xr:uid="{00000000-0005-0000-0000-00002CA90000}"/>
    <cellStyle name="Normal 6 6 2 11 4" xfId="20235" xr:uid="{00000000-0005-0000-0000-00002DA90000}"/>
    <cellStyle name="Normal 6 6 2 11 4 2" xfId="35904" xr:uid="{00000000-0005-0000-0000-00002EA90000}"/>
    <cellStyle name="Normal 6 6 2 11 4 3" xfId="51501" xr:uid="{00000000-0005-0000-0000-00002FA90000}"/>
    <cellStyle name="Normal 6 6 2 11 5" xfId="28158" xr:uid="{00000000-0005-0000-0000-000030A90000}"/>
    <cellStyle name="Normal 6 6 2 11 6" xfId="43755" xr:uid="{00000000-0005-0000-0000-000031A90000}"/>
    <cellStyle name="Normal 6 6 2 12" xfId="12329" xr:uid="{00000000-0005-0000-0000-000032A90000}"/>
    <cellStyle name="Normal 6 6 2 12 2" xfId="12330" xr:uid="{00000000-0005-0000-0000-000033A90000}"/>
    <cellStyle name="Normal 6 6 2 12 2 2" xfId="20239" xr:uid="{00000000-0005-0000-0000-000034A90000}"/>
    <cellStyle name="Normal 6 6 2 12 2 2 2" xfId="35908" xr:uid="{00000000-0005-0000-0000-000035A90000}"/>
    <cellStyle name="Normal 6 6 2 12 2 2 3" xfId="51505" xr:uid="{00000000-0005-0000-0000-000036A90000}"/>
    <cellStyle name="Normal 6 6 2 12 2 3" xfId="28162" xr:uid="{00000000-0005-0000-0000-000037A90000}"/>
    <cellStyle name="Normal 6 6 2 12 2 4" xfId="43759" xr:uid="{00000000-0005-0000-0000-000038A90000}"/>
    <cellStyle name="Normal 6 6 2 12 3" xfId="12331" xr:uid="{00000000-0005-0000-0000-000039A90000}"/>
    <cellStyle name="Normal 6 6 2 12 3 2" xfId="20240" xr:uid="{00000000-0005-0000-0000-00003AA90000}"/>
    <cellStyle name="Normal 6 6 2 12 3 2 2" xfId="35909" xr:uid="{00000000-0005-0000-0000-00003BA90000}"/>
    <cellStyle name="Normal 6 6 2 12 3 2 3" xfId="51506" xr:uid="{00000000-0005-0000-0000-00003CA90000}"/>
    <cellStyle name="Normal 6 6 2 12 3 3" xfId="28163" xr:uid="{00000000-0005-0000-0000-00003DA90000}"/>
    <cellStyle name="Normal 6 6 2 12 3 4" xfId="43760" xr:uid="{00000000-0005-0000-0000-00003EA90000}"/>
    <cellStyle name="Normal 6 6 2 12 4" xfId="20238" xr:uid="{00000000-0005-0000-0000-00003FA90000}"/>
    <cellStyle name="Normal 6 6 2 12 4 2" xfId="35907" xr:uid="{00000000-0005-0000-0000-000040A90000}"/>
    <cellStyle name="Normal 6 6 2 12 4 3" xfId="51504" xr:uid="{00000000-0005-0000-0000-000041A90000}"/>
    <cellStyle name="Normal 6 6 2 12 5" xfId="28161" xr:uid="{00000000-0005-0000-0000-000042A90000}"/>
    <cellStyle name="Normal 6 6 2 12 6" xfId="43758" xr:uid="{00000000-0005-0000-0000-000043A90000}"/>
    <cellStyle name="Normal 6 6 2 13" xfId="12332" xr:uid="{00000000-0005-0000-0000-000044A90000}"/>
    <cellStyle name="Normal 6 6 2 13 2" xfId="12333" xr:uid="{00000000-0005-0000-0000-000045A90000}"/>
    <cellStyle name="Normal 6 6 2 13 2 2" xfId="20242" xr:uid="{00000000-0005-0000-0000-000046A90000}"/>
    <cellStyle name="Normal 6 6 2 13 2 2 2" xfId="35911" xr:uid="{00000000-0005-0000-0000-000047A90000}"/>
    <cellStyle name="Normal 6 6 2 13 2 2 3" xfId="51508" xr:uid="{00000000-0005-0000-0000-000048A90000}"/>
    <cellStyle name="Normal 6 6 2 13 2 3" xfId="28165" xr:uid="{00000000-0005-0000-0000-000049A90000}"/>
    <cellStyle name="Normal 6 6 2 13 2 4" xfId="43762" xr:uid="{00000000-0005-0000-0000-00004AA90000}"/>
    <cellStyle name="Normal 6 6 2 13 3" xfId="12334" xr:uid="{00000000-0005-0000-0000-00004BA90000}"/>
    <cellStyle name="Normal 6 6 2 13 3 2" xfId="20243" xr:uid="{00000000-0005-0000-0000-00004CA90000}"/>
    <cellStyle name="Normal 6 6 2 13 3 2 2" xfId="35912" xr:uid="{00000000-0005-0000-0000-00004DA90000}"/>
    <cellStyle name="Normal 6 6 2 13 3 2 3" xfId="51509" xr:uid="{00000000-0005-0000-0000-00004EA90000}"/>
    <cellStyle name="Normal 6 6 2 13 3 3" xfId="28166" xr:uid="{00000000-0005-0000-0000-00004FA90000}"/>
    <cellStyle name="Normal 6 6 2 13 3 4" xfId="43763" xr:uid="{00000000-0005-0000-0000-000050A90000}"/>
    <cellStyle name="Normal 6 6 2 13 4" xfId="20241" xr:uid="{00000000-0005-0000-0000-000051A90000}"/>
    <cellStyle name="Normal 6 6 2 13 4 2" xfId="35910" xr:uid="{00000000-0005-0000-0000-000052A90000}"/>
    <cellStyle name="Normal 6 6 2 13 4 3" xfId="51507" xr:uid="{00000000-0005-0000-0000-000053A90000}"/>
    <cellStyle name="Normal 6 6 2 13 5" xfId="28164" xr:uid="{00000000-0005-0000-0000-000054A90000}"/>
    <cellStyle name="Normal 6 6 2 13 6" xfId="43761" xr:uid="{00000000-0005-0000-0000-000055A90000}"/>
    <cellStyle name="Normal 6 6 2 14" xfId="12335" xr:uid="{00000000-0005-0000-0000-000056A90000}"/>
    <cellStyle name="Normal 6 6 2 14 2" xfId="12336" xr:uid="{00000000-0005-0000-0000-000057A90000}"/>
    <cellStyle name="Normal 6 6 2 14 2 2" xfId="20245" xr:uid="{00000000-0005-0000-0000-000058A90000}"/>
    <cellStyle name="Normal 6 6 2 14 2 2 2" xfId="35914" xr:uid="{00000000-0005-0000-0000-000059A90000}"/>
    <cellStyle name="Normal 6 6 2 14 2 2 3" xfId="51511" xr:uid="{00000000-0005-0000-0000-00005AA90000}"/>
    <cellStyle name="Normal 6 6 2 14 2 3" xfId="28168" xr:uid="{00000000-0005-0000-0000-00005BA90000}"/>
    <cellStyle name="Normal 6 6 2 14 2 4" xfId="43765" xr:uid="{00000000-0005-0000-0000-00005CA90000}"/>
    <cellStyle name="Normal 6 6 2 14 3" xfId="12337" xr:uid="{00000000-0005-0000-0000-00005DA90000}"/>
    <cellStyle name="Normal 6 6 2 14 3 2" xfId="20246" xr:uid="{00000000-0005-0000-0000-00005EA90000}"/>
    <cellStyle name="Normal 6 6 2 14 3 2 2" xfId="35915" xr:uid="{00000000-0005-0000-0000-00005FA90000}"/>
    <cellStyle name="Normal 6 6 2 14 3 2 3" xfId="51512" xr:uid="{00000000-0005-0000-0000-000060A90000}"/>
    <cellStyle name="Normal 6 6 2 14 3 3" xfId="28169" xr:uid="{00000000-0005-0000-0000-000061A90000}"/>
    <cellStyle name="Normal 6 6 2 14 3 4" xfId="43766" xr:uid="{00000000-0005-0000-0000-000062A90000}"/>
    <cellStyle name="Normal 6 6 2 14 4" xfId="20244" xr:uid="{00000000-0005-0000-0000-000063A90000}"/>
    <cellStyle name="Normal 6 6 2 14 4 2" xfId="35913" xr:uid="{00000000-0005-0000-0000-000064A90000}"/>
    <cellStyle name="Normal 6 6 2 14 4 3" xfId="51510" xr:uid="{00000000-0005-0000-0000-000065A90000}"/>
    <cellStyle name="Normal 6 6 2 14 5" xfId="28167" xr:uid="{00000000-0005-0000-0000-000066A90000}"/>
    <cellStyle name="Normal 6 6 2 14 6" xfId="43764" xr:uid="{00000000-0005-0000-0000-000067A90000}"/>
    <cellStyle name="Normal 6 6 2 15" xfId="12338" xr:uid="{00000000-0005-0000-0000-000068A90000}"/>
    <cellStyle name="Normal 6 6 2 15 2" xfId="12339" xr:uid="{00000000-0005-0000-0000-000069A90000}"/>
    <cellStyle name="Normal 6 6 2 15 2 2" xfId="20248" xr:uid="{00000000-0005-0000-0000-00006AA90000}"/>
    <cellStyle name="Normal 6 6 2 15 2 2 2" xfId="35917" xr:uid="{00000000-0005-0000-0000-00006BA90000}"/>
    <cellStyle name="Normal 6 6 2 15 2 2 3" xfId="51514" xr:uid="{00000000-0005-0000-0000-00006CA90000}"/>
    <cellStyle name="Normal 6 6 2 15 2 3" xfId="28171" xr:uid="{00000000-0005-0000-0000-00006DA90000}"/>
    <cellStyle name="Normal 6 6 2 15 2 4" xfId="43768" xr:uid="{00000000-0005-0000-0000-00006EA90000}"/>
    <cellStyle name="Normal 6 6 2 15 3" xfId="12340" xr:uid="{00000000-0005-0000-0000-00006FA90000}"/>
    <cellStyle name="Normal 6 6 2 15 3 2" xfId="20249" xr:uid="{00000000-0005-0000-0000-000070A90000}"/>
    <cellStyle name="Normal 6 6 2 15 3 2 2" xfId="35918" xr:uid="{00000000-0005-0000-0000-000071A90000}"/>
    <cellStyle name="Normal 6 6 2 15 3 2 3" xfId="51515" xr:uid="{00000000-0005-0000-0000-000072A90000}"/>
    <cellStyle name="Normal 6 6 2 15 3 3" xfId="28172" xr:uid="{00000000-0005-0000-0000-000073A90000}"/>
    <cellStyle name="Normal 6 6 2 15 3 4" xfId="43769" xr:uid="{00000000-0005-0000-0000-000074A90000}"/>
    <cellStyle name="Normal 6 6 2 15 4" xfId="20247" xr:uid="{00000000-0005-0000-0000-000075A90000}"/>
    <cellStyle name="Normal 6 6 2 15 4 2" xfId="35916" xr:uid="{00000000-0005-0000-0000-000076A90000}"/>
    <cellStyle name="Normal 6 6 2 15 4 3" xfId="51513" xr:uid="{00000000-0005-0000-0000-000077A90000}"/>
    <cellStyle name="Normal 6 6 2 15 5" xfId="28170" xr:uid="{00000000-0005-0000-0000-000078A90000}"/>
    <cellStyle name="Normal 6 6 2 15 6" xfId="43767" xr:uid="{00000000-0005-0000-0000-000079A90000}"/>
    <cellStyle name="Normal 6 6 2 16" xfId="12341" xr:uid="{00000000-0005-0000-0000-00007AA90000}"/>
    <cellStyle name="Normal 6 6 2 16 2" xfId="12342" xr:uid="{00000000-0005-0000-0000-00007BA90000}"/>
    <cellStyle name="Normal 6 6 2 16 2 2" xfId="20251" xr:uid="{00000000-0005-0000-0000-00007CA90000}"/>
    <cellStyle name="Normal 6 6 2 16 2 2 2" xfId="35920" xr:uid="{00000000-0005-0000-0000-00007DA90000}"/>
    <cellStyle name="Normal 6 6 2 16 2 2 3" xfId="51517" xr:uid="{00000000-0005-0000-0000-00007EA90000}"/>
    <cellStyle name="Normal 6 6 2 16 2 3" xfId="28174" xr:uid="{00000000-0005-0000-0000-00007FA90000}"/>
    <cellStyle name="Normal 6 6 2 16 2 4" xfId="43771" xr:uid="{00000000-0005-0000-0000-000080A90000}"/>
    <cellStyle name="Normal 6 6 2 16 3" xfId="12343" xr:uid="{00000000-0005-0000-0000-000081A90000}"/>
    <cellStyle name="Normal 6 6 2 16 3 2" xfId="20252" xr:uid="{00000000-0005-0000-0000-000082A90000}"/>
    <cellStyle name="Normal 6 6 2 16 3 2 2" xfId="35921" xr:uid="{00000000-0005-0000-0000-000083A90000}"/>
    <cellStyle name="Normal 6 6 2 16 3 2 3" xfId="51518" xr:uid="{00000000-0005-0000-0000-000084A90000}"/>
    <cellStyle name="Normal 6 6 2 16 3 3" xfId="28175" xr:uid="{00000000-0005-0000-0000-000085A90000}"/>
    <cellStyle name="Normal 6 6 2 16 3 4" xfId="43772" xr:uid="{00000000-0005-0000-0000-000086A90000}"/>
    <cellStyle name="Normal 6 6 2 16 4" xfId="20250" xr:uid="{00000000-0005-0000-0000-000087A90000}"/>
    <cellStyle name="Normal 6 6 2 16 4 2" xfId="35919" xr:uid="{00000000-0005-0000-0000-000088A90000}"/>
    <cellStyle name="Normal 6 6 2 16 4 3" xfId="51516" xr:uid="{00000000-0005-0000-0000-000089A90000}"/>
    <cellStyle name="Normal 6 6 2 16 5" xfId="28173" xr:uid="{00000000-0005-0000-0000-00008AA90000}"/>
    <cellStyle name="Normal 6 6 2 16 6" xfId="43770" xr:uid="{00000000-0005-0000-0000-00008BA90000}"/>
    <cellStyle name="Normal 6 6 2 17" xfId="12344" xr:uid="{00000000-0005-0000-0000-00008CA90000}"/>
    <cellStyle name="Normal 6 6 2 17 2" xfId="20253" xr:uid="{00000000-0005-0000-0000-00008DA90000}"/>
    <cellStyle name="Normal 6 6 2 17 2 2" xfId="35922" xr:uid="{00000000-0005-0000-0000-00008EA90000}"/>
    <cellStyle name="Normal 6 6 2 17 2 3" xfId="51519" xr:uid="{00000000-0005-0000-0000-00008FA90000}"/>
    <cellStyle name="Normal 6 6 2 17 3" xfId="28176" xr:uid="{00000000-0005-0000-0000-000090A90000}"/>
    <cellStyle name="Normal 6 6 2 17 4" xfId="43773" xr:uid="{00000000-0005-0000-0000-000091A90000}"/>
    <cellStyle name="Normal 6 6 2 18" xfId="12345" xr:uid="{00000000-0005-0000-0000-000092A90000}"/>
    <cellStyle name="Normal 6 6 2 18 2" xfId="20254" xr:uid="{00000000-0005-0000-0000-000093A90000}"/>
    <cellStyle name="Normal 6 6 2 18 2 2" xfId="35923" xr:uid="{00000000-0005-0000-0000-000094A90000}"/>
    <cellStyle name="Normal 6 6 2 18 2 3" xfId="51520" xr:uid="{00000000-0005-0000-0000-000095A90000}"/>
    <cellStyle name="Normal 6 6 2 18 3" xfId="28177" xr:uid="{00000000-0005-0000-0000-000096A90000}"/>
    <cellStyle name="Normal 6 6 2 18 4" xfId="43774" xr:uid="{00000000-0005-0000-0000-000097A90000}"/>
    <cellStyle name="Normal 6 6 2 19" xfId="12346" xr:uid="{00000000-0005-0000-0000-000098A90000}"/>
    <cellStyle name="Normal 6 6 2 19 2" xfId="20255" xr:uid="{00000000-0005-0000-0000-000099A90000}"/>
    <cellStyle name="Normal 6 6 2 19 2 2" xfId="35924" xr:uid="{00000000-0005-0000-0000-00009AA90000}"/>
    <cellStyle name="Normal 6 6 2 19 2 3" xfId="51521" xr:uid="{00000000-0005-0000-0000-00009BA90000}"/>
    <cellStyle name="Normal 6 6 2 19 3" xfId="28178" xr:uid="{00000000-0005-0000-0000-00009CA90000}"/>
    <cellStyle name="Normal 6 6 2 19 4" xfId="43775" xr:uid="{00000000-0005-0000-0000-00009DA90000}"/>
    <cellStyle name="Normal 6 6 2 2" xfId="12347" xr:uid="{00000000-0005-0000-0000-00009EA90000}"/>
    <cellStyle name="Normal 6 6 2 2 2" xfId="12348" xr:uid="{00000000-0005-0000-0000-00009FA90000}"/>
    <cellStyle name="Normal 6 6 2 2 2 2" xfId="12349" xr:uid="{00000000-0005-0000-0000-0000A0A90000}"/>
    <cellStyle name="Normal 6 6 2 2 2 2 2" xfId="20258" xr:uid="{00000000-0005-0000-0000-0000A1A90000}"/>
    <cellStyle name="Normal 6 6 2 2 2 2 2 2" xfId="35927" xr:uid="{00000000-0005-0000-0000-0000A2A90000}"/>
    <cellStyle name="Normal 6 6 2 2 2 2 2 3" xfId="51524" xr:uid="{00000000-0005-0000-0000-0000A3A90000}"/>
    <cellStyle name="Normal 6 6 2 2 2 2 3" xfId="28181" xr:uid="{00000000-0005-0000-0000-0000A4A90000}"/>
    <cellStyle name="Normal 6 6 2 2 2 2 4" xfId="43778" xr:uid="{00000000-0005-0000-0000-0000A5A90000}"/>
    <cellStyle name="Normal 6 6 2 2 2 3" xfId="12350" xr:uid="{00000000-0005-0000-0000-0000A6A90000}"/>
    <cellStyle name="Normal 6 6 2 2 2 3 2" xfId="20259" xr:uid="{00000000-0005-0000-0000-0000A7A90000}"/>
    <cellStyle name="Normal 6 6 2 2 2 3 2 2" xfId="35928" xr:uid="{00000000-0005-0000-0000-0000A8A90000}"/>
    <cellStyle name="Normal 6 6 2 2 2 3 2 3" xfId="51525" xr:uid="{00000000-0005-0000-0000-0000A9A90000}"/>
    <cellStyle name="Normal 6 6 2 2 2 3 3" xfId="28182" xr:uid="{00000000-0005-0000-0000-0000AAA90000}"/>
    <cellStyle name="Normal 6 6 2 2 2 3 4" xfId="43779" xr:uid="{00000000-0005-0000-0000-0000ABA90000}"/>
    <cellStyle name="Normal 6 6 2 2 2 4" xfId="20257" xr:uid="{00000000-0005-0000-0000-0000ACA90000}"/>
    <cellStyle name="Normal 6 6 2 2 2 4 2" xfId="35926" xr:uid="{00000000-0005-0000-0000-0000ADA90000}"/>
    <cellStyle name="Normal 6 6 2 2 2 4 3" xfId="51523" xr:uid="{00000000-0005-0000-0000-0000AEA90000}"/>
    <cellStyle name="Normal 6 6 2 2 2 5" xfId="28180" xr:uid="{00000000-0005-0000-0000-0000AFA90000}"/>
    <cellStyle name="Normal 6 6 2 2 2 6" xfId="43777" xr:uid="{00000000-0005-0000-0000-0000B0A90000}"/>
    <cellStyle name="Normal 6 6 2 2 3" xfId="12351" xr:uid="{00000000-0005-0000-0000-0000B1A90000}"/>
    <cellStyle name="Normal 6 6 2 2 3 2" xfId="12352" xr:uid="{00000000-0005-0000-0000-0000B2A90000}"/>
    <cellStyle name="Normal 6 6 2 2 3 2 2" xfId="20261" xr:uid="{00000000-0005-0000-0000-0000B3A90000}"/>
    <cellStyle name="Normal 6 6 2 2 3 2 2 2" xfId="35930" xr:uid="{00000000-0005-0000-0000-0000B4A90000}"/>
    <cellStyle name="Normal 6 6 2 2 3 2 2 3" xfId="51527" xr:uid="{00000000-0005-0000-0000-0000B5A90000}"/>
    <cellStyle name="Normal 6 6 2 2 3 2 3" xfId="28184" xr:uid="{00000000-0005-0000-0000-0000B6A90000}"/>
    <cellStyle name="Normal 6 6 2 2 3 2 4" xfId="43781" xr:uid="{00000000-0005-0000-0000-0000B7A90000}"/>
    <cellStyle name="Normal 6 6 2 2 3 3" xfId="12353" xr:uid="{00000000-0005-0000-0000-0000B8A90000}"/>
    <cellStyle name="Normal 6 6 2 2 3 3 2" xfId="20262" xr:uid="{00000000-0005-0000-0000-0000B9A90000}"/>
    <cellStyle name="Normal 6 6 2 2 3 3 2 2" xfId="35931" xr:uid="{00000000-0005-0000-0000-0000BAA90000}"/>
    <cellStyle name="Normal 6 6 2 2 3 3 2 3" xfId="51528" xr:uid="{00000000-0005-0000-0000-0000BBA90000}"/>
    <cellStyle name="Normal 6 6 2 2 3 3 3" xfId="28185" xr:uid="{00000000-0005-0000-0000-0000BCA90000}"/>
    <cellStyle name="Normal 6 6 2 2 3 3 4" xfId="43782" xr:uid="{00000000-0005-0000-0000-0000BDA90000}"/>
    <cellStyle name="Normal 6 6 2 2 3 4" xfId="20260" xr:uid="{00000000-0005-0000-0000-0000BEA90000}"/>
    <cellStyle name="Normal 6 6 2 2 3 4 2" xfId="35929" xr:uid="{00000000-0005-0000-0000-0000BFA90000}"/>
    <cellStyle name="Normal 6 6 2 2 3 4 3" xfId="51526" xr:uid="{00000000-0005-0000-0000-0000C0A90000}"/>
    <cellStyle name="Normal 6 6 2 2 3 5" xfId="28183" xr:uid="{00000000-0005-0000-0000-0000C1A90000}"/>
    <cellStyle name="Normal 6 6 2 2 3 6" xfId="43780" xr:uid="{00000000-0005-0000-0000-0000C2A90000}"/>
    <cellStyle name="Normal 6 6 2 2 4" xfId="12354" xr:uid="{00000000-0005-0000-0000-0000C3A90000}"/>
    <cellStyle name="Normal 6 6 2 2 4 2" xfId="12355" xr:uid="{00000000-0005-0000-0000-0000C4A90000}"/>
    <cellStyle name="Normal 6 6 2 2 4 2 2" xfId="20264" xr:uid="{00000000-0005-0000-0000-0000C5A90000}"/>
    <cellStyle name="Normal 6 6 2 2 4 2 2 2" xfId="35933" xr:uid="{00000000-0005-0000-0000-0000C6A90000}"/>
    <cellStyle name="Normal 6 6 2 2 4 2 2 3" xfId="51530" xr:uid="{00000000-0005-0000-0000-0000C7A90000}"/>
    <cellStyle name="Normal 6 6 2 2 4 2 3" xfId="28187" xr:uid="{00000000-0005-0000-0000-0000C8A90000}"/>
    <cellStyle name="Normal 6 6 2 2 4 2 4" xfId="43784" xr:uid="{00000000-0005-0000-0000-0000C9A90000}"/>
    <cellStyle name="Normal 6 6 2 2 4 3" xfId="12356" xr:uid="{00000000-0005-0000-0000-0000CAA90000}"/>
    <cellStyle name="Normal 6 6 2 2 4 3 2" xfId="20265" xr:uid="{00000000-0005-0000-0000-0000CBA90000}"/>
    <cellStyle name="Normal 6 6 2 2 4 3 2 2" xfId="35934" xr:uid="{00000000-0005-0000-0000-0000CCA90000}"/>
    <cellStyle name="Normal 6 6 2 2 4 3 2 3" xfId="51531" xr:uid="{00000000-0005-0000-0000-0000CDA90000}"/>
    <cellStyle name="Normal 6 6 2 2 4 3 3" xfId="28188" xr:uid="{00000000-0005-0000-0000-0000CEA90000}"/>
    <cellStyle name="Normal 6 6 2 2 4 3 4" xfId="43785" xr:uid="{00000000-0005-0000-0000-0000CFA90000}"/>
    <cellStyle name="Normal 6 6 2 2 4 4" xfId="20263" xr:uid="{00000000-0005-0000-0000-0000D0A90000}"/>
    <cellStyle name="Normal 6 6 2 2 4 4 2" xfId="35932" xr:uid="{00000000-0005-0000-0000-0000D1A90000}"/>
    <cellStyle name="Normal 6 6 2 2 4 4 3" xfId="51529" xr:uid="{00000000-0005-0000-0000-0000D2A90000}"/>
    <cellStyle name="Normal 6 6 2 2 4 5" xfId="28186" xr:uid="{00000000-0005-0000-0000-0000D3A90000}"/>
    <cellStyle name="Normal 6 6 2 2 4 6" xfId="43783" xr:uid="{00000000-0005-0000-0000-0000D4A90000}"/>
    <cellStyle name="Normal 6 6 2 2 5" xfId="12357" xr:uid="{00000000-0005-0000-0000-0000D5A90000}"/>
    <cellStyle name="Normal 6 6 2 2 5 2" xfId="12358" xr:uid="{00000000-0005-0000-0000-0000D6A90000}"/>
    <cellStyle name="Normal 6 6 2 2 5 2 2" xfId="20267" xr:uid="{00000000-0005-0000-0000-0000D7A90000}"/>
    <cellStyle name="Normal 6 6 2 2 5 2 2 2" xfId="35936" xr:uid="{00000000-0005-0000-0000-0000D8A90000}"/>
    <cellStyle name="Normal 6 6 2 2 5 2 2 3" xfId="51533" xr:uid="{00000000-0005-0000-0000-0000D9A90000}"/>
    <cellStyle name="Normal 6 6 2 2 5 2 3" xfId="28190" xr:uid="{00000000-0005-0000-0000-0000DAA90000}"/>
    <cellStyle name="Normal 6 6 2 2 5 2 4" xfId="43787" xr:uid="{00000000-0005-0000-0000-0000DBA90000}"/>
    <cellStyle name="Normal 6 6 2 2 5 3" xfId="12359" xr:uid="{00000000-0005-0000-0000-0000DCA90000}"/>
    <cellStyle name="Normal 6 6 2 2 5 3 2" xfId="20268" xr:uid="{00000000-0005-0000-0000-0000DDA90000}"/>
    <cellStyle name="Normal 6 6 2 2 5 3 2 2" xfId="35937" xr:uid="{00000000-0005-0000-0000-0000DEA90000}"/>
    <cellStyle name="Normal 6 6 2 2 5 3 2 3" xfId="51534" xr:uid="{00000000-0005-0000-0000-0000DFA90000}"/>
    <cellStyle name="Normal 6 6 2 2 5 3 3" xfId="28191" xr:uid="{00000000-0005-0000-0000-0000E0A90000}"/>
    <cellStyle name="Normal 6 6 2 2 5 3 4" xfId="43788" xr:uid="{00000000-0005-0000-0000-0000E1A90000}"/>
    <cellStyle name="Normal 6 6 2 2 5 4" xfId="20266" xr:uid="{00000000-0005-0000-0000-0000E2A90000}"/>
    <cellStyle name="Normal 6 6 2 2 5 4 2" xfId="35935" xr:uid="{00000000-0005-0000-0000-0000E3A90000}"/>
    <cellStyle name="Normal 6 6 2 2 5 4 3" xfId="51532" xr:uid="{00000000-0005-0000-0000-0000E4A90000}"/>
    <cellStyle name="Normal 6 6 2 2 5 5" xfId="28189" xr:uid="{00000000-0005-0000-0000-0000E5A90000}"/>
    <cellStyle name="Normal 6 6 2 2 5 6" xfId="43786" xr:uid="{00000000-0005-0000-0000-0000E6A90000}"/>
    <cellStyle name="Normal 6 6 2 2 6" xfId="20256" xr:uid="{00000000-0005-0000-0000-0000E7A90000}"/>
    <cellStyle name="Normal 6 6 2 2 6 2" xfId="35925" xr:uid="{00000000-0005-0000-0000-0000E8A90000}"/>
    <cellStyle name="Normal 6 6 2 2 6 3" xfId="51522" xr:uid="{00000000-0005-0000-0000-0000E9A90000}"/>
    <cellStyle name="Normal 6 6 2 2 7" xfId="28179" xr:uid="{00000000-0005-0000-0000-0000EAA90000}"/>
    <cellStyle name="Normal 6 6 2 2 8" xfId="43776" xr:uid="{00000000-0005-0000-0000-0000EBA90000}"/>
    <cellStyle name="Normal 6 6 2 20" xfId="12360" xr:uid="{00000000-0005-0000-0000-0000ECA90000}"/>
    <cellStyle name="Normal 6 6 2 20 2" xfId="20269" xr:uid="{00000000-0005-0000-0000-0000EDA90000}"/>
    <cellStyle name="Normal 6 6 2 20 2 2" xfId="35938" xr:uid="{00000000-0005-0000-0000-0000EEA90000}"/>
    <cellStyle name="Normal 6 6 2 20 2 3" xfId="51535" xr:uid="{00000000-0005-0000-0000-0000EFA90000}"/>
    <cellStyle name="Normal 6 6 2 20 3" xfId="28192" xr:uid="{00000000-0005-0000-0000-0000F0A90000}"/>
    <cellStyle name="Normal 6 6 2 20 4" xfId="43789" xr:uid="{00000000-0005-0000-0000-0000F1A90000}"/>
    <cellStyle name="Normal 6 6 2 21" xfId="20231" xr:uid="{00000000-0005-0000-0000-0000F2A90000}"/>
    <cellStyle name="Normal 6 6 2 21 2" xfId="35900" xr:uid="{00000000-0005-0000-0000-0000F3A90000}"/>
    <cellStyle name="Normal 6 6 2 21 3" xfId="51497" xr:uid="{00000000-0005-0000-0000-0000F4A90000}"/>
    <cellStyle name="Normal 6 6 2 22" xfId="28154" xr:uid="{00000000-0005-0000-0000-0000F5A90000}"/>
    <cellStyle name="Normal 6 6 2 23" xfId="43751" xr:uid="{00000000-0005-0000-0000-0000F6A90000}"/>
    <cellStyle name="Normal 6 6 2 3" xfId="12361" xr:uid="{00000000-0005-0000-0000-0000F7A90000}"/>
    <cellStyle name="Normal 6 6 2 3 2" xfId="12362" xr:uid="{00000000-0005-0000-0000-0000F8A90000}"/>
    <cellStyle name="Normal 6 6 2 3 2 2" xfId="20271" xr:uid="{00000000-0005-0000-0000-0000F9A90000}"/>
    <cellStyle name="Normal 6 6 2 3 2 2 2" xfId="35940" xr:uid="{00000000-0005-0000-0000-0000FAA90000}"/>
    <cellStyle name="Normal 6 6 2 3 2 2 3" xfId="51537" xr:uid="{00000000-0005-0000-0000-0000FBA90000}"/>
    <cellStyle name="Normal 6 6 2 3 2 3" xfId="28194" xr:uid="{00000000-0005-0000-0000-0000FCA90000}"/>
    <cellStyle name="Normal 6 6 2 3 2 4" xfId="43791" xr:uid="{00000000-0005-0000-0000-0000FDA90000}"/>
    <cellStyle name="Normal 6 6 2 3 3" xfId="12363" xr:uid="{00000000-0005-0000-0000-0000FEA90000}"/>
    <cellStyle name="Normal 6 6 2 3 3 2" xfId="20272" xr:uid="{00000000-0005-0000-0000-0000FFA90000}"/>
    <cellStyle name="Normal 6 6 2 3 3 2 2" xfId="35941" xr:uid="{00000000-0005-0000-0000-000000AA0000}"/>
    <cellStyle name="Normal 6 6 2 3 3 2 3" xfId="51538" xr:uid="{00000000-0005-0000-0000-000001AA0000}"/>
    <cellStyle name="Normal 6 6 2 3 3 3" xfId="28195" xr:uid="{00000000-0005-0000-0000-000002AA0000}"/>
    <cellStyle name="Normal 6 6 2 3 3 4" xfId="43792" xr:uid="{00000000-0005-0000-0000-000003AA0000}"/>
    <cellStyle name="Normal 6 6 2 3 4" xfId="20270" xr:uid="{00000000-0005-0000-0000-000004AA0000}"/>
    <cellStyle name="Normal 6 6 2 3 4 2" xfId="35939" xr:uid="{00000000-0005-0000-0000-000005AA0000}"/>
    <cellStyle name="Normal 6 6 2 3 4 3" xfId="51536" xr:uid="{00000000-0005-0000-0000-000006AA0000}"/>
    <cellStyle name="Normal 6 6 2 3 5" xfId="28193" xr:uid="{00000000-0005-0000-0000-000007AA0000}"/>
    <cellStyle name="Normal 6 6 2 3 6" xfId="43790" xr:uid="{00000000-0005-0000-0000-000008AA0000}"/>
    <cellStyle name="Normal 6 6 2 4" xfId="12364" xr:uid="{00000000-0005-0000-0000-000009AA0000}"/>
    <cellStyle name="Normal 6 6 2 4 2" xfId="12365" xr:uid="{00000000-0005-0000-0000-00000AAA0000}"/>
    <cellStyle name="Normal 6 6 2 4 2 2" xfId="20274" xr:uid="{00000000-0005-0000-0000-00000BAA0000}"/>
    <cellStyle name="Normal 6 6 2 4 2 2 2" xfId="35943" xr:uid="{00000000-0005-0000-0000-00000CAA0000}"/>
    <cellStyle name="Normal 6 6 2 4 2 2 3" xfId="51540" xr:uid="{00000000-0005-0000-0000-00000DAA0000}"/>
    <cellStyle name="Normal 6 6 2 4 2 3" xfId="28197" xr:uid="{00000000-0005-0000-0000-00000EAA0000}"/>
    <cellStyle name="Normal 6 6 2 4 2 4" xfId="43794" xr:uid="{00000000-0005-0000-0000-00000FAA0000}"/>
    <cellStyle name="Normal 6 6 2 4 3" xfId="12366" xr:uid="{00000000-0005-0000-0000-000010AA0000}"/>
    <cellStyle name="Normal 6 6 2 4 3 2" xfId="20275" xr:uid="{00000000-0005-0000-0000-000011AA0000}"/>
    <cellStyle name="Normal 6 6 2 4 3 2 2" xfId="35944" xr:uid="{00000000-0005-0000-0000-000012AA0000}"/>
    <cellStyle name="Normal 6 6 2 4 3 2 3" xfId="51541" xr:uid="{00000000-0005-0000-0000-000013AA0000}"/>
    <cellStyle name="Normal 6 6 2 4 3 3" xfId="28198" xr:uid="{00000000-0005-0000-0000-000014AA0000}"/>
    <cellStyle name="Normal 6 6 2 4 3 4" xfId="43795" xr:uid="{00000000-0005-0000-0000-000015AA0000}"/>
    <cellStyle name="Normal 6 6 2 4 4" xfId="20273" xr:uid="{00000000-0005-0000-0000-000016AA0000}"/>
    <cellStyle name="Normal 6 6 2 4 4 2" xfId="35942" xr:uid="{00000000-0005-0000-0000-000017AA0000}"/>
    <cellStyle name="Normal 6 6 2 4 4 3" xfId="51539" xr:uid="{00000000-0005-0000-0000-000018AA0000}"/>
    <cellStyle name="Normal 6 6 2 4 5" xfId="28196" xr:uid="{00000000-0005-0000-0000-000019AA0000}"/>
    <cellStyle name="Normal 6 6 2 4 6" xfId="43793" xr:uid="{00000000-0005-0000-0000-00001AAA0000}"/>
    <cellStyle name="Normal 6 6 2 5" xfId="12367" xr:uid="{00000000-0005-0000-0000-00001BAA0000}"/>
    <cellStyle name="Normal 6 6 2 5 2" xfId="12368" xr:uid="{00000000-0005-0000-0000-00001CAA0000}"/>
    <cellStyle name="Normal 6 6 2 5 2 2" xfId="20277" xr:uid="{00000000-0005-0000-0000-00001DAA0000}"/>
    <cellStyle name="Normal 6 6 2 5 2 2 2" xfId="35946" xr:uid="{00000000-0005-0000-0000-00001EAA0000}"/>
    <cellStyle name="Normal 6 6 2 5 2 2 3" xfId="51543" xr:uid="{00000000-0005-0000-0000-00001FAA0000}"/>
    <cellStyle name="Normal 6 6 2 5 2 3" xfId="28200" xr:uid="{00000000-0005-0000-0000-000020AA0000}"/>
    <cellStyle name="Normal 6 6 2 5 2 4" xfId="43797" xr:uid="{00000000-0005-0000-0000-000021AA0000}"/>
    <cellStyle name="Normal 6 6 2 5 3" xfId="12369" xr:uid="{00000000-0005-0000-0000-000022AA0000}"/>
    <cellStyle name="Normal 6 6 2 5 3 2" xfId="20278" xr:uid="{00000000-0005-0000-0000-000023AA0000}"/>
    <cellStyle name="Normal 6 6 2 5 3 2 2" xfId="35947" xr:uid="{00000000-0005-0000-0000-000024AA0000}"/>
    <cellStyle name="Normal 6 6 2 5 3 2 3" xfId="51544" xr:uid="{00000000-0005-0000-0000-000025AA0000}"/>
    <cellStyle name="Normal 6 6 2 5 3 3" xfId="28201" xr:uid="{00000000-0005-0000-0000-000026AA0000}"/>
    <cellStyle name="Normal 6 6 2 5 3 4" xfId="43798" xr:uid="{00000000-0005-0000-0000-000027AA0000}"/>
    <cellStyle name="Normal 6 6 2 5 4" xfId="20276" xr:uid="{00000000-0005-0000-0000-000028AA0000}"/>
    <cellStyle name="Normal 6 6 2 5 4 2" xfId="35945" xr:uid="{00000000-0005-0000-0000-000029AA0000}"/>
    <cellStyle name="Normal 6 6 2 5 4 3" xfId="51542" xr:uid="{00000000-0005-0000-0000-00002AAA0000}"/>
    <cellStyle name="Normal 6 6 2 5 5" xfId="28199" xr:uid="{00000000-0005-0000-0000-00002BAA0000}"/>
    <cellStyle name="Normal 6 6 2 5 6" xfId="43796" xr:uid="{00000000-0005-0000-0000-00002CAA0000}"/>
    <cellStyle name="Normal 6 6 2 6" xfId="12370" xr:uid="{00000000-0005-0000-0000-00002DAA0000}"/>
    <cellStyle name="Normal 6 6 2 6 2" xfId="12371" xr:uid="{00000000-0005-0000-0000-00002EAA0000}"/>
    <cellStyle name="Normal 6 6 2 6 2 2" xfId="20280" xr:uid="{00000000-0005-0000-0000-00002FAA0000}"/>
    <cellStyle name="Normal 6 6 2 6 2 2 2" xfId="35949" xr:uid="{00000000-0005-0000-0000-000030AA0000}"/>
    <cellStyle name="Normal 6 6 2 6 2 2 3" xfId="51546" xr:uid="{00000000-0005-0000-0000-000031AA0000}"/>
    <cellStyle name="Normal 6 6 2 6 2 3" xfId="28203" xr:uid="{00000000-0005-0000-0000-000032AA0000}"/>
    <cellStyle name="Normal 6 6 2 6 2 4" xfId="43800" xr:uid="{00000000-0005-0000-0000-000033AA0000}"/>
    <cellStyle name="Normal 6 6 2 6 3" xfId="12372" xr:uid="{00000000-0005-0000-0000-000034AA0000}"/>
    <cellStyle name="Normal 6 6 2 6 3 2" xfId="20281" xr:uid="{00000000-0005-0000-0000-000035AA0000}"/>
    <cellStyle name="Normal 6 6 2 6 3 2 2" xfId="35950" xr:uid="{00000000-0005-0000-0000-000036AA0000}"/>
    <cellStyle name="Normal 6 6 2 6 3 2 3" xfId="51547" xr:uid="{00000000-0005-0000-0000-000037AA0000}"/>
    <cellStyle name="Normal 6 6 2 6 3 3" xfId="28204" xr:uid="{00000000-0005-0000-0000-000038AA0000}"/>
    <cellStyle name="Normal 6 6 2 6 3 4" xfId="43801" xr:uid="{00000000-0005-0000-0000-000039AA0000}"/>
    <cellStyle name="Normal 6 6 2 6 4" xfId="20279" xr:uid="{00000000-0005-0000-0000-00003AAA0000}"/>
    <cellStyle name="Normal 6 6 2 6 4 2" xfId="35948" xr:uid="{00000000-0005-0000-0000-00003BAA0000}"/>
    <cellStyle name="Normal 6 6 2 6 4 3" xfId="51545" xr:uid="{00000000-0005-0000-0000-00003CAA0000}"/>
    <cellStyle name="Normal 6 6 2 6 5" xfId="28202" xr:uid="{00000000-0005-0000-0000-00003DAA0000}"/>
    <cellStyle name="Normal 6 6 2 6 6" xfId="43799" xr:uid="{00000000-0005-0000-0000-00003EAA0000}"/>
    <cellStyle name="Normal 6 6 2 7" xfId="12373" xr:uid="{00000000-0005-0000-0000-00003FAA0000}"/>
    <cellStyle name="Normal 6 6 2 7 2" xfId="12374" xr:uid="{00000000-0005-0000-0000-000040AA0000}"/>
    <cellStyle name="Normal 6 6 2 7 2 2" xfId="20283" xr:uid="{00000000-0005-0000-0000-000041AA0000}"/>
    <cellStyle name="Normal 6 6 2 7 2 2 2" xfId="35952" xr:uid="{00000000-0005-0000-0000-000042AA0000}"/>
    <cellStyle name="Normal 6 6 2 7 2 2 3" xfId="51549" xr:uid="{00000000-0005-0000-0000-000043AA0000}"/>
    <cellStyle name="Normal 6 6 2 7 2 3" xfId="28206" xr:uid="{00000000-0005-0000-0000-000044AA0000}"/>
    <cellStyle name="Normal 6 6 2 7 2 4" xfId="43803" xr:uid="{00000000-0005-0000-0000-000045AA0000}"/>
    <cellStyle name="Normal 6 6 2 7 3" xfId="12375" xr:uid="{00000000-0005-0000-0000-000046AA0000}"/>
    <cellStyle name="Normal 6 6 2 7 3 2" xfId="20284" xr:uid="{00000000-0005-0000-0000-000047AA0000}"/>
    <cellStyle name="Normal 6 6 2 7 3 2 2" xfId="35953" xr:uid="{00000000-0005-0000-0000-000048AA0000}"/>
    <cellStyle name="Normal 6 6 2 7 3 2 3" xfId="51550" xr:uid="{00000000-0005-0000-0000-000049AA0000}"/>
    <cellStyle name="Normal 6 6 2 7 3 3" xfId="28207" xr:uid="{00000000-0005-0000-0000-00004AAA0000}"/>
    <cellStyle name="Normal 6 6 2 7 3 4" xfId="43804" xr:uid="{00000000-0005-0000-0000-00004BAA0000}"/>
    <cellStyle name="Normal 6 6 2 7 4" xfId="20282" xr:uid="{00000000-0005-0000-0000-00004CAA0000}"/>
    <cellStyle name="Normal 6 6 2 7 4 2" xfId="35951" xr:uid="{00000000-0005-0000-0000-00004DAA0000}"/>
    <cellStyle name="Normal 6 6 2 7 4 3" xfId="51548" xr:uid="{00000000-0005-0000-0000-00004EAA0000}"/>
    <cellStyle name="Normal 6 6 2 7 5" xfId="28205" xr:uid="{00000000-0005-0000-0000-00004FAA0000}"/>
    <cellStyle name="Normal 6 6 2 7 6" xfId="43802" xr:uid="{00000000-0005-0000-0000-000050AA0000}"/>
    <cellStyle name="Normal 6 6 2 8" xfId="12376" xr:uid="{00000000-0005-0000-0000-000051AA0000}"/>
    <cellStyle name="Normal 6 6 2 8 2" xfId="12377" xr:uid="{00000000-0005-0000-0000-000052AA0000}"/>
    <cellStyle name="Normal 6 6 2 8 2 2" xfId="20286" xr:uid="{00000000-0005-0000-0000-000053AA0000}"/>
    <cellStyle name="Normal 6 6 2 8 2 2 2" xfId="35955" xr:uid="{00000000-0005-0000-0000-000054AA0000}"/>
    <cellStyle name="Normal 6 6 2 8 2 2 3" xfId="51552" xr:uid="{00000000-0005-0000-0000-000055AA0000}"/>
    <cellStyle name="Normal 6 6 2 8 2 3" xfId="28209" xr:uid="{00000000-0005-0000-0000-000056AA0000}"/>
    <cellStyle name="Normal 6 6 2 8 2 4" xfId="43806" xr:uid="{00000000-0005-0000-0000-000057AA0000}"/>
    <cellStyle name="Normal 6 6 2 8 3" xfId="12378" xr:uid="{00000000-0005-0000-0000-000058AA0000}"/>
    <cellStyle name="Normal 6 6 2 8 3 2" xfId="20287" xr:uid="{00000000-0005-0000-0000-000059AA0000}"/>
    <cellStyle name="Normal 6 6 2 8 3 2 2" xfId="35956" xr:uid="{00000000-0005-0000-0000-00005AAA0000}"/>
    <cellStyle name="Normal 6 6 2 8 3 2 3" xfId="51553" xr:uid="{00000000-0005-0000-0000-00005BAA0000}"/>
    <cellStyle name="Normal 6 6 2 8 3 3" xfId="28210" xr:uid="{00000000-0005-0000-0000-00005CAA0000}"/>
    <cellStyle name="Normal 6 6 2 8 3 4" xfId="43807" xr:uid="{00000000-0005-0000-0000-00005DAA0000}"/>
    <cellStyle name="Normal 6 6 2 8 4" xfId="20285" xr:uid="{00000000-0005-0000-0000-00005EAA0000}"/>
    <cellStyle name="Normal 6 6 2 8 4 2" xfId="35954" xr:uid="{00000000-0005-0000-0000-00005FAA0000}"/>
    <cellStyle name="Normal 6 6 2 8 4 3" xfId="51551" xr:uid="{00000000-0005-0000-0000-000060AA0000}"/>
    <cellStyle name="Normal 6 6 2 8 5" xfId="28208" xr:uid="{00000000-0005-0000-0000-000061AA0000}"/>
    <cellStyle name="Normal 6 6 2 8 6" xfId="43805" xr:uid="{00000000-0005-0000-0000-000062AA0000}"/>
    <cellStyle name="Normal 6 6 2 9" xfId="12379" xr:uid="{00000000-0005-0000-0000-000063AA0000}"/>
    <cellStyle name="Normal 6 6 2 9 2" xfId="12380" xr:uid="{00000000-0005-0000-0000-000064AA0000}"/>
    <cellStyle name="Normal 6 6 2 9 2 2" xfId="20289" xr:uid="{00000000-0005-0000-0000-000065AA0000}"/>
    <cellStyle name="Normal 6 6 2 9 2 2 2" xfId="35958" xr:uid="{00000000-0005-0000-0000-000066AA0000}"/>
    <cellStyle name="Normal 6 6 2 9 2 2 3" xfId="51555" xr:uid="{00000000-0005-0000-0000-000067AA0000}"/>
    <cellStyle name="Normal 6 6 2 9 2 3" xfId="28212" xr:uid="{00000000-0005-0000-0000-000068AA0000}"/>
    <cellStyle name="Normal 6 6 2 9 2 4" xfId="43809" xr:uid="{00000000-0005-0000-0000-000069AA0000}"/>
    <cellStyle name="Normal 6 6 2 9 3" xfId="12381" xr:uid="{00000000-0005-0000-0000-00006AAA0000}"/>
    <cellStyle name="Normal 6 6 2 9 3 2" xfId="20290" xr:uid="{00000000-0005-0000-0000-00006BAA0000}"/>
    <cellStyle name="Normal 6 6 2 9 3 2 2" xfId="35959" xr:uid="{00000000-0005-0000-0000-00006CAA0000}"/>
    <cellStyle name="Normal 6 6 2 9 3 2 3" xfId="51556" xr:uid="{00000000-0005-0000-0000-00006DAA0000}"/>
    <cellStyle name="Normal 6 6 2 9 3 3" xfId="28213" xr:uid="{00000000-0005-0000-0000-00006EAA0000}"/>
    <cellStyle name="Normal 6 6 2 9 3 4" xfId="43810" xr:uid="{00000000-0005-0000-0000-00006FAA0000}"/>
    <cellStyle name="Normal 6 6 2 9 4" xfId="20288" xr:uid="{00000000-0005-0000-0000-000070AA0000}"/>
    <cellStyle name="Normal 6 6 2 9 4 2" xfId="35957" xr:uid="{00000000-0005-0000-0000-000071AA0000}"/>
    <cellStyle name="Normal 6 6 2 9 4 3" xfId="51554" xr:uid="{00000000-0005-0000-0000-000072AA0000}"/>
    <cellStyle name="Normal 6 6 2 9 5" xfId="28211" xr:uid="{00000000-0005-0000-0000-000073AA0000}"/>
    <cellStyle name="Normal 6 6 2 9 6" xfId="43808" xr:uid="{00000000-0005-0000-0000-000074AA0000}"/>
    <cellStyle name="Normal 6 6 20" xfId="20214" xr:uid="{00000000-0005-0000-0000-000075AA0000}"/>
    <cellStyle name="Normal 6 6 20 2" xfId="35883" xr:uid="{00000000-0005-0000-0000-000076AA0000}"/>
    <cellStyle name="Normal 6 6 20 3" xfId="51480" xr:uid="{00000000-0005-0000-0000-000077AA0000}"/>
    <cellStyle name="Normal 6 6 21" xfId="28137" xr:uid="{00000000-0005-0000-0000-000078AA0000}"/>
    <cellStyle name="Normal 6 6 22" xfId="43734" xr:uid="{00000000-0005-0000-0000-000079AA0000}"/>
    <cellStyle name="Normal 6 6 3" xfId="12382" xr:uid="{00000000-0005-0000-0000-00007AAA0000}"/>
    <cellStyle name="Normal 6 6 3 2" xfId="12383" xr:uid="{00000000-0005-0000-0000-00007BAA0000}"/>
    <cellStyle name="Normal 6 6 3 2 2" xfId="20292" xr:uid="{00000000-0005-0000-0000-00007CAA0000}"/>
    <cellStyle name="Normal 6 6 3 2 2 2" xfId="35961" xr:uid="{00000000-0005-0000-0000-00007DAA0000}"/>
    <cellStyle name="Normal 6 6 3 2 2 3" xfId="51558" xr:uid="{00000000-0005-0000-0000-00007EAA0000}"/>
    <cellStyle name="Normal 6 6 3 2 3" xfId="28215" xr:uid="{00000000-0005-0000-0000-00007FAA0000}"/>
    <cellStyle name="Normal 6 6 3 2 4" xfId="43812" xr:uid="{00000000-0005-0000-0000-000080AA0000}"/>
    <cellStyle name="Normal 6 6 3 3" xfId="12384" xr:uid="{00000000-0005-0000-0000-000081AA0000}"/>
    <cellStyle name="Normal 6 6 3 3 2" xfId="20293" xr:uid="{00000000-0005-0000-0000-000082AA0000}"/>
    <cellStyle name="Normal 6 6 3 3 2 2" xfId="35962" xr:uid="{00000000-0005-0000-0000-000083AA0000}"/>
    <cellStyle name="Normal 6 6 3 3 2 3" xfId="51559" xr:uid="{00000000-0005-0000-0000-000084AA0000}"/>
    <cellStyle name="Normal 6 6 3 3 3" xfId="28216" xr:uid="{00000000-0005-0000-0000-000085AA0000}"/>
    <cellStyle name="Normal 6 6 3 3 4" xfId="43813" xr:uid="{00000000-0005-0000-0000-000086AA0000}"/>
    <cellStyle name="Normal 6 6 3 4" xfId="12385" xr:uid="{00000000-0005-0000-0000-000087AA0000}"/>
    <cellStyle name="Normal 6 6 3 4 2" xfId="20294" xr:uid="{00000000-0005-0000-0000-000088AA0000}"/>
    <cellStyle name="Normal 6 6 3 4 2 2" xfId="35963" xr:uid="{00000000-0005-0000-0000-000089AA0000}"/>
    <cellStyle name="Normal 6 6 3 4 2 3" xfId="51560" xr:uid="{00000000-0005-0000-0000-00008AAA0000}"/>
    <cellStyle name="Normal 6 6 3 4 3" xfId="28217" xr:uid="{00000000-0005-0000-0000-00008BAA0000}"/>
    <cellStyle name="Normal 6 6 3 4 4" xfId="43814" xr:uid="{00000000-0005-0000-0000-00008CAA0000}"/>
    <cellStyle name="Normal 6 6 3 5" xfId="12386" xr:uid="{00000000-0005-0000-0000-00008DAA0000}"/>
    <cellStyle name="Normal 6 6 3 5 2" xfId="20295" xr:uid="{00000000-0005-0000-0000-00008EAA0000}"/>
    <cellStyle name="Normal 6 6 3 5 2 2" xfId="35964" xr:uid="{00000000-0005-0000-0000-00008FAA0000}"/>
    <cellStyle name="Normal 6 6 3 5 2 3" xfId="51561" xr:uid="{00000000-0005-0000-0000-000090AA0000}"/>
    <cellStyle name="Normal 6 6 3 5 3" xfId="28218" xr:uid="{00000000-0005-0000-0000-000091AA0000}"/>
    <cellStyle name="Normal 6 6 3 5 4" xfId="43815" xr:uid="{00000000-0005-0000-0000-000092AA0000}"/>
    <cellStyle name="Normal 6 6 3 6" xfId="12387" xr:uid="{00000000-0005-0000-0000-000093AA0000}"/>
    <cellStyle name="Normal 6 6 3 6 2" xfId="20296" xr:uid="{00000000-0005-0000-0000-000094AA0000}"/>
    <cellStyle name="Normal 6 6 3 6 2 2" xfId="35965" xr:uid="{00000000-0005-0000-0000-000095AA0000}"/>
    <cellStyle name="Normal 6 6 3 6 2 3" xfId="51562" xr:uid="{00000000-0005-0000-0000-000096AA0000}"/>
    <cellStyle name="Normal 6 6 3 6 3" xfId="28219" xr:uid="{00000000-0005-0000-0000-000097AA0000}"/>
    <cellStyle name="Normal 6 6 3 6 4" xfId="43816" xr:uid="{00000000-0005-0000-0000-000098AA0000}"/>
    <cellStyle name="Normal 6 6 3 7" xfId="20291" xr:uid="{00000000-0005-0000-0000-000099AA0000}"/>
    <cellStyle name="Normal 6 6 3 7 2" xfId="35960" xr:uid="{00000000-0005-0000-0000-00009AAA0000}"/>
    <cellStyle name="Normal 6 6 3 7 3" xfId="51557" xr:uid="{00000000-0005-0000-0000-00009BAA0000}"/>
    <cellStyle name="Normal 6 6 3 8" xfId="28214" xr:uid="{00000000-0005-0000-0000-00009CAA0000}"/>
    <cellStyle name="Normal 6 6 3 9" xfId="43811" xr:uid="{00000000-0005-0000-0000-00009DAA0000}"/>
    <cellStyle name="Normal 6 6 4" xfId="12388" xr:uid="{00000000-0005-0000-0000-00009EAA0000}"/>
    <cellStyle name="Normal 6 6 4 2" xfId="20297" xr:uid="{00000000-0005-0000-0000-00009FAA0000}"/>
    <cellStyle name="Normal 6 6 4 2 2" xfId="35966" xr:uid="{00000000-0005-0000-0000-0000A0AA0000}"/>
    <cellStyle name="Normal 6 6 4 2 3" xfId="51563" xr:uid="{00000000-0005-0000-0000-0000A1AA0000}"/>
    <cellStyle name="Normal 6 6 4 3" xfId="28220" xr:uid="{00000000-0005-0000-0000-0000A2AA0000}"/>
    <cellStyle name="Normal 6 6 4 4" xfId="43817" xr:uid="{00000000-0005-0000-0000-0000A3AA0000}"/>
    <cellStyle name="Normal 6 6 5" xfId="12389" xr:uid="{00000000-0005-0000-0000-0000A4AA0000}"/>
    <cellStyle name="Normal 6 6 5 2" xfId="20298" xr:uid="{00000000-0005-0000-0000-0000A5AA0000}"/>
    <cellStyle name="Normal 6 6 5 2 2" xfId="35967" xr:uid="{00000000-0005-0000-0000-0000A6AA0000}"/>
    <cellStyle name="Normal 6 6 5 2 3" xfId="51564" xr:uid="{00000000-0005-0000-0000-0000A7AA0000}"/>
    <cellStyle name="Normal 6 6 5 3" xfId="28221" xr:uid="{00000000-0005-0000-0000-0000A8AA0000}"/>
    <cellStyle name="Normal 6 6 5 4" xfId="43818" xr:uid="{00000000-0005-0000-0000-0000A9AA0000}"/>
    <cellStyle name="Normal 6 6 6" xfId="12390" xr:uid="{00000000-0005-0000-0000-0000AAAA0000}"/>
    <cellStyle name="Normal 6 6 6 2" xfId="20299" xr:uid="{00000000-0005-0000-0000-0000ABAA0000}"/>
    <cellStyle name="Normal 6 6 6 2 2" xfId="35968" xr:uid="{00000000-0005-0000-0000-0000ACAA0000}"/>
    <cellStyle name="Normal 6 6 6 2 3" xfId="51565" xr:uid="{00000000-0005-0000-0000-0000ADAA0000}"/>
    <cellStyle name="Normal 6 6 6 3" xfId="28222" xr:uid="{00000000-0005-0000-0000-0000AEAA0000}"/>
    <cellStyle name="Normal 6 6 6 4" xfId="43819" xr:uid="{00000000-0005-0000-0000-0000AFAA0000}"/>
    <cellStyle name="Normal 6 6 7" xfId="12391" xr:uid="{00000000-0005-0000-0000-0000B0AA0000}"/>
    <cellStyle name="Normal 6 6 7 2" xfId="20300" xr:uid="{00000000-0005-0000-0000-0000B1AA0000}"/>
    <cellStyle name="Normal 6 6 7 2 2" xfId="35969" xr:uid="{00000000-0005-0000-0000-0000B2AA0000}"/>
    <cellStyle name="Normal 6 6 7 2 3" xfId="51566" xr:uid="{00000000-0005-0000-0000-0000B3AA0000}"/>
    <cellStyle name="Normal 6 6 7 3" xfId="28223" xr:uid="{00000000-0005-0000-0000-0000B4AA0000}"/>
    <cellStyle name="Normal 6 6 7 4" xfId="43820" xr:uid="{00000000-0005-0000-0000-0000B5AA0000}"/>
    <cellStyle name="Normal 6 6 8" xfId="12392" xr:uid="{00000000-0005-0000-0000-0000B6AA0000}"/>
    <cellStyle name="Normal 6 6 8 2" xfId="20301" xr:uid="{00000000-0005-0000-0000-0000B7AA0000}"/>
    <cellStyle name="Normal 6 6 8 2 2" xfId="35970" xr:uid="{00000000-0005-0000-0000-0000B8AA0000}"/>
    <cellStyle name="Normal 6 6 8 2 3" xfId="51567" xr:uid="{00000000-0005-0000-0000-0000B9AA0000}"/>
    <cellStyle name="Normal 6 6 8 3" xfId="28224" xr:uid="{00000000-0005-0000-0000-0000BAAA0000}"/>
    <cellStyle name="Normal 6 6 8 4" xfId="43821" xr:uid="{00000000-0005-0000-0000-0000BBAA0000}"/>
    <cellStyle name="Normal 6 6 9" xfId="12393" xr:uid="{00000000-0005-0000-0000-0000BCAA0000}"/>
    <cellStyle name="Normal 6 6 9 2" xfId="20302" xr:uid="{00000000-0005-0000-0000-0000BDAA0000}"/>
    <cellStyle name="Normal 6 6 9 2 2" xfId="35971" xr:uid="{00000000-0005-0000-0000-0000BEAA0000}"/>
    <cellStyle name="Normal 6 6 9 2 3" xfId="51568" xr:uid="{00000000-0005-0000-0000-0000BFAA0000}"/>
    <cellStyle name="Normal 6 6 9 3" xfId="28225" xr:uid="{00000000-0005-0000-0000-0000C0AA0000}"/>
    <cellStyle name="Normal 6 6 9 4" xfId="43822" xr:uid="{00000000-0005-0000-0000-0000C1AA0000}"/>
    <cellStyle name="Normal 6 7" xfId="12394" xr:uid="{00000000-0005-0000-0000-0000C2AA0000}"/>
    <cellStyle name="Normal 6 7 2" xfId="12395" xr:uid="{00000000-0005-0000-0000-0000C3AA0000}"/>
    <cellStyle name="Normal 6 7 2 2" xfId="12396" xr:uid="{00000000-0005-0000-0000-0000C4AA0000}"/>
    <cellStyle name="Normal 6 7 2 2 2" xfId="12397" xr:uid="{00000000-0005-0000-0000-0000C5AA0000}"/>
    <cellStyle name="Normal 6 7 2 2 2 2" xfId="20306" xr:uid="{00000000-0005-0000-0000-0000C6AA0000}"/>
    <cellStyle name="Normal 6 7 2 2 2 2 2" xfId="35975" xr:uid="{00000000-0005-0000-0000-0000C7AA0000}"/>
    <cellStyle name="Normal 6 7 2 2 2 2 3" xfId="51572" xr:uid="{00000000-0005-0000-0000-0000C8AA0000}"/>
    <cellStyle name="Normal 6 7 2 2 2 3" xfId="28229" xr:uid="{00000000-0005-0000-0000-0000C9AA0000}"/>
    <cellStyle name="Normal 6 7 2 2 2 4" xfId="43826" xr:uid="{00000000-0005-0000-0000-0000CAAA0000}"/>
    <cellStyle name="Normal 6 7 2 2 3" xfId="12398" xr:uid="{00000000-0005-0000-0000-0000CBAA0000}"/>
    <cellStyle name="Normal 6 7 2 2 3 2" xfId="20307" xr:uid="{00000000-0005-0000-0000-0000CCAA0000}"/>
    <cellStyle name="Normal 6 7 2 2 3 2 2" xfId="35976" xr:uid="{00000000-0005-0000-0000-0000CDAA0000}"/>
    <cellStyle name="Normal 6 7 2 2 3 2 3" xfId="51573" xr:uid="{00000000-0005-0000-0000-0000CEAA0000}"/>
    <cellStyle name="Normal 6 7 2 2 3 3" xfId="28230" xr:uid="{00000000-0005-0000-0000-0000CFAA0000}"/>
    <cellStyle name="Normal 6 7 2 2 3 4" xfId="43827" xr:uid="{00000000-0005-0000-0000-0000D0AA0000}"/>
    <cellStyle name="Normal 6 7 2 2 4" xfId="20305" xr:uid="{00000000-0005-0000-0000-0000D1AA0000}"/>
    <cellStyle name="Normal 6 7 2 2 4 2" xfId="35974" xr:uid="{00000000-0005-0000-0000-0000D2AA0000}"/>
    <cellStyle name="Normal 6 7 2 2 4 3" xfId="51571" xr:uid="{00000000-0005-0000-0000-0000D3AA0000}"/>
    <cellStyle name="Normal 6 7 2 2 5" xfId="28228" xr:uid="{00000000-0005-0000-0000-0000D4AA0000}"/>
    <cellStyle name="Normal 6 7 2 2 6" xfId="43825" xr:uid="{00000000-0005-0000-0000-0000D5AA0000}"/>
    <cellStyle name="Normal 6 7 2 3" xfId="12399" xr:uid="{00000000-0005-0000-0000-0000D6AA0000}"/>
    <cellStyle name="Normal 6 7 2 3 2" xfId="20308" xr:uid="{00000000-0005-0000-0000-0000D7AA0000}"/>
    <cellStyle name="Normal 6 7 2 3 2 2" xfId="35977" xr:uid="{00000000-0005-0000-0000-0000D8AA0000}"/>
    <cellStyle name="Normal 6 7 2 3 2 3" xfId="51574" xr:uid="{00000000-0005-0000-0000-0000D9AA0000}"/>
    <cellStyle name="Normal 6 7 2 3 3" xfId="28231" xr:uid="{00000000-0005-0000-0000-0000DAAA0000}"/>
    <cellStyle name="Normal 6 7 2 3 4" xfId="43828" xr:uid="{00000000-0005-0000-0000-0000DBAA0000}"/>
    <cellStyle name="Normal 6 7 2 4" xfId="12400" xr:uid="{00000000-0005-0000-0000-0000DCAA0000}"/>
    <cellStyle name="Normal 6 7 2 4 2" xfId="20309" xr:uid="{00000000-0005-0000-0000-0000DDAA0000}"/>
    <cellStyle name="Normal 6 7 2 4 2 2" xfId="35978" xr:uid="{00000000-0005-0000-0000-0000DEAA0000}"/>
    <cellStyle name="Normal 6 7 2 4 2 3" xfId="51575" xr:uid="{00000000-0005-0000-0000-0000DFAA0000}"/>
    <cellStyle name="Normal 6 7 2 4 3" xfId="28232" xr:uid="{00000000-0005-0000-0000-0000E0AA0000}"/>
    <cellStyle name="Normal 6 7 2 4 4" xfId="43829" xr:uid="{00000000-0005-0000-0000-0000E1AA0000}"/>
    <cellStyle name="Normal 6 7 2 5" xfId="20304" xr:uid="{00000000-0005-0000-0000-0000E2AA0000}"/>
    <cellStyle name="Normal 6 7 2 5 2" xfId="35973" xr:uid="{00000000-0005-0000-0000-0000E3AA0000}"/>
    <cellStyle name="Normal 6 7 2 5 3" xfId="51570" xr:uid="{00000000-0005-0000-0000-0000E4AA0000}"/>
    <cellStyle name="Normal 6 7 2 6" xfId="28227" xr:uid="{00000000-0005-0000-0000-0000E5AA0000}"/>
    <cellStyle name="Normal 6 7 2 7" xfId="43824" xr:uid="{00000000-0005-0000-0000-0000E6AA0000}"/>
    <cellStyle name="Normal 6 7 3" xfId="12401" xr:uid="{00000000-0005-0000-0000-0000E7AA0000}"/>
    <cellStyle name="Normal 6 7 3 2" xfId="12402" xr:uid="{00000000-0005-0000-0000-0000E8AA0000}"/>
    <cellStyle name="Normal 6 7 3 2 2" xfId="20311" xr:uid="{00000000-0005-0000-0000-0000E9AA0000}"/>
    <cellStyle name="Normal 6 7 3 2 2 2" xfId="35980" xr:uid="{00000000-0005-0000-0000-0000EAAA0000}"/>
    <cellStyle name="Normal 6 7 3 2 2 3" xfId="51577" xr:uid="{00000000-0005-0000-0000-0000EBAA0000}"/>
    <cellStyle name="Normal 6 7 3 2 3" xfId="28234" xr:uid="{00000000-0005-0000-0000-0000ECAA0000}"/>
    <cellStyle name="Normal 6 7 3 2 4" xfId="43831" xr:uid="{00000000-0005-0000-0000-0000EDAA0000}"/>
    <cellStyle name="Normal 6 7 3 3" xfId="12403" xr:uid="{00000000-0005-0000-0000-0000EEAA0000}"/>
    <cellStyle name="Normal 6 7 3 3 2" xfId="20312" xr:uid="{00000000-0005-0000-0000-0000EFAA0000}"/>
    <cellStyle name="Normal 6 7 3 3 2 2" xfId="35981" xr:uid="{00000000-0005-0000-0000-0000F0AA0000}"/>
    <cellStyle name="Normal 6 7 3 3 2 3" xfId="51578" xr:uid="{00000000-0005-0000-0000-0000F1AA0000}"/>
    <cellStyle name="Normal 6 7 3 3 3" xfId="28235" xr:uid="{00000000-0005-0000-0000-0000F2AA0000}"/>
    <cellStyle name="Normal 6 7 3 3 4" xfId="43832" xr:uid="{00000000-0005-0000-0000-0000F3AA0000}"/>
    <cellStyle name="Normal 6 7 3 4" xfId="20310" xr:uid="{00000000-0005-0000-0000-0000F4AA0000}"/>
    <cellStyle name="Normal 6 7 3 4 2" xfId="35979" xr:uid="{00000000-0005-0000-0000-0000F5AA0000}"/>
    <cellStyle name="Normal 6 7 3 4 3" xfId="51576" xr:uid="{00000000-0005-0000-0000-0000F6AA0000}"/>
    <cellStyle name="Normal 6 7 3 5" xfId="28233" xr:uid="{00000000-0005-0000-0000-0000F7AA0000}"/>
    <cellStyle name="Normal 6 7 3 6" xfId="43830" xr:uid="{00000000-0005-0000-0000-0000F8AA0000}"/>
    <cellStyle name="Normal 6 7 4" xfId="12404" xr:uid="{00000000-0005-0000-0000-0000F9AA0000}"/>
    <cellStyle name="Normal 6 7 4 2" xfId="20313" xr:uid="{00000000-0005-0000-0000-0000FAAA0000}"/>
    <cellStyle name="Normal 6 7 4 2 2" xfId="35982" xr:uid="{00000000-0005-0000-0000-0000FBAA0000}"/>
    <cellStyle name="Normal 6 7 4 2 3" xfId="51579" xr:uid="{00000000-0005-0000-0000-0000FCAA0000}"/>
    <cellStyle name="Normal 6 7 4 3" xfId="28236" xr:uid="{00000000-0005-0000-0000-0000FDAA0000}"/>
    <cellStyle name="Normal 6 7 4 4" xfId="43833" xr:uid="{00000000-0005-0000-0000-0000FEAA0000}"/>
    <cellStyle name="Normal 6 7 5" xfId="12405" xr:uid="{00000000-0005-0000-0000-0000FFAA0000}"/>
    <cellStyle name="Normal 6 7 5 2" xfId="20314" xr:uid="{00000000-0005-0000-0000-000000AB0000}"/>
    <cellStyle name="Normal 6 7 5 2 2" xfId="35983" xr:uid="{00000000-0005-0000-0000-000001AB0000}"/>
    <cellStyle name="Normal 6 7 5 2 3" xfId="51580" xr:uid="{00000000-0005-0000-0000-000002AB0000}"/>
    <cellStyle name="Normal 6 7 5 3" xfId="28237" xr:uid="{00000000-0005-0000-0000-000003AB0000}"/>
    <cellStyle name="Normal 6 7 5 4" xfId="43834" xr:uid="{00000000-0005-0000-0000-000004AB0000}"/>
    <cellStyle name="Normal 6 7 6" xfId="20303" xr:uid="{00000000-0005-0000-0000-000005AB0000}"/>
    <cellStyle name="Normal 6 7 6 2" xfId="35972" xr:uid="{00000000-0005-0000-0000-000006AB0000}"/>
    <cellStyle name="Normal 6 7 6 3" xfId="51569" xr:uid="{00000000-0005-0000-0000-000007AB0000}"/>
    <cellStyle name="Normal 6 7 7" xfId="28226" xr:uid="{00000000-0005-0000-0000-000008AB0000}"/>
    <cellStyle name="Normal 6 7 8" xfId="43823" xr:uid="{00000000-0005-0000-0000-000009AB0000}"/>
    <cellStyle name="Normal 6 8" xfId="12406" xr:uid="{00000000-0005-0000-0000-00000AAB0000}"/>
    <cellStyle name="Normal 6 8 2" xfId="12407" xr:uid="{00000000-0005-0000-0000-00000BAB0000}"/>
    <cellStyle name="Normal 6 8 2 2" xfId="12408" xr:uid="{00000000-0005-0000-0000-00000CAB0000}"/>
    <cellStyle name="Normal 6 8 2 2 2" xfId="20317" xr:uid="{00000000-0005-0000-0000-00000DAB0000}"/>
    <cellStyle name="Normal 6 8 2 2 2 2" xfId="35986" xr:uid="{00000000-0005-0000-0000-00000EAB0000}"/>
    <cellStyle name="Normal 6 8 2 2 2 3" xfId="51583" xr:uid="{00000000-0005-0000-0000-00000FAB0000}"/>
    <cellStyle name="Normal 6 8 2 2 3" xfId="28240" xr:uid="{00000000-0005-0000-0000-000010AB0000}"/>
    <cellStyle name="Normal 6 8 2 2 4" xfId="43837" xr:uid="{00000000-0005-0000-0000-000011AB0000}"/>
    <cellStyle name="Normal 6 8 2 3" xfId="12409" xr:uid="{00000000-0005-0000-0000-000012AB0000}"/>
    <cellStyle name="Normal 6 8 2 3 2" xfId="20318" xr:uid="{00000000-0005-0000-0000-000013AB0000}"/>
    <cellStyle name="Normal 6 8 2 3 2 2" xfId="35987" xr:uid="{00000000-0005-0000-0000-000014AB0000}"/>
    <cellStyle name="Normal 6 8 2 3 2 3" xfId="51584" xr:uid="{00000000-0005-0000-0000-000015AB0000}"/>
    <cellStyle name="Normal 6 8 2 3 3" xfId="28241" xr:uid="{00000000-0005-0000-0000-000016AB0000}"/>
    <cellStyle name="Normal 6 8 2 3 4" xfId="43838" xr:uid="{00000000-0005-0000-0000-000017AB0000}"/>
    <cellStyle name="Normal 6 8 2 4" xfId="20316" xr:uid="{00000000-0005-0000-0000-000018AB0000}"/>
    <cellStyle name="Normal 6 8 2 4 2" xfId="35985" xr:uid="{00000000-0005-0000-0000-000019AB0000}"/>
    <cellStyle name="Normal 6 8 2 4 3" xfId="51582" xr:uid="{00000000-0005-0000-0000-00001AAB0000}"/>
    <cellStyle name="Normal 6 8 2 5" xfId="28239" xr:uid="{00000000-0005-0000-0000-00001BAB0000}"/>
    <cellStyle name="Normal 6 8 2 6" xfId="43836" xr:uid="{00000000-0005-0000-0000-00001CAB0000}"/>
    <cellStyle name="Normal 6 8 3" xfId="12410" xr:uid="{00000000-0005-0000-0000-00001DAB0000}"/>
    <cellStyle name="Normal 6 8 3 2" xfId="20319" xr:uid="{00000000-0005-0000-0000-00001EAB0000}"/>
    <cellStyle name="Normal 6 8 3 2 2" xfId="35988" xr:uid="{00000000-0005-0000-0000-00001FAB0000}"/>
    <cellStyle name="Normal 6 8 3 2 3" xfId="51585" xr:uid="{00000000-0005-0000-0000-000020AB0000}"/>
    <cellStyle name="Normal 6 8 3 3" xfId="28242" xr:uid="{00000000-0005-0000-0000-000021AB0000}"/>
    <cellStyle name="Normal 6 8 3 4" xfId="43839" xr:uid="{00000000-0005-0000-0000-000022AB0000}"/>
    <cellStyle name="Normal 6 8 4" xfId="12411" xr:uid="{00000000-0005-0000-0000-000023AB0000}"/>
    <cellStyle name="Normal 6 8 4 2" xfId="20320" xr:uid="{00000000-0005-0000-0000-000024AB0000}"/>
    <cellStyle name="Normal 6 8 4 2 2" xfId="35989" xr:uid="{00000000-0005-0000-0000-000025AB0000}"/>
    <cellStyle name="Normal 6 8 4 2 3" xfId="51586" xr:uid="{00000000-0005-0000-0000-000026AB0000}"/>
    <cellStyle name="Normal 6 8 4 3" xfId="28243" xr:uid="{00000000-0005-0000-0000-000027AB0000}"/>
    <cellStyle name="Normal 6 8 4 4" xfId="43840" xr:uid="{00000000-0005-0000-0000-000028AB0000}"/>
    <cellStyle name="Normal 6 8 5" xfId="20315" xr:uid="{00000000-0005-0000-0000-000029AB0000}"/>
    <cellStyle name="Normal 6 8 5 2" xfId="35984" xr:uid="{00000000-0005-0000-0000-00002AAB0000}"/>
    <cellStyle name="Normal 6 8 5 3" xfId="51581" xr:uid="{00000000-0005-0000-0000-00002BAB0000}"/>
    <cellStyle name="Normal 6 8 6" xfId="28238" xr:uid="{00000000-0005-0000-0000-00002CAB0000}"/>
    <cellStyle name="Normal 6 8 7" xfId="43835" xr:uid="{00000000-0005-0000-0000-00002DAB0000}"/>
    <cellStyle name="Normal 6 9" xfId="12412" xr:uid="{00000000-0005-0000-0000-00002EAB0000}"/>
    <cellStyle name="Normal 6 9 2" xfId="12413" xr:uid="{00000000-0005-0000-0000-00002FAB0000}"/>
    <cellStyle name="Normal 6 9 2 2" xfId="12414" xr:uid="{00000000-0005-0000-0000-000030AB0000}"/>
    <cellStyle name="Normal 6 9 2 2 2" xfId="20323" xr:uid="{00000000-0005-0000-0000-000031AB0000}"/>
    <cellStyle name="Normal 6 9 2 2 2 2" xfId="35992" xr:uid="{00000000-0005-0000-0000-000032AB0000}"/>
    <cellStyle name="Normal 6 9 2 2 2 3" xfId="51589" xr:uid="{00000000-0005-0000-0000-000033AB0000}"/>
    <cellStyle name="Normal 6 9 2 2 3" xfId="28246" xr:uid="{00000000-0005-0000-0000-000034AB0000}"/>
    <cellStyle name="Normal 6 9 2 2 4" xfId="43843" xr:uid="{00000000-0005-0000-0000-000035AB0000}"/>
    <cellStyle name="Normal 6 9 2 3" xfId="12415" xr:uid="{00000000-0005-0000-0000-000036AB0000}"/>
    <cellStyle name="Normal 6 9 2 3 2" xfId="20324" xr:uid="{00000000-0005-0000-0000-000037AB0000}"/>
    <cellStyle name="Normal 6 9 2 3 2 2" xfId="35993" xr:uid="{00000000-0005-0000-0000-000038AB0000}"/>
    <cellStyle name="Normal 6 9 2 3 2 3" xfId="51590" xr:uid="{00000000-0005-0000-0000-000039AB0000}"/>
    <cellStyle name="Normal 6 9 2 3 3" xfId="28247" xr:uid="{00000000-0005-0000-0000-00003AAB0000}"/>
    <cellStyle name="Normal 6 9 2 3 4" xfId="43844" xr:uid="{00000000-0005-0000-0000-00003BAB0000}"/>
    <cellStyle name="Normal 6 9 2 4" xfId="20322" xr:uid="{00000000-0005-0000-0000-00003CAB0000}"/>
    <cellStyle name="Normal 6 9 2 4 2" xfId="35991" xr:uid="{00000000-0005-0000-0000-00003DAB0000}"/>
    <cellStyle name="Normal 6 9 2 4 3" xfId="51588" xr:uid="{00000000-0005-0000-0000-00003EAB0000}"/>
    <cellStyle name="Normal 6 9 2 5" xfId="28245" xr:uid="{00000000-0005-0000-0000-00003FAB0000}"/>
    <cellStyle name="Normal 6 9 2 6" xfId="43842" xr:uid="{00000000-0005-0000-0000-000040AB0000}"/>
    <cellStyle name="Normal 6 9 3" xfId="12416" xr:uid="{00000000-0005-0000-0000-000041AB0000}"/>
    <cellStyle name="Normal 6 9 3 2" xfId="20325" xr:uid="{00000000-0005-0000-0000-000042AB0000}"/>
    <cellStyle name="Normal 6 9 3 2 2" xfId="35994" xr:uid="{00000000-0005-0000-0000-000043AB0000}"/>
    <cellStyle name="Normal 6 9 3 2 3" xfId="51591" xr:uid="{00000000-0005-0000-0000-000044AB0000}"/>
    <cellStyle name="Normal 6 9 3 3" xfId="28248" xr:uid="{00000000-0005-0000-0000-000045AB0000}"/>
    <cellStyle name="Normal 6 9 3 4" xfId="43845" xr:uid="{00000000-0005-0000-0000-000046AB0000}"/>
    <cellStyle name="Normal 6 9 4" xfId="12417" xr:uid="{00000000-0005-0000-0000-000047AB0000}"/>
    <cellStyle name="Normal 6 9 4 2" xfId="20326" xr:uid="{00000000-0005-0000-0000-000048AB0000}"/>
    <cellStyle name="Normal 6 9 4 2 2" xfId="35995" xr:uid="{00000000-0005-0000-0000-000049AB0000}"/>
    <cellStyle name="Normal 6 9 4 2 3" xfId="51592" xr:uid="{00000000-0005-0000-0000-00004AAB0000}"/>
    <cellStyle name="Normal 6 9 4 3" xfId="28249" xr:uid="{00000000-0005-0000-0000-00004BAB0000}"/>
    <cellStyle name="Normal 6 9 4 4" xfId="43846" xr:uid="{00000000-0005-0000-0000-00004CAB0000}"/>
    <cellStyle name="Normal 6 9 5" xfId="20321" xr:uid="{00000000-0005-0000-0000-00004DAB0000}"/>
    <cellStyle name="Normal 6 9 5 2" xfId="35990" xr:uid="{00000000-0005-0000-0000-00004EAB0000}"/>
    <cellStyle name="Normal 6 9 5 3" xfId="51587" xr:uid="{00000000-0005-0000-0000-00004FAB0000}"/>
    <cellStyle name="Normal 6 9 6" xfId="28244" xr:uid="{00000000-0005-0000-0000-000050AB0000}"/>
    <cellStyle name="Normal 6 9 7" xfId="43841" xr:uid="{00000000-0005-0000-0000-000051AB0000}"/>
    <cellStyle name="Normal 60" xfId="21861" xr:uid="{00000000-0005-0000-0000-000052AB0000}"/>
    <cellStyle name="Normal 60 2" xfId="37530" xr:uid="{00000000-0005-0000-0000-000053AB0000}"/>
    <cellStyle name="Normal 60 3" xfId="53127" xr:uid="{00000000-0005-0000-0000-000054AB0000}"/>
    <cellStyle name="Normal 61" xfId="292" xr:uid="{00000000-0005-0000-0000-000055AB0000}"/>
    <cellStyle name="Normal 61 2" xfId="14088" xr:uid="{00000000-0005-0000-0000-000056AB0000}"/>
    <cellStyle name="Normal 61 3" xfId="20327" xr:uid="{00000000-0005-0000-0000-000057AB0000}"/>
    <cellStyle name="Normal 61 3 2" xfId="35996" xr:uid="{00000000-0005-0000-0000-000058AB0000}"/>
    <cellStyle name="Normal 61 3 3" xfId="51593" xr:uid="{00000000-0005-0000-0000-000059AB0000}"/>
    <cellStyle name="Normal 61 4" xfId="12418" xr:uid="{00000000-0005-0000-0000-00005AAB0000}"/>
    <cellStyle name="Normal 61 4 2" xfId="28250" xr:uid="{00000000-0005-0000-0000-00005BAB0000}"/>
    <cellStyle name="Normal 61 5" xfId="43847" xr:uid="{00000000-0005-0000-0000-00005CAB0000}"/>
    <cellStyle name="Normal 62" xfId="532" xr:uid="{00000000-0005-0000-0000-00005DAB0000}"/>
    <cellStyle name="Normal 62 2" xfId="37670" xr:uid="{00000000-0005-0000-0000-00005EAB0000}"/>
    <cellStyle name="Normal 63" xfId="293" xr:uid="{00000000-0005-0000-0000-00005FAB0000}"/>
    <cellStyle name="Normal 64" xfId="21863" xr:uid="{00000000-0005-0000-0000-000060AB0000}"/>
    <cellStyle name="Normal 64 2" xfId="37532" xr:uid="{00000000-0005-0000-0000-000061AB0000}"/>
    <cellStyle name="Normal 64 3" xfId="37671" xr:uid="{00000000-0005-0000-0000-000062AB0000}"/>
    <cellStyle name="Normal 65" xfId="294" xr:uid="{00000000-0005-0000-0000-000063AB0000}"/>
    <cellStyle name="Normal 66" xfId="21907" xr:uid="{00000000-0005-0000-0000-000064AB0000}"/>
    <cellStyle name="Normal 67" xfId="21951" xr:uid="{00000000-0005-0000-0000-000065AB0000}"/>
    <cellStyle name="Normal 68" xfId="21966" xr:uid="{00000000-0005-0000-0000-000066AB0000}"/>
    <cellStyle name="Normal 69" xfId="21967" xr:uid="{00000000-0005-0000-0000-000067AB0000}"/>
    <cellStyle name="Normal 7" xfId="295" xr:uid="{00000000-0005-0000-0000-000068AB0000}"/>
    <cellStyle name="Normal 7 10" xfId="12420" xr:uid="{00000000-0005-0000-0000-000069AB0000}"/>
    <cellStyle name="Normal 7 10 2" xfId="20329" xr:uid="{00000000-0005-0000-0000-00006AAB0000}"/>
    <cellStyle name="Normal 7 10 2 2" xfId="35998" xr:uid="{00000000-0005-0000-0000-00006BAB0000}"/>
    <cellStyle name="Normal 7 10 2 3" xfId="51595" xr:uid="{00000000-0005-0000-0000-00006CAB0000}"/>
    <cellStyle name="Normal 7 10 3" xfId="28252" xr:uid="{00000000-0005-0000-0000-00006DAB0000}"/>
    <cellStyle name="Normal 7 10 4" xfId="43849" xr:uid="{00000000-0005-0000-0000-00006EAB0000}"/>
    <cellStyle name="Normal 7 11" xfId="12421" xr:uid="{00000000-0005-0000-0000-00006FAB0000}"/>
    <cellStyle name="Normal 7 11 2" xfId="20330" xr:uid="{00000000-0005-0000-0000-000070AB0000}"/>
    <cellStyle name="Normal 7 11 2 2" xfId="35999" xr:uid="{00000000-0005-0000-0000-000071AB0000}"/>
    <cellStyle name="Normal 7 11 2 3" xfId="51596" xr:uid="{00000000-0005-0000-0000-000072AB0000}"/>
    <cellStyle name="Normal 7 11 3" xfId="28253" xr:uid="{00000000-0005-0000-0000-000073AB0000}"/>
    <cellStyle name="Normal 7 11 4" xfId="43850" xr:uid="{00000000-0005-0000-0000-000074AB0000}"/>
    <cellStyle name="Normal 7 12" xfId="12422" xr:uid="{00000000-0005-0000-0000-000075AB0000}"/>
    <cellStyle name="Normal 7 12 2" xfId="20331" xr:uid="{00000000-0005-0000-0000-000076AB0000}"/>
    <cellStyle name="Normal 7 12 2 2" xfId="36000" xr:uid="{00000000-0005-0000-0000-000077AB0000}"/>
    <cellStyle name="Normal 7 12 2 3" xfId="51597" xr:uid="{00000000-0005-0000-0000-000078AB0000}"/>
    <cellStyle name="Normal 7 12 3" xfId="28254" xr:uid="{00000000-0005-0000-0000-000079AB0000}"/>
    <cellStyle name="Normal 7 12 4" xfId="43851" xr:uid="{00000000-0005-0000-0000-00007AAB0000}"/>
    <cellStyle name="Normal 7 13" xfId="12423" xr:uid="{00000000-0005-0000-0000-00007BAB0000}"/>
    <cellStyle name="Normal 7 13 2" xfId="20332" xr:uid="{00000000-0005-0000-0000-00007CAB0000}"/>
    <cellStyle name="Normal 7 13 2 2" xfId="36001" xr:uid="{00000000-0005-0000-0000-00007DAB0000}"/>
    <cellStyle name="Normal 7 13 2 3" xfId="51598" xr:uid="{00000000-0005-0000-0000-00007EAB0000}"/>
    <cellStyle name="Normal 7 13 3" xfId="28255" xr:uid="{00000000-0005-0000-0000-00007FAB0000}"/>
    <cellStyle name="Normal 7 13 4" xfId="43852" xr:uid="{00000000-0005-0000-0000-000080AB0000}"/>
    <cellStyle name="Normal 7 14" xfId="12424" xr:uid="{00000000-0005-0000-0000-000081AB0000}"/>
    <cellStyle name="Normal 7 14 2" xfId="20333" xr:uid="{00000000-0005-0000-0000-000082AB0000}"/>
    <cellStyle name="Normal 7 14 2 2" xfId="36002" xr:uid="{00000000-0005-0000-0000-000083AB0000}"/>
    <cellStyle name="Normal 7 14 2 3" xfId="51599" xr:uid="{00000000-0005-0000-0000-000084AB0000}"/>
    <cellStyle name="Normal 7 14 3" xfId="28256" xr:uid="{00000000-0005-0000-0000-000085AB0000}"/>
    <cellStyle name="Normal 7 14 4" xfId="43853" xr:uid="{00000000-0005-0000-0000-000086AB0000}"/>
    <cellStyle name="Normal 7 15" xfId="12425" xr:uid="{00000000-0005-0000-0000-000087AB0000}"/>
    <cellStyle name="Normal 7 15 2" xfId="20334" xr:uid="{00000000-0005-0000-0000-000088AB0000}"/>
    <cellStyle name="Normal 7 15 2 2" xfId="36003" xr:uid="{00000000-0005-0000-0000-000089AB0000}"/>
    <cellStyle name="Normal 7 15 2 3" xfId="51600" xr:uid="{00000000-0005-0000-0000-00008AAB0000}"/>
    <cellStyle name="Normal 7 15 3" xfId="28257" xr:uid="{00000000-0005-0000-0000-00008BAB0000}"/>
    <cellStyle name="Normal 7 15 4" xfId="43854" xr:uid="{00000000-0005-0000-0000-00008CAB0000}"/>
    <cellStyle name="Normal 7 16" xfId="12426" xr:uid="{00000000-0005-0000-0000-00008DAB0000}"/>
    <cellStyle name="Normal 7 16 2" xfId="20335" xr:uid="{00000000-0005-0000-0000-00008EAB0000}"/>
    <cellStyle name="Normal 7 16 2 2" xfId="36004" xr:uid="{00000000-0005-0000-0000-00008FAB0000}"/>
    <cellStyle name="Normal 7 16 2 3" xfId="51601" xr:uid="{00000000-0005-0000-0000-000090AB0000}"/>
    <cellStyle name="Normal 7 16 3" xfId="28258" xr:uid="{00000000-0005-0000-0000-000091AB0000}"/>
    <cellStyle name="Normal 7 16 4" xfId="43855" xr:uid="{00000000-0005-0000-0000-000092AB0000}"/>
    <cellStyle name="Normal 7 17" xfId="12427" xr:uid="{00000000-0005-0000-0000-000093AB0000}"/>
    <cellStyle name="Normal 7 17 2" xfId="20336" xr:uid="{00000000-0005-0000-0000-000094AB0000}"/>
    <cellStyle name="Normal 7 17 2 2" xfId="36005" xr:uid="{00000000-0005-0000-0000-000095AB0000}"/>
    <cellStyle name="Normal 7 17 2 3" xfId="51602" xr:uid="{00000000-0005-0000-0000-000096AB0000}"/>
    <cellStyle name="Normal 7 17 3" xfId="28259" xr:uid="{00000000-0005-0000-0000-000097AB0000}"/>
    <cellStyle name="Normal 7 17 4" xfId="43856" xr:uid="{00000000-0005-0000-0000-000098AB0000}"/>
    <cellStyle name="Normal 7 18" xfId="12428" xr:uid="{00000000-0005-0000-0000-000099AB0000}"/>
    <cellStyle name="Normal 7 18 2" xfId="20337" xr:uid="{00000000-0005-0000-0000-00009AAB0000}"/>
    <cellStyle name="Normal 7 18 2 2" xfId="36006" xr:uid="{00000000-0005-0000-0000-00009BAB0000}"/>
    <cellStyle name="Normal 7 18 2 3" xfId="51603" xr:uid="{00000000-0005-0000-0000-00009CAB0000}"/>
    <cellStyle name="Normal 7 18 3" xfId="28260" xr:uid="{00000000-0005-0000-0000-00009DAB0000}"/>
    <cellStyle name="Normal 7 18 4" xfId="43857" xr:uid="{00000000-0005-0000-0000-00009EAB0000}"/>
    <cellStyle name="Normal 7 19" xfId="12429" xr:uid="{00000000-0005-0000-0000-00009FAB0000}"/>
    <cellStyle name="Normal 7 19 2" xfId="12430" xr:uid="{00000000-0005-0000-0000-0000A0AB0000}"/>
    <cellStyle name="Normal 7 19 2 2" xfId="20339" xr:uid="{00000000-0005-0000-0000-0000A1AB0000}"/>
    <cellStyle name="Normal 7 19 2 2 2" xfId="36008" xr:uid="{00000000-0005-0000-0000-0000A2AB0000}"/>
    <cellStyle name="Normal 7 19 2 2 3" xfId="51605" xr:uid="{00000000-0005-0000-0000-0000A3AB0000}"/>
    <cellStyle name="Normal 7 19 2 3" xfId="28262" xr:uid="{00000000-0005-0000-0000-0000A4AB0000}"/>
    <cellStyle name="Normal 7 19 2 4" xfId="43859" xr:uid="{00000000-0005-0000-0000-0000A5AB0000}"/>
    <cellStyle name="Normal 7 19 3" xfId="12431" xr:uid="{00000000-0005-0000-0000-0000A6AB0000}"/>
    <cellStyle name="Normal 7 19 3 2" xfId="20340" xr:uid="{00000000-0005-0000-0000-0000A7AB0000}"/>
    <cellStyle name="Normal 7 19 3 2 2" xfId="36009" xr:uid="{00000000-0005-0000-0000-0000A8AB0000}"/>
    <cellStyle name="Normal 7 19 3 2 3" xfId="51606" xr:uid="{00000000-0005-0000-0000-0000A9AB0000}"/>
    <cellStyle name="Normal 7 19 3 3" xfId="28263" xr:uid="{00000000-0005-0000-0000-0000AAAB0000}"/>
    <cellStyle name="Normal 7 19 3 4" xfId="43860" xr:uid="{00000000-0005-0000-0000-0000ABAB0000}"/>
    <cellStyle name="Normal 7 19 4" xfId="20338" xr:uid="{00000000-0005-0000-0000-0000ACAB0000}"/>
    <cellStyle name="Normal 7 19 4 2" xfId="36007" xr:uid="{00000000-0005-0000-0000-0000ADAB0000}"/>
    <cellStyle name="Normal 7 19 4 3" xfId="51604" xr:uid="{00000000-0005-0000-0000-0000AEAB0000}"/>
    <cellStyle name="Normal 7 19 5" xfId="28261" xr:uid="{00000000-0005-0000-0000-0000AFAB0000}"/>
    <cellStyle name="Normal 7 19 6" xfId="43858" xr:uid="{00000000-0005-0000-0000-0000B0AB0000}"/>
    <cellStyle name="Normal 7 2" xfId="296" xr:uid="{00000000-0005-0000-0000-0000B1AB0000}"/>
    <cellStyle name="Normal 7 2 10" xfId="12433" xr:uid="{00000000-0005-0000-0000-0000B2AB0000}"/>
    <cellStyle name="Normal 7 2 10 2" xfId="12434" xr:uid="{00000000-0005-0000-0000-0000B3AB0000}"/>
    <cellStyle name="Normal 7 2 10 2 2" xfId="20343" xr:uid="{00000000-0005-0000-0000-0000B4AB0000}"/>
    <cellStyle name="Normal 7 2 10 2 2 2" xfId="36012" xr:uid="{00000000-0005-0000-0000-0000B5AB0000}"/>
    <cellStyle name="Normal 7 2 10 2 2 3" xfId="51609" xr:uid="{00000000-0005-0000-0000-0000B6AB0000}"/>
    <cellStyle name="Normal 7 2 10 2 3" xfId="28266" xr:uid="{00000000-0005-0000-0000-0000B7AB0000}"/>
    <cellStyle name="Normal 7 2 10 2 4" xfId="43863" xr:uid="{00000000-0005-0000-0000-0000B8AB0000}"/>
    <cellStyle name="Normal 7 2 10 3" xfId="12435" xr:uid="{00000000-0005-0000-0000-0000B9AB0000}"/>
    <cellStyle name="Normal 7 2 10 3 2" xfId="20344" xr:uid="{00000000-0005-0000-0000-0000BAAB0000}"/>
    <cellStyle name="Normal 7 2 10 3 2 2" xfId="36013" xr:uid="{00000000-0005-0000-0000-0000BBAB0000}"/>
    <cellStyle name="Normal 7 2 10 3 2 3" xfId="51610" xr:uid="{00000000-0005-0000-0000-0000BCAB0000}"/>
    <cellStyle name="Normal 7 2 10 3 3" xfId="28267" xr:uid="{00000000-0005-0000-0000-0000BDAB0000}"/>
    <cellStyle name="Normal 7 2 10 3 4" xfId="43864" xr:uid="{00000000-0005-0000-0000-0000BEAB0000}"/>
    <cellStyle name="Normal 7 2 10 4" xfId="20342" xr:uid="{00000000-0005-0000-0000-0000BFAB0000}"/>
    <cellStyle name="Normal 7 2 10 4 2" xfId="36011" xr:uid="{00000000-0005-0000-0000-0000C0AB0000}"/>
    <cellStyle name="Normal 7 2 10 4 3" xfId="51608" xr:uid="{00000000-0005-0000-0000-0000C1AB0000}"/>
    <cellStyle name="Normal 7 2 10 5" xfId="28265" xr:uid="{00000000-0005-0000-0000-0000C2AB0000}"/>
    <cellStyle name="Normal 7 2 10 6" xfId="43862" xr:uid="{00000000-0005-0000-0000-0000C3AB0000}"/>
    <cellStyle name="Normal 7 2 11" xfId="12436" xr:uid="{00000000-0005-0000-0000-0000C4AB0000}"/>
    <cellStyle name="Normal 7 2 11 2" xfId="12437" xr:uid="{00000000-0005-0000-0000-0000C5AB0000}"/>
    <cellStyle name="Normal 7 2 11 2 2" xfId="20346" xr:uid="{00000000-0005-0000-0000-0000C6AB0000}"/>
    <cellStyle name="Normal 7 2 11 2 2 2" xfId="36015" xr:uid="{00000000-0005-0000-0000-0000C7AB0000}"/>
    <cellStyle name="Normal 7 2 11 2 2 3" xfId="51612" xr:uid="{00000000-0005-0000-0000-0000C8AB0000}"/>
    <cellStyle name="Normal 7 2 11 2 3" xfId="28269" xr:uid="{00000000-0005-0000-0000-0000C9AB0000}"/>
    <cellStyle name="Normal 7 2 11 2 4" xfId="43866" xr:uid="{00000000-0005-0000-0000-0000CAAB0000}"/>
    <cellStyle name="Normal 7 2 11 3" xfId="12438" xr:uid="{00000000-0005-0000-0000-0000CBAB0000}"/>
    <cellStyle name="Normal 7 2 11 3 2" xfId="20347" xr:uid="{00000000-0005-0000-0000-0000CCAB0000}"/>
    <cellStyle name="Normal 7 2 11 3 2 2" xfId="36016" xr:uid="{00000000-0005-0000-0000-0000CDAB0000}"/>
    <cellStyle name="Normal 7 2 11 3 2 3" xfId="51613" xr:uid="{00000000-0005-0000-0000-0000CEAB0000}"/>
    <cellStyle name="Normal 7 2 11 3 3" xfId="28270" xr:uid="{00000000-0005-0000-0000-0000CFAB0000}"/>
    <cellStyle name="Normal 7 2 11 3 4" xfId="43867" xr:uid="{00000000-0005-0000-0000-0000D0AB0000}"/>
    <cellStyle name="Normal 7 2 11 4" xfId="20345" xr:uid="{00000000-0005-0000-0000-0000D1AB0000}"/>
    <cellStyle name="Normal 7 2 11 4 2" xfId="36014" xr:uid="{00000000-0005-0000-0000-0000D2AB0000}"/>
    <cellStyle name="Normal 7 2 11 4 3" xfId="51611" xr:uid="{00000000-0005-0000-0000-0000D3AB0000}"/>
    <cellStyle name="Normal 7 2 11 5" xfId="28268" xr:uid="{00000000-0005-0000-0000-0000D4AB0000}"/>
    <cellStyle name="Normal 7 2 11 6" xfId="43865" xr:uid="{00000000-0005-0000-0000-0000D5AB0000}"/>
    <cellStyle name="Normal 7 2 12" xfId="12439" xr:uid="{00000000-0005-0000-0000-0000D6AB0000}"/>
    <cellStyle name="Normal 7 2 12 2" xfId="12440" xr:uid="{00000000-0005-0000-0000-0000D7AB0000}"/>
    <cellStyle name="Normal 7 2 12 2 2" xfId="20349" xr:uid="{00000000-0005-0000-0000-0000D8AB0000}"/>
    <cellStyle name="Normal 7 2 12 2 2 2" xfId="36018" xr:uid="{00000000-0005-0000-0000-0000D9AB0000}"/>
    <cellStyle name="Normal 7 2 12 2 2 3" xfId="51615" xr:uid="{00000000-0005-0000-0000-0000DAAB0000}"/>
    <cellStyle name="Normal 7 2 12 2 3" xfId="28272" xr:uid="{00000000-0005-0000-0000-0000DBAB0000}"/>
    <cellStyle name="Normal 7 2 12 2 4" xfId="43869" xr:uid="{00000000-0005-0000-0000-0000DCAB0000}"/>
    <cellStyle name="Normal 7 2 12 3" xfId="12441" xr:uid="{00000000-0005-0000-0000-0000DDAB0000}"/>
    <cellStyle name="Normal 7 2 12 3 2" xfId="20350" xr:uid="{00000000-0005-0000-0000-0000DEAB0000}"/>
    <cellStyle name="Normal 7 2 12 3 2 2" xfId="36019" xr:uid="{00000000-0005-0000-0000-0000DFAB0000}"/>
    <cellStyle name="Normal 7 2 12 3 2 3" xfId="51616" xr:uid="{00000000-0005-0000-0000-0000E0AB0000}"/>
    <cellStyle name="Normal 7 2 12 3 3" xfId="28273" xr:uid="{00000000-0005-0000-0000-0000E1AB0000}"/>
    <cellStyle name="Normal 7 2 12 3 4" xfId="43870" xr:uid="{00000000-0005-0000-0000-0000E2AB0000}"/>
    <cellStyle name="Normal 7 2 12 4" xfId="20348" xr:uid="{00000000-0005-0000-0000-0000E3AB0000}"/>
    <cellStyle name="Normal 7 2 12 4 2" xfId="36017" xr:uid="{00000000-0005-0000-0000-0000E4AB0000}"/>
    <cellStyle name="Normal 7 2 12 4 3" xfId="51614" xr:uid="{00000000-0005-0000-0000-0000E5AB0000}"/>
    <cellStyle name="Normal 7 2 12 5" xfId="28271" xr:uid="{00000000-0005-0000-0000-0000E6AB0000}"/>
    <cellStyle name="Normal 7 2 12 6" xfId="43868" xr:uid="{00000000-0005-0000-0000-0000E7AB0000}"/>
    <cellStyle name="Normal 7 2 13" xfId="12442" xr:uid="{00000000-0005-0000-0000-0000E8AB0000}"/>
    <cellStyle name="Normal 7 2 13 2" xfId="12443" xr:uid="{00000000-0005-0000-0000-0000E9AB0000}"/>
    <cellStyle name="Normal 7 2 13 2 2" xfId="20352" xr:uid="{00000000-0005-0000-0000-0000EAAB0000}"/>
    <cellStyle name="Normal 7 2 13 2 2 2" xfId="36021" xr:uid="{00000000-0005-0000-0000-0000EBAB0000}"/>
    <cellStyle name="Normal 7 2 13 2 2 3" xfId="51618" xr:uid="{00000000-0005-0000-0000-0000ECAB0000}"/>
    <cellStyle name="Normal 7 2 13 2 3" xfId="28275" xr:uid="{00000000-0005-0000-0000-0000EDAB0000}"/>
    <cellStyle name="Normal 7 2 13 2 4" xfId="43872" xr:uid="{00000000-0005-0000-0000-0000EEAB0000}"/>
    <cellStyle name="Normal 7 2 13 3" xfId="12444" xr:uid="{00000000-0005-0000-0000-0000EFAB0000}"/>
    <cellStyle name="Normal 7 2 13 3 2" xfId="20353" xr:uid="{00000000-0005-0000-0000-0000F0AB0000}"/>
    <cellStyle name="Normal 7 2 13 3 2 2" xfId="36022" xr:uid="{00000000-0005-0000-0000-0000F1AB0000}"/>
    <cellStyle name="Normal 7 2 13 3 2 3" xfId="51619" xr:uid="{00000000-0005-0000-0000-0000F2AB0000}"/>
    <cellStyle name="Normal 7 2 13 3 3" xfId="28276" xr:uid="{00000000-0005-0000-0000-0000F3AB0000}"/>
    <cellStyle name="Normal 7 2 13 3 4" xfId="43873" xr:uid="{00000000-0005-0000-0000-0000F4AB0000}"/>
    <cellStyle name="Normal 7 2 13 4" xfId="20351" xr:uid="{00000000-0005-0000-0000-0000F5AB0000}"/>
    <cellStyle name="Normal 7 2 13 4 2" xfId="36020" xr:uid="{00000000-0005-0000-0000-0000F6AB0000}"/>
    <cellStyle name="Normal 7 2 13 4 3" xfId="51617" xr:uid="{00000000-0005-0000-0000-0000F7AB0000}"/>
    <cellStyle name="Normal 7 2 13 5" xfId="28274" xr:uid="{00000000-0005-0000-0000-0000F8AB0000}"/>
    <cellStyle name="Normal 7 2 13 6" xfId="43871" xr:uid="{00000000-0005-0000-0000-0000F9AB0000}"/>
    <cellStyle name="Normal 7 2 14" xfId="12445" xr:uid="{00000000-0005-0000-0000-0000FAAB0000}"/>
    <cellStyle name="Normal 7 2 14 2" xfId="12446" xr:uid="{00000000-0005-0000-0000-0000FBAB0000}"/>
    <cellStyle name="Normal 7 2 14 2 2" xfId="20355" xr:uid="{00000000-0005-0000-0000-0000FCAB0000}"/>
    <cellStyle name="Normal 7 2 14 2 2 2" xfId="36024" xr:uid="{00000000-0005-0000-0000-0000FDAB0000}"/>
    <cellStyle name="Normal 7 2 14 2 2 3" xfId="51621" xr:uid="{00000000-0005-0000-0000-0000FEAB0000}"/>
    <cellStyle name="Normal 7 2 14 2 3" xfId="28278" xr:uid="{00000000-0005-0000-0000-0000FFAB0000}"/>
    <cellStyle name="Normal 7 2 14 2 4" xfId="43875" xr:uid="{00000000-0005-0000-0000-000000AC0000}"/>
    <cellStyle name="Normal 7 2 14 3" xfId="12447" xr:uid="{00000000-0005-0000-0000-000001AC0000}"/>
    <cellStyle name="Normal 7 2 14 3 2" xfId="20356" xr:uid="{00000000-0005-0000-0000-000002AC0000}"/>
    <cellStyle name="Normal 7 2 14 3 2 2" xfId="36025" xr:uid="{00000000-0005-0000-0000-000003AC0000}"/>
    <cellStyle name="Normal 7 2 14 3 2 3" xfId="51622" xr:uid="{00000000-0005-0000-0000-000004AC0000}"/>
    <cellStyle name="Normal 7 2 14 3 3" xfId="28279" xr:uid="{00000000-0005-0000-0000-000005AC0000}"/>
    <cellStyle name="Normal 7 2 14 3 4" xfId="43876" xr:uid="{00000000-0005-0000-0000-000006AC0000}"/>
    <cellStyle name="Normal 7 2 14 4" xfId="20354" xr:uid="{00000000-0005-0000-0000-000007AC0000}"/>
    <cellStyle name="Normal 7 2 14 4 2" xfId="36023" xr:uid="{00000000-0005-0000-0000-000008AC0000}"/>
    <cellStyle name="Normal 7 2 14 4 3" xfId="51620" xr:uid="{00000000-0005-0000-0000-000009AC0000}"/>
    <cellStyle name="Normal 7 2 14 5" xfId="28277" xr:uid="{00000000-0005-0000-0000-00000AAC0000}"/>
    <cellStyle name="Normal 7 2 14 6" xfId="43874" xr:uid="{00000000-0005-0000-0000-00000BAC0000}"/>
    <cellStyle name="Normal 7 2 15" xfId="12448" xr:uid="{00000000-0005-0000-0000-00000CAC0000}"/>
    <cellStyle name="Normal 7 2 15 2" xfId="12449" xr:uid="{00000000-0005-0000-0000-00000DAC0000}"/>
    <cellStyle name="Normal 7 2 15 2 2" xfId="20358" xr:uid="{00000000-0005-0000-0000-00000EAC0000}"/>
    <cellStyle name="Normal 7 2 15 2 2 2" xfId="36027" xr:uid="{00000000-0005-0000-0000-00000FAC0000}"/>
    <cellStyle name="Normal 7 2 15 2 2 3" xfId="51624" xr:uid="{00000000-0005-0000-0000-000010AC0000}"/>
    <cellStyle name="Normal 7 2 15 2 3" xfId="28281" xr:uid="{00000000-0005-0000-0000-000011AC0000}"/>
    <cellStyle name="Normal 7 2 15 2 4" xfId="43878" xr:uid="{00000000-0005-0000-0000-000012AC0000}"/>
    <cellStyle name="Normal 7 2 15 3" xfId="12450" xr:uid="{00000000-0005-0000-0000-000013AC0000}"/>
    <cellStyle name="Normal 7 2 15 3 2" xfId="20359" xr:uid="{00000000-0005-0000-0000-000014AC0000}"/>
    <cellStyle name="Normal 7 2 15 3 2 2" xfId="36028" xr:uid="{00000000-0005-0000-0000-000015AC0000}"/>
    <cellStyle name="Normal 7 2 15 3 2 3" xfId="51625" xr:uid="{00000000-0005-0000-0000-000016AC0000}"/>
    <cellStyle name="Normal 7 2 15 3 3" xfId="28282" xr:uid="{00000000-0005-0000-0000-000017AC0000}"/>
    <cellStyle name="Normal 7 2 15 3 4" xfId="43879" xr:uid="{00000000-0005-0000-0000-000018AC0000}"/>
    <cellStyle name="Normal 7 2 15 4" xfId="20357" xr:uid="{00000000-0005-0000-0000-000019AC0000}"/>
    <cellStyle name="Normal 7 2 15 4 2" xfId="36026" xr:uid="{00000000-0005-0000-0000-00001AAC0000}"/>
    <cellStyle name="Normal 7 2 15 4 3" xfId="51623" xr:uid="{00000000-0005-0000-0000-00001BAC0000}"/>
    <cellStyle name="Normal 7 2 15 5" xfId="28280" xr:uid="{00000000-0005-0000-0000-00001CAC0000}"/>
    <cellStyle name="Normal 7 2 15 6" xfId="43877" xr:uid="{00000000-0005-0000-0000-00001DAC0000}"/>
    <cellStyle name="Normal 7 2 16" xfId="12451" xr:uid="{00000000-0005-0000-0000-00001EAC0000}"/>
    <cellStyle name="Normal 7 2 16 2" xfId="12452" xr:uid="{00000000-0005-0000-0000-00001FAC0000}"/>
    <cellStyle name="Normal 7 2 16 2 2" xfId="20361" xr:uid="{00000000-0005-0000-0000-000020AC0000}"/>
    <cellStyle name="Normal 7 2 16 2 2 2" xfId="36030" xr:uid="{00000000-0005-0000-0000-000021AC0000}"/>
    <cellStyle name="Normal 7 2 16 2 2 3" xfId="51627" xr:uid="{00000000-0005-0000-0000-000022AC0000}"/>
    <cellStyle name="Normal 7 2 16 2 3" xfId="28284" xr:uid="{00000000-0005-0000-0000-000023AC0000}"/>
    <cellStyle name="Normal 7 2 16 2 4" xfId="43881" xr:uid="{00000000-0005-0000-0000-000024AC0000}"/>
    <cellStyle name="Normal 7 2 16 3" xfId="12453" xr:uid="{00000000-0005-0000-0000-000025AC0000}"/>
    <cellStyle name="Normal 7 2 16 3 2" xfId="20362" xr:uid="{00000000-0005-0000-0000-000026AC0000}"/>
    <cellStyle name="Normal 7 2 16 3 2 2" xfId="36031" xr:uid="{00000000-0005-0000-0000-000027AC0000}"/>
    <cellStyle name="Normal 7 2 16 3 2 3" xfId="51628" xr:uid="{00000000-0005-0000-0000-000028AC0000}"/>
    <cellStyle name="Normal 7 2 16 3 3" xfId="28285" xr:uid="{00000000-0005-0000-0000-000029AC0000}"/>
    <cellStyle name="Normal 7 2 16 3 4" xfId="43882" xr:uid="{00000000-0005-0000-0000-00002AAC0000}"/>
    <cellStyle name="Normal 7 2 16 4" xfId="20360" xr:uid="{00000000-0005-0000-0000-00002BAC0000}"/>
    <cellStyle name="Normal 7 2 16 4 2" xfId="36029" xr:uid="{00000000-0005-0000-0000-00002CAC0000}"/>
    <cellStyle name="Normal 7 2 16 4 3" xfId="51626" xr:uid="{00000000-0005-0000-0000-00002DAC0000}"/>
    <cellStyle name="Normal 7 2 16 5" xfId="28283" xr:uid="{00000000-0005-0000-0000-00002EAC0000}"/>
    <cellStyle name="Normal 7 2 16 6" xfId="43880" xr:uid="{00000000-0005-0000-0000-00002FAC0000}"/>
    <cellStyle name="Normal 7 2 17" xfId="12454" xr:uid="{00000000-0005-0000-0000-000030AC0000}"/>
    <cellStyle name="Normal 7 2 17 2" xfId="20363" xr:uid="{00000000-0005-0000-0000-000031AC0000}"/>
    <cellStyle name="Normal 7 2 17 2 2" xfId="36032" xr:uid="{00000000-0005-0000-0000-000032AC0000}"/>
    <cellStyle name="Normal 7 2 17 2 3" xfId="51629" xr:uid="{00000000-0005-0000-0000-000033AC0000}"/>
    <cellStyle name="Normal 7 2 17 3" xfId="28286" xr:uid="{00000000-0005-0000-0000-000034AC0000}"/>
    <cellStyle name="Normal 7 2 17 4" xfId="43883" xr:uid="{00000000-0005-0000-0000-000035AC0000}"/>
    <cellStyle name="Normal 7 2 18" xfId="12455" xr:uid="{00000000-0005-0000-0000-000036AC0000}"/>
    <cellStyle name="Normal 7 2 18 2" xfId="20364" xr:uid="{00000000-0005-0000-0000-000037AC0000}"/>
    <cellStyle name="Normal 7 2 18 2 2" xfId="36033" xr:uid="{00000000-0005-0000-0000-000038AC0000}"/>
    <cellStyle name="Normal 7 2 18 2 3" xfId="51630" xr:uid="{00000000-0005-0000-0000-000039AC0000}"/>
    <cellStyle name="Normal 7 2 18 3" xfId="28287" xr:uid="{00000000-0005-0000-0000-00003AAC0000}"/>
    <cellStyle name="Normal 7 2 18 4" xfId="43884" xr:uid="{00000000-0005-0000-0000-00003BAC0000}"/>
    <cellStyle name="Normal 7 2 19" xfId="20341" xr:uid="{00000000-0005-0000-0000-00003CAC0000}"/>
    <cellStyle name="Normal 7 2 19 2" xfId="36010" xr:uid="{00000000-0005-0000-0000-00003DAC0000}"/>
    <cellStyle name="Normal 7 2 19 3" xfId="51607" xr:uid="{00000000-0005-0000-0000-00003EAC0000}"/>
    <cellStyle name="Normal 7 2 2" xfId="510" xr:uid="{00000000-0005-0000-0000-00003FAC0000}"/>
    <cellStyle name="Normal 7 2 2 10" xfId="43885" xr:uid="{00000000-0005-0000-0000-000040AC0000}"/>
    <cellStyle name="Normal 7 2 2 2" xfId="12457" xr:uid="{00000000-0005-0000-0000-000041AC0000}"/>
    <cellStyle name="Normal 7 2 2 2 2" xfId="12458" xr:uid="{00000000-0005-0000-0000-000042AC0000}"/>
    <cellStyle name="Normal 7 2 2 2 2 2" xfId="12459" xr:uid="{00000000-0005-0000-0000-000043AC0000}"/>
    <cellStyle name="Normal 7 2 2 2 2 2 2" xfId="20368" xr:uid="{00000000-0005-0000-0000-000044AC0000}"/>
    <cellStyle name="Normal 7 2 2 2 2 2 2 2" xfId="36037" xr:uid="{00000000-0005-0000-0000-000045AC0000}"/>
    <cellStyle name="Normal 7 2 2 2 2 2 2 3" xfId="51634" xr:uid="{00000000-0005-0000-0000-000046AC0000}"/>
    <cellStyle name="Normal 7 2 2 2 2 2 3" xfId="28291" xr:uid="{00000000-0005-0000-0000-000047AC0000}"/>
    <cellStyle name="Normal 7 2 2 2 2 2 4" xfId="43888" xr:uid="{00000000-0005-0000-0000-000048AC0000}"/>
    <cellStyle name="Normal 7 2 2 2 2 3" xfId="12460" xr:uid="{00000000-0005-0000-0000-000049AC0000}"/>
    <cellStyle name="Normal 7 2 2 2 2 3 2" xfId="20369" xr:uid="{00000000-0005-0000-0000-00004AAC0000}"/>
    <cellStyle name="Normal 7 2 2 2 2 3 2 2" xfId="36038" xr:uid="{00000000-0005-0000-0000-00004BAC0000}"/>
    <cellStyle name="Normal 7 2 2 2 2 3 2 3" xfId="51635" xr:uid="{00000000-0005-0000-0000-00004CAC0000}"/>
    <cellStyle name="Normal 7 2 2 2 2 3 3" xfId="28292" xr:uid="{00000000-0005-0000-0000-00004DAC0000}"/>
    <cellStyle name="Normal 7 2 2 2 2 3 4" xfId="43889" xr:uid="{00000000-0005-0000-0000-00004EAC0000}"/>
    <cellStyle name="Normal 7 2 2 2 2 4" xfId="20367" xr:uid="{00000000-0005-0000-0000-00004FAC0000}"/>
    <cellStyle name="Normal 7 2 2 2 2 4 2" xfId="36036" xr:uid="{00000000-0005-0000-0000-000050AC0000}"/>
    <cellStyle name="Normal 7 2 2 2 2 4 3" xfId="51633" xr:uid="{00000000-0005-0000-0000-000051AC0000}"/>
    <cellStyle name="Normal 7 2 2 2 2 5" xfId="28290" xr:uid="{00000000-0005-0000-0000-000052AC0000}"/>
    <cellStyle name="Normal 7 2 2 2 2 6" xfId="43887" xr:uid="{00000000-0005-0000-0000-000053AC0000}"/>
    <cellStyle name="Normal 7 2 2 2 3" xfId="12461" xr:uid="{00000000-0005-0000-0000-000054AC0000}"/>
    <cellStyle name="Normal 7 2 2 2 3 2" xfId="20370" xr:uid="{00000000-0005-0000-0000-000055AC0000}"/>
    <cellStyle name="Normal 7 2 2 2 3 2 2" xfId="36039" xr:uid="{00000000-0005-0000-0000-000056AC0000}"/>
    <cellStyle name="Normal 7 2 2 2 3 2 3" xfId="51636" xr:uid="{00000000-0005-0000-0000-000057AC0000}"/>
    <cellStyle name="Normal 7 2 2 2 3 3" xfId="28293" xr:uid="{00000000-0005-0000-0000-000058AC0000}"/>
    <cellStyle name="Normal 7 2 2 2 3 4" xfId="43890" xr:uid="{00000000-0005-0000-0000-000059AC0000}"/>
    <cellStyle name="Normal 7 2 2 2 4" xfId="12462" xr:uid="{00000000-0005-0000-0000-00005AAC0000}"/>
    <cellStyle name="Normal 7 2 2 2 4 2" xfId="20371" xr:uid="{00000000-0005-0000-0000-00005BAC0000}"/>
    <cellStyle name="Normal 7 2 2 2 4 2 2" xfId="36040" xr:uid="{00000000-0005-0000-0000-00005CAC0000}"/>
    <cellStyle name="Normal 7 2 2 2 4 2 3" xfId="51637" xr:uid="{00000000-0005-0000-0000-00005DAC0000}"/>
    <cellStyle name="Normal 7 2 2 2 4 3" xfId="28294" xr:uid="{00000000-0005-0000-0000-00005EAC0000}"/>
    <cellStyle name="Normal 7 2 2 2 4 4" xfId="43891" xr:uid="{00000000-0005-0000-0000-00005FAC0000}"/>
    <cellStyle name="Normal 7 2 2 2 5" xfId="20366" xr:uid="{00000000-0005-0000-0000-000060AC0000}"/>
    <cellStyle name="Normal 7 2 2 2 5 2" xfId="36035" xr:uid="{00000000-0005-0000-0000-000061AC0000}"/>
    <cellStyle name="Normal 7 2 2 2 5 3" xfId="51632" xr:uid="{00000000-0005-0000-0000-000062AC0000}"/>
    <cellStyle name="Normal 7 2 2 2 6" xfId="28289" xr:uid="{00000000-0005-0000-0000-000063AC0000}"/>
    <cellStyle name="Normal 7 2 2 2 7" xfId="43886" xr:uid="{00000000-0005-0000-0000-000064AC0000}"/>
    <cellStyle name="Normal 7 2 2 3" xfId="12463" xr:uid="{00000000-0005-0000-0000-000065AC0000}"/>
    <cellStyle name="Normal 7 2 2 3 2" xfId="12464" xr:uid="{00000000-0005-0000-0000-000066AC0000}"/>
    <cellStyle name="Normal 7 2 2 3 2 2" xfId="20373" xr:uid="{00000000-0005-0000-0000-000067AC0000}"/>
    <cellStyle name="Normal 7 2 2 3 2 2 2" xfId="36042" xr:uid="{00000000-0005-0000-0000-000068AC0000}"/>
    <cellStyle name="Normal 7 2 2 3 2 2 3" xfId="51639" xr:uid="{00000000-0005-0000-0000-000069AC0000}"/>
    <cellStyle name="Normal 7 2 2 3 2 3" xfId="28296" xr:uid="{00000000-0005-0000-0000-00006AAC0000}"/>
    <cellStyle name="Normal 7 2 2 3 2 4" xfId="43893" xr:uid="{00000000-0005-0000-0000-00006BAC0000}"/>
    <cellStyle name="Normal 7 2 2 3 3" xfId="12465" xr:uid="{00000000-0005-0000-0000-00006CAC0000}"/>
    <cellStyle name="Normal 7 2 2 3 3 2" xfId="20374" xr:uid="{00000000-0005-0000-0000-00006DAC0000}"/>
    <cellStyle name="Normal 7 2 2 3 3 2 2" xfId="36043" xr:uid="{00000000-0005-0000-0000-00006EAC0000}"/>
    <cellStyle name="Normal 7 2 2 3 3 2 3" xfId="51640" xr:uid="{00000000-0005-0000-0000-00006FAC0000}"/>
    <cellStyle name="Normal 7 2 2 3 3 3" xfId="28297" xr:uid="{00000000-0005-0000-0000-000070AC0000}"/>
    <cellStyle name="Normal 7 2 2 3 3 4" xfId="43894" xr:uid="{00000000-0005-0000-0000-000071AC0000}"/>
    <cellStyle name="Normal 7 2 2 3 4" xfId="20372" xr:uid="{00000000-0005-0000-0000-000072AC0000}"/>
    <cellStyle name="Normal 7 2 2 3 4 2" xfId="36041" xr:uid="{00000000-0005-0000-0000-000073AC0000}"/>
    <cellStyle name="Normal 7 2 2 3 4 3" xfId="51638" xr:uid="{00000000-0005-0000-0000-000074AC0000}"/>
    <cellStyle name="Normal 7 2 2 3 5" xfId="28295" xr:uid="{00000000-0005-0000-0000-000075AC0000}"/>
    <cellStyle name="Normal 7 2 2 3 6" xfId="43892" xr:uid="{00000000-0005-0000-0000-000076AC0000}"/>
    <cellStyle name="Normal 7 2 2 4" xfId="12466" xr:uid="{00000000-0005-0000-0000-000077AC0000}"/>
    <cellStyle name="Normal 7 2 2 4 2" xfId="20375" xr:uid="{00000000-0005-0000-0000-000078AC0000}"/>
    <cellStyle name="Normal 7 2 2 4 2 2" xfId="36044" xr:uid="{00000000-0005-0000-0000-000079AC0000}"/>
    <cellStyle name="Normal 7 2 2 4 2 3" xfId="51641" xr:uid="{00000000-0005-0000-0000-00007AAC0000}"/>
    <cellStyle name="Normal 7 2 2 4 3" xfId="28298" xr:uid="{00000000-0005-0000-0000-00007BAC0000}"/>
    <cellStyle name="Normal 7 2 2 4 4" xfId="43895" xr:uid="{00000000-0005-0000-0000-00007CAC0000}"/>
    <cellStyle name="Normal 7 2 2 5" xfId="12467" xr:uid="{00000000-0005-0000-0000-00007DAC0000}"/>
    <cellStyle name="Normal 7 2 2 5 2" xfId="20376" xr:uid="{00000000-0005-0000-0000-00007EAC0000}"/>
    <cellStyle name="Normal 7 2 2 5 2 2" xfId="36045" xr:uid="{00000000-0005-0000-0000-00007FAC0000}"/>
    <cellStyle name="Normal 7 2 2 5 2 3" xfId="51642" xr:uid="{00000000-0005-0000-0000-000080AC0000}"/>
    <cellStyle name="Normal 7 2 2 5 3" xfId="28299" xr:uid="{00000000-0005-0000-0000-000081AC0000}"/>
    <cellStyle name="Normal 7 2 2 5 4" xfId="43896" xr:uid="{00000000-0005-0000-0000-000082AC0000}"/>
    <cellStyle name="Normal 7 2 2 6" xfId="20365" xr:uid="{00000000-0005-0000-0000-000083AC0000}"/>
    <cellStyle name="Normal 7 2 2 6 2" xfId="36034" xr:uid="{00000000-0005-0000-0000-000084AC0000}"/>
    <cellStyle name="Normal 7 2 2 6 3" xfId="51631" xr:uid="{00000000-0005-0000-0000-000085AC0000}"/>
    <cellStyle name="Normal 7 2 2 7" xfId="12456" xr:uid="{00000000-0005-0000-0000-000086AC0000}"/>
    <cellStyle name="Normal 7 2 2 7 2" xfId="28288" xr:uid="{00000000-0005-0000-0000-000087AC0000}"/>
    <cellStyle name="Normal 7 2 2 8" xfId="21935" xr:uid="{00000000-0005-0000-0000-000088AC0000}"/>
    <cellStyle name="Normal 7 2 2 8 2" xfId="37603" xr:uid="{00000000-0005-0000-0000-000089AC0000}"/>
    <cellStyle name="Normal 7 2 2 9" xfId="22015" xr:uid="{00000000-0005-0000-0000-00008AAC0000}"/>
    <cellStyle name="Normal 7 2 20" xfId="12432" xr:uid="{00000000-0005-0000-0000-00008BAC0000}"/>
    <cellStyle name="Normal 7 2 20 2" xfId="28264" xr:uid="{00000000-0005-0000-0000-00008CAC0000}"/>
    <cellStyle name="Normal 7 2 21" xfId="21917" xr:uid="{00000000-0005-0000-0000-00008DAC0000}"/>
    <cellStyle name="Normal 7 2 21 2" xfId="37585" xr:uid="{00000000-0005-0000-0000-00008EAC0000}"/>
    <cellStyle name="Normal 7 2 22" xfId="21978" xr:uid="{00000000-0005-0000-0000-00008FAC0000}"/>
    <cellStyle name="Normal 7 2 23" xfId="43861" xr:uid="{00000000-0005-0000-0000-000090AC0000}"/>
    <cellStyle name="Normal 7 2 3" xfId="12468" xr:uid="{00000000-0005-0000-0000-000091AC0000}"/>
    <cellStyle name="Normal 7 2 3 2" xfId="12469" xr:uid="{00000000-0005-0000-0000-000092AC0000}"/>
    <cellStyle name="Normal 7 2 3 2 2" xfId="12470" xr:uid="{00000000-0005-0000-0000-000093AC0000}"/>
    <cellStyle name="Normal 7 2 3 2 2 2" xfId="12471" xr:uid="{00000000-0005-0000-0000-000094AC0000}"/>
    <cellStyle name="Normal 7 2 3 2 2 2 2" xfId="20380" xr:uid="{00000000-0005-0000-0000-000095AC0000}"/>
    <cellStyle name="Normal 7 2 3 2 2 2 2 2" xfId="36049" xr:uid="{00000000-0005-0000-0000-000096AC0000}"/>
    <cellStyle name="Normal 7 2 3 2 2 2 2 3" xfId="51646" xr:uid="{00000000-0005-0000-0000-000097AC0000}"/>
    <cellStyle name="Normal 7 2 3 2 2 2 3" xfId="28303" xr:uid="{00000000-0005-0000-0000-000098AC0000}"/>
    <cellStyle name="Normal 7 2 3 2 2 2 4" xfId="43900" xr:uid="{00000000-0005-0000-0000-000099AC0000}"/>
    <cellStyle name="Normal 7 2 3 2 2 3" xfId="12472" xr:uid="{00000000-0005-0000-0000-00009AAC0000}"/>
    <cellStyle name="Normal 7 2 3 2 2 3 2" xfId="20381" xr:uid="{00000000-0005-0000-0000-00009BAC0000}"/>
    <cellStyle name="Normal 7 2 3 2 2 3 2 2" xfId="36050" xr:uid="{00000000-0005-0000-0000-00009CAC0000}"/>
    <cellStyle name="Normal 7 2 3 2 2 3 2 3" xfId="51647" xr:uid="{00000000-0005-0000-0000-00009DAC0000}"/>
    <cellStyle name="Normal 7 2 3 2 2 3 3" xfId="28304" xr:uid="{00000000-0005-0000-0000-00009EAC0000}"/>
    <cellStyle name="Normal 7 2 3 2 2 3 4" xfId="43901" xr:uid="{00000000-0005-0000-0000-00009FAC0000}"/>
    <cellStyle name="Normal 7 2 3 2 2 4" xfId="20379" xr:uid="{00000000-0005-0000-0000-0000A0AC0000}"/>
    <cellStyle name="Normal 7 2 3 2 2 4 2" xfId="36048" xr:uid="{00000000-0005-0000-0000-0000A1AC0000}"/>
    <cellStyle name="Normal 7 2 3 2 2 4 3" xfId="51645" xr:uid="{00000000-0005-0000-0000-0000A2AC0000}"/>
    <cellStyle name="Normal 7 2 3 2 2 5" xfId="28302" xr:uid="{00000000-0005-0000-0000-0000A3AC0000}"/>
    <cellStyle name="Normal 7 2 3 2 2 6" xfId="43899" xr:uid="{00000000-0005-0000-0000-0000A4AC0000}"/>
    <cellStyle name="Normal 7 2 3 2 3" xfId="12473" xr:uid="{00000000-0005-0000-0000-0000A5AC0000}"/>
    <cellStyle name="Normal 7 2 3 2 3 2" xfId="20382" xr:uid="{00000000-0005-0000-0000-0000A6AC0000}"/>
    <cellStyle name="Normal 7 2 3 2 3 2 2" xfId="36051" xr:uid="{00000000-0005-0000-0000-0000A7AC0000}"/>
    <cellStyle name="Normal 7 2 3 2 3 2 3" xfId="51648" xr:uid="{00000000-0005-0000-0000-0000A8AC0000}"/>
    <cellStyle name="Normal 7 2 3 2 3 3" xfId="28305" xr:uid="{00000000-0005-0000-0000-0000A9AC0000}"/>
    <cellStyle name="Normal 7 2 3 2 3 4" xfId="43902" xr:uid="{00000000-0005-0000-0000-0000AAAC0000}"/>
    <cellStyle name="Normal 7 2 3 2 4" xfId="12474" xr:uid="{00000000-0005-0000-0000-0000ABAC0000}"/>
    <cellStyle name="Normal 7 2 3 2 4 2" xfId="20383" xr:uid="{00000000-0005-0000-0000-0000ACAC0000}"/>
    <cellStyle name="Normal 7 2 3 2 4 2 2" xfId="36052" xr:uid="{00000000-0005-0000-0000-0000ADAC0000}"/>
    <cellStyle name="Normal 7 2 3 2 4 2 3" xfId="51649" xr:uid="{00000000-0005-0000-0000-0000AEAC0000}"/>
    <cellStyle name="Normal 7 2 3 2 4 3" xfId="28306" xr:uid="{00000000-0005-0000-0000-0000AFAC0000}"/>
    <cellStyle name="Normal 7 2 3 2 4 4" xfId="43903" xr:uid="{00000000-0005-0000-0000-0000B0AC0000}"/>
    <cellStyle name="Normal 7 2 3 2 5" xfId="20378" xr:uid="{00000000-0005-0000-0000-0000B1AC0000}"/>
    <cellStyle name="Normal 7 2 3 2 5 2" xfId="36047" xr:uid="{00000000-0005-0000-0000-0000B2AC0000}"/>
    <cellStyle name="Normal 7 2 3 2 5 3" xfId="51644" xr:uid="{00000000-0005-0000-0000-0000B3AC0000}"/>
    <cellStyle name="Normal 7 2 3 2 6" xfId="28301" xr:uid="{00000000-0005-0000-0000-0000B4AC0000}"/>
    <cellStyle name="Normal 7 2 3 2 7" xfId="43898" xr:uid="{00000000-0005-0000-0000-0000B5AC0000}"/>
    <cellStyle name="Normal 7 2 3 3" xfId="12475" xr:uid="{00000000-0005-0000-0000-0000B6AC0000}"/>
    <cellStyle name="Normal 7 2 3 3 2" xfId="12476" xr:uid="{00000000-0005-0000-0000-0000B7AC0000}"/>
    <cellStyle name="Normal 7 2 3 3 2 2" xfId="20385" xr:uid="{00000000-0005-0000-0000-0000B8AC0000}"/>
    <cellStyle name="Normal 7 2 3 3 2 2 2" xfId="36054" xr:uid="{00000000-0005-0000-0000-0000B9AC0000}"/>
    <cellStyle name="Normal 7 2 3 3 2 2 3" xfId="51651" xr:uid="{00000000-0005-0000-0000-0000BAAC0000}"/>
    <cellStyle name="Normal 7 2 3 3 2 3" xfId="28308" xr:uid="{00000000-0005-0000-0000-0000BBAC0000}"/>
    <cellStyle name="Normal 7 2 3 3 2 4" xfId="43905" xr:uid="{00000000-0005-0000-0000-0000BCAC0000}"/>
    <cellStyle name="Normal 7 2 3 3 3" xfId="12477" xr:uid="{00000000-0005-0000-0000-0000BDAC0000}"/>
    <cellStyle name="Normal 7 2 3 3 3 2" xfId="20386" xr:uid="{00000000-0005-0000-0000-0000BEAC0000}"/>
    <cellStyle name="Normal 7 2 3 3 3 2 2" xfId="36055" xr:uid="{00000000-0005-0000-0000-0000BFAC0000}"/>
    <cellStyle name="Normal 7 2 3 3 3 2 3" xfId="51652" xr:uid="{00000000-0005-0000-0000-0000C0AC0000}"/>
    <cellStyle name="Normal 7 2 3 3 3 3" xfId="28309" xr:uid="{00000000-0005-0000-0000-0000C1AC0000}"/>
    <cellStyle name="Normal 7 2 3 3 3 4" xfId="43906" xr:uid="{00000000-0005-0000-0000-0000C2AC0000}"/>
    <cellStyle name="Normal 7 2 3 3 4" xfId="20384" xr:uid="{00000000-0005-0000-0000-0000C3AC0000}"/>
    <cellStyle name="Normal 7 2 3 3 4 2" xfId="36053" xr:uid="{00000000-0005-0000-0000-0000C4AC0000}"/>
    <cellStyle name="Normal 7 2 3 3 4 3" xfId="51650" xr:uid="{00000000-0005-0000-0000-0000C5AC0000}"/>
    <cellStyle name="Normal 7 2 3 3 5" xfId="28307" xr:uid="{00000000-0005-0000-0000-0000C6AC0000}"/>
    <cellStyle name="Normal 7 2 3 3 6" xfId="43904" xr:uid="{00000000-0005-0000-0000-0000C7AC0000}"/>
    <cellStyle name="Normal 7 2 3 4" xfId="12478" xr:uid="{00000000-0005-0000-0000-0000C8AC0000}"/>
    <cellStyle name="Normal 7 2 3 4 2" xfId="20387" xr:uid="{00000000-0005-0000-0000-0000C9AC0000}"/>
    <cellStyle name="Normal 7 2 3 4 2 2" xfId="36056" xr:uid="{00000000-0005-0000-0000-0000CAAC0000}"/>
    <cellStyle name="Normal 7 2 3 4 2 3" xfId="51653" xr:uid="{00000000-0005-0000-0000-0000CBAC0000}"/>
    <cellStyle name="Normal 7 2 3 4 3" xfId="28310" xr:uid="{00000000-0005-0000-0000-0000CCAC0000}"/>
    <cellStyle name="Normal 7 2 3 4 4" xfId="43907" xr:uid="{00000000-0005-0000-0000-0000CDAC0000}"/>
    <cellStyle name="Normal 7 2 3 5" xfId="12479" xr:uid="{00000000-0005-0000-0000-0000CEAC0000}"/>
    <cellStyle name="Normal 7 2 3 5 2" xfId="20388" xr:uid="{00000000-0005-0000-0000-0000CFAC0000}"/>
    <cellStyle name="Normal 7 2 3 5 2 2" xfId="36057" xr:uid="{00000000-0005-0000-0000-0000D0AC0000}"/>
    <cellStyle name="Normal 7 2 3 5 2 3" xfId="51654" xr:uid="{00000000-0005-0000-0000-0000D1AC0000}"/>
    <cellStyle name="Normal 7 2 3 5 3" xfId="28311" xr:uid="{00000000-0005-0000-0000-0000D2AC0000}"/>
    <cellStyle name="Normal 7 2 3 5 4" xfId="43908" xr:uid="{00000000-0005-0000-0000-0000D3AC0000}"/>
    <cellStyle name="Normal 7 2 3 6" xfId="20377" xr:uid="{00000000-0005-0000-0000-0000D4AC0000}"/>
    <cellStyle name="Normal 7 2 3 6 2" xfId="36046" xr:uid="{00000000-0005-0000-0000-0000D5AC0000}"/>
    <cellStyle name="Normal 7 2 3 6 3" xfId="51643" xr:uid="{00000000-0005-0000-0000-0000D6AC0000}"/>
    <cellStyle name="Normal 7 2 3 7" xfId="28300" xr:uid="{00000000-0005-0000-0000-0000D7AC0000}"/>
    <cellStyle name="Normal 7 2 3 8" xfId="43897" xr:uid="{00000000-0005-0000-0000-0000D8AC0000}"/>
    <cellStyle name="Normal 7 2 4" xfId="12480" xr:uid="{00000000-0005-0000-0000-0000D9AC0000}"/>
    <cellStyle name="Normal 7 2 4 2" xfId="12481" xr:uid="{00000000-0005-0000-0000-0000DAAC0000}"/>
    <cellStyle name="Normal 7 2 4 2 2" xfId="12482" xr:uid="{00000000-0005-0000-0000-0000DBAC0000}"/>
    <cellStyle name="Normal 7 2 4 2 2 2" xfId="20391" xr:uid="{00000000-0005-0000-0000-0000DCAC0000}"/>
    <cellStyle name="Normal 7 2 4 2 2 2 2" xfId="36060" xr:uid="{00000000-0005-0000-0000-0000DDAC0000}"/>
    <cellStyle name="Normal 7 2 4 2 2 2 3" xfId="51657" xr:uid="{00000000-0005-0000-0000-0000DEAC0000}"/>
    <cellStyle name="Normal 7 2 4 2 2 3" xfId="28314" xr:uid="{00000000-0005-0000-0000-0000DFAC0000}"/>
    <cellStyle name="Normal 7 2 4 2 2 4" xfId="43911" xr:uid="{00000000-0005-0000-0000-0000E0AC0000}"/>
    <cellStyle name="Normal 7 2 4 2 3" xfId="12483" xr:uid="{00000000-0005-0000-0000-0000E1AC0000}"/>
    <cellStyle name="Normal 7 2 4 2 3 2" xfId="20392" xr:uid="{00000000-0005-0000-0000-0000E2AC0000}"/>
    <cellStyle name="Normal 7 2 4 2 3 2 2" xfId="36061" xr:uid="{00000000-0005-0000-0000-0000E3AC0000}"/>
    <cellStyle name="Normal 7 2 4 2 3 2 3" xfId="51658" xr:uid="{00000000-0005-0000-0000-0000E4AC0000}"/>
    <cellStyle name="Normal 7 2 4 2 3 3" xfId="28315" xr:uid="{00000000-0005-0000-0000-0000E5AC0000}"/>
    <cellStyle name="Normal 7 2 4 2 3 4" xfId="43912" xr:uid="{00000000-0005-0000-0000-0000E6AC0000}"/>
    <cellStyle name="Normal 7 2 4 2 4" xfId="20390" xr:uid="{00000000-0005-0000-0000-0000E7AC0000}"/>
    <cellStyle name="Normal 7 2 4 2 4 2" xfId="36059" xr:uid="{00000000-0005-0000-0000-0000E8AC0000}"/>
    <cellStyle name="Normal 7 2 4 2 4 3" xfId="51656" xr:uid="{00000000-0005-0000-0000-0000E9AC0000}"/>
    <cellStyle name="Normal 7 2 4 2 5" xfId="28313" xr:uid="{00000000-0005-0000-0000-0000EAAC0000}"/>
    <cellStyle name="Normal 7 2 4 2 6" xfId="43910" xr:uid="{00000000-0005-0000-0000-0000EBAC0000}"/>
    <cellStyle name="Normal 7 2 4 3" xfId="12484" xr:uid="{00000000-0005-0000-0000-0000ECAC0000}"/>
    <cellStyle name="Normal 7 2 4 3 2" xfId="20393" xr:uid="{00000000-0005-0000-0000-0000EDAC0000}"/>
    <cellStyle name="Normal 7 2 4 3 2 2" xfId="36062" xr:uid="{00000000-0005-0000-0000-0000EEAC0000}"/>
    <cellStyle name="Normal 7 2 4 3 2 3" xfId="51659" xr:uid="{00000000-0005-0000-0000-0000EFAC0000}"/>
    <cellStyle name="Normal 7 2 4 3 3" xfId="28316" xr:uid="{00000000-0005-0000-0000-0000F0AC0000}"/>
    <cellStyle name="Normal 7 2 4 3 4" xfId="43913" xr:uid="{00000000-0005-0000-0000-0000F1AC0000}"/>
    <cellStyle name="Normal 7 2 4 4" xfId="12485" xr:uid="{00000000-0005-0000-0000-0000F2AC0000}"/>
    <cellStyle name="Normal 7 2 4 4 2" xfId="20394" xr:uid="{00000000-0005-0000-0000-0000F3AC0000}"/>
    <cellStyle name="Normal 7 2 4 4 2 2" xfId="36063" xr:uid="{00000000-0005-0000-0000-0000F4AC0000}"/>
    <cellStyle name="Normal 7 2 4 4 2 3" xfId="51660" xr:uid="{00000000-0005-0000-0000-0000F5AC0000}"/>
    <cellStyle name="Normal 7 2 4 4 3" xfId="28317" xr:uid="{00000000-0005-0000-0000-0000F6AC0000}"/>
    <cellStyle name="Normal 7 2 4 4 4" xfId="43914" xr:uid="{00000000-0005-0000-0000-0000F7AC0000}"/>
    <cellStyle name="Normal 7 2 4 5" xfId="20389" xr:uid="{00000000-0005-0000-0000-0000F8AC0000}"/>
    <cellStyle name="Normal 7 2 4 5 2" xfId="36058" xr:uid="{00000000-0005-0000-0000-0000F9AC0000}"/>
    <cellStyle name="Normal 7 2 4 5 3" xfId="51655" xr:uid="{00000000-0005-0000-0000-0000FAAC0000}"/>
    <cellStyle name="Normal 7 2 4 6" xfId="28312" xr:uid="{00000000-0005-0000-0000-0000FBAC0000}"/>
    <cellStyle name="Normal 7 2 4 7" xfId="43909" xr:uid="{00000000-0005-0000-0000-0000FCAC0000}"/>
    <cellStyle name="Normal 7 2 5" xfId="12486" xr:uid="{00000000-0005-0000-0000-0000FDAC0000}"/>
    <cellStyle name="Normal 7 2 5 2" xfId="12487" xr:uid="{00000000-0005-0000-0000-0000FEAC0000}"/>
    <cellStyle name="Normal 7 2 5 2 2" xfId="20396" xr:uid="{00000000-0005-0000-0000-0000FFAC0000}"/>
    <cellStyle name="Normal 7 2 5 2 2 2" xfId="36065" xr:uid="{00000000-0005-0000-0000-000000AD0000}"/>
    <cellStyle name="Normal 7 2 5 2 2 3" xfId="51662" xr:uid="{00000000-0005-0000-0000-000001AD0000}"/>
    <cellStyle name="Normal 7 2 5 2 3" xfId="28319" xr:uid="{00000000-0005-0000-0000-000002AD0000}"/>
    <cellStyle name="Normal 7 2 5 2 4" xfId="43916" xr:uid="{00000000-0005-0000-0000-000003AD0000}"/>
    <cellStyle name="Normal 7 2 5 3" xfId="12488" xr:uid="{00000000-0005-0000-0000-000004AD0000}"/>
    <cellStyle name="Normal 7 2 5 3 2" xfId="20397" xr:uid="{00000000-0005-0000-0000-000005AD0000}"/>
    <cellStyle name="Normal 7 2 5 3 2 2" xfId="36066" xr:uid="{00000000-0005-0000-0000-000006AD0000}"/>
    <cellStyle name="Normal 7 2 5 3 2 3" xfId="51663" xr:uid="{00000000-0005-0000-0000-000007AD0000}"/>
    <cellStyle name="Normal 7 2 5 3 3" xfId="28320" xr:uid="{00000000-0005-0000-0000-000008AD0000}"/>
    <cellStyle name="Normal 7 2 5 3 4" xfId="43917" xr:uid="{00000000-0005-0000-0000-000009AD0000}"/>
    <cellStyle name="Normal 7 2 5 4" xfId="20395" xr:uid="{00000000-0005-0000-0000-00000AAD0000}"/>
    <cellStyle name="Normal 7 2 5 4 2" xfId="36064" xr:uid="{00000000-0005-0000-0000-00000BAD0000}"/>
    <cellStyle name="Normal 7 2 5 4 3" xfId="51661" xr:uid="{00000000-0005-0000-0000-00000CAD0000}"/>
    <cellStyle name="Normal 7 2 5 5" xfId="28318" xr:uid="{00000000-0005-0000-0000-00000DAD0000}"/>
    <cellStyle name="Normal 7 2 5 6" xfId="43915" xr:uid="{00000000-0005-0000-0000-00000EAD0000}"/>
    <cellStyle name="Normal 7 2 6" xfId="12489" xr:uid="{00000000-0005-0000-0000-00000FAD0000}"/>
    <cellStyle name="Normal 7 2 6 2" xfId="12490" xr:uid="{00000000-0005-0000-0000-000010AD0000}"/>
    <cellStyle name="Normal 7 2 6 2 2" xfId="20399" xr:uid="{00000000-0005-0000-0000-000011AD0000}"/>
    <cellStyle name="Normal 7 2 6 2 2 2" xfId="36068" xr:uid="{00000000-0005-0000-0000-000012AD0000}"/>
    <cellStyle name="Normal 7 2 6 2 2 3" xfId="51665" xr:uid="{00000000-0005-0000-0000-000013AD0000}"/>
    <cellStyle name="Normal 7 2 6 2 3" xfId="28322" xr:uid="{00000000-0005-0000-0000-000014AD0000}"/>
    <cellStyle name="Normal 7 2 6 2 4" xfId="43919" xr:uid="{00000000-0005-0000-0000-000015AD0000}"/>
    <cellStyle name="Normal 7 2 6 3" xfId="12491" xr:uid="{00000000-0005-0000-0000-000016AD0000}"/>
    <cellStyle name="Normal 7 2 6 3 2" xfId="20400" xr:uid="{00000000-0005-0000-0000-000017AD0000}"/>
    <cellStyle name="Normal 7 2 6 3 2 2" xfId="36069" xr:uid="{00000000-0005-0000-0000-000018AD0000}"/>
    <cellStyle name="Normal 7 2 6 3 2 3" xfId="51666" xr:uid="{00000000-0005-0000-0000-000019AD0000}"/>
    <cellStyle name="Normal 7 2 6 3 3" xfId="28323" xr:uid="{00000000-0005-0000-0000-00001AAD0000}"/>
    <cellStyle name="Normal 7 2 6 3 4" xfId="43920" xr:uid="{00000000-0005-0000-0000-00001BAD0000}"/>
    <cellStyle name="Normal 7 2 6 4" xfId="20398" xr:uid="{00000000-0005-0000-0000-00001CAD0000}"/>
    <cellStyle name="Normal 7 2 6 4 2" xfId="36067" xr:uid="{00000000-0005-0000-0000-00001DAD0000}"/>
    <cellStyle name="Normal 7 2 6 4 3" xfId="51664" xr:uid="{00000000-0005-0000-0000-00001EAD0000}"/>
    <cellStyle name="Normal 7 2 6 5" xfId="28321" xr:uid="{00000000-0005-0000-0000-00001FAD0000}"/>
    <cellStyle name="Normal 7 2 6 6" xfId="43918" xr:uid="{00000000-0005-0000-0000-000020AD0000}"/>
    <cellStyle name="Normal 7 2 7" xfId="12492" xr:uid="{00000000-0005-0000-0000-000021AD0000}"/>
    <cellStyle name="Normal 7 2 7 2" xfId="12493" xr:uid="{00000000-0005-0000-0000-000022AD0000}"/>
    <cellStyle name="Normal 7 2 7 2 2" xfId="20402" xr:uid="{00000000-0005-0000-0000-000023AD0000}"/>
    <cellStyle name="Normal 7 2 7 2 2 2" xfId="36071" xr:uid="{00000000-0005-0000-0000-000024AD0000}"/>
    <cellStyle name="Normal 7 2 7 2 2 3" xfId="51668" xr:uid="{00000000-0005-0000-0000-000025AD0000}"/>
    <cellStyle name="Normal 7 2 7 2 3" xfId="28325" xr:uid="{00000000-0005-0000-0000-000026AD0000}"/>
    <cellStyle name="Normal 7 2 7 2 4" xfId="43922" xr:uid="{00000000-0005-0000-0000-000027AD0000}"/>
    <cellStyle name="Normal 7 2 7 3" xfId="12494" xr:uid="{00000000-0005-0000-0000-000028AD0000}"/>
    <cellStyle name="Normal 7 2 7 3 2" xfId="20403" xr:uid="{00000000-0005-0000-0000-000029AD0000}"/>
    <cellStyle name="Normal 7 2 7 3 2 2" xfId="36072" xr:uid="{00000000-0005-0000-0000-00002AAD0000}"/>
    <cellStyle name="Normal 7 2 7 3 2 3" xfId="51669" xr:uid="{00000000-0005-0000-0000-00002BAD0000}"/>
    <cellStyle name="Normal 7 2 7 3 3" xfId="28326" xr:uid="{00000000-0005-0000-0000-00002CAD0000}"/>
    <cellStyle name="Normal 7 2 7 3 4" xfId="43923" xr:uid="{00000000-0005-0000-0000-00002DAD0000}"/>
    <cellStyle name="Normal 7 2 7 4" xfId="20401" xr:uid="{00000000-0005-0000-0000-00002EAD0000}"/>
    <cellStyle name="Normal 7 2 7 4 2" xfId="36070" xr:uid="{00000000-0005-0000-0000-00002FAD0000}"/>
    <cellStyle name="Normal 7 2 7 4 3" xfId="51667" xr:uid="{00000000-0005-0000-0000-000030AD0000}"/>
    <cellStyle name="Normal 7 2 7 5" xfId="28324" xr:uid="{00000000-0005-0000-0000-000031AD0000}"/>
    <cellStyle name="Normal 7 2 7 6" xfId="43921" xr:uid="{00000000-0005-0000-0000-000032AD0000}"/>
    <cellStyle name="Normal 7 2 8" xfId="12495" xr:uid="{00000000-0005-0000-0000-000033AD0000}"/>
    <cellStyle name="Normal 7 2 8 2" xfId="12496" xr:uid="{00000000-0005-0000-0000-000034AD0000}"/>
    <cellStyle name="Normal 7 2 8 2 2" xfId="20405" xr:uid="{00000000-0005-0000-0000-000035AD0000}"/>
    <cellStyle name="Normal 7 2 8 2 2 2" xfId="36074" xr:uid="{00000000-0005-0000-0000-000036AD0000}"/>
    <cellStyle name="Normal 7 2 8 2 2 3" xfId="51671" xr:uid="{00000000-0005-0000-0000-000037AD0000}"/>
    <cellStyle name="Normal 7 2 8 2 3" xfId="28328" xr:uid="{00000000-0005-0000-0000-000038AD0000}"/>
    <cellStyle name="Normal 7 2 8 2 4" xfId="43925" xr:uid="{00000000-0005-0000-0000-000039AD0000}"/>
    <cellStyle name="Normal 7 2 8 3" xfId="12497" xr:uid="{00000000-0005-0000-0000-00003AAD0000}"/>
    <cellStyle name="Normal 7 2 8 3 2" xfId="20406" xr:uid="{00000000-0005-0000-0000-00003BAD0000}"/>
    <cellStyle name="Normal 7 2 8 3 2 2" xfId="36075" xr:uid="{00000000-0005-0000-0000-00003CAD0000}"/>
    <cellStyle name="Normal 7 2 8 3 2 3" xfId="51672" xr:uid="{00000000-0005-0000-0000-00003DAD0000}"/>
    <cellStyle name="Normal 7 2 8 3 3" xfId="28329" xr:uid="{00000000-0005-0000-0000-00003EAD0000}"/>
    <cellStyle name="Normal 7 2 8 3 4" xfId="43926" xr:uid="{00000000-0005-0000-0000-00003FAD0000}"/>
    <cellStyle name="Normal 7 2 8 4" xfId="20404" xr:uid="{00000000-0005-0000-0000-000040AD0000}"/>
    <cellStyle name="Normal 7 2 8 4 2" xfId="36073" xr:uid="{00000000-0005-0000-0000-000041AD0000}"/>
    <cellStyle name="Normal 7 2 8 4 3" xfId="51670" xr:uid="{00000000-0005-0000-0000-000042AD0000}"/>
    <cellStyle name="Normal 7 2 8 5" xfId="28327" xr:uid="{00000000-0005-0000-0000-000043AD0000}"/>
    <cellStyle name="Normal 7 2 8 6" xfId="43924" xr:uid="{00000000-0005-0000-0000-000044AD0000}"/>
    <cellStyle name="Normal 7 2 9" xfId="12498" xr:uid="{00000000-0005-0000-0000-000045AD0000}"/>
    <cellStyle name="Normal 7 2 9 2" xfId="12499" xr:uid="{00000000-0005-0000-0000-000046AD0000}"/>
    <cellStyle name="Normal 7 2 9 2 2" xfId="20408" xr:uid="{00000000-0005-0000-0000-000047AD0000}"/>
    <cellStyle name="Normal 7 2 9 2 2 2" xfId="36077" xr:uid="{00000000-0005-0000-0000-000048AD0000}"/>
    <cellStyle name="Normal 7 2 9 2 2 3" xfId="51674" xr:uid="{00000000-0005-0000-0000-000049AD0000}"/>
    <cellStyle name="Normal 7 2 9 2 3" xfId="28331" xr:uid="{00000000-0005-0000-0000-00004AAD0000}"/>
    <cellStyle name="Normal 7 2 9 2 4" xfId="43928" xr:uid="{00000000-0005-0000-0000-00004BAD0000}"/>
    <cellStyle name="Normal 7 2 9 3" xfId="12500" xr:uid="{00000000-0005-0000-0000-00004CAD0000}"/>
    <cellStyle name="Normal 7 2 9 3 2" xfId="20409" xr:uid="{00000000-0005-0000-0000-00004DAD0000}"/>
    <cellStyle name="Normal 7 2 9 3 2 2" xfId="36078" xr:uid="{00000000-0005-0000-0000-00004EAD0000}"/>
    <cellStyle name="Normal 7 2 9 3 2 3" xfId="51675" xr:uid="{00000000-0005-0000-0000-00004FAD0000}"/>
    <cellStyle name="Normal 7 2 9 3 3" xfId="28332" xr:uid="{00000000-0005-0000-0000-000050AD0000}"/>
    <cellStyle name="Normal 7 2 9 3 4" xfId="43929" xr:uid="{00000000-0005-0000-0000-000051AD0000}"/>
    <cellStyle name="Normal 7 2 9 4" xfId="20407" xr:uid="{00000000-0005-0000-0000-000052AD0000}"/>
    <cellStyle name="Normal 7 2 9 4 2" xfId="36076" xr:uid="{00000000-0005-0000-0000-000053AD0000}"/>
    <cellStyle name="Normal 7 2 9 4 3" xfId="51673" xr:uid="{00000000-0005-0000-0000-000054AD0000}"/>
    <cellStyle name="Normal 7 2 9 5" xfId="28330" xr:uid="{00000000-0005-0000-0000-000055AD0000}"/>
    <cellStyle name="Normal 7 2 9 6" xfId="43927" xr:uid="{00000000-0005-0000-0000-000056AD0000}"/>
    <cellStyle name="Normal 7 20" xfId="12501" xr:uid="{00000000-0005-0000-0000-000057AD0000}"/>
    <cellStyle name="Normal 7 20 2" xfId="20410" xr:uid="{00000000-0005-0000-0000-000058AD0000}"/>
    <cellStyle name="Normal 7 20 2 2" xfId="36079" xr:uid="{00000000-0005-0000-0000-000059AD0000}"/>
    <cellStyle name="Normal 7 20 2 3" xfId="51676" xr:uid="{00000000-0005-0000-0000-00005AAD0000}"/>
    <cellStyle name="Normal 7 20 3" xfId="28333" xr:uid="{00000000-0005-0000-0000-00005BAD0000}"/>
    <cellStyle name="Normal 7 20 4" xfId="43930" xr:uid="{00000000-0005-0000-0000-00005CAD0000}"/>
    <cellStyle name="Normal 7 21" xfId="12502" xr:uid="{00000000-0005-0000-0000-00005DAD0000}"/>
    <cellStyle name="Normal 7 21 2" xfId="20411" xr:uid="{00000000-0005-0000-0000-00005EAD0000}"/>
    <cellStyle name="Normal 7 21 2 2" xfId="36080" xr:uid="{00000000-0005-0000-0000-00005FAD0000}"/>
    <cellStyle name="Normal 7 21 2 3" xfId="51677" xr:uid="{00000000-0005-0000-0000-000060AD0000}"/>
    <cellStyle name="Normal 7 21 3" xfId="28334" xr:uid="{00000000-0005-0000-0000-000061AD0000}"/>
    <cellStyle name="Normal 7 21 4" xfId="43931" xr:uid="{00000000-0005-0000-0000-000062AD0000}"/>
    <cellStyle name="Normal 7 22" xfId="12503" xr:uid="{00000000-0005-0000-0000-000063AD0000}"/>
    <cellStyle name="Normal 7 22 2" xfId="20412" xr:uid="{00000000-0005-0000-0000-000064AD0000}"/>
    <cellStyle name="Normal 7 22 2 2" xfId="36081" xr:uid="{00000000-0005-0000-0000-000065AD0000}"/>
    <cellStyle name="Normal 7 22 2 3" xfId="51678" xr:uid="{00000000-0005-0000-0000-000066AD0000}"/>
    <cellStyle name="Normal 7 22 3" xfId="28335" xr:uid="{00000000-0005-0000-0000-000067AD0000}"/>
    <cellStyle name="Normal 7 22 4" xfId="43932" xr:uid="{00000000-0005-0000-0000-000068AD0000}"/>
    <cellStyle name="Normal 7 23" xfId="14089" xr:uid="{00000000-0005-0000-0000-000069AD0000}"/>
    <cellStyle name="Normal 7 24" xfId="20328" xr:uid="{00000000-0005-0000-0000-00006AAD0000}"/>
    <cellStyle name="Normal 7 24 2" xfId="35997" xr:uid="{00000000-0005-0000-0000-00006BAD0000}"/>
    <cellStyle name="Normal 7 24 3" xfId="51594" xr:uid="{00000000-0005-0000-0000-00006CAD0000}"/>
    <cellStyle name="Normal 7 25" xfId="12419" xr:uid="{00000000-0005-0000-0000-00006DAD0000}"/>
    <cellStyle name="Normal 7 25 2" xfId="28251" xr:uid="{00000000-0005-0000-0000-00006EAD0000}"/>
    <cellStyle name="Normal 7 26" xfId="21916" xr:uid="{00000000-0005-0000-0000-00006FAD0000}"/>
    <cellStyle name="Normal 7 26 2" xfId="37584" xr:uid="{00000000-0005-0000-0000-000070AD0000}"/>
    <cellStyle name="Normal 7 27" xfId="21977" xr:uid="{00000000-0005-0000-0000-000071AD0000}"/>
    <cellStyle name="Normal 7 28" xfId="43848" xr:uid="{00000000-0005-0000-0000-000072AD0000}"/>
    <cellStyle name="Normal 7 3" xfId="297" xr:uid="{00000000-0005-0000-0000-000073AD0000}"/>
    <cellStyle name="Normal 7 3 2" xfId="20413" xr:uid="{00000000-0005-0000-0000-000074AD0000}"/>
    <cellStyle name="Normal 7 3 2 2" xfId="36082" xr:uid="{00000000-0005-0000-0000-000075AD0000}"/>
    <cellStyle name="Normal 7 3 2 3" xfId="51679" xr:uid="{00000000-0005-0000-0000-000076AD0000}"/>
    <cellStyle name="Normal 7 3 3" xfId="12504" xr:uid="{00000000-0005-0000-0000-000077AD0000}"/>
    <cellStyle name="Normal 7 3 3 2" xfId="28336" xr:uid="{00000000-0005-0000-0000-000078AD0000}"/>
    <cellStyle name="Normal 7 3 4" xfId="43933" xr:uid="{00000000-0005-0000-0000-000079AD0000}"/>
    <cellStyle name="Normal 7 4" xfId="506" xr:uid="{00000000-0005-0000-0000-00007AAD0000}"/>
    <cellStyle name="Normal 7 4 2" xfId="20414" xr:uid="{00000000-0005-0000-0000-00007BAD0000}"/>
    <cellStyle name="Normal 7 4 2 2" xfId="36083" xr:uid="{00000000-0005-0000-0000-00007CAD0000}"/>
    <cellStyle name="Normal 7 4 2 3" xfId="51680" xr:uid="{00000000-0005-0000-0000-00007DAD0000}"/>
    <cellStyle name="Normal 7 4 3" xfId="12505" xr:uid="{00000000-0005-0000-0000-00007EAD0000}"/>
    <cellStyle name="Normal 7 4 3 2" xfId="28337" xr:uid="{00000000-0005-0000-0000-00007FAD0000}"/>
    <cellStyle name="Normal 7 4 4" xfId="21931" xr:uid="{00000000-0005-0000-0000-000080AD0000}"/>
    <cellStyle name="Normal 7 4 4 2" xfId="37599" xr:uid="{00000000-0005-0000-0000-000081AD0000}"/>
    <cellStyle name="Normal 7 4 5" xfId="22011" xr:uid="{00000000-0005-0000-0000-000082AD0000}"/>
    <cellStyle name="Normal 7 4 6" xfId="43934" xr:uid="{00000000-0005-0000-0000-000083AD0000}"/>
    <cellStyle name="Normal 7 5" xfId="12506" xr:uid="{00000000-0005-0000-0000-000084AD0000}"/>
    <cellStyle name="Normal 7 5 2" xfId="20415" xr:uid="{00000000-0005-0000-0000-000085AD0000}"/>
    <cellStyle name="Normal 7 5 2 2" xfId="36084" xr:uid="{00000000-0005-0000-0000-000086AD0000}"/>
    <cellStyle name="Normal 7 5 2 3" xfId="51681" xr:uid="{00000000-0005-0000-0000-000087AD0000}"/>
    <cellStyle name="Normal 7 5 3" xfId="28338" xr:uid="{00000000-0005-0000-0000-000088AD0000}"/>
    <cellStyle name="Normal 7 5 4" xfId="43935" xr:uid="{00000000-0005-0000-0000-000089AD0000}"/>
    <cellStyle name="Normal 7 6" xfId="12507" xr:uid="{00000000-0005-0000-0000-00008AAD0000}"/>
    <cellStyle name="Normal 7 6 2" xfId="20416" xr:uid="{00000000-0005-0000-0000-00008BAD0000}"/>
    <cellStyle name="Normal 7 6 2 2" xfId="36085" xr:uid="{00000000-0005-0000-0000-00008CAD0000}"/>
    <cellStyle name="Normal 7 6 2 3" xfId="51682" xr:uid="{00000000-0005-0000-0000-00008DAD0000}"/>
    <cellStyle name="Normal 7 6 3" xfId="28339" xr:uid="{00000000-0005-0000-0000-00008EAD0000}"/>
    <cellStyle name="Normal 7 6 4" xfId="43936" xr:uid="{00000000-0005-0000-0000-00008FAD0000}"/>
    <cellStyle name="Normal 7 7" xfId="12508" xr:uid="{00000000-0005-0000-0000-000090AD0000}"/>
    <cellStyle name="Normal 7 7 2" xfId="20417" xr:uid="{00000000-0005-0000-0000-000091AD0000}"/>
    <cellStyle name="Normal 7 7 2 2" xfId="36086" xr:uid="{00000000-0005-0000-0000-000092AD0000}"/>
    <cellStyle name="Normal 7 7 2 3" xfId="51683" xr:uid="{00000000-0005-0000-0000-000093AD0000}"/>
    <cellStyle name="Normal 7 7 3" xfId="28340" xr:uid="{00000000-0005-0000-0000-000094AD0000}"/>
    <cellStyle name="Normal 7 7 4" xfId="43937" xr:uid="{00000000-0005-0000-0000-000095AD0000}"/>
    <cellStyle name="Normal 7 8" xfId="12509" xr:uid="{00000000-0005-0000-0000-000096AD0000}"/>
    <cellStyle name="Normal 7 8 2" xfId="20418" xr:uid="{00000000-0005-0000-0000-000097AD0000}"/>
    <cellStyle name="Normal 7 8 2 2" xfId="36087" xr:uid="{00000000-0005-0000-0000-000098AD0000}"/>
    <cellStyle name="Normal 7 8 2 3" xfId="51684" xr:uid="{00000000-0005-0000-0000-000099AD0000}"/>
    <cellStyle name="Normal 7 8 3" xfId="28341" xr:uid="{00000000-0005-0000-0000-00009AAD0000}"/>
    <cellStyle name="Normal 7 8 4" xfId="43938" xr:uid="{00000000-0005-0000-0000-00009BAD0000}"/>
    <cellStyle name="Normal 7 9" xfId="12510" xr:uid="{00000000-0005-0000-0000-00009CAD0000}"/>
    <cellStyle name="Normal 7 9 2" xfId="20419" xr:uid="{00000000-0005-0000-0000-00009DAD0000}"/>
    <cellStyle name="Normal 7 9 2 2" xfId="36088" xr:uid="{00000000-0005-0000-0000-00009EAD0000}"/>
    <cellStyle name="Normal 7 9 2 3" xfId="51685" xr:uid="{00000000-0005-0000-0000-00009FAD0000}"/>
    <cellStyle name="Normal 7 9 3" xfId="28342" xr:uid="{00000000-0005-0000-0000-0000A0AD0000}"/>
    <cellStyle name="Normal 7 9 4" xfId="43939" xr:uid="{00000000-0005-0000-0000-0000A1AD0000}"/>
    <cellStyle name="Normal 70" xfId="298" xr:uid="{00000000-0005-0000-0000-0000A2AD0000}"/>
    <cellStyle name="Normal 71" xfId="21968" xr:uid="{00000000-0005-0000-0000-0000A3AD0000}"/>
    <cellStyle name="Normal 72" xfId="299" xr:uid="{00000000-0005-0000-0000-0000A4AD0000}"/>
    <cellStyle name="Normal 73" xfId="21991" xr:uid="{00000000-0005-0000-0000-0000A5AD0000}"/>
    <cellStyle name="Normal 74" xfId="300" xr:uid="{00000000-0005-0000-0000-0000A6AD0000}"/>
    <cellStyle name="Normal 75" xfId="37622" xr:uid="{00000000-0005-0000-0000-0000A7AD0000}"/>
    <cellStyle name="Normal 76" xfId="12511" xr:uid="{00000000-0005-0000-0000-0000A8AD0000}"/>
    <cellStyle name="Normal 76 2" xfId="20420" xr:uid="{00000000-0005-0000-0000-0000A9AD0000}"/>
    <cellStyle name="Normal 76 2 2" xfId="36089" xr:uid="{00000000-0005-0000-0000-0000AAAD0000}"/>
    <cellStyle name="Normal 76 2 3" xfId="51686" xr:uid="{00000000-0005-0000-0000-0000ABAD0000}"/>
    <cellStyle name="Normal 76 3" xfId="28343" xr:uid="{00000000-0005-0000-0000-0000ACAD0000}"/>
    <cellStyle name="Normal 76 4" xfId="43940" xr:uid="{00000000-0005-0000-0000-0000ADAD0000}"/>
    <cellStyle name="Normal 77" xfId="37624" xr:uid="{00000000-0005-0000-0000-0000AEAD0000}"/>
    <cellStyle name="Normal 78" xfId="37625" xr:uid="{00000000-0005-0000-0000-0000AFAD0000}"/>
    <cellStyle name="Normal 79" xfId="37669" xr:uid="{00000000-0005-0000-0000-0000B0AD0000}"/>
    <cellStyle name="Normal 8" xfId="301" xr:uid="{00000000-0005-0000-0000-0000B1AD0000}"/>
    <cellStyle name="Normal 8 10" xfId="12513" xr:uid="{00000000-0005-0000-0000-0000B2AD0000}"/>
    <cellStyle name="Normal 8 10 2" xfId="12514" xr:uid="{00000000-0005-0000-0000-0000B3AD0000}"/>
    <cellStyle name="Normal 8 10 2 2" xfId="20423" xr:uid="{00000000-0005-0000-0000-0000B4AD0000}"/>
    <cellStyle name="Normal 8 10 2 2 2" xfId="36092" xr:uid="{00000000-0005-0000-0000-0000B5AD0000}"/>
    <cellStyle name="Normal 8 10 2 2 3" xfId="51689" xr:uid="{00000000-0005-0000-0000-0000B6AD0000}"/>
    <cellStyle name="Normal 8 10 2 3" xfId="28346" xr:uid="{00000000-0005-0000-0000-0000B7AD0000}"/>
    <cellStyle name="Normal 8 10 2 4" xfId="43943" xr:uid="{00000000-0005-0000-0000-0000B8AD0000}"/>
    <cellStyle name="Normal 8 10 3" xfId="12515" xr:uid="{00000000-0005-0000-0000-0000B9AD0000}"/>
    <cellStyle name="Normal 8 10 3 2" xfId="20424" xr:uid="{00000000-0005-0000-0000-0000BAAD0000}"/>
    <cellStyle name="Normal 8 10 3 2 2" xfId="36093" xr:uid="{00000000-0005-0000-0000-0000BBAD0000}"/>
    <cellStyle name="Normal 8 10 3 2 3" xfId="51690" xr:uid="{00000000-0005-0000-0000-0000BCAD0000}"/>
    <cellStyle name="Normal 8 10 3 3" xfId="28347" xr:uid="{00000000-0005-0000-0000-0000BDAD0000}"/>
    <cellStyle name="Normal 8 10 3 4" xfId="43944" xr:uid="{00000000-0005-0000-0000-0000BEAD0000}"/>
    <cellStyle name="Normal 8 10 4" xfId="12516" xr:uid="{00000000-0005-0000-0000-0000BFAD0000}"/>
    <cellStyle name="Normal 8 10 4 2" xfId="20425" xr:uid="{00000000-0005-0000-0000-0000C0AD0000}"/>
    <cellStyle name="Normal 8 10 4 2 2" xfId="36094" xr:uid="{00000000-0005-0000-0000-0000C1AD0000}"/>
    <cellStyle name="Normal 8 10 4 2 3" xfId="51691" xr:uid="{00000000-0005-0000-0000-0000C2AD0000}"/>
    <cellStyle name="Normal 8 10 4 3" xfId="28348" xr:uid="{00000000-0005-0000-0000-0000C3AD0000}"/>
    <cellStyle name="Normal 8 10 4 4" xfId="43945" xr:uid="{00000000-0005-0000-0000-0000C4AD0000}"/>
    <cellStyle name="Normal 8 10 5" xfId="12517" xr:uid="{00000000-0005-0000-0000-0000C5AD0000}"/>
    <cellStyle name="Normal 8 10 5 2" xfId="20426" xr:uid="{00000000-0005-0000-0000-0000C6AD0000}"/>
    <cellStyle name="Normal 8 10 5 2 2" xfId="36095" xr:uid="{00000000-0005-0000-0000-0000C7AD0000}"/>
    <cellStyle name="Normal 8 10 5 2 3" xfId="51692" xr:uid="{00000000-0005-0000-0000-0000C8AD0000}"/>
    <cellStyle name="Normal 8 10 5 3" xfId="28349" xr:uid="{00000000-0005-0000-0000-0000C9AD0000}"/>
    <cellStyle name="Normal 8 10 5 4" xfId="43946" xr:uid="{00000000-0005-0000-0000-0000CAAD0000}"/>
    <cellStyle name="Normal 8 10 6" xfId="20422" xr:uid="{00000000-0005-0000-0000-0000CBAD0000}"/>
    <cellStyle name="Normal 8 10 6 2" xfId="36091" xr:uid="{00000000-0005-0000-0000-0000CCAD0000}"/>
    <cellStyle name="Normal 8 10 6 3" xfId="51688" xr:uid="{00000000-0005-0000-0000-0000CDAD0000}"/>
    <cellStyle name="Normal 8 10 7" xfId="28345" xr:uid="{00000000-0005-0000-0000-0000CEAD0000}"/>
    <cellStyle name="Normal 8 10 8" xfId="43942" xr:uid="{00000000-0005-0000-0000-0000CFAD0000}"/>
    <cellStyle name="Normal 8 11" xfId="12518" xr:uid="{00000000-0005-0000-0000-0000D0AD0000}"/>
    <cellStyle name="Normal 8 11 2" xfId="12519" xr:uid="{00000000-0005-0000-0000-0000D1AD0000}"/>
    <cellStyle name="Normal 8 11 2 2" xfId="20428" xr:uid="{00000000-0005-0000-0000-0000D2AD0000}"/>
    <cellStyle name="Normal 8 11 2 2 2" xfId="36097" xr:uid="{00000000-0005-0000-0000-0000D3AD0000}"/>
    <cellStyle name="Normal 8 11 2 2 3" xfId="51694" xr:uid="{00000000-0005-0000-0000-0000D4AD0000}"/>
    <cellStyle name="Normal 8 11 2 3" xfId="28351" xr:uid="{00000000-0005-0000-0000-0000D5AD0000}"/>
    <cellStyle name="Normal 8 11 2 4" xfId="43948" xr:uid="{00000000-0005-0000-0000-0000D6AD0000}"/>
    <cellStyle name="Normal 8 11 3" xfId="12520" xr:uid="{00000000-0005-0000-0000-0000D7AD0000}"/>
    <cellStyle name="Normal 8 11 3 2" xfId="20429" xr:uid="{00000000-0005-0000-0000-0000D8AD0000}"/>
    <cellStyle name="Normal 8 11 3 2 2" xfId="36098" xr:uid="{00000000-0005-0000-0000-0000D9AD0000}"/>
    <cellStyle name="Normal 8 11 3 2 3" xfId="51695" xr:uid="{00000000-0005-0000-0000-0000DAAD0000}"/>
    <cellStyle name="Normal 8 11 3 3" xfId="28352" xr:uid="{00000000-0005-0000-0000-0000DBAD0000}"/>
    <cellStyle name="Normal 8 11 3 4" xfId="43949" xr:uid="{00000000-0005-0000-0000-0000DCAD0000}"/>
    <cellStyle name="Normal 8 11 4" xfId="12521" xr:uid="{00000000-0005-0000-0000-0000DDAD0000}"/>
    <cellStyle name="Normal 8 11 4 2" xfId="20430" xr:uid="{00000000-0005-0000-0000-0000DEAD0000}"/>
    <cellStyle name="Normal 8 11 4 2 2" xfId="36099" xr:uid="{00000000-0005-0000-0000-0000DFAD0000}"/>
    <cellStyle name="Normal 8 11 4 2 3" xfId="51696" xr:uid="{00000000-0005-0000-0000-0000E0AD0000}"/>
    <cellStyle name="Normal 8 11 4 3" xfId="28353" xr:uid="{00000000-0005-0000-0000-0000E1AD0000}"/>
    <cellStyle name="Normal 8 11 4 4" xfId="43950" xr:uid="{00000000-0005-0000-0000-0000E2AD0000}"/>
    <cellStyle name="Normal 8 11 5" xfId="12522" xr:uid="{00000000-0005-0000-0000-0000E3AD0000}"/>
    <cellStyle name="Normal 8 11 5 2" xfId="20431" xr:uid="{00000000-0005-0000-0000-0000E4AD0000}"/>
    <cellStyle name="Normal 8 11 5 2 2" xfId="36100" xr:uid="{00000000-0005-0000-0000-0000E5AD0000}"/>
    <cellStyle name="Normal 8 11 5 2 3" xfId="51697" xr:uid="{00000000-0005-0000-0000-0000E6AD0000}"/>
    <cellStyle name="Normal 8 11 5 3" xfId="28354" xr:uid="{00000000-0005-0000-0000-0000E7AD0000}"/>
    <cellStyle name="Normal 8 11 5 4" xfId="43951" xr:uid="{00000000-0005-0000-0000-0000E8AD0000}"/>
    <cellStyle name="Normal 8 11 6" xfId="20427" xr:uid="{00000000-0005-0000-0000-0000E9AD0000}"/>
    <cellStyle name="Normal 8 11 6 2" xfId="36096" xr:uid="{00000000-0005-0000-0000-0000EAAD0000}"/>
    <cellStyle name="Normal 8 11 6 3" xfId="51693" xr:uid="{00000000-0005-0000-0000-0000EBAD0000}"/>
    <cellStyle name="Normal 8 11 7" xfId="28350" xr:uid="{00000000-0005-0000-0000-0000ECAD0000}"/>
    <cellStyle name="Normal 8 11 8" xfId="43947" xr:uid="{00000000-0005-0000-0000-0000EDAD0000}"/>
    <cellStyle name="Normal 8 12" xfId="12523" xr:uid="{00000000-0005-0000-0000-0000EEAD0000}"/>
    <cellStyle name="Normal 8 12 2" xfId="12524" xr:uid="{00000000-0005-0000-0000-0000EFAD0000}"/>
    <cellStyle name="Normal 8 12 2 2" xfId="20433" xr:uid="{00000000-0005-0000-0000-0000F0AD0000}"/>
    <cellStyle name="Normal 8 12 2 2 2" xfId="36102" xr:uid="{00000000-0005-0000-0000-0000F1AD0000}"/>
    <cellStyle name="Normal 8 12 2 2 3" xfId="51699" xr:uid="{00000000-0005-0000-0000-0000F2AD0000}"/>
    <cellStyle name="Normal 8 12 2 3" xfId="28356" xr:uid="{00000000-0005-0000-0000-0000F3AD0000}"/>
    <cellStyle name="Normal 8 12 2 4" xfId="43953" xr:uid="{00000000-0005-0000-0000-0000F4AD0000}"/>
    <cellStyle name="Normal 8 12 3" xfId="12525" xr:uid="{00000000-0005-0000-0000-0000F5AD0000}"/>
    <cellStyle name="Normal 8 12 3 2" xfId="20434" xr:uid="{00000000-0005-0000-0000-0000F6AD0000}"/>
    <cellStyle name="Normal 8 12 3 2 2" xfId="36103" xr:uid="{00000000-0005-0000-0000-0000F7AD0000}"/>
    <cellStyle name="Normal 8 12 3 2 3" xfId="51700" xr:uid="{00000000-0005-0000-0000-0000F8AD0000}"/>
    <cellStyle name="Normal 8 12 3 3" xfId="28357" xr:uid="{00000000-0005-0000-0000-0000F9AD0000}"/>
    <cellStyle name="Normal 8 12 3 4" xfId="43954" xr:uid="{00000000-0005-0000-0000-0000FAAD0000}"/>
    <cellStyle name="Normal 8 12 4" xfId="12526" xr:uid="{00000000-0005-0000-0000-0000FBAD0000}"/>
    <cellStyle name="Normal 8 12 4 2" xfId="20435" xr:uid="{00000000-0005-0000-0000-0000FCAD0000}"/>
    <cellStyle name="Normal 8 12 4 2 2" xfId="36104" xr:uid="{00000000-0005-0000-0000-0000FDAD0000}"/>
    <cellStyle name="Normal 8 12 4 2 3" xfId="51701" xr:uid="{00000000-0005-0000-0000-0000FEAD0000}"/>
    <cellStyle name="Normal 8 12 4 3" xfId="28358" xr:uid="{00000000-0005-0000-0000-0000FFAD0000}"/>
    <cellStyle name="Normal 8 12 4 4" xfId="43955" xr:uid="{00000000-0005-0000-0000-000000AE0000}"/>
    <cellStyle name="Normal 8 12 5" xfId="12527" xr:uid="{00000000-0005-0000-0000-000001AE0000}"/>
    <cellStyle name="Normal 8 12 5 2" xfId="20436" xr:uid="{00000000-0005-0000-0000-000002AE0000}"/>
    <cellStyle name="Normal 8 12 5 2 2" xfId="36105" xr:uid="{00000000-0005-0000-0000-000003AE0000}"/>
    <cellStyle name="Normal 8 12 5 2 3" xfId="51702" xr:uid="{00000000-0005-0000-0000-000004AE0000}"/>
    <cellStyle name="Normal 8 12 5 3" xfId="28359" xr:uid="{00000000-0005-0000-0000-000005AE0000}"/>
    <cellStyle name="Normal 8 12 5 4" xfId="43956" xr:uid="{00000000-0005-0000-0000-000006AE0000}"/>
    <cellStyle name="Normal 8 12 6" xfId="20432" xr:uid="{00000000-0005-0000-0000-000007AE0000}"/>
    <cellStyle name="Normal 8 12 6 2" xfId="36101" xr:uid="{00000000-0005-0000-0000-000008AE0000}"/>
    <cellStyle name="Normal 8 12 6 3" xfId="51698" xr:uid="{00000000-0005-0000-0000-000009AE0000}"/>
    <cellStyle name="Normal 8 12 7" xfId="28355" xr:uid="{00000000-0005-0000-0000-00000AAE0000}"/>
    <cellStyle name="Normal 8 12 8" xfId="43952" xr:uid="{00000000-0005-0000-0000-00000BAE0000}"/>
    <cellStyle name="Normal 8 13" xfId="12528" xr:uid="{00000000-0005-0000-0000-00000CAE0000}"/>
    <cellStyle name="Normal 8 13 2" xfId="12529" xr:uid="{00000000-0005-0000-0000-00000DAE0000}"/>
    <cellStyle name="Normal 8 13 2 2" xfId="20438" xr:uid="{00000000-0005-0000-0000-00000EAE0000}"/>
    <cellStyle name="Normal 8 13 2 2 2" xfId="36107" xr:uid="{00000000-0005-0000-0000-00000FAE0000}"/>
    <cellStyle name="Normal 8 13 2 2 3" xfId="51704" xr:uid="{00000000-0005-0000-0000-000010AE0000}"/>
    <cellStyle name="Normal 8 13 2 3" xfId="28361" xr:uid="{00000000-0005-0000-0000-000011AE0000}"/>
    <cellStyle name="Normal 8 13 2 4" xfId="43958" xr:uid="{00000000-0005-0000-0000-000012AE0000}"/>
    <cellStyle name="Normal 8 13 3" xfId="12530" xr:uid="{00000000-0005-0000-0000-000013AE0000}"/>
    <cellStyle name="Normal 8 13 3 2" xfId="20439" xr:uid="{00000000-0005-0000-0000-000014AE0000}"/>
    <cellStyle name="Normal 8 13 3 2 2" xfId="36108" xr:uid="{00000000-0005-0000-0000-000015AE0000}"/>
    <cellStyle name="Normal 8 13 3 2 3" xfId="51705" xr:uid="{00000000-0005-0000-0000-000016AE0000}"/>
    <cellStyle name="Normal 8 13 3 3" xfId="28362" xr:uid="{00000000-0005-0000-0000-000017AE0000}"/>
    <cellStyle name="Normal 8 13 3 4" xfId="43959" xr:uid="{00000000-0005-0000-0000-000018AE0000}"/>
    <cellStyle name="Normal 8 13 4" xfId="12531" xr:uid="{00000000-0005-0000-0000-000019AE0000}"/>
    <cellStyle name="Normal 8 13 4 2" xfId="20440" xr:uid="{00000000-0005-0000-0000-00001AAE0000}"/>
    <cellStyle name="Normal 8 13 4 2 2" xfId="36109" xr:uid="{00000000-0005-0000-0000-00001BAE0000}"/>
    <cellStyle name="Normal 8 13 4 2 3" xfId="51706" xr:uid="{00000000-0005-0000-0000-00001CAE0000}"/>
    <cellStyle name="Normal 8 13 4 3" xfId="28363" xr:uid="{00000000-0005-0000-0000-00001DAE0000}"/>
    <cellStyle name="Normal 8 13 4 4" xfId="43960" xr:uid="{00000000-0005-0000-0000-00001EAE0000}"/>
    <cellStyle name="Normal 8 13 5" xfId="12532" xr:uid="{00000000-0005-0000-0000-00001FAE0000}"/>
    <cellStyle name="Normal 8 13 5 2" xfId="20441" xr:uid="{00000000-0005-0000-0000-000020AE0000}"/>
    <cellStyle name="Normal 8 13 5 2 2" xfId="36110" xr:uid="{00000000-0005-0000-0000-000021AE0000}"/>
    <cellStyle name="Normal 8 13 5 2 3" xfId="51707" xr:uid="{00000000-0005-0000-0000-000022AE0000}"/>
    <cellStyle name="Normal 8 13 5 3" xfId="28364" xr:uid="{00000000-0005-0000-0000-000023AE0000}"/>
    <cellStyle name="Normal 8 13 5 4" xfId="43961" xr:uid="{00000000-0005-0000-0000-000024AE0000}"/>
    <cellStyle name="Normal 8 13 6" xfId="20437" xr:uid="{00000000-0005-0000-0000-000025AE0000}"/>
    <cellStyle name="Normal 8 13 6 2" xfId="36106" xr:uid="{00000000-0005-0000-0000-000026AE0000}"/>
    <cellStyle name="Normal 8 13 6 3" xfId="51703" xr:uid="{00000000-0005-0000-0000-000027AE0000}"/>
    <cellStyle name="Normal 8 13 7" xfId="28360" xr:uid="{00000000-0005-0000-0000-000028AE0000}"/>
    <cellStyle name="Normal 8 13 8" xfId="43957" xr:uid="{00000000-0005-0000-0000-000029AE0000}"/>
    <cellStyle name="Normal 8 14" xfId="12533" xr:uid="{00000000-0005-0000-0000-00002AAE0000}"/>
    <cellStyle name="Normal 8 14 2" xfId="12534" xr:uid="{00000000-0005-0000-0000-00002BAE0000}"/>
    <cellStyle name="Normal 8 14 2 2" xfId="20443" xr:uid="{00000000-0005-0000-0000-00002CAE0000}"/>
    <cellStyle name="Normal 8 14 2 2 2" xfId="36112" xr:uid="{00000000-0005-0000-0000-00002DAE0000}"/>
    <cellStyle name="Normal 8 14 2 2 3" xfId="51709" xr:uid="{00000000-0005-0000-0000-00002EAE0000}"/>
    <cellStyle name="Normal 8 14 2 3" xfId="28366" xr:uid="{00000000-0005-0000-0000-00002FAE0000}"/>
    <cellStyle name="Normal 8 14 2 4" xfId="43963" xr:uid="{00000000-0005-0000-0000-000030AE0000}"/>
    <cellStyle name="Normal 8 14 3" xfId="12535" xr:uid="{00000000-0005-0000-0000-000031AE0000}"/>
    <cellStyle name="Normal 8 14 3 2" xfId="20444" xr:uid="{00000000-0005-0000-0000-000032AE0000}"/>
    <cellStyle name="Normal 8 14 3 2 2" xfId="36113" xr:uid="{00000000-0005-0000-0000-000033AE0000}"/>
    <cellStyle name="Normal 8 14 3 2 3" xfId="51710" xr:uid="{00000000-0005-0000-0000-000034AE0000}"/>
    <cellStyle name="Normal 8 14 3 3" xfId="28367" xr:uid="{00000000-0005-0000-0000-000035AE0000}"/>
    <cellStyle name="Normal 8 14 3 4" xfId="43964" xr:uid="{00000000-0005-0000-0000-000036AE0000}"/>
    <cellStyle name="Normal 8 14 4" xfId="12536" xr:uid="{00000000-0005-0000-0000-000037AE0000}"/>
    <cellStyle name="Normal 8 14 4 2" xfId="20445" xr:uid="{00000000-0005-0000-0000-000038AE0000}"/>
    <cellStyle name="Normal 8 14 4 2 2" xfId="36114" xr:uid="{00000000-0005-0000-0000-000039AE0000}"/>
    <cellStyle name="Normal 8 14 4 2 3" xfId="51711" xr:uid="{00000000-0005-0000-0000-00003AAE0000}"/>
    <cellStyle name="Normal 8 14 4 3" xfId="28368" xr:uid="{00000000-0005-0000-0000-00003BAE0000}"/>
    <cellStyle name="Normal 8 14 4 4" xfId="43965" xr:uid="{00000000-0005-0000-0000-00003CAE0000}"/>
    <cellStyle name="Normal 8 14 5" xfId="12537" xr:uid="{00000000-0005-0000-0000-00003DAE0000}"/>
    <cellStyle name="Normal 8 14 5 2" xfId="20446" xr:uid="{00000000-0005-0000-0000-00003EAE0000}"/>
    <cellStyle name="Normal 8 14 5 2 2" xfId="36115" xr:uid="{00000000-0005-0000-0000-00003FAE0000}"/>
    <cellStyle name="Normal 8 14 5 2 3" xfId="51712" xr:uid="{00000000-0005-0000-0000-000040AE0000}"/>
    <cellStyle name="Normal 8 14 5 3" xfId="28369" xr:uid="{00000000-0005-0000-0000-000041AE0000}"/>
    <cellStyle name="Normal 8 14 5 4" xfId="43966" xr:uid="{00000000-0005-0000-0000-000042AE0000}"/>
    <cellStyle name="Normal 8 14 6" xfId="20442" xr:uid="{00000000-0005-0000-0000-000043AE0000}"/>
    <cellStyle name="Normal 8 14 6 2" xfId="36111" xr:uid="{00000000-0005-0000-0000-000044AE0000}"/>
    <cellStyle name="Normal 8 14 6 3" xfId="51708" xr:uid="{00000000-0005-0000-0000-000045AE0000}"/>
    <cellStyle name="Normal 8 14 7" xfId="28365" xr:uid="{00000000-0005-0000-0000-000046AE0000}"/>
    <cellStyle name="Normal 8 14 8" xfId="43962" xr:uid="{00000000-0005-0000-0000-000047AE0000}"/>
    <cellStyle name="Normal 8 15" xfId="12538" xr:uid="{00000000-0005-0000-0000-000048AE0000}"/>
    <cellStyle name="Normal 8 15 2" xfId="20447" xr:uid="{00000000-0005-0000-0000-000049AE0000}"/>
    <cellStyle name="Normal 8 15 2 2" xfId="36116" xr:uid="{00000000-0005-0000-0000-00004AAE0000}"/>
    <cellStyle name="Normal 8 15 2 3" xfId="51713" xr:uid="{00000000-0005-0000-0000-00004BAE0000}"/>
    <cellStyle name="Normal 8 15 3" xfId="28370" xr:uid="{00000000-0005-0000-0000-00004CAE0000}"/>
    <cellStyle name="Normal 8 15 4" xfId="43967" xr:uid="{00000000-0005-0000-0000-00004DAE0000}"/>
    <cellStyle name="Normal 8 16" xfId="12539" xr:uid="{00000000-0005-0000-0000-00004EAE0000}"/>
    <cellStyle name="Normal 8 16 2" xfId="20448" xr:uid="{00000000-0005-0000-0000-00004FAE0000}"/>
    <cellStyle name="Normal 8 16 2 2" xfId="36117" xr:uid="{00000000-0005-0000-0000-000050AE0000}"/>
    <cellStyle name="Normal 8 16 2 3" xfId="51714" xr:uid="{00000000-0005-0000-0000-000051AE0000}"/>
    <cellStyle name="Normal 8 16 3" xfId="28371" xr:uid="{00000000-0005-0000-0000-000052AE0000}"/>
    <cellStyle name="Normal 8 16 4" xfId="43968" xr:uid="{00000000-0005-0000-0000-000053AE0000}"/>
    <cellStyle name="Normal 8 17" xfId="12540" xr:uid="{00000000-0005-0000-0000-000054AE0000}"/>
    <cellStyle name="Normal 8 17 2" xfId="20449" xr:uid="{00000000-0005-0000-0000-000055AE0000}"/>
    <cellStyle name="Normal 8 17 2 2" xfId="36118" xr:uid="{00000000-0005-0000-0000-000056AE0000}"/>
    <cellStyle name="Normal 8 17 2 3" xfId="51715" xr:uid="{00000000-0005-0000-0000-000057AE0000}"/>
    <cellStyle name="Normal 8 17 3" xfId="28372" xr:uid="{00000000-0005-0000-0000-000058AE0000}"/>
    <cellStyle name="Normal 8 17 4" xfId="43969" xr:uid="{00000000-0005-0000-0000-000059AE0000}"/>
    <cellStyle name="Normal 8 18" xfId="12541" xr:uid="{00000000-0005-0000-0000-00005AAE0000}"/>
    <cellStyle name="Normal 8 18 2" xfId="20450" xr:uid="{00000000-0005-0000-0000-00005BAE0000}"/>
    <cellStyle name="Normal 8 18 2 2" xfId="36119" xr:uid="{00000000-0005-0000-0000-00005CAE0000}"/>
    <cellStyle name="Normal 8 18 2 3" xfId="51716" xr:uid="{00000000-0005-0000-0000-00005DAE0000}"/>
    <cellStyle name="Normal 8 18 3" xfId="28373" xr:uid="{00000000-0005-0000-0000-00005EAE0000}"/>
    <cellStyle name="Normal 8 18 4" xfId="43970" xr:uid="{00000000-0005-0000-0000-00005FAE0000}"/>
    <cellStyle name="Normal 8 19" xfId="12542" xr:uid="{00000000-0005-0000-0000-000060AE0000}"/>
    <cellStyle name="Normal 8 19 2" xfId="20451" xr:uid="{00000000-0005-0000-0000-000061AE0000}"/>
    <cellStyle name="Normal 8 19 2 2" xfId="36120" xr:uid="{00000000-0005-0000-0000-000062AE0000}"/>
    <cellStyle name="Normal 8 19 2 3" xfId="51717" xr:uid="{00000000-0005-0000-0000-000063AE0000}"/>
    <cellStyle name="Normal 8 19 3" xfId="28374" xr:uid="{00000000-0005-0000-0000-000064AE0000}"/>
    <cellStyle name="Normal 8 19 4" xfId="43971" xr:uid="{00000000-0005-0000-0000-000065AE0000}"/>
    <cellStyle name="Normal 8 2" xfId="302" xr:uid="{00000000-0005-0000-0000-000066AE0000}"/>
    <cellStyle name="Normal 8 2 10" xfId="12544" xr:uid="{00000000-0005-0000-0000-000067AE0000}"/>
    <cellStyle name="Normal 8 2 10 2" xfId="12545" xr:uid="{00000000-0005-0000-0000-000068AE0000}"/>
    <cellStyle name="Normal 8 2 10 2 2" xfId="20454" xr:uid="{00000000-0005-0000-0000-000069AE0000}"/>
    <cellStyle name="Normal 8 2 10 2 2 2" xfId="36123" xr:uid="{00000000-0005-0000-0000-00006AAE0000}"/>
    <cellStyle name="Normal 8 2 10 2 2 3" xfId="51720" xr:uid="{00000000-0005-0000-0000-00006BAE0000}"/>
    <cellStyle name="Normal 8 2 10 2 3" xfId="28377" xr:uid="{00000000-0005-0000-0000-00006CAE0000}"/>
    <cellStyle name="Normal 8 2 10 2 4" xfId="43974" xr:uid="{00000000-0005-0000-0000-00006DAE0000}"/>
    <cellStyle name="Normal 8 2 10 3" xfId="12546" xr:uid="{00000000-0005-0000-0000-00006EAE0000}"/>
    <cellStyle name="Normal 8 2 10 3 2" xfId="20455" xr:uid="{00000000-0005-0000-0000-00006FAE0000}"/>
    <cellStyle name="Normal 8 2 10 3 2 2" xfId="36124" xr:uid="{00000000-0005-0000-0000-000070AE0000}"/>
    <cellStyle name="Normal 8 2 10 3 2 3" xfId="51721" xr:uid="{00000000-0005-0000-0000-000071AE0000}"/>
    <cellStyle name="Normal 8 2 10 3 3" xfId="28378" xr:uid="{00000000-0005-0000-0000-000072AE0000}"/>
    <cellStyle name="Normal 8 2 10 3 4" xfId="43975" xr:uid="{00000000-0005-0000-0000-000073AE0000}"/>
    <cellStyle name="Normal 8 2 10 4" xfId="20453" xr:uid="{00000000-0005-0000-0000-000074AE0000}"/>
    <cellStyle name="Normal 8 2 10 4 2" xfId="36122" xr:uid="{00000000-0005-0000-0000-000075AE0000}"/>
    <cellStyle name="Normal 8 2 10 4 3" xfId="51719" xr:uid="{00000000-0005-0000-0000-000076AE0000}"/>
    <cellStyle name="Normal 8 2 10 5" xfId="28376" xr:uid="{00000000-0005-0000-0000-000077AE0000}"/>
    <cellStyle name="Normal 8 2 10 6" xfId="43973" xr:uid="{00000000-0005-0000-0000-000078AE0000}"/>
    <cellStyle name="Normal 8 2 11" xfId="12547" xr:uid="{00000000-0005-0000-0000-000079AE0000}"/>
    <cellStyle name="Normal 8 2 11 2" xfId="12548" xr:uid="{00000000-0005-0000-0000-00007AAE0000}"/>
    <cellStyle name="Normal 8 2 11 2 2" xfId="20457" xr:uid="{00000000-0005-0000-0000-00007BAE0000}"/>
    <cellStyle name="Normal 8 2 11 2 2 2" xfId="36126" xr:uid="{00000000-0005-0000-0000-00007CAE0000}"/>
    <cellStyle name="Normal 8 2 11 2 2 3" xfId="51723" xr:uid="{00000000-0005-0000-0000-00007DAE0000}"/>
    <cellStyle name="Normal 8 2 11 2 3" xfId="28380" xr:uid="{00000000-0005-0000-0000-00007EAE0000}"/>
    <cellStyle name="Normal 8 2 11 2 4" xfId="43977" xr:uid="{00000000-0005-0000-0000-00007FAE0000}"/>
    <cellStyle name="Normal 8 2 11 3" xfId="12549" xr:uid="{00000000-0005-0000-0000-000080AE0000}"/>
    <cellStyle name="Normal 8 2 11 3 2" xfId="20458" xr:uid="{00000000-0005-0000-0000-000081AE0000}"/>
    <cellStyle name="Normal 8 2 11 3 2 2" xfId="36127" xr:uid="{00000000-0005-0000-0000-000082AE0000}"/>
    <cellStyle name="Normal 8 2 11 3 2 3" xfId="51724" xr:uid="{00000000-0005-0000-0000-000083AE0000}"/>
    <cellStyle name="Normal 8 2 11 3 3" xfId="28381" xr:uid="{00000000-0005-0000-0000-000084AE0000}"/>
    <cellStyle name="Normal 8 2 11 3 4" xfId="43978" xr:uid="{00000000-0005-0000-0000-000085AE0000}"/>
    <cellStyle name="Normal 8 2 11 4" xfId="20456" xr:uid="{00000000-0005-0000-0000-000086AE0000}"/>
    <cellStyle name="Normal 8 2 11 4 2" xfId="36125" xr:uid="{00000000-0005-0000-0000-000087AE0000}"/>
    <cellStyle name="Normal 8 2 11 4 3" xfId="51722" xr:uid="{00000000-0005-0000-0000-000088AE0000}"/>
    <cellStyle name="Normal 8 2 11 5" xfId="28379" xr:uid="{00000000-0005-0000-0000-000089AE0000}"/>
    <cellStyle name="Normal 8 2 11 6" xfId="43976" xr:uid="{00000000-0005-0000-0000-00008AAE0000}"/>
    <cellStyle name="Normal 8 2 12" xfId="12550" xr:uid="{00000000-0005-0000-0000-00008BAE0000}"/>
    <cellStyle name="Normal 8 2 12 2" xfId="12551" xr:uid="{00000000-0005-0000-0000-00008CAE0000}"/>
    <cellStyle name="Normal 8 2 12 2 2" xfId="20460" xr:uid="{00000000-0005-0000-0000-00008DAE0000}"/>
    <cellStyle name="Normal 8 2 12 2 2 2" xfId="36129" xr:uid="{00000000-0005-0000-0000-00008EAE0000}"/>
    <cellStyle name="Normal 8 2 12 2 2 3" xfId="51726" xr:uid="{00000000-0005-0000-0000-00008FAE0000}"/>
    <cellStyle name="Normal 8 2 12 2 3" xfId="28383" xr:uid="{00000000-0005-0000-0000-000090AE0000}"/>
    <cellStyle name="Normal 8 2 12 2 4" xfId="43980" xr:uid="{00000000-0005-0000-0000-000091AE0000}"/>
    <cellStyle name="Normal 8 2 12 3" xfId="12552" xr:uid="{00000000-0005-0000-0000-000092AE0000}"/>
    <cellStyle name="Normal 8 2 12 3 2" xfId="20461" xr:uid="{00000000-0005-0000-0000-000093AE0000}"/>
    <cellStyle name="Normal 8 2 12 3 2 2" xfId="36130" xr:uid="{00000000-0005-0000-0000-000094AE0000}"/>
    <cellStyle name="Normal 8 2 12 3 2 3" xfId="51727" xr:uid="{00000000-0005-0000-0000-000095AE0000}"/>
    <cellStyle name="Normal 8 2 12 3 3" xfId="28384" xr:uid="{00000000-0005-0000-0000-000096AE0000}"/>
    <cellStyle name="Normal 8 2 12 3 4" xfId="43981" xr:uid="{00000000-0005-0000-0000-000097AE0000}"/>
    <cellStyle name="Normal 8 2 12 4" xfId="20459" xr:uid="{00000000-0005-0000-0000-000098AE0000}"/>
    <cellStyle name="Normal 8 2 12 4 2" xfId="36128" xr:uid="{00000000-0005-0000-0000-000099AE0000}"/>
    <cellStyle name="Normal 8 2 12 4 3" xfId="51725" xr:uid="{00000000-0005-0000-0000-00009AAE0000}"/>
    <cellStyle name="Normal 8 2 12 5" xfId="28382" xr:uid="{00000000-0005-0000-0000-00009BAE0000}"/>
    <cellStyle name="Normal 8 2 12 6" xfId="43979" xr:uid="{00000000-0005-0000-0000-00009CAE0000}"/>
    <cellStyle name="Normal 8 2 13" xfId="12553" xr:uid="{00000000-0005-0000-0000-00009DAE0000}"/>
    <cellStyle name="Normal 8 2 13 2" xfId="12554" xr:uid="{00000000-0005-0000-0000-00009EAE0000}"/>
    <cellStyle name="Normal 8 2 13 2 2" xfId="20463" xr:uid="{00000000-0005-0000-0000-00009FAE0000}"/>
    <cellStyle name="Normal 8 2 13 2 2 2" xfId="36132" xr:uid="{00000000-0005-0000-0000-0000A0AE0000}"/>
    <cellStyle name="Normal 8 2 13 2 2 3" xfId="51729" xr:uid="{00000000-0005-0000-0000-0000A1AE0000}"/>
    <cellStyle name="Normal 8 2 13 2 3" xfId="28386" xr:uid="{00000000-0005-0000-0000-0000A2AE0000}"/>
    <cellStyle name="Normal 8 2 13 2 4" xfId="43983" xr:uid="{00000000-0005-0000-0000-0000A3AE0000}"/>
    <cellStyle name="Normal 8 2 13 3" xfId="12555" xr:uid="{00000000-0005-0000-0000-0000A4AE0000}"/>
    <cellStyle name="Normal 8 2 13 3 2" xfId="20464" xr:uid="{00000000-0005-0000-0000-0000A5AE0000}"/>
    <cellStyle name="Normal 8 2 13 3 2 2" xfId="36133" xr:uid="{00000000-0005-0000-0000-0000A6AE0000}"/>
    <cellStyle name="Normal 8 2 13 3 2 3" xfId="51730" xr:uid="{00000000-0005-0000-0000-0000A7AE0000}"/>
    <cellStyle name="Normal 8 2 13 3 3" xfId="28387" xr:uid="{00000000-0005-0000-0000-0000A8AE0000}"/>
    <cellStyle name="Normal 8 2 13 3 4" xfId="43984" xr:uid="{00000000-0005-0000-0000-0000A9AE0000}"/>
    <cellStyle name="Normal 8 2 13 4" xfId="20462" xr:uid="{00000000-0005-0000-0000-0000AAAE0000}"/>
    <cellStyle name="Normal 8 2 13 4 2" xfId="36131" xr:uid="{00000000-0005-0000-0000-0000ABAE0000}"/>
    <cellStyle name="Normal 8 2 13 4 3" xfId="51728" xr:uid="{00000000-0005-0000-0000-0000ACAE0000}"/>
    <cellStyle name="Normal 8 2 13 5" xfId="28385" xr:uid="{00000000-0005-0000-0000-0000ADAE0000}"/>
    <cellStyle name="Normal 8 2 13 6" xfId="43982" xr:uid="{00000000-0005-0000-0000-0000AEAE0000}"/>
    <cellStyle name="Normal 8 2 14" xfId="12556" xr:uid="{00000000-0005-0000-0000-0000AFAE0000}"/>
    <cellStyle name="Normal 8 2 14 2" xfId="12557" xr:uid="{00000000-0005-0000-0000-0000B0AE0000}"/>
    <cellStyle name="Normal 8 2 14 2 2" xfId="20466" xr:uid="{00000000-0005-0000-0000-0000B1AE0000}"/>
    <cellStyle name="Normal 8 2 14 2 2 2" xfId="36135" xr:uid="{00000000-0005-0000-0000-0000B2AE0000}"/>
    <cellStyle name="Normal 8 2 14 2 2 3" xfId="51732" xr:uid="{00000000-0005-0000-0000-0000B3AE0000}"/>
    <cellStyle name="Normal 8 2 14 2 3" xfId="28389" xr:uid="{00000000-0005-0000-0000-0000B4AE0000}"/>
    <cellStyle name="Normal 8 2 14 2 4" xfId="43986" xr:uid="{00000000-0005-0000-0000-0000B5AE0000}"/>
    <cellStyle name="Normal 8 2 14 3" xfId="12558" xr:uid="{00000000-0005-0000-0000-0000B6AE0000}"/>
    <cellStyle name="Normal 8 2 14 3 2" xfId="20467" xr:uid="{00000000-0005-0000-0000-0000B7AE0000}"/>
    <cellStyle name="Normal 8 2 14 3 2 2" xfId="36136" xr:uid="{00000000-0005-0000-0000-0000B8AE0000}"/>
    <cellStyle name="Normal 8 2 14 3 2 3" xfId="51733" xr:uid="{00000000-0005-0000-0000-0000B9AE0000}"/>
    <cellStyle name="Normal 8 2 14 3 3" xfId="28390" xr:uid="{00000000-0005-0000-0000-0000BAAE0000}"/>
    <cellStyle name="Normal 8 2 14 3 4" xfId="43987" xr:uid="{00000000-0005-0000-0000-0000BBAE0000}"/>
    <cellStyle name="Normal 8 2 14 4" xfId="20465" xr:uid="{00000000-0005-0000-0000-0000BCAE0000}"/>
    <cellStyle name="Normal 8 2 14 4 2" xfId="36134" xr:uid="{00000000-0005-0000-0000-0000BDAE0000}"/>
    <cellStyle name="Normal 8 2 14 4 3" xfId="51731" xr:uid="{00000000-0005-0000-0000-0000BEAE0000}"/>
    <cellStyle name="Normal 8 2 14 5" xfId="28388" xr:uid="{00000000-0005-0000-0000-0000BFAE0000}"/>
    <cellStyle name="Normal 8 2 14 6" xfId="43985" xr:uid="{00000000-0005-0000-0000-0000C0AE0000}"/>
    <cellStyle name="Normal 8 2 15" xfId="12559" xr:uid="{00000000-0005-0000-0000-0000C1AE0000}"/>
    <cellStyle name="Normal 8 2 15 2" xfId="12560" xr:uid="{00000000-0005-0000-0000-0000C2AE0000}"/>
    <cellStyle name="Normal 8 2 15 2 2" xfId="20469" xr:uid="{00000000-0005-0000-0000-0000C3AE0000}"/>
    <cellStyle name="Normal 8 2 15 2 2 2" xfId="36138" xr:uid="{00000000-0005-0000-0000-0000C4AE0000}"/>
    <cellStyle name="Normal 8 2 15 2 2 3" xfId="51735" xr:uid="{00000000-0005-0000-0000-0000C5AE0000}"/>
    <cellStyle name="Normal 8 2 15 2 3" xfId="28392" xr:uid="{00000000-0005-0000-0000-0000C6AE0000}"/>
    <cellStyle name="Normal 8 2 15 2 4" xfId="43989" xr:uid="{00000000-0005-0000-0000-0000C7AE0000}"/>
    <cellStyle name="Normal 8 2 15 3" xfId="12561" xr:uid="{00000000-0005-0000-0000-0000C8AE0000}"/>
    <cellStyle name="Normal 8 2 15 3 2" xfId="20470" xr:uid="{00000000-0005-0000-0000-0000C9AE0000}"/>
    <cellStyle name="Normal 8 2 15 3 2 2" xfId="36139" xr:uid="{00000000-0005-0000-0000-0000CAAE0000}"/>
    <cellStyle name="Normal 8 2 15 3 2 3" xfId="51736" xr:uid="{00000000-0005-0000-0000-0000CBAE0000}"/>
    <cellStyle name="Normal 8 2 15 3 3" xfId="28393" xr:uid="{00000000-0005-0000-0000-0000CCAE0000}"/>
    <cellStyle name="Normal 8 2 15 3 4" xfId="43990" xr:uid="{00000000-0005-0000-0000-0000CDAE0000}"/>
    <cellStyle name="Normal 8 2 15 4" xfId="20468" xr:uid="{00000000-0005-0000-0000-0000CEAE0000}"/>
    <cellStyle name="Normal 8 2 15 4 2" xfId="36137" xr:uid="{00000000-0005-0000-0000-0000CFAE0000}"/>
    <cellStyle name="Normal 8 2 15 4 3" xfId="51734" xr:uid="{00000000-0005-0000-0000-0000D0AE0000}"/>
    <cellStyle name="Normal 8 2 15 5" xfId="28391" xr:uid="{00000000-0005-0000-0000-0000D1AE0000}"/>
    <cellStyle name="Normal 8 2 15 6" xfId="43988" xr:uid="{00000000-0005-0000-0000-0000D2AE0000}"/>
    <cellStyle name="Normal 8 2 16" xfId="12562" xr:uid="{00000000-0005-0000-0000-0000D3AE0000}"/>
    <cellStyle name="Normal 8 2 16 2" xfId="12563" xr:uid="{00000000-0005-0000-0000-0000D4AE0000}"/>
    <cellStyle name="Normal 8 2 16 2 2" xfId="20472" xr:uid="{00000000-0005-0000-0000-0000D5AE0000}"/>
    <cellStyle name="Normal 8 2 16 2 2 2" xfId="36141" xr:uid="{00000000-0005-0000-0000-0000D6AE0000}"/>
    <cellStyle name="Normal 8 2 16 2 2 3" xfId="51738" xr:uid="{00000000-0005-0000-0000-0000D7AE0000}"/>
    <cellStyle name="Normal 8 2 16 2 3" xfId="28395" xr:uid="{00000000-0005-0000-0000-0000D8AE0000}"/>
    <cellStyle name="Normal 8 2 16 2 4" xfId="43992" xr:uid="{00000000-0005-0000-0000-0000D9AE0000}"/>
    <cellStyle name="Normal 8 2 16 3" xfId="12564" xr:uid="{00000000-0005-0000-0000-0000DAAE0000}"/>
    <cellStyle name="Normal 8 2 16 3 2" xfId="20473" xr:uid="{00000000-0005-0000-0000-0000DBAE0000}"/>
    <cellStyle name="Normal 8 2 16 3 2 2" xfId="36142" xr:uid="{00000000-0005-0000-0000-0000DCAE0000}"/>
    <cellStyle name="Normal 8 2 16 3 2 3" xfId="51739" xr:uid="{00000000-0005-0000-0000-0000DDAE0000}"/>
    <cellStyle name="Normal 8 2 16 3 3" xfId="28396" xr:uid="{00000000-0005-0000-0000-0000DEAE0000}"/>
    <cellStyle name="Normal 8 2 16 3 4" xfId="43993" xr:uid="{00000000-0005-0000-0000-0000DFAE0000}"/>
    <cellStyle name="Normal 8 2 16 4" xfId="20471" xr:uid="{00000000-0005-0000-0000-0000E0AE0000}"/>
    <cellStyle name="Normal 8 2 16 4 2" xfId="36140" xr:uid="{00000000-0005-0000-0000-0000E1AE0000}"/>
    <cellStyle name="Normal 8 2 16 4 3" xfId="51737" xr:uid="{00000000-0005-0000-0000-0000E2AE0000}"/>
    <cellStyle name="Normal 8 2 16 5" xfId="28394" xr:uid="{00000000-0005-0000-0000-0000E3AE0000}"/>
    <cellStyle name="Normal 8 2 16 6" xfId="43991" xr:uid="{00000000-0005-0000-0000-0000E4AE0000}"/>
    <cellStyle name="Normal 8 2 17" xfId="12565" xr:uid="{00000000-0005-0000-0000-0000E5AE0000}"/>
    <cellStyle name="Normal 8 2 17 2" xfId="12566" xr:uid="{00000000-0005-0000-0000-0000E6AE0000}"/>
    <cellStyle name="Normal 8 2 17 2 2" xfId="20475" xr:uid="{00000000-0005-0000-0000-0000E7AE0000}"/>
    <cellStyle name="Normal 8 2 17 2 2 2" xfId="36144" xr:uid="{00000000-0005-0000-0000-0000E8AE0000}"/>
    <cellStyle name="Normal 8 2 17 2 2 3" xfId="51741" xr:uid="{00000000-0005-0000-0000-0000E9AE0000}"/>
    <cellStyle name="Normal 8 2 17 2 3" xfId="28398" xr:uid="{00000000-0005-0000-0000-0000EAAE0000}"/>
    <cellStyle name="Normal 8 2 17 2 4" xfId="43995" xr:uid="{00000000-0005-0000-0000-0000EBAE0000}"/>
    <cellStyle name="Normal 8 2 17 3" xfId="12567" xr:uid="{00000000-0005-0000-0000-0000ECAE0000}"/>
    <cellStyle name="Normal 8 2 17 3 2" xfId="20476" xr:uid="{00000000-0005-0000-0000-0000EDAE0000}"/>
    <cellStyle name="Normal 8 2 17 3 2 2" xfId="36145" xr:uid="{00000000-0005-0000-0000-0000EEAE0000}"/>
    <cellStyle name="Normal 8 2 17 3 2 3" xfId="51742" xr:uid="{00000000-0005-0000-0000-0000EFAE0000}"/>
    <cellStyle name="Normal 8 2 17 3 3" xfId="28399" xr:uid="{00000000-0005-0000-0000-0000F0AE0000}"/>
    <cellStyle name="Normal 8 2 17 3 4" xfId="43996" xr:uid="{00000000-0005-0000-0000-0000F1AE0000}"/>
    <cellStyle name="Normal 8 2 17 4" xfId="20474" xr:uid="{00000000-0005-0000-0000-0000F2AE0000}"/>
    <cellStyle name="Normal 8 2 17 4 2" xfId="36143" xr:uid="{00000000-0005-0000-0000-0000F3AE0000}"/>
    <cellStyle name="Normal 8 2 17 4 3" xfId="51740" xr:uid="{00000000-0005-0000-0000-0000F4AE0000}"/>
    <cellStyle name="Normal 8 2 17 5" xfId="28397" xr:uid="{00000000-0005-0000-0000-0000F5AE0000}"/>
    <cellStyle name="Normal 8 2 17 6" xfId="43994" xr:uid="{00000000-0005-0000-0000-0000F6AE0000}"/>
    <cellStyle name="Normal 8 2 18" xfId="12568" xr:uid="{00000000-0005-0000-0000-0000F7AE0000}"/>
    <cellStyle name="Normal 8 2 18 2" xfId="12569" xr:uid="{00000000-0005-0000-0000-0000F8AE0000}"/>
    <cellStyle name="Normal 8 2 18 2 2" xfId="20478" xr:uid="{00000000-0005-0000-0000-0000F9AE0000}"/>
    <cellStyle name="Normal 8 2 18 2 2 2" xfId="36147" xr:uid="{00000000-0005-0000-0000-0000FAAE0000}"/>
    <cellStyle name="Normal 8 2 18 2 2 3" xfId="51744" xr:uid="{00000000-0005-0000-0000-0000FBAE0000}"/>
    <cellStyle name="Normal 8 2 18 2 3" xfId="28401" xr:uid="{00000000-0005-0000-0000-0000FCAE0000}"/>
    <cellStyle name="Normal 8 2 18 2 4" xfId="43998" xr:uid="{00000000-0005-0000-0000-0000FDAE0000}"/>
    <cellStyle name="Normal 8 2 18 3" xfId="12570" xr:uid="{00000000-0005-0000-0000-0000FEAE0000}"/>
    <cellStyle name="Normal 8 2 18 3 2" xfId="20479" xr:uid="{00000000-0005-0000-0000-0000FFAE0000}"/>
    <cellStyle name="Normal 8 2 18 3 2 2" xfId="36148" xr:uid="{00000000-0005-0000-0000-000000AF0000}"/>
    <cellStyle name="Normal 8 2 18 3 2 3" xfId="51745" xr:uid="{00000000-0005-0000-0000-000001AF0000}"/>
    <cellStyle name="Normal 8 2 18 3 3" xfId="28402" xr:uid="{00000000-0005-0000-0000-000002AF0000}"/>
    <cellStyle name="Normal 8 2 18 3 4" xfId="43999" xr:uid="{00000000-0005-0000-0000-000003AF0000}"/>
    <cellStyle name="Normal 8 2 18 4" xfId="20477" xr:uid="{00000000-0005-0000-0000-000004AF0000}"/>
    <cellStyle name="Normal 8 2 18 4 2" xfId="36146" xr:uid="{00000000-0005-0000-0000-000005AF0000}"/>
    <cellStyle name="Normal 8 2 18 4 3" xfId="51743" xr:uid="{00000000-0005-0000-0000-000006AF0000}"/>
    <cellStyle name="Normal 8 2 18 5" xfId="28400" xr:uid="{00000000-0005-0000-0000-000007AF0000}"/>
    <cellStyle name="Normal 8 2 18 6" xfId="43997" xr:uid="{00000000-0005-0000-0000-000008AF0000}"/>
    <cellStyle name="Normal 8 2 19" xfId="12571" xr:uid="{00000000-0005-0000-0000-000009AF0000}"/>
    <cellStyle name="Normal 8 2 19 2" xfId="12572" xr:uid="{00000000-0005-0000-0000-00000AAF0000}"/>
    <cellStyle name="Normal 8 2 19 2 2" xfId="20481" xr:uid="{00000000-0005-0000-0000-00000BAF0000}"/>
    <cellStyle name="Normal 8 2 19 2 2 2" xfId="36150" xr:uid="{00000000-0005-0000-0000-00000CAF0000}"/>
    <cellStyle name="Normal 8 2 19 2 2 3" xfId="51747" xr:uid="{00000000-0005-0000-0000-00000DAF0000}"/>
    <cellStyle name="Normal 8 2 19 2 3" xfId="28404" xr:uid="{00000000-0005-0000-0000-00000EAF0000}"/>
    <cellStyle name="Normal 8 2 19 2 4" xfId="44001" xr:uid="{00000000-0005-0000-0000-00000FAF0000}"/>
    <cellStyle name="Normal 8 2 19 3" xfId="12573" xr:uid="{00000000-0005-0000-0000-000010AF0000}"/>
    <cellStyle name="Normal 8 2 19 3 2" xfId="20482" xr:uid="{00000000-0005-0000-0000-000011AF0000}"/>
    <cellStyle name="Normal 8 2 19 3 2 2" xfId="36151" xr:uid="{00000000-0005-0000-0000-000012AF0000}"/>
    <cellStyle name="Normal 8 2 19 3 2 3" xfId="51748" xr:uid="{00000000-0005-0000-0000-000013AF0000}"/>
    <cellStyle name="Normal 8 2 19 3 3" xfId="28405" xr:uid="{00000000-0005-0000-0000-000014AF0000}"/>
    <cellStyle name="Normal 8 2 19 3 4" xfId="44002" xr:uid="{00000000-0005-0000-0000-000015AF0000}"/>
    <cellStyle name="Normal 8 2 19 4" xfId="20480" xr:uid="{00000000-0005-0000-0000-000016AF0000}"/>
    <cellStyle name="Normal 8 2 19 4 2" xfId="36149" xr:uid="{00000000-0005-0000-0000-000017AF0000}"/>
    <cellStyle name="Normal 8 2 19 4 3" xfId="51746" xr:uid="{00000000-0005-0000-0000-000018AF0000}"/>
    <cellStyle name="Normal 8 2 19 5" xfId="28403" xr:uid="{00000000-0005-0000-0000-000019AF0000}"/>
    <cellStyle name="Normal 8 2 19 6" xfId="44000" xr:uid="{00000000-0005-0000-0000-00001AAF0000}"/>
    <cellStyle name="Normal 8 2 2" xfId="511" xr:uid="{00000000-0005-0000-0000-00001BAF0000}"/>
    <cellStyle name="Normal 8 2 2 10" xfId="12575" xr:uid="{00000000-0005-0000-0000-00001CAF0000}"/>
    <cellStyle name="Normal 8 2 2 10 2" xfId="20484" xr:uid="{00000000-0005-0000-0000-00001DAF0000}"/>
    <cellStyle name="Normal 8 2 2 10 2 2" xfId="36153" xr:uid="{00000000-0005-0000-0000-00001EAF0000}"/>
    <cellStyle name="Normal 8 2 2 10 2 3" xfId="51750" xr:uid="{00000000-0005-0000-0000-00001FAF0000}"/>
    <cellStyle name="Normal 8 2 2 10 3" xfId="28407" xr:uid="{00000000-0005-0000-0000-000020AF0000}"/>
    <cellStyle name="Normal 8 2 2 10 4" xfId="44004" xr:uid="{00000000-0005-0000-0000-000021AF0000}"/>
    <cellStyle name="Normal 8 2 2 11" xfId="12576" xr:uid="{00000000-0005-0000-0000-000022AF0000}"/>
    <cellStyle name="Normal 8 2 2 11 2" xfId="20485" xr:uid="{00000000-0005-0000-0000-000023AF0000}"/>
    <cellStyle name="Normal 8 2 2 11 2 2" xfId="36154" xr:uid="{00000000-0005-0000-0000-000024AF0000}"/>
    <cellStyle name="Normal 8 2 2 11 2 3" xfId="51751" xr:uid="{00000000-0005-0000-0000-000025AF0000}"/>
    <cellStyle name="Normal 8 2 2 11 3" xfId="28408" xr:uid="{00000000-0005-0000-0000-000026AF0000}"/>
    <cellStyle name="Normal 8 2 2 11 4" xfId="44005" xr:uid="{00000000-0005-0000-0000-000027AF0000}"/>
    <cellStyle name="Normal 8 2 2 12" xfId="12577" xr:uid="{00000000-0005-0000-0000-000028AF0000}"/>
    <cellStyle name="Normal 8 2 2 12 2" xfId="20486" xr:uid="{00000000-0005-0000-0000-000029AF0000}"/>
    <cellStyle name="Normal 8 2 2 12 2 2" xfId="36155" xr:uid="{00000000-0005-0000-0000-00002AAF0000}"/>
    <cellStyle name="Normal 8 2 2 12 2 3" xfId="51752" xr:uid="{00000000-0005-0000-0000-00002BAF0000}"/>
    <cellStyle name="Normal 8 2 2 12 3" xfId="28409" xr:uid="{00000000-0005-0000-0000-00002CAF0000}"/>
    <cellStyle name="Normal 8 2 2 12 4" xfId="44006" xr:uid="{00000000-0005-0000-0000-00002DAF0000}"/>
    <cellStyle name="Normal 8 2 2 13" xfId="12578" xr:uid="{00000000-0005-0000-0000-00002EAF0000}"/>
    <cellStyle name="Normal 8 2 2 13 2" xfId="20487" xr:uid="{00000000-0005-0000-0000-00002FAF0000}"/>
    <cellStyle name="Normal 8 2 2 13 2 2" xfId="36156" xr:uid="{00000000-0005-0000-0000-000030AF0000}"/>
    <cellStyle name="Normal 8 2 2 13 2 3" xfId="51753" xr:uid="{00000000-0005-0000-0000-000031AF0000}"/>
    <cellStyle name="Normal 8 2 2 13 3" xfId="28410" xr:uid="{00000000-0005-0000-0000-000032AF0000}"/>
    <cellStyle name="Normal 8 2 2 13 4" xfId="44007" xr:uid="{00000000-0005-0000-0000-000033AF0000}"/>
    <cellStyle name="Normal 8 2 2 14" xfId="12579" xr:uid="{00000000-0005-0000-0000-000034AF0000}"/>
    <cellStyle name="Normal 8 2 2 14 2" xfId="20488" xr:uid="{00000000-0005-0000-0000-000035AF0000}"/>
    <cellStyle name="Normal 8 2 2 14 2 2" xfId="36157" xr:uid="{00000000-0005-0000-0000-000036AF0000}"/>
    <cellStyle name="Normal 8 2 2 14 2 3" xfId="51754" xr:uid="{00000000-0005-0000-0000-000037AF0000}"/>
    <cellStyle name="Normal 8 2 2 14 3" xfId="28411" xr:uid="{00000000-0005-0000-0000-000038AF0000}"/>
    <cellStyle name="Normal 8 2 2 14 4" xfId="44008" xr:uid="{00000000-0005-0000-0000-000039AF0000}"/>
    <cellStyle name="Normal 8 2 2 15" xfId="12580" xr:uid="{00000000-0005-0000-0000-00003AAF0000}"/>
    <cellStyle name="Normal 8 2 2 15 2" xfId="20489" xr:uid="{00000000-0005-0000-0000-00003BAF0000}"/>
    <cellStyle name="Normal 8 2 2 15 2 2" xfId="36158" xr:uid="{00000000-0005-0000-0000-00003CAF0000}"/>
    <cellStyle name="Normal 8 2 2 15 2 3" xfId="51755" xr:uid="{00000000-0005-0000-0000-00003DAF0000}"/>
    <cellStyle name="Normal 8 2 2 15 3" xfId="28412" xr:uid="{00000000-0005-0000-0000-00003EAF0000}"/>
    <cellStyle name="Normal 8 2 2 15 4" xfId="44009" xr:uid="{00000000-0005-0000-0000-00003FAF0000}"/>
    <cellStyle name="Normal 8 2 2 16" xfId="12581" xr:uid="{00000000-0005-0000-0000-000040AF0000}"/>
    <cellStyle name="Normal 8 2 2 16 2" xfId="20490" xr:uid="{00000000-0005-0000-0000-000041AF0000}"/>
    <cellStyle name="Normal 8 2 2 16 2 2" xfId="36159" xr:uid="{00000000-0005-0000-0000-000042AF0000}"/>
    <cellStyle name="Normal 8 2 2 16 2 3" xfId="51756" xr:uid="{00000000-0005-0000-0000-000043AF0000}"/>
    <cellStyle name="Normal 8 2 2 16 3" xfId="28413" xr:uid="{00000000-0005-0000-0000-000044AF0000}"/>
    <cellStyle name="Normal 8 2 2 16 4" xfId="44010" xr:uid="{00000000-0005-0000-0000-000045AF0000}"/>
    <cellStyle name="Normal 8 2 2 17" xfId="12582" xr:uid="{00000000-0005-0000-0000-000046AF0000}"/>
    <cellStyle name="Normal 8 2 2 17 2" xfId="20491" xr:uid="{00000000-0005-0000-0000-000047AF0000}"/>
    <cellStyle name="Normal 8 2 2 17 2 2" xfId="36160" xr:uid="{00000000-0005-0000-0000-000048AF0000}"/>
    <cellStyle name="Normal 8 2 2 17 2 3" xfId="51757" xr:uid="{00000000-0005-0000-0000-000049AF0000}"/>
    <cellStyle name="Normal 8 2 2 17 3" xfId="28414" xr:uid="{00000000-0005-0000-0000-00004AAF0000}"/>
    <cellStyle name="Normal 8 2 2 17 4" xfId="44011" xr:uid="{00000000-0005-0000-0000-00004BAF0000}"/>
    <cellStyle name="Normal 8 2 2 18" xfId="12583" xr:uid="{00000000-0005-0000-0000-00004CAF0000}"/>
    <cellStyle name="Normal 8 2 2 18 2" xfId="20492" xr:uid="{00000000-0005-0000-0000-00004DAF0000}"/>
    <cellStyle name="Normal 8 2 2 18 2 2" xfId="36161" xr:uid="{00000000-0005-0000-0000-00004EAF0000}"/>
    <cellStyle name="Normal 8 2 2 18 2 3" xfId="51758" xr:uid="{00000000-0005-0000-0000-00004FAF0000}"/>
    <cellStyle name="Normal 8 2 2 18 3" xfId="28415" xr:uid="{00000000-0005-0000-0000-000050AF0000}"/>
    <cellStyle name="Normal 8 2 2 18 4" xfId="44012" xr:uid="{00000000-0005-0000-0000-000051AF0000}"/>
    <cellStyle name="Normal 8 2 2 19" xfId="20483" xr:uid="{00000000-0005-0000-0000-000052AF0000}"/>
    <cellStyle name="Normal 8 2 2 19 2" xfId="36152" xr:uid="{00000000-0005-0000-0000-000053AF0000}"/>
    <cellStyle name="Normal 8 2 2 19 3" xfId="51749" xr:uid="{00000000-0005-0000-0000-000054AF0000}"/>
    <cellStyle name="Normal 8 2 2 2" xfId="12584" xr:uid="{00000000-0005-0000-0000-000055AF0000}"/>
    <cellStyle name="Normal 8 2 2 2 10" xfId="12585" xr:uid="{00000000-0005-0000-0000-000056AF0000}"/>
    <cellStyle name="Normal 8 2 2 2 10 2" xfId="12586" xr:uid="{00000000-0005-0000-0000-000057AF0000}"/>
    <cellStyle name="Normal 8 2 2 2 10 2 2" xfId="20495" xr:uid="{00000000-0005-0000-0000-000058AF0000}"/>
    <cellStyle name="Normal 8 2 2 2 10 2 2 2" xfId="36164" xr:uid="{00000000-0005-0000-0000-000059AF0000}"/>
    <cellStyle name="Normal 8 2 2 2 10 2 2 3" xfId="51761" xr:uid="{00000000-0005-0000-0000-00005AAF0000}"/>
    <cellStyle name="Normal 8 2 2 2 10 2 3" xfId="28418" xr:uid="{00000000-0005-0000-0000-00005BAF0000}"/>
    <cellStyle name="Normal 8 2 2 2 10 2 4" xfId="44015" xr:uid="{00000000-0005-0000-0000-00005CAF0000}"/>
    <cellStyle name="Normal 8 2 2 2 10 3" xfId="12587" xr:uid="{00000000-0005-0000-0000-00005DAF0000}"/>
    <cellStyle name="Normal 8 2 2 2 10 3 2" xfId="20496" xr:uid="{00000000-0005-0000-0000-00005EAF0000}"/>
    <cellStyle name="Normal 8 2 2 2 10 3 2 2" xfId="36165" xr:uid="{00000000-0005-0000-0000-00005FAF0000}"/>
    <cellStyle name="Normal 8 2 2 2 10 3 2 3" xfId="51762" xr:uid="{00000000-0005-0000-0000-000060AF0000}"/>
    <cellStyle name="Normal 8 2 2 2 10 3 3" xfId="28419" xr:uid="{00000000-0005-0000-0000-000061AF0000}"/>
    <cellStyle name="Normal 8 2 2 2 10 3 4" xfId="44016" xr:uid="{00000000-0005-0000-0000-000062AF0000}"/>
    <cellStyle name="Normal 8 2 2 2 10 4" xfId="20494" xr:uid="{00000000-0005-0000-0000-000063AF0000}"/>
    <cellStyle name="Normal 8 2 2 2 10 4 2" xfId="36163" xr:uid="{00000000-0005-0000-0000-000064AF0000}"/>
    <cellStyle name="Normal 8 2 2 2 10 4 3" xfId="51760" xr:uid="{00000000-0005-0000-0000-000065AF0000}"/>
    <cellStyle name="Normal 8 2 2 2 10 5" xfId="28417" xr:uid="{00000000-0005-0000-0000-000066AF0000}"/>
    <cellStyle name="Normal 8 2 2 2 10 6" xfId="44014" xr:uid="{00000000-0005-0000-0000-000067AF0000}"/>
    <cellStyle name="Normal 8 2 2 2 11" xfId="12588" xr:uid="{00000000-0005-0000-0000-000068AF0000}"/>
    <cellStyle name="Normal 8 2 2 2 11 2" xfId="12589" xr:uid="{00000000-0005-0000-0000-000069AF0000}"/>
    <cellStyle name="Normal 8 2 2 2 11 2 2" xfId="20498" xr:uid="{00000000-0005-0000-0000-00006AAF0000}"/>
    <cellStyle name="Normal 8 2 2 2 11 2 2 2" xfId="36167" xr:uid="{00000000-0005-0000-0000-00006BAF0000}"/>
    <cellStyle name="Normal 8 2 2 2 11 2 2 3" xfId="51764" xr:uid="{00000000-0005-0000-0000-00006CAF0000}"/>
    <cellStyle name="Normal 8 2 2 2 11 2 3" xfId="28421" xr:uid="{00000000-0005-0000-0000-00006DAF0000}"/>
    <cellStyle name="Normal 8 2 2 2 11 2 4" xfId="44018" xr:uid="{00000000-0005-0000-0000-00006EAF0000}"/>
    <cellStyle name="Normal 8 2 2 2 11 3" xfId="12590" xr:uid="{00000000-0005-0000-0000-00006FAF0000}"/>
    <cellStyle name="Normal 8 2 2 2 11 3 2" xfId="20499" xr:uid="{00000000-0005-0000-0000-000070AF0000}"/>
    <cellStyle name="Normal 8 2 2 2 11 3 2 2" xfId="36168" xr:uid="{00000000-0005-0000-0000-000071AF0000}"/>
    <cellStyle name="Normal 8 2 2 2 11 3 2 3" xfId="51765" xr:uid="{00000000-0005-0000-0000-000072AF0000}"/>
    <cellStyle name="Normal 8 2 2 2 11 3 3" xfId="28422" xr:uid="{00000000-0005-0000-0000-000073AF0000}"/>
    <cellStyle name="Normal 8 2 2 2 11 3 4" xfId="44019" xr:uid="{00000000-0005-0000-0000-000074AF0000}"/>
    <cellStyle name="Normal 8 2 2 2 11 4" xfId="20497" xr:uid="{00000000-0005-0000-0000-000075AF0000}"/>
    <cellStyle name="Normal 8 2 2 2 11 4 2" xfId="36166" xr:uid="{00000000-0005-0000-0000-000076AF0000}"/>
    <cellStyle name="Normal 8 2 2 2 11 4 3" xfId="51763" xr:uid="{00000000-0005-0000-0000-000077AF0000}"/>
    <cellStyle name="Normal 8 2 2 2 11 5" xfId="28420" xr:uid="{00000000-0005-0000-0000-000078AF0000}"/>
    <cellStyle name="Normal 8 2 2 2 11 6" xfId="44017" xr:uid="{00000000-0005-0000-0000-000079AF0000}"/>
    <cellStyle name="Normal 8 2 2 2 12" xfId="12591" xr:uid="{00000000-0005-0000-0000-00007AAF0000}"/>
    <cellStyle name="Normal 8 2 2 2 12 2" xfId="12592" xr:uid="{00000000-0005-0000-0000-00007BAF0000}"/>
    <cellStyle name="Normal 8 2 2 2 12 2 2" xfId="20501" xr:uid="{00000000-0005-0000-0000-00007CAF0000}"/>
    <cellStyle name="Normal 8 2 2 2 12 2 2 2" xfId="36170" xr:uid="{00000000-0005-0000-0000-00007DAF0000}"/>
    <cellStyle name="Normal 8 2 2 2 12 2 2 3" xfId="51767" xr:uid="{00000000-0005-0000-0000-00007EAF0000}"/>
    <cellStyle name="Normal 8 2 2 2 12 2 3" xfId="28424" xr:uid="{00000000-0005-0000-0000-00007FAF0000}"/>
    <cellStyle name="Normal 8 2 2 2 12 2 4" xfId="44021" xr:uid="{00000000-0005-0000-0000-000080AF0000}"/>
    <cellStyle name="Normal 8 2 2 2 12 3" xfId="12593" xr:uid="{00000000-0005-0000-0000-000081AF0000}"/>
    <cellStyle name="Normal 8 2 2 2 12 3 2" xfId="20502" xr:uid="{00000000-0005-0000-0000-000082AF0000}"/>
    <cellStyle name="Normal 8 2 2 2 12 3 2 2" xfId="36171" xr:uid="{00000000-0005-0000-0000-000083AF0000}"/>
    <cellStyle name="Normal 8 2 2 2 12 3 2 3" xfId="51768" xr:uid="{00000000-0005-0000-0000-000084AF0000}"/>
    <cellStyle name="Normal 8 2 2 2 12 3 3" xfId="28425" xr:uid="{00000000-0005-0000-0000-000085AF0000}"/>
    <cellStyle name="Normal 8 2 2 2 12 3 4" xfId="44022" xr:uid="{00000000-0005-0000-0000-000086AF0000}"/>
    <cellStyle name="Normal 8 2 2 2 12 4" xfId="20500" xr:uid="{00000000-0005-0000-0000-000087AF0000}"/>
    <cellStyle name="Normal 8 2 2 2 12 4 2" xfId="36169" xr:uid="{00000000-0005-0000-0000-000088AF0000}"/>
    <cellStyle name="Normal 8 2 2 2 12 4 3" xfId="51766" xr:uid="{00000000-0005-0000-0000-000089AF0000}"/>
    <cellStyle name="Normal 8 2 2 2 12 5" xfId="28423" xr:uid="{00000000-0005-0000-0000-00008AAF0000}"/>
    <cellStyle name="Normal 8 2 2 2 12 6" xfId="44020" xr:uid="{00000000-0005-0000-0000-00008BAF0000}"/>
    <cellStyle name="Normal 8 2 2 2 13" xfId="12594" xr:uid="{00000000-0005-0000-0000-00008CAF0000}"/>
    <cellStyle name="Normal 8 2 2 2 13 2" xfId="12595" xr:uid="{00000000-0005-0000-0000-00008DAF0000}"/>
    <cellStyle name="Normal 8 2 2 2 13 2 2" xfId="20504" xr:uid="{00000000-0005-0000-0000-00008EAF0000}"/>
    <cellStyle name="Normal 8 2 2 2 13 2 2 2" xfId="36173" xr:uid="{00000000-0005-0000-0000-00008FAF0000}"/>
    <cellStyle name="Normal 8 2 2 2 13 2 2 3" xfId="51770" xr:uid="{00000000-0005-0000-0000-000090AF0000}"/>
    <cellStyle name="Normal 8 2 2 2 13 2 3" xfId="28427" xr:uid="{00000000-0005-0000-0000-000091AF0000}"/>
    <cellStyle name="Normal 8 2 2 2 13 2 4" xfId="44024" xr:uid="{00000000-0005-0000-0000-000092AF0000}"/>
    <cellStyle name="Normal 8 2 2 2 13 3" xfId="12596" xr:uid="{00000000-0005-0000-0000-000093AF0000}"/>
    <cellStyle name="Normal 8 2 2 2 13 3 2" xfId="20505" xr:uid="{00000000-0005-0000-0000-000094AF0000}"/>
    <cellStyle name="Normal 8 2 2 2 13 3 2 2" xfId="36174" xr:uid="{00000000-0005-0000-0000-000095AF0000}"/>
    <cellStyle name="Normal 8 2 2 2 13 3 2 3" xfId="51771" xr:uid="{00000000-0005-0000-0000-000096AF0000}"/>
    <cellStyle name="Normal 8 2 2 2 13 3 3" xfId="28428" xr:uid="{00000000-0005-0000-0000-000097AF0000}"/>
    <cellStyle name="Normal 8 2 2 2 13 3 4" xfId="44025" xr:uid="{00000000-0005-0000-0000-000098AF0000}"/>
    <cellStyle name="Normal 8 2 2 2 13 4" xfId="20503" xr:uid="{00000000-0005-0000-0000-000099AF0000}"/>
    <cellStyle name="Normal 8 2 2 2 13 4 2" xfId="36172" xr:uid="{00000000-0005-0000-0000-00009AAF0000}"/>
    <cellStyle name="Normal 8 2 2 2 13 4 3" xfId="51769" xr:uid="{00000000-0005-0000-0000-00009BAF0000}"/>
    <cellStyle name="Normal 8 2 2 2 13 5" xfId="28426" xr:uid="{00000000-0005-0000-0000-00009CAF0000}"/>
    <cellStyle name="Normal 8 2 2 2 13 6" xfId="44023" xr:uid="{00000000-0005-0000-0000-00009DAF0000}"/>
    <cellStyle name="Normal 8 2 2 2 14" xfId="12597" xr:uid="{00000000-0005-0000-0000-00009EAF0000}"/>
    <cellStyle name="Normal 8 2 2 2 14 2" xfId="12598" xr:uid="{00000000-0005-0000-0000-00009FAF0000}"/>
    <cellStyle name="Normal 8 2 2 2 14 2 2" xfId="20507" xr:uid="{00000000-0005-0000-0000-0000A0AF0000}"/>
    <cellStyle name="Normal 8 2 2 2 14 2 2 2" xfId="36176" xr:uid="{00000000-0005-0000-0000-0000A1AF0000}"/>
    <cellStyle name="Normal 8 2 2 2 14 2 2 3" xfId="51773" xr:uid="{00000000-0005-0000-0000-0000A2AF0000}"/>
    <cellStyle name="Normal 8 2 2 2 14 2 3" xfId="28430" xr:uid="{00000000-0005-0000-0000-0000A3AF0000}"/>
    <cellStyle name="Normal 8 2 2 2 14 2 4" xfId="44027" xr:uid="{00000000-0005-0000-0000-0000A4AF0000}"/>
    <cellStyle name="Normal 8 2 2 2 14 3" xfId="12599" xr:uid="{00000000-0005-0000-0000-0000A5AF0000}"/>
    <cellStyle name="Normal 8 2 2 2 14 3 2" xfId="20508" xr:uid="{00000000-0005-0000-0000-0000A6AF0000}"/>
    <cellStyle name="Normal 8 2 2 2 14 3 2 2" xfId="36177" xr:uid="{00000000-0005-0000-0000-0000A7AF0000}"/>
    <cellStyle name="Normal 8 2 2 2 14 3 2 3" xfId="51774" xr:uid="{00000000-0005-0000-0000-0000A8AF0000}"/>
    <cellStyle name="Normal 8 2 2 2 14 3 3" xfId="28431" xr:uid="{00000000-0005-0000-0000-0000A9AF0000}"/>
    <cellStyle name="Normal 8 2 2 2 14 3 4" xfId="44028" xr:uid="{00000000-0005-0000-0000-0000AAAF0000}"/>
    <cellStyle name="Normal 8 2 2 2 14 4" xfId="20506" xr:uid="{00000000-0005-0000-0000-0000ABAF0000}"/>
    <cellStyle name="Normal 8 2 2 2 14 4 2" xfId="36175" xr:uid="{00000000-0005-0000-0000-0000ACAF0000}"/>
    <cellStyle name="Normal 8 2 2 2 14 4 3" xfId="51772" xr:uid="{00000000-0005-0000-0000-0000ADAF0000}"/>
    <cellStyle name="Normal 8 2 2 2 14 5" xfId="28429" xr:uid="{00000000-0005-0000-0000-0000AEAF0000}"/>
    <cellStyle name="Normal 8 2 2 2 14 6" xfId="44026" xr:uid="{00000000-0005-0000-0000-0000AFAF0000}"/>
    <cellStyle name="Normal 8 2 2 2 15" xfId="12600" xr:uid="{00000000-0005-0000-0000-0000B0AF0000}"/>
    <cellStyle name="Normal 8 2 2 2 15 2" xfId="12601" xr:uid="{00000000-0005-0000-0000-0000B1AF0000}"/>
    <cellStyle name="Normal 8 2 2 2 15 2 2" xfId="20510" xr:uid="{00000000-0005-0000-0000-0000B2AF0000}"/>
    <cellStyle name="Normal 8 2 2 2 15 2 2 2" xfId="36179" xr:uid="{00000000-0005-0000-0000-0000B3AF0000}"/>
    <cellStyle name="Normal 8 2 2 2 15 2 2 3" xfId="51776" xr:uid="{00000000-0005-0000-0000-0000B4AF0000}"/>
    <cellStyle name="Normal 8 2 2 2 15 2 3" xfId="28433" xr:uid="{00000000-0005-0000-0000-0000B5AF0000}"/>
    <cellStyle name="Normal 8 2 2 2 15 2 4" xfId="44030" xr:uid="{00000000-0005-0000-0000-0000B6AF0000}"/>
    <cellStyle name="Normal 8 2 2 2 15 3" xfId="12602" xr:uid="{00000000-0005-0000-0000-0000B7AF0000}"/>
    <cellStyle name="Normal 8 2 2 2 15 3 2" xfId="20511" xr:uid="{00000000-0005-0000-0000-0000B8AF0000}"/>
    <cellStyle name="Normal 8 2 2 2 15 3 2 2" xfId="36180" xr:uid="{00000000-0005-0000-0000-0000B9AF0000}"/>
    <cellStyle name="Normal 8 2 2 2 15 3 2 3" xfId="51777" xr:uid="{00000000-0005-0000-0000-0000BAAF0000}"/>
    <cellStyle name="Normal 8 2 2 2 15 3 3" xfId="28434" xr:uid="{00000000-0005-0000-0000-0000BBAF0000}"/>
    <cellStyle name="Normal 8 2 2 2 15 3 4" xfId="44031" xr:uid="{00000000-0005-0000-0000-0000BCAF0000}"/>
    <cellStyle name="Normal 8 2 2 2 15 4" xfId="20509" xr:uid="{00000000-0005-0000-0000-0000BDAF0000}"/>
    <cellStyle name="Normal 8 2 2 2 15 4 2" xfId="36178" xr:uid="{00000000-0005-0000-0000-0000BEAF0000}"/>
    <cellStyle name="Normal 8 2 2 2 15 4 3" xfId="51775" xr:uid="{00000000-0005-0000-0000-0000BFAF0000}"/>
    <cellStyle name="Normal 8 2 2 2 15 5" xfId="28432" xr:uid="{00000000-0005-0000-0000-0000C0AF0000}"/>
    <cellStyle name="Normal 8 2 2 2 15 6" xfId="44029" xr:uid="{00000000-0005-0000-0000-0000C1AF0000}"/>
    <cellStyle name="Normal 8 2 2 2 16" xfId="12603" xr:uid="{00000000-0005-0000-0000-0000C2AF0000}"/>
    <cellStyle name="Normal 8 2 2 2 16 2" xfId="12604" xr:uid="{00000000-0005-0000-0000-0000C3AF0000}"/>
    <cellStyle name="Normal 8 2 2 2 16 2 2" xfId="20513" xr:uid="{00000000-0005-0000-0000-0000C4AF0000}"/>
    <cellStyle name="Normal 8 2 2 2 16 2 2 2" xfId="36182" xr:uid="{00000000-0005-0000-0000-0000C5AF0000}"/>
    <cellStyle name="Normal 8 2 2 2 16 2 2 3" xfId="51779" xr:uid="{00000000-0005-0000-0000-0000C6AF0000}"/>
    <cellStyle name="Normal 8 2 2 2 16 2 3" xfId="28436" xr:uid="{00000000-0005-0000-0000-0000C7AF0000}"/>
    <cellStyle name="Normal 8 2 2 2 16 2 4" xfId="44033" xr:uid="{00000000-0005-0000-0000-0000C8AF0000}"/>
    <cellStyle name="Normal 8 2 2 2 16 3" xfId="12605" xr:uid="{00000000-0005-0000-0000-0000C9AF0000}"/>
    <cellStyle name="Normal 8 2 2 2 16 3 2" xfId="20514" xr:uid="{00000000-0005-0000-0000-0000CAAF0000}"/>
    <cellStyle name="Normal 8 2 2 2 16 3 2 2" xfId="36183" xr:uid="{00000000-0005-0000-0000-0000CBAF0000}"/>
    <cellStyle name="Normal 8 2 2 2 16 3 2 3" xfId="51780" xr:uid="{00000000-0005-0000-0000-0000CCAF0000}"/>
    <cellStyle name="Normal 8 2 2 2 16 3 3" xfId="28437" xr:uid="{00000000-0005-0000-0000-0000CDAF0000}"/>
    <cellStyle name="Normal 8 2 2 2 16 3 4" xfId="44034" xr:uid="{00000000-0005-0000-0000-0000CEAF0000}"/>
    <cellStyle name="Normal 8 2 2 2 16 4" xfId="20512" xr:uid="{00000000-0005-0000-0000-0000CFAF0000}"/>
    <cellStyle name="Normal 8 2 2 2 16 4 2" xfId="36181" xr:uid="{00000000-0005-0000-0000-0000D0AF0000}"/>
    <cellStyle name="Normal 8 2 2 2 16 4 3" xfId="51778" xr:uid="{00000000-0005-0000-0000-0000D1AF0000}"/>
    <cellStyle name="Normal 8 2 2 2 16 5" xfId="28435" xr:uid="{00000000-0005-0000-0000-0000D2AF0000}"/>
    <cellStyle name="Normal 8 2 2 2 16 6" xfId="44032" xr:uid="{00000000-0005-0000-0000-0000D3AF0000}"/>
    <cellStyle name="Normal 8 2 2 2 17" xfId="12606" xr:uid="{00000000-0005-0000-0000-0000D4AF0000}"/>
    <cellStyle name="Normal 8 2 2 2 17 2" xfId="12607" xr:uid="{00000000-0005-0000-0000-0000D5AF0000}"/>
    <cellStyle name="Normal 8 2 2 2 17 2 2" xfId="20516" xr:uid="{00000000-0005-0000-0000-0000D6AF0000}"/>
    <cellStyle name="Normal 8 2 2 2 17 2 2 2" xfId="36185" xr:uid="{00000000-0005-0000-0000-0000D7AF0000}"/>
    <cellStyle name="Normal 8 2 2 2 17 2 2 3" xfId="51782" xr:uid="{00000000-0005-0000-0000-0000D8AF0000}"/>
    <cellStyle name="Normal 8 2 2 2 17 2 3" xfId="28439" xr:uid="{00000000-0005-0000-0000-0000D9AF0000}"/>
    <cellStyle name="Normal 8 2 2 2 17 2 4" xfId="44036" xr:uid="{00000000-0005-0000-0000-0000DAAF0000}"/>
    <cellStyle name="Normal 8 2 2 2 17 3" xfId="12608" xr:uid="{00000000-0005-0000-0000-0000DBAF0000}"/>
    <cellStyle name="Normal 8 2 2 2 17 3 2" xfId="20517" xr:uid="{00000000-0005-0000-0000-0000DCAF0000}"/>
    <cellStyle name="Normal 8 2 2 2 17 3 2 2" xfId="36186" xr:uid="{00000000-0005-0000-0000-0000DDAF0000}"/>
    <cellStyle name="Normal 8 2 2 2 17 3 2 3" xfId="51783" xr:uid="{00000000-0005-0000-0000-0000DEAF0000}"/>
    <cellStyle name="Normal 8 2 2 2 17 3 3" xfId="28440" xr:uid="{00000000-0005-0000-0000-0000DFAF0000}"/>
    <cellStyle name="Normal 8 2 2 2 17 3 4" xfId="44037" xr:uid="{00000000-0005-0000-0000-0000E0AF0000}"/>
    <cellStyle name="Normal 8 2 2 2 17 4" xfId="20515" xr:uid="{00000000-0005-0000-0000-0000E1AF0000}"/>
    <cellStyle name="Normal 8 2 2 2 17 4 2" xfId="36184" xr:uid="{00000000-0005-0000-0000-0000E2AF0000}"/>
    <cellStyle name="Normal 8 2 2 2 17 4 3" xfId="51781" xr:uid="{00000000-0005-0000-0000-0000E3AF0000}"/>
    <cellStyle name="Normal 8 2 2 2 17 5" xfId="28438" xr:uid="{00000000-0005-0000-0000-0000E4AF0000}"/>
    <cellStyle name="Normal 8 2 2 2 17 6" xfId="44035" xr:uid="{00000000-0005-0000-0000-0000E5AF0000}"/>
    <cellStyle name="Normal 8 2 2 2 18" xfId="20493" xr:uid="{00000000-0005-0000-0000-0000E6AF0000}"/>
    <cellStyle name="Normal 8 2 2 2 18 2" xfId="36162" xr:uid="{00000000-0005-0000-0000-0000E7AF0000}"/>
    <cellStyle name="Normal 8 2 2 2 18 3" xfId="51759" xr:uid="{00000000-0005-0000-0000-0000E8AF0000}"/>
    <cellStyle name="Normal 8 2 2 2 19" xfId="28416" xr:uid="{00000000-0005-0000-0000-0000E9AF0000}"/>
    <cellStyle name="Normal 8 2 2 2 2" xfId="12609" xr:uid="{00000000-0005-0000-0000-0000EAAF0000}"/>
    <cellStyle name="Normal 8 2 2 2 2 2" xfId="12610" xr:uid="{00000000-0005-0000-0000-0000EBAF0000}"/>
    <cellStyle name="Normal 8 2 2 2 2 2 2" xfId="20519" xr:uid="{00000000-0005-0000-0000-0000ECAF0000}"/>
    <cellStyle name="Normal 8 2 2 2 2 2 2 2" xfId="36188" xr:uid="{00000000-0005-0000-0000-0000EDAF0000}"/>
    <cellStyle name="Normal 8 2 2 2 2 2 2 3" xfId="51785" xr:uid="{00000000-0005-0000-0000-0000EEAF0000}"/>
    <cellStyle name="Normal 8 2 2 2 2 2 3" xfId="28442" xr:uid="{00000000-0005-0000-0000-0000EFAF0000}"/>
    <cellStyle name="Normal 8 2 2 2 2 2 4" xfId="44039" xr:uid="{00000000-0005-0000-0000-0000F0AF0000}"/>
    <cellStyle name="Normal 8 2 2 2 2 3" xfId="12611" xr:uid="{00000000-0005-0000-0000-0000F1AF0000}"/>
    <cellStyle name="Normal 8 2 2 2 2 3 2" xfId="20520" xr:uid="{00000000-0005-0000-0000-0000F2AF0000}"/>
    <cellStyle name="Normal 8 2 2 2 2 3 2 2" xfId="36189" xr:uid="{00000000-0005-0000-0000-0000F3AF0000}"/>
    <cellStyle name="Normal 8 2 2 2 2 3 2 3" xfId="51786" xr:uid="{00000000-0005-0000-0000-0000F4AF0000}"/>
    <cellStyle name="Normal 8 2 2 2 2 3 3" xfId="28443" xr:uid="{00000000-0005-0000-0000-0000F5AF0000}"/>
    <cellStyle name="Normal 8 2 2 2 2 3 4" xfId="44040" xr:uid="{00000000-0005-0000-0000-0000F6AF0000}"/>
    <cellStyle name="Normal 8 2 2 2 2 4" xfId="20518" xr:uid="{00000000-0005-0000-0000-0000F7AF0000}"/>
    <cellStyle name="Normal 8 2 2 2 2 4 2" xfId="36187" xr:uid="{00000000-0005-0000-0000-0000F8AF0000}"/>
    <cellStyle name="Normal 8 2 2 2 2 4 3" xfId="51784" xr:uid="{00000000-0005-0000-0000-0000F9AF0000}"/>
    <cellStyle name="Normal 8 2 2 2 2 5" xfId="28441" xr:uid="{00000000-0005-0000-0000-0000FAAF0000}"/>
    <cellStyle name="Normal 8 2 2 2 2 6" xfId="44038" xr:uid="{00000000-0005-0000-0000-0000FBAF0000}"/>
    <cellStyle name="Normal 8 2 2 2 20" xfId="44013" xr:uid="{00000000-0005-0000-0000-0000FCAF0000}"/>
    <cellStyle name="Normal 8 2 2 2 3" xfId="12612" xr:uid="{00000000-0005-0000-0000-0000FDAF0000}"/>
    <cellStyle name="Normal 8 2 2 2 3 2" xfId="12613" xr:uid="{00000000-0005-0000-0000-0000FEAF0000}"/>
    <cellStyle name="Normal 8 2 2 2 3 2 2" xfId="20522" xr:uid="{00000000-0005-0000-0000-0000FFAF0000}"/>
    <cellStyle name="Normal 8 2 2 2 3 2 2 2" xfId="36191" xr:uid="{00000000-0005-0000-0000-000000B00000}"/>
    <cellStyle name="Normal 8 2 2 2 3 2 2 3" xfId="51788" xr:uid="{00000000-0005-0000-0000-000001B00000}"/>
    <cellStyle name="Normal 8 2 2 2 3 2 3" xfId="28445" xr:uid="{00000000-0005-0000-0000-000002B00000}"/>
    <cellStyle name="Normal 8 2 2 2 3 2 4" xfId="44042" xr:uid="{00000000-0005-0000-0000-000003B00000}"/>
    <cellStyle name="Normal 8 2 2 2 3 3" xfId="12614" xr:uid="{00000000-0005-0000-0000-000004B00000}"/>
    <cellStyle name="Normal 8 2 2 2 3 3 2" xfId="20523" xr:uid="{00000000-0005-0000-0000-000005B00000}"/>
    <cellStyle name="Normal 8 2 2 2 3 3 2 2" xfId="36192" xr:uid="{00000000-0005-0000-0000-000006B00000}"/>
    <cellStyle name="Normal 8 2 2 2 3 3 2 3" xfId="51789" xr:uid="{00000000-0005-0000-0000-000007B00000}"/>
    <cellStyle name="Normal 8 2 2 2 3 3 3" xfId="28446" xr:uid="{00000000-0005-0000-0000-000008B00000}"/>
    <cellStyle name="Normal 8 2 2 2 3 3 4" xfId="44043" xr:uid="{00000000-0005-0000-0000-000009B00000}"/>
    <cellStyle name="Normal 8 2 2 2 3 4" xfId="20521" xr:uid="{00000000-0005-0000-0000-00000AB00000}"/>
    <cellStyle name="Normal 8 2 2 2 3 4 2" xfId="36190" xr:uid="{00000000-0005-0000-0000-00000BB00000}"/>
    <cellStyle name="Normal 8 2 2 2 3 4 3" xfId="51787" xr:uid="{00000000-0005-0000-0000-00000CB00000}"/>
    <cellStyle name="Normal 8 2 2 2 3 5" xfId="28444" xr:uid="{00000000-0005-0000-0000-00000DB00000}"/>
    <cellStyle name="Normal 8 2 2 2 3 6" xfId="44041" xr:uid="{00000000-0005-0000-0000-00000EB00000}"/>
    <cellStyle name="Normal 8 2 2 2 4" xfId="12615" xr:uid="{00000000-0005-0000-0000-00000FB00000}"/>
    <cellStyle name="Normal 8 2 2 2 4 2" xfId="12616" xr:uid="{00000000-0005-0000-0000-000010B00000}"/>
    <cellStyle name="Normal 8 2 2 2 4 2 2" xfId="20525" xr:uid="{00000000-0005-0000-0000-000011B00000}"/>
    <cellStyle name="Normal 8 2 2 2 4 2 2 2" xfId="36194" xr:uid="{00000000-0005-0000-0000-000012B00000}"/>
    <cellStyle name="Normal 8 2 2 2 4 2 2 3" xfId="51791" xr:uid="{00000000-0005-0000-0000-000013B00000}"/>
    <cellStyle name="Normal 8 2 2 2 4 2 3" xfId="28448" xr:uid="{00000000-0005-0000-0000-000014B00000}"/>
    <cellStyle name="Normal 8 2 2 2 4 2 4" xfId="44045" xr:uid="{00000000-0005-0000-0000-000015B00000}"/>
    <cellStyle name="Normal 8 2 2 2 4 3" xfId="12617" xr:uid="{00000000-0005-0000-0000-000016B00000}"/>
    <cellStyle name="Normal 8 2 2 2 4 3 2" xfId="20526" xr:uid="{00000000-0005-0000-0000-000017B00000}"/>
    <cellStyle name="Normal 8 2 2 2 4 3 2 2" xfId="36195" xr:uid="{00000000-0005-0000-0000-000018B00000}"/>
    <cellStyle name="Normal 8 2 2 2 4 3 2 3" xfId="51792" xr:uid="{00000000-0005-0000-0000-000019B00000}"/>
    <cellStyle name="Normal 8 2 2 2 4 3 3" xfId="28449" xr:uid="{00000000-0005-0000-0000-00001AB00000}"/>
    <cellStyle name="Normal 8 2 2 2 4 3 4" xfId="44046" xr:uid="{00000000-0005-0000-0000-00001BB00000}"/>
    <cellStyle name="Normal 8 2 2 2 4 4" xfId="20524" xr:uid="{00000000-0005-0000-0000-00001CB00000}"/>
    <cellStyle name="Normal 8 2 2 2 4 4 2" xfId="36193" xr:uid="{00000000-0005-0000-0000-00001DB00000}"/>
    <cellStyle name="Normal 8 2 2 2 4 4 3" xfId="51790" xr:uid="{00000000-0005-0000-0000-00001EB00000}"/>
    <cellStyle name="Normal 8 2 2 2 4 5" xfId="28447" xr:uid="{00000000-0005-0000-0000-00001FB00000}"/>
    <cellStyle name="Normal 8 2 2 2 4 6" xfId="44044" xr:uid="{00000000-0005-0000-0000-000020B00000}"/>
    <cellStyle name="Normal 8 2 2 2 5" xfId="12618" xr:uid="{00000000-0005-0000-0000-000021B00000}"/>
    <cellStyle name="Normal 8 2 2 2 5 2" xfId="12619" xr:uid="{00000000-0005-0000-0000-000022B00000}"/>
    <cellStyle name="Normal 8 2 2 2 5 2 2" xfId="20528" xr:uid="{00000000-0005-0000-0000-000023B00000}"/>
    <cellStyle name="Normal 8 2 2 2 5 2 2 2" xfId="36197" xr:uid="{00000000-0005-0000-0000-000024B00000}"/>
    <cellStyle name="Normal 8 2 2 2 5 2 2 3" xfId="51794" xr:uid="{00000000-0005-0000-0000-000025B00000}"/>
    <cellStyle name="Normal 8 2 2 2 5 2 3" xfId="28451" xr:uid="{00000000-0005-0000-0000-000026B00000}"/>
    <cellStyle name="Normal 8 2 2 2 5 2 4" xfId="44048" xr:uid="{00000000-0005-0000-0000-000027B00000}"/>
    <cellStyle name="Normal 8 2 2 2 5 3" xfId="12620" xr:uid="{00000000-0005-0000-0000-000028B00000}"/>
    <cellStyle name="Normal 8 2 2 2 5 3 2" xfId="20529" xr:uid="{00000000-0005-0000-0000-000029B00000}"/>
    <cellStyle name="Normal 8 2 2 2 5 3 2 2" xfId="36198" xr:uid="{00000000-0005-0000-0000-00002AB00000}"/>
    <cellStyle name="Normal 8 2 2 2 5 3 2 3" xfId="51795" xr:uid="{00000000-0005-0000-0000-00002BB00000}"/>
    <cellStyle name="Normal 8 2 2 2 5 3 3" xfId="28452" xr:uid="{00000000-0005-0000-0000-00002CB00000}"/>
    <cellStyle name="Normal 8 2 2 2 5 3 4" xfId="44049" xr:uid="{00000000-0005-0000-0000-00002DB00000}"/>
    <cellStyle name="Normal 8 2 2 2 5 4" xfId="20527" xr:uid="{00000000-0005-0000-0000-00002EB00000}"/>
    <cellStyle name="Normal 8 2 2 2 5 4 2" xfId="36196" xr:uid="{00000000-0005-0000-0000-00002FB00000}"/>
    <cellStyle name="Normal 8 2 2 2 5 4 3" xfId="51793" xr:uid="{00000000-0005-0000-0000-000030B00000}"/>
    <cellStyle name="Normal 8 2 2 2 5 5" xfId="28450" xr:uid="{00000000-0005-0000-0000-000031B00000}"/>
    <cellStyle name="Normal 8 2 2 2 5 6" xfId="44047" xr:uid="{00000000-0005-0000-0000-000032B00000}"/>
    <cellStyle name="Normal 8 2 2 2 6" xfId="12621" xr:uid="{00000000-0005-0000-0000-000033B00000}"/>
    <cellStyle name="Normal 8 2 2 2 6 2" xfId="12622" xr:uid="{00000000-0005-0000-0000-000034B00000}"/>
    <cellStyle name="Normal 8 2 2 2 6 2 2" xfId="20531" xr:uid="{00000000-0005-0000-0000-000035B00000}"/>
    <cellStyle name="Normal 8 2 2 2 6 2 2 2" xfId="36200" xr:uid="{00000000-0005-0000-0000-000036B00000}"/>
    <cellStyle name="Normal 8 2 2 2 6 2 2 3" xfId="51797" xr:uid="{00000000-0005-0000-0000-000037B00000}"/>
    <cellStyle name="Normal 8 2 2 2 6 2 3" xfId="28454" xr:uid="{00000000-0005-0000-0000-000038B00000}"/>
    <cellStyle name="Normal 8 2 2 2 6 2 4" xfId="44051" xr:uid="{00000000-0005-0000-0000-000039B00000}"/>
    <cellStyle name="Normal 8 2 2 2 6 3" xfId="12623" xr:uid="{00000000-0005-0000-0000-00003AB00000}"/>
    <cellStyle name="Normal 8 2 2 2 6 3 2" xfId="20532" xr:uid="{00000000-0005-0000-0000-00003BB00000}"/>
    <cellStyle name="Normal 8 2 2 2 6 3 2 2" xfId="36201" xr:uid="{00000000-0005-0000-0000-00003CB00000}"/>
    <cellStyle name="Normal 8 2 2 2 6 3 2 3" xfId="51798" xr:uid="{00000000-0005-0000-0000-00003DB00000}"/>
    <cellStyle name="Normal 8 2 2 2 6 3 3" xfId="28455" xr:uid="{00000000-0005-0000-0000-00003EB00000}"/>
    <cellStyle name="Normal 8 2 2 2 6 3 4" xfId="44052" xr:uid="{00000000-0005-0000-0000-00003FB00000}"/>
    <cellStyle name="Normal 8 2 2 2 6 4" xfId="20530" xr:uid="{00000000-0005-0000-0000-000040B00000}"/>
    <cellStyle name="Normal 8 2 2 2 6 4 2" xfId="36199" xr:uid="{00000000-0005-0000-0000-000041B00000}"/>
    <cellStyle name="Normal 8 2 2 2 6 4 3" xfId="51796" xr:uid="{00000000-0005-0000-0000-000042B00000}"/>
    <cellStyle name="Normal 8 2 2 2 6 5" xfId="28453" xr:uid="{00000000-0005-0000-0000-000043B00000}"/>
    <cellStyle name="Normal 8 2 2 2 6 6" xfId="44050" xr:uid="{00000000-0005-0000-0000-000044B00000}"/>
    <cellStyle name="Normal 8 2 2 2 7" xfId="12624" xr:uid="{00000000-0005-0000-0000-000045B00000}"/>
    <cellStyle name="Normal 8 2 2 2 7 2" xfId="12625" xr:uid="{00000000-0005-0000-0000-000046B00000}"/>
    <cellStyle name="Normal 8 2 2 2 7 2 2" xfId="20534" xr:uid="{00000000-0005-0000-0000-000047B00000}"/>
    <cellStyle name="Normal 8 2 2 2 7 2 2 2" xfId="36203" xr:uid="{00000000-0005-0000-0000-000048B00000}"/>
    <cellStyle name="Normal 8 2 2 2 7 2 2 3" xfId="51800" xr:uid="{00000000-0005-0000-0000-000049B00000}"/>
    <cellStyle name="Normal 8 2 2 2 7 2 3" xfId="28457" xr:uid="{00000000-0005-0000-0000-00004AB00000}"/>
    <cellStyle name="Normal 8 2 2 2 7 2 4" xfId="44054" xr:uid="{00000000-0005-0000-0000-00004BB00000}"/>
    <cellStyle name="Normal 8 2 2 2 7 3" xfId="12626" xr:uid="{00000000-0005-0000-0000-00004CB00000}"/>
    <cellStyle name="Normal 8 2 2 2 7 3 2" xfId="20535" xr:uid="{00000000-0005-0000-0000-00004DB00000}"/>
    <cellStyle name="Normal 8 2 2 2 7 3 2 2" xfId="36204" xr:uid="{00000000-0005-0000-0000-00004EB00000}"/>
    <cellStyle name="Normal 8 2 2 2 7 3 2 3" xfId="51801" xr:uid="{00000000-0005-0000-0000-00004FB00000}"/>
    <cellStyle name="Normal 8 2 2 2 7 3 3" xfId="28458" xr:uid="{00000000-0005-0000-0000-000050B00000}"/>
    <cellStyle name="Normal 8 2 2 2 7 3 4" xfId="44055" xr:uid="{00000000-0005-0000-0000-000051B00000}"/>
    <cellStyle name="Normal 8 2 2 2 7 4" xfId="20533" xr:uid="{00000000-0005-0000-0000-000052B00000}"/>
    <cellStyle name="Normal 8 2 2 2 7 4 2" xfId="36202" xr:uid="{00000000-0005-0000-0000-000053B00000}"/>
    <cellStyle name="Normal 8 2 2 2 7 4 3" xfId="51799" xr:uid="{00000000-0005-0000-0000-000054B00000}"/>
    <cellStyle name="Normal 8 2 2 2 7 5" xfId="28456" xr:uid="{00000000-0005-0000-0000-000055B00000}"/>
    <cellStyle name="Normal 8 2 2 2 7 6" xfId="44053" xr:uid="{00000000-0005-0000-0000-000056B00000}"/>
    <cellStyle name="Normal 8 2 2 2 8" xfId="12627" xr:uid="{00000000-0005-0000-0000-000057B00000}"/>
    <cellStyle name="Normal 8 2 2 2 8 2" xfId="12628" xr:uid="{00000000-0005-0000-0000-000058B00000}"/>
    <cellStyle name="Normal 8 2 2 2 8 2 2" xfId="20537" xr:uid="{00000000-0005-0000-0000-000059B00000}"/>
    <cellStyle name="Normal 8 2 2 2 8 2 2 2" xfId="36206" xr:uid="{00000000-0005-0000-0000-00005AB00000}"/>
    <cellStyle name="Normal 8 2 2 2 8 2 2 3" xfId="51803" xr:uid="{00000000-0005-0000-0000-00005BB00000}"/>
    <cellStyle name="Normal 8 2 2 2 8 2 3" xfId="28460" xr:uid="{00000000-0005-0000-0000-00005CB00000}"/>
    <cellStyle name="Normal 8 2 2 2 8 2 4" xfId="44057" xr:uid="{00000000-0005-0000-0000-00005DB00000}"/>
    <cellStyle name="Normal 8 2 2 2 8 3" xfId="12629" xr:uid="{00000000-0005-0000-0000-00005EB00000}"/>
    <cellStyle name="Normal 8 2 2 2 8 3 2" xfId="20538" xr:uid="{00000000-0005-0000-0000-00005FB00000}"/>
    <cellStyle name="Normal 8 2 2 2 8 3 2 2" xfId="36207" xr:uid="{00000000-0005-0000-0000-000060B00000}"/>
    <cellStyle name="Normal 8 2 2 2 8 3 2 3" xfId="51804" xr:uid="{00000000-0005-0000-0000-000061B00000}"/>
    <cellStyle name="Normal 8 2 2 2 8 3 3" xfId="28461" xr:uid="{00000000-0005-0000-0000-000062B00000}"/>
    <cellStyle name="Normal 8 2 2 2 8 3 4" xfId="44058" xr:uid="{00000000-0005-0000-0000-000063B00000}"/>
    <cellStyle name="Normal 8 2 2 2 8 4" xfId="20536" xr:uid="{00000000-0005-0000-0000-000064B00000}"/>
    <cellStyle name="Normal 8 2 2 2 8 4 2" xfId="36205" xr:uid="{00000000-0005-0000-0000-000065B00000}"/>
    <cellStyle name="Normal 8 2 2 2 8 4 3" xfId="51802" xr:uid="{00000000-0005-0000-0000-000066B00000}"/>
    <cellStyle name="Normal 8 2 2 2 8 5" xfId="28459" xr:uid="{00000000-0005-0000-0000-000067B00000}"/>
    <cellStyle name="Normal 8 2 2 2 8 6" xfId="44056" xr:uid="{00000000-0005-0000-0000-000068B00000}"/>
    <cellStyle name="Normal 8 2 2 2 9" xfId="12630" xr:uid="{00000000-0005-0000-0000-000069B00000}"/>
    <cellStyle name="Normal 8 2 2 2 9 2" xfId="12631" xr:uid="{00000000-0005-0000-0000-00006AB00000}"/>
    <cellStyle name="Normal 8 2 2 2 9 2 2" xfId="20540" xr:uid="{00000000-0005-0000-0000-00006BB00000}"/>
    <cellStyle name="Normal 8 2 2 2 9 2 2 2" xfId="36209" xr:uid="{00000000-0005-0000-0000-00006CB00000}"/>
    <cellStyle name="Normal 8 2 2 2 9 2 2 3" xfId="51806" xr:uid="{00000000-0005-0000-0000-00006DB00000}"/>
    <cellStyle name="Normal 8 2 2 2 9 2 3" xfId="28463" xr:uid="{00000000-0005-0000-0000-00006EB00000}"/>
    <cellStyle name="Normal 8 2 2 2 9 2 4" xfId="44060" xr:uid="{00000000-0005-0000-0000-00006FB00000}"/>
    <cellStyle name="Normal 8 2 2 2 9 3" xfId="12632" xr:uid="{00000000-0005-0000-0000-000070B00000}"/>
    <cellStyle name="Normal 8 2 2 2 9 3 2" xfId="20541" xr:uid="{00000000-0005-0000-0000-000071B00000}"/>
    <cellStyle name="Normal 8 2 2 2 9 3 2 2" xfId="36210" xr:uid="{00000000-0005-0000-0000-000072B00000}"/>
    <cellStyle name="Normal 8 2 2 2 9 3 2 3" xfId="51807" xr:uid="{00000000-0005-0000-0000-000073B00000}"/>
    <cellStyle name="Normal 8 2 2 2 9 3 3" xfId="28464" xr:uid="{00000000-0005-0000-0000-000074B00000}"/>
    <cellStyle name="Normal 8 2 2 2 9 3 4" xfId="44061" xr:uid="{00000000-0005-0000-0000-000075B00000}"/>
    <cellStyle name="Normal 8 2 2 2 9 4" xfId="20539" xr:uid="{00000000-0005-0000-0000-000076B00000}"/>
    <cellStyle name="Normal 8 2 2 2 9 4 2" xfId="36208" xr:uid="{00000000-0005-0000-0000-000077B00000}"/>
    <cellStyle name="Normal 8 2 2 2 9 4 3" xfId="51805" xr:uid="{00000000-0005-0000-0000-000078B00000}"/>
    <cellStyle name="Normal 8 2 2 2 9 5" xfId="28462" xr:uid="{00000000-0005-0000-0000-000079B00000}"/>
    <cellStyle name="Normal 8 2 2 2 9 6" xfId="44059" xr:uid="{00000000-0005-0000-0000-00007AB00000}"/>
    <cellStyle name="Normal 8 2 2 20" xfId="12574" xr:uid="{00000000-0005-0000-0000-00007BB00000}"/>
    <cellStyle name="Normal 8 2 2 20 2" xfId="28406" xr:uid="{00000000-0005-0000-0000-00007CB00000}"/>
    <cellStyle name="Normal 8 2 2 21" xfId="21936" xr:uid="{00000000-0005-0000-0000-00007DB00000}"/>
    <cellStyle name="Normal 8 2 2 21 2" xfId="37604" xr:uid="{00000000-0005-0000-0000-00007EB00000}"/>
    <cellStyle name="Normal 8 2 2 22" xfId="22016" xr:uid="{00000000-0005-0000-0000-00007FB00000}"/>
    <cellStyle name="Normal 8 2 2 23" xfId="44003" xr:uid="{00000000-0005-0000-0000-000080B00000}"/>
    <cellStyle name="Normal 8 2 2 3" xfId="12633" xr:uid="{00000000-0005-0000-0000-000081B00000}"/>
    <cellStyle name="Normal 8 2 2 3 2" xfId="20542" xr:uid="{00000000-0005-0000-0000-000082B00000}"/>
    <cellStyle name="Normal 8 2 2 3 2 2" xfId="36211" xr:uid="{00000000-0005-0000-0000-000083B00000}"/>
    <cellStyle name="Normal 8 2 2 3 2 3" xfId="51808" xr:uid="{00000000-0005-0000-0000-000084B00000}"/>
    <cellStyle name="Normal 8 2 2 3 3" xfId="28465" xr:uid="{00000000-0005-0000-0000-000085B00000}"/>
    <cellStyle name="Normal 8 2 2 3 4" xfId="44062" xr:uid="{00000000-0005-0000-0000-000086B00000}"/>
    <cellStyle name="Normal 8 2 2 4" xfId="12634" xr:uid="{00000000-0005-0000-0000-000087B00000}"/>
    <cellStyle name="Normal 8 2 2 4 2" xfId="20543" xr:uid="{00000000-0005-0000-0000-000088B00000}"/>
    <cellStyle name="Normal 8 2 2 4 2 2" xfId="36212" xr:uid="{00000000-0005-0000-0000-000089B00000}"/>
    <cellStyle name="Normal 8 2 2 4 2 3" xfId="51809" xr:uid="{00000000-0005-0000-0000-00008AB00000}"/>
    <cellStyle name="Normal 8 2 2 4 3" xfId="28466" xr:uid="{00000000-0005-0000-0000-00008BB00000}"/>
    <cellStyle name="Normal 8 2 2 4 4" xfId="44063" xr:uid="{00000000-0005-0000-0000-00008CB00000}"/>
    <cellStyle name="Normal 8 2 2 5" xfId="12635" xr:uid="{00000000-0005-0000-0000-00008DB00000}"/>
    <cellStyle name="Normal 8 2 2 5 2" xfId="20544" xr:uid="{00000000-0005-0000-0000-00008EB00000}"/>
    <cellStyle name="Normal 8 2 2 5 2 2" xfId="36213" xr:uid="{00000000-0005-0000-0000-00008FB00000}"/>
    <cellStyle name="Normal 8 2 2 5 2 3" xfId="51810" xr:uid="{00000000-0005-0000-0000-000090B00000}"/>
    <cellStyle name="Normal 8 2 2 5 3" xfId="28467" xr:uid="{00000000-0005-0000-0000-000091B00000}"/>
    <cellStyle name="Normal 8 2 2 5 4" xfId="44064" xr:uid="{00000000-0005-0000-0000-000092B00000}"/>
    <cellStyle name="Normal 8 2 2 6" xfId="12636" xr:uid="{00000000-0005-0000-0000-000093B00000}"/>
    <cellStyle name="Normal 8 2 2 6 2" xfId="20545" xr:uid="{00000000-0005-0000-0000-000094B00000}"/>
    <cellStyle name="Normal 8 2 2 6 2 2" xfId="36214" xr:uid="{00000000-0005-0000-0000-000095B00000}"/>
    <cellStyle name="Normal 8 2 2 6 2 3" xfId="51811" xr:uid="{00000000-0005-0000-0000-000096B00000}"/>
    <cellStyle name="Normal 8 2 2 6 3" xfId="28468" xr:uid="{00000000-0005-0000-0000-000097B00000}"/>
    <cellStyle name="Normal 8 2 2 6 4" xfId="44065" xr:uid="{00000000-0005-0000-0000-000098B00000}"/>
    <cellStyle name="Normal 8 2 2 7" xfId="12637" xr:uid="{00000000-0005-0000-0000-000099B00000}"/>
    <cellStyle name="Normal 8 2 2 7 2" xfId="20546" xr:uid="{00000000-0005-0000-0000-00009AB00000}"/>
    <cellStyle name="Normal 8 2 2 7 2 2" xfId="36215" xr:uid="{00000000-0005-0000-0000-00009BB00000}"/>
    <cellStyle name="Normal 8 2 2 7 2 3" xfId="51812" xr:uid="{00000000-0005-0000-0000-00009CB00000}"/>
    <cellStyle name="Normal 8 2 2 7 3" xfId="28469" xr:uid="{00000000-0005-0000-0000-00009DB00000}"/>
    <cellStyle name="Normal 8 2 2 7 4" xfId="44066" xr:uid="{00000000-0005-0000-0000-00009EB00000}"/>
    <cellStyle name="Normal 8 2 2 8" xfId="12638" xr:uid="{00000000-0005-0000-0000-00009FB00000}"/>
    <cellStyle name="Normal 8 2 2 8 2" xfId="20547" xr:uid="{00000000-0005-0000-0000-0000A0B00000}"/>
    <cellStyle name="Normal 8 2 2 8 2 2" xfId="36216" xr:uid="{00000000-0005-0000-0000-0000A1B00000}"/>
    <cellStyle name="Normal 8 2 2 8 2 3" xfId="51813" xr:uid="{00000000-0005-0000-0000-0000A2B00000}"/>
    <cellStyle name="Normal 8 2 2 8 3" xfId="28470" xr:uid="{00000000-0005-0000-0000-0000A3B00000}"/>
    <cellStyle name="Normal 8 2 2 8 4" xfId="44067" xr:uid="{00000000-0005-0000-0000-0000A4B00000}"/>
    <cellStyle name="Normal 8 2 2 9" xfId="12639" xr:uid="{00000000-0005-0000-0000-0000A5B00000}"/>
    <cellStyle name="Normal 8 2 2 9 2" xfId="20548" xr:uid="{00000000-0005-0000-0000-0000A6B00000}"/>
    <cellStyle name="Normal 8 2 2 9 2 2" xfId="36217" xr:uid="{00000000-0005-0000-0000-0000A7B00000}"/>
    <cellStyle name="Normal 8 2 2 9 2 3" xfId="51814" xr:uid="{00000000-0005-0000-0000-0000A8B00000}"/>
    <cellStyle name="Normal 8 2 2 9 3" xfId="28471" xr:uid="{00000000-0005-0000-0000-0000A9B00000}"/>
    <cellStyle name="Normal 8 2 2 9 4" xfId="44068" xr:uid="{00000000-0005-0000-0000-0000AAB00000}"/>
    <cellStyle name="Normal 8 2 20" xfId="12640" xr:uid="{00000000-0005-0000-0000-0000ABB00000}"/>
    <cellStyle name="Normal 8 2 20 2" xfId="12641" xr:uid="{00000000-0005-0000-0000-0000ACB00000}"/>
    <cellStyle name="Normal 8 2 20 2 2" xfId="20550" xr:uid="{00000000-0005-0000-0000-0000ADB00000}"/>
    <cellStyle name="Normal 8 2 20 2 2 2" xfId="36219" xr:uid="{00000000-0005-0000-0000-0000AEB00000}"/>
    <cellStyle name="Normal 8 2 20 2 2 3" xfId="51816" xr:uid="{00000000-0005-0000-0000-0000AFB00000}"/>
    <cellStyle name="Normal 8 2 20 2 3" xfId="28473" xr:uid="{00000000-0005-0000-0000-0000B0B00000}"/>
    <cellStyle name="Normal 8 2 20 2 4" xfId="44070" xr:uid="{00000000-0005-0000-0000-0000B1B00000}"/>
    <cellStyle name="Normal 8 2 20 3" xfId="12642" xr:uid="{00000000-0005-0000-0000-0000B2B00000}"/>
    <cellStyle name="Normal 8 2 20 3 2" xfId="20551" xr:uid="{00000000-0005-0000-0000-0000B3B00000}"/>
    <cellStyle name="Normal 8 2 20 3 2 2" xfId="36220" xr:uid="{00000000-0005-0000-0000-0000B4B00000}"/>
    <cellStyle name="Normal 8 2 20 3 2 3" xfId="51817" xr:uid="{00000000-0005-0000-0000-0000B5B00000}"/>
    <cellStyle name="Normal 8 2 20 3 3" xfId="28474" xr:uid="{00000000-0005-0000-0000-0000B6B00000}"/>
    <cellStyle name="Normal 8 2 20 3 4" xfId="44071" xr:uid="{00000000-0005-0000-0000-0000B7B00000}"/>
    <cellStyle name="Normal 8 2 20 4" xfId="20549" xr:uid="{00000000-0005-0000-0000-0000B8B00000}"/>
    <cellStyle name="Normal 8 2 20 4 2" xfId="36218" xr:uid="{00000000-0005-0000-0000-0000B9B00000}"/>
    <cellStyle name="Normal 8 2 20 4 3" xfId="51815" xr:uid="{00000000-0005-0000-0000-0000BAB00000}"/>
    <cellStyle name="Normal 8 2 20 5" xfId="28472" xr:uid="{00000000-0005-0000-0000-0000BBB00000}"/>
    <cellStyle name="Normal 8 2 20 6" xfId="44069" xr:uid="{00000000-0005-0000-0000-0000BCB00000}"/>
    <cellStyle name="Normal 8 2 21" xfId="12643" xr:uid="{00000000-0005-0000-0000-0000BDB00000}"/>
    <cellStyle name="Normal 8 2 21 2" xfId="12644" xr:uid="{00000000-0005-0000-0000-0000BEB00000}"/>
    <cellStyle name="Normal 8 2 21 2 2" xfId="20553" xr:uid="{00000000-0005-0000-0000-0000BFB00000}"/>
    <cellStyle name="Normal 8 2 21 2 2 2" xfId="36222" xr:uid="{00000000-0005-0000-0000-0000C0B00000}"/>
    <cellStyle name="Normal 8 2 21 2 2 3" xfId="51819" xr:uid="{00000000-0005-0000-0000-0000C1B00000}"/>
    <cellStyle name="Normal 8 2 21 2 3" xfId="28476" xr:uid="{00000000-0005-0000-0000-0000C2B00000}"/>
    <cellStyle name="Normal 8 2 21 2 4" xfId="44073" xr:uid="{00000000-0005-0000-0000-0000C3B00000}"/>
    <cellStyle name="Normal 8 2 21 3" xfId="12645" xr:uid="{00000000-0005-0000-0000-0000C4B00000}"/>
    <cellStyle name="Normal 8 2 21 3 2" xfId="20554" xr:uid="{00000000-0005-0000-0000-0000C5B00000}"/>
    <cellStyle name="Normal 8 2 21 3 2 2" xfId="36223" xr:uid="{00000000-0005-0000-0000-0000C6B00000}"/>
    <cellStyle name="Normal 8 2 21 3 2 3" xfId="51820" xr:uid="{00000000-0005-0000-0000-0000C7B00000}"/>
    <cellStyle name="Normal 8 2 21 3 3" xfId="28477" xr:uid="{00000000-0005-0000-0000-0000C8B00000}"/>
    <cellStyle name="Normal 8 2 21 3 4" xfId="44074" xr:uid="{00000000-0005-0000-0000-0000C9B00000}"/>
    <cellStyle name="Normal 8 2 21 4" xfId="20552" xr:uid="{00000000-0005-0000-0000-0000CAB00000}"/>
    <cellStyle name="Normal 8 2 21 4 2" xfId="36221" xr:uid="{00000000-0005-0000-0000-0000CBB00000}"/>
    <cellStyle name="Normal 8 2 21 4 3" xfId="51818" xr:uid="{00000000-0005-0000-0000-0000CCB00000}"/>
    <cellStyle name="Normal 8 2 21 5" xfId="28475" xr:uid="{00000000-0005-0000-0000-0000CDB00000}"/>
    <cellStyle name="Normal 8 2 21 6" xfId="44072" xr:uid="{00000000-0005-0000-0000-0000CEB00000}"/>
    <cellStyle name="Normal 8 2 22" xfId="12646" xr:uid="{00000000-0005-0000-0000-0000CFB00000}"/>
    <cellStyle name="Normal 8 2 22 2" xfId="12647" xr:uid="{00000000-0005-0000-0000-0000D0B00000}"/>
    <cellStyle name="Normal 8 2 22 2 2" xfId="20556" xr:uid="{00000000-0005-0000-0000-0000D1B00000}"/>
    <cellStyle name="Normal 8 2 22 2 2 2" xfId="36225" xr:uid="{00000000-0005-0000-0000-0000D2B00000}"/>
    <cellStyle name="Normal 8 2 22 2 2 3" xfId="51822" xr:uid="{00000000-0005-0000-0000-0000D3B00000}"/>
    <cellStyle name="Normal 8 2 22 2 3" xfId="28479" xr:uid="{00000000-0005-0000-0000-0000D4B00000}"/>
    <cellStyle name="Normal 8 2 22 2 4" xfId="44076" xr:uid="{00000000-0005-0000-0000-0000D5B00000}"/>
    <cellStyle name="Normal 8 2 22 3" xfId="12648" xr:uid="{00000000-0005-0000-0000-0000D6B00000}"/>
    <cellStyle name="Normal 8 2 22 3 2" xfId="20557" xr:uid="{00000000-0005-0000-0000-0000D7B00000}"/>
    <cellStyle name="Normal 8 2 22 3 2 2" xfId="36226" xr:uid="{00000000-0005-0000-0000-0000D8B00000}"/>
    <cellStyle name="Normal 8 2 22 3 2 3" xfId="51823" xr:uid="{00000000-0005-0000-0000-0000D9B00000}"/>
    <cellStyle name="Normal 8 2 22 3 3" xfId="28480" xr:uid="{00000000-0005-0000-0000-0000DAB00000}"/>
    <cellStyle name="Normal 8 2 22 3 4" xfId="44077" xr:uid="{00000000-0005-0000-0000-0000DBB00000}"/>
    <cellStyle name="Normal 8 2 22 4" xfId="20555" xr:uid="{00000000-0005-0000-0000-0000DCB00000}"/>
    <cellStyle name="Normal 8 2 22 4 2" xfId="36224" xr:uid="{00000000-0005-0000-0000-0000DDB00000}"/>
    <cellStyle name="Normal 8 2 22 4 3" xfId="51821" xr:uid="{00000000-0005-0000-0000-0000DEB00000}"/>
    <cellStyle name="Normal 8 2 22 5" xfId="28478" xr:uid="{00000000-0005-0000-0000-0000DFB00000}"/>
    <cellStyle name="Normal 8 2 22 6" xfId="44075" xr:uid="{00000000-0005-0000-0000-0000E0B00000}"/>
    <cellStyle name="Normal 8 2 23" xfId="12649" xr:uid="{00000000-0005-0000-0000-0000E1B00000}"/>
    <cellStyle name="Normal 8 2 23 2" xfId="12650" xr:uid="{00000000-0005-0000-0000-0000E2B00000}"/>
    <cellStyle name="Normal 8 2 23 2 2" xfId="20559" xr:uid="{00000000-0005-0000-0000-0000E3B00000}"/>
    <cellStyle name="Normal 8 2 23 2 2 2" xfId="36228" xr:uid="{00000000-0005-0000-0000-0000E4B00000}"/>
    <cellStyle name="Normal 8 2 23 2 2 3" xfId="51825" xr:uid="{00000000-0005-0000-0000-0000E5B00000}"/>
    <cellStyle name="Normal 8 2 23 2 3" xfId="28482" xr:uid="{00000000-0005-0000-0000-0000E6B00000}"/>
    <cellStyle name="Normal 8 2 23 2 4" xfId="44079" xr:uid="{00000000-0005-0000-0000-0000E7B00000}"/>
    <cellStyle name="Normal 8 2 23 3" xfId="12651" xr:uid="{00000000-0005-0000-0000-0000E8B00000}"/>
    <cellStyle name="Normal 8 2 23 3 2" xfId="20560" xr:uid="{00000000-0005-0000-0000-0000E9B00000}"/>
    <cellStyle name="Normal 8 2 23 3 2 2" xfId="36229" xr:uid="{00000000-0005-0000-0000-0000EAB00000}"/>
    <cellStyle name="Normal 8 2 23 3 2 3" xfId="51826" xr:uid="{00000000-0005-0000-0000-0000EBB00000}"/>
    <cellStyle name="Normal 8 2 23 3 3" xfId="28483" xr:uid="{00000000-0005-0000-0000-0000ECB00000}"/>
    <cellStyle name="Normal 8 2 23 3 4" xfId="44080" xr:uid="{00000000-0005-0000-0000-0000EDB00000}"/>
    <cellStyle name="Normal 8 2 23 4" xfId="20558" xr:uid="{00000000-0005-0000-0000-0000EEB00000}"/>
    <cellStyle name="Normal 8 2 23 4 2" xfId="36227" xr:uid="{00000000-0005-0000-0000-0000EFB00000}"/>
    <cellStyle name="Normal 8 2 23 4 3" xfId="51824" xr:uid="{00000000-0005-0000-0000-0000F0B00000}"/>
    <cellStyle name="Normal 8 2 23 5" xfId="28481" xr:uid="{00000000-0005-0000-0000-0000F1B00000}"/>
    <cellStyle name="Normal 8 2 23 6" xfId="44078" xr:uid="{00000000-0005-0000-0000-0000F2B00000}"/>
    <cellStyle name="Normal 8 2 24" xfId="12652" xr:uid="{00000000-0005-0000-0000-0000F3B00000}"/>
    <cellStyle name="Normal 8 2 24 2" xfId="12653" xr:uid="{00000000-0005-0000-0000-0000F4B00000}"/>
    <cellStyle name="Normal 8 2 24 2 2" xfId="20562" xr:uid="{00000000-0005-0000-0000-0000F5B00000}"/>
    <cellStyle name="Normal 8 2 24 2 2 2" xfId="36231" xr:uid="{00000000-0005-0000-0000-0000F6B00000}"/>
    <cellStyle name="Normal 8 2 24 2 2 3" xfId="51828" xr:uid="{00000000-0005-0000-0000-0000F7B00000}"/>
    <cellStyle name="Normal 8 2 24 2 3" xfId="28485" xr:uid="{00000000-0005-0000-0000-0000F8B00000}"/>
    <cellStyle name="Normal 8 2 24 2 4" xfId="44082" xr:uid="{00000000-0005-0000-0000-0000F9B00000}"/>
    <cellStyle name="Normal 8 2 24 3" xfId="12654" xr:uid="{00000000-0005-0000-0000-0000FAB00000}"/>
    <cellStyle name="Normal 8 2 24 3 2" xfId="20563" xr:uid="{00000000-0005-0000-0000-0000FBB00000}"/>
    <cellStyle name="Normal 8 2 24 3 2 2" xfId="36232" xr:uid="{00000000-0005-0000-0000-0000FCB00000}"/>
    <cellStyle name="Normal 8 2 24 3 2 3" xfId="51829" xr:uid="{00000000-0005-0000-0000-0000FDB00000}"/>
    <cellStyle name="Normal 8 2 24 3 3" xfId="28486" xr:uid="{00000000-0005-0000-0000-0000FEB00000}"/>
    <cellStyle name="Normal 8 2 24 3 4" xfId="44083" xr:uid="{00000000-0005-0000-0000-0000FFB00000}"/>
    <cellStyle name="Normal 8 2 24 4" xfId="20561" xr:uid="{00000000-0005-0000-0000-000000B10000}"/>
    <cellStyle name="Normal 8 2 24 4 2" xfId="36230" xr:uid="{00000000-0005-0000-0000-000001B10000}"/>
    <cellStyle name="Normal 8 2 24 4 3" xfId="51827" xr:uid="{00000000-0005-0000-0000-000002B10000}"/>
    <cellStyle name="Normal 8 2 24 5" xfId="28484" xr:uid="{00000000-0005-0000-0000-000003B10000}"/>
    <cellStyle name="Normal 8 2 24 6" xfId="44081" xr:uid="{00000000-0005-0000-0000-000004B10000}"/>
    <cellStyle name="Normal 8 2 25" xfId="20452" xr:uid="{00000000-0005-0000-0000-000005B10000}"/>
    <cellStyle name="Normal 8 2 25 2" xfId="36121" xr:uid="{00000000-0005-0000-0000-000006B10000}"/>
    <cellStyle name="Normal 8 2 25 3" xfId="51718" xr:uid="{00000000-0005-0000-0000-000007B10000}"/>
    <cellStyle name="Normal 8 2 26" xfId="12543" xr:uid="{00000000-0005-0000-0000-000008B10000}"/>
    <cellStyle name="Normal 8 2 26 2" xfId="28375" xr:uid="{00000000-0005-0000-0000-000009B10000}"/>
    <cellStyle name="Normal 8 2 27" xfId="21919" xr:uid="{00000000-0005-0000-0000-00000AB10000}"/>
    <cellStyle name="Normal 8 2 27 2" xfId="37587" xr:uid="{00000000-0005-0000-0000-00000BB10000}"/>
    <cellStyle name="Normal 8 2 28" xfId="21980" xr:uid="{00000000-0005-0000-0000-00000CB10000}"/>
    <cellStyle name="Normal 8 2 29" xfId="43972" xr:uid="{00000000-0005-0000-0000-00000DB10000}"/>
    <cellStyle name="Normal 8 2 3" xfId="12655" xr:uid="{00000000-0005-0000-0000-00000EB10000}"/>
    <cellStyle name="Normal 8 2 3 2" xfId="12656" xr:uid="{00000000-0005-0000-0000-00000FB10000}"/>
    <cellStyle name="Normal 8 2 3 2 2" xfId="20565" xr:uid="{00000000-0005-0000-0000-000010B10000}"/>
    <cellStyle name="Normal 8 2 3 2 2 2" xfId="36234" xr:uid="{00000000-0005-0000-0000-000011B10000}"/>
    <cellStyle name="Normal 8 2 3 2 2 3" xfId="51831" xr:uid="{00000000-0005-0000-0000-000012B10000}"/>
    <cellStyle name="Normal 8 2 3 2 3" xfId="28488" xr:uid="{00000000-0005-0000-0000-000013B10000}"/>
    <cellStyle name="Normal 8 2 3 2 4" xfId="44085" xr:uid="{00000000-0005-0000-0000-000014B10000}"/>
    <cellStyle name="Normal 8 2 3 3" xfId="12657" xr:uid="{00000000-0005-0000-0000-000015B10000}"/>
    <cellStyle name="Normal 8 2 3 3 2" xfId="20566" xr:uid="{00000000-0005-0000-0000-000016B10000}"/>
    <cellStyle name="Normal 8 2 3 3 2 2" xfId="36235" xr:uid="{00000000-0005-0000-0000-000017B10000}"/>
    <cellStyle name="Normal 8 2 3 3 2 3" xfId="51832" xr:uid="{00000000-0005-0000-0000-000018B10000}"/>
    <cellStyle name="Normal 8 2 3 3 3" xfId="28489" xr:uid="{00000000-0005-0000-0000-000019B10000}"/>
    <cellStyle name="Normal 8 2 3 3 4" xfId="44086" xr:uid="{00000000-0005-0000-0000-00001AB10000}"/>
    <cellStyle name="Normal 8 2 3 4" xfId="20564" xr:uid="{00000000-0005-0000-0000-00001BB10000}"/>
    <cellStyle name="Normal 8 2 3 4 2" xfId="36233" xr:uid="{00000000-0005-0000-0000-00001CB10000}"/>
    <cellStyle name="Normal 8 2 3 4 3" xfId="51830" xr:uid="{00000000-0005-0000-0000-00001DB10000}"/>
    <cellStyle name="Normal 8 2 3 5" xfId="28487" xr:uid="{00000000-0005-0000-0000-00001EB10000}"/>
    <cellStyle name="Normal 8 2 3 6" xfId="44084" xr:uid="{00000000-0005-0000-0000-00001FB10000}"/>
    <cellStyle name="Normal 8 2 4" xfId="12658" xr:uid="{00000000-0005-0000-0000-000020B10000}"/>
    <cellStyle name="Normal 8 2 4 2" xfId="12659" xr:uid="{00000000-0005-0000-0000-000021B10000}"/>
    <cellStyle name="Normal 8 2 4 2 2" xfId="20568" xr:uid="{00000000-0005-0000-0000-000022B10000}"/>
    <cellStyle name="Normal 8 2 4 2 2 2" xfId="36237" xr:uid="{00000000-0005-0000-0000-000023B10000}"/>
    <cellStyle name="Normal 8 2 4 2 2 3" xfId="51834" xr:uid="{00000000-0005-0000-0000-000024B10000}"/>
    <cellStyle name="Normal 8 2 4 2 3" xfId="28491" xr:uid="{00000000-0005-0000-0000-000025B10000}"/>
    <cellStyle name="Normal 8 2 4 2 4" xfId="44088" xr:uid="{00000000-0005-0000-0000-000026B10000}"/>
    <cellStyle name="Normal 8 2 4 3" xfId="12660" xr:uid="{00000000-0005-0000-0000-000027B10000}"/>
    <cellStyle name="Normal 8 2 4 3 2" xfId="20569" xr:uid="{00000000-0005-0000-0000-000028B10000}"/>
    <cellStyle name="Normal 8 2 4 3 2 2" xfId="36238" xr:uid="{00000000-0005-0000-0000-000029B10000}"/>
    <cellStyle name="Normal 8 2 4 3 2 3" xfId="51835" xr:uid="{00000000-0005-0000-0000-00002AB10000}"/>
    <cellStyle name="Normal 8 2 4 3 3" xfId="28492" xr:uid="{00000000-0005-0000-0000-00002BB10000}"/>
    <cellStyle name="Normal 8 2 4 3 4" xfId="44089" xr:uid="{00000000-0005-0000-0000-00002CB10000}"/>
    <cellStyle name="Normal 8 2 4 4" xfId="20567" xr:uid="{00000000-0005-0000-0000-00002DB10000}"/>
    <cellStyle name="Normal 8 2 4 4 2" xfId="36236" xr:uid="{00000000-0005-0000-0000-00002EB10000}"/>
    <cellStyle name="Normal 8 2 4 4 3" xfId="51833" xr:uid="{00000000-0005-0000-0000-00002FB10000}"/>
    <cellStyle name="Normal 8 2 4 5" xfId="28490" xr:uid="{00000000-0005-0000-0000-000030B10000}"/>
    <cellStyle name="Normal 8 2 4 6" xfId="44087" xr:uid="{00000000-0005-0000-0000-000031B10000}"/>
    <cellStyle name="Normal 8 2 5" xfId="12661" xr:uid="{00000000-0005-0000-0000-000032B10000}"/>
    <cellStyle name="Normal 8 2 5 2" xfId="12662" xr:uid="{00000000-0005-0000-0000-000033B10000}"/>
    <cellStyle name="Normal 8 2 5 2 2" xfId="20571" xr:uid="{00000000-0005-0000-0000-000034B10000}"/>
    <cellStyle name="Normal 8 2 5 2 2 2" xfId="36240" xr:uid="{00000000-0005-0000-0000-000035B10000}"/>
    <cellStyle name="Normal 8 2 5 2 2 3" xfId="51837" xr:uid="{00000000-0005-0000-0000-000036B10000}"/>
    <cellStyle name="Normal 8 2 5 2 3" xfId="28494" xr:uid="{00000000-0005-0000-0000-000037B10000}"/>
    <cellStyle name="Normal 8 2 5 2 4" xfId="44091" xr:uid="{00000000-0005-0000-0000-000038B10000}"/>
    <cellStyle name="Normal 8 2 5 3" xfId="12663" xr:uid="{00000000-0005-0000-0000-000039B10000}"/>
    <cellStyle name="Normal 8 2 5 3 2" xfId="20572" xr:uid="{00000000-0005-0000-0000-00003AB10000}"/>
    <cellStyle name="Normal 8 2 5 3 2 2" xfId="36241" xr:uid="{00000000-0005-0000-0000-00003BB10000}"/>
    <cellStyle name="Normal 8 2 5 3 2 3" xfId="51838" xr:uid="{00000000-0005-0000-0000-00003CB10000}"/>
    <cellStyle name="Normal 8 2 5 3 3" xfId="28495" xr:uid="{00000000-0005-0000-0000-00003DB10000}"/>
    <cellStyle name="Normal 8 2 5 3 4" xfId="44092" xr:uid="{00000000-0005-0000-0000-00003EB10000}"/>
    <cellStyle name="Normal 8 2 5 4" xfId="20570" xr:uid="{00000000-0005-0000-0000-00003FB10000}"/>
    <cellStyle name="Normal 8 2 5 4 2" xfId="36239" xr:uid="{00000000-0005-0000-0000-000040B10000}"/>
    <cellStyle name="Normal 8 2 5 4 3" xfId="51836" xr:uid="{00000000-0005-0000-0000-000041B10000}"/>
    <cellStyle name="Normal 8 2 5 5" xfId="28493" xr:uid="{00000000-0005-0000-0000-000042B10000}"/>
    <cellStyle name="Normal 8 2 5 6" xfId="44090" xr:uid="{00000000-0005-0000-0000-000043B10000}"/>
    <cellStyle name="Normal 8 2 6" xfId="12664" xr:uid="{00000000-0005-0000-0000-000044B10000}"/>
    <cellStyle name="Normal 8 2 6 2" xfId="12665" xr:uid="{00000000-0005-0000-0000-000045B10000}"/>
    <cellStyle name="Normal 8 2 6 2 2" xfId="20574" xr:uid="{00000000-0005-0000-0000-000046B10000}"/>
    <cellStyle name="Normal 8 2 6 2 2 2" xfId="36243" xr:uid="{00000000-0005-0000-0000-000047B10000}"/>
    <cellStyle name="Normal 8 2 6 2 2 3" xfId="51840" xr:uid="{00000000-0005-0000-0000-000048B10000}"/>
    <cellStyle name="Normal 8 2 6 2 3" xfId="28497" xr:uid="{00000000-0005-0000-0000-000049B10000}"/>
    <cellStyle name="Normal 8 2 6 2 4" xfId="44094" xr:uid="{00000000-0005-0000-0000-00004AB10000}"/>
    <cellStyle name="Normal 8 2 6 3" xfId="12666" xr:uid="{00000000-0005-0000-0000-00004BB10000}"/>
    <cellStyle name="Normal 8 2 6 3 2" xfId="20575" xr:uid="{00000000-0005-0000-0000-00004CB10000}"/>
    <cellStyle name="Normal 8 2 6 3 2 2" xfId="36244" xr:uid="{00000000-0005-0000-0000-00004DB10000}"/>
    <cellStyle name="Normal 8 2 6 3 2 3" xfId="51841" xr:uid="{00000000-0005-0000-0000-00004EB10000}"/>
    <cellStyle name="Normal 8 2 6 3 3" xfId="28498" xr:uid="{00000000-0005-0000-0000-00004FB10000}"/>
    <cellStyle name="Normal 8 2 6 3 4" xfId="44095" xr:uid="{00000000-0005-0000-0000-000050B10000}"/>
    <cellStyle name="Normal 8 2 6 4" xfId="20573" xr:uid="{00000000-0005-0000-0000-000051B10000}"/>
    <cellStyle name="Normal 8 2 6 4 2" xfId="36242" xr:uid="{00000000-0005-0000-0000-000052B10000}"/>
    <cellStyle name="Normal 8 2 6 4 3" xfId="51839" xr:uid="{00000000-0005-0000-0000-000053B10000}"/>
    <cellStyle name="Normal 8 2 6 5" xfId="28496" xr:uid="{00000000-0005-0000-0000-000054B10000}"/>
    <cellStyle name="Normal 8 2 6 6" xfId="44093" xr:uid="{00000000-0005-0000-0000-000055B10000}"/>
    <cellStyle name="Normal 8 2 7" xfId="12667" xr:uid="{00000000-0005-0000-0000-000056B10000}"/>
    <cellStyle name="Normal 8 2 7 2" xfId="12668" xr:uid="{00000000-0005-0000-0000-000057B10000}"/>
    <cellStyle name="Normal 8 2 7 2 2" xfId="20577" xr:uid="{00000000-0005-0000-0000-000058B10000}"/>
    <cellStyle name="Normal 8 2 7 2 2 2" xfId="36246" xr:uid="{00000000-0005-0000-0000-000059B10000}"/>
    <cellStyle name="Normal 8 2 7 2 2 3" xfId="51843" xr:uid="{00000000-0005-0000-0000-00005AB10000}"/>
    <cellStyle name="Normal 8 2 7 2 3" xfId="28500" xr:uid="{00000000-0005-0000-0000-00005BB10000}"/>
    <cellStyle name="Normal 8 2 7 2 4" xfId="44097" xr:uid="{00000000-0005-0000-0000-00005CB10000}"/>
    <cellStyle name="Normal 8 2 7 3" xfId="12669" xr:uid="{00000000-0005-0000-0000-00005DB10000}"/>
    <cellStyle name="Normal 8 2 7 3 2" xfId="20578" xr:uid="{00000000-0005-0000-0000-00005EB10000}"/>
    <cellStyle name="Normal 8 2 7 3 2 2" xfId="36247" xr:uid="{00000000-0005-0000-0000-00005FB10000}"/>
    <cellStyle name="Normal 8 2 7 3 2 3" xfId="51844" xr:uid="{00000000-0005-0000-0000-000060B10000}"/>
    <cellStyle name="Normal 8 2 7 3 3" xfId="28501" xr:uid="{00000000-0005-0000-0000-000061B10000}"/>
    <cellStyle name="Normal 8 2 7 3 4" xfId="44098" xr:uid="{00000000-0005-0000-0000-000062B10000}"/>
    <cellStyle name="Normal 8 2 7 4" xfId="20576" xr:uid="{00000000-0005-0000-0000-000063B10000}"/>
    <cellStyle name="Normal 8 2 7 4 2" xfId="36245" xr:uid="{00000000-0005-0000-0000-000064B10000}"/>
    <cellStyle name="Normal 8 2 7 4 3" xfId="51842" xr:uid="{00000000-0005-0000-0000-000065B10000}"/>
    <cellStyle name="Normal 8 2 7 5" xfId="28499" xr:uid="{00000000-0005-0000-0000-000066B10000}"/>
    <cellStyle name="Normal 8 2 7 6" xfId="44096" xr:uid="{00000000-0005-0000-0000-000067B10000}"/>
    <cellStyle name="Normal 8 2 8" xfId="12670" xr:uid="{00000000-0005-0000-0000-000068B10000}"/>
    <cellStyle name="Normal 8 2 8 2" xfId="12671" xr:uid="{00000000-0005-0000-0000-000069B10000}"/>
    <cellStyle name="Normal 8 2 8 2 2" xfId="20580" xr:uid="{00000000-0005-0000-0000-00006AB10000}"/>
    <cellStyle name="Normal 8 2 8 2 2 2" xfId="36249" xr:uid="{00000000-0005-0000-0000-00006BB10000}"/>
    <cellStyle name="Normal 8 2 8 2 2 3" xfId="51846" xr:uid="{00000000-0005-0000-0000-00006CB10000}"/>
    <cellStyle name="Normal 8 2 8 2 3" xfId="28503" xr:uid="{00000000-0005-0000-0000-00006DB10000}"/>
    <cellStyle name="Normal 8 2 8 2 4" xfId="44100" xr:uid="{00000000-0005-0000-0000-00006EB10000}"/>
    <cellStyle name="Normal 8 2 8 3" xfId="12672" xr:uid="{00000000-0005-0000-0000-00006FB10000}"/>
    <cellStyle name="Normal 8 2 8 3 2" xfId="20581" xr:uid="{00000000-0005-0000-0000-000070B10000}"/>
    <cellStyle name="Normal 8 2 8 3 2 2" xfId="36250" xr:uid="{00000000-0005-0000-0000-000071B10000}"/>
    <cellStyle name="Normal 8 2 8 3 2 3" xfId="51847" xr:uid="{00000000-0005-0000-0000-000072B10000}"/>
    <cellStyle name="Normal 8 2 8 3 3" xfId="28504" xr:uid="{00000000-0005-0000-0000-000073B10000}"/>
    <cellStyle name="Normal 8 2 8 3 4" xfId="44101" xr:uid="{00000000-0005-0000-0000-000074B10000}"/>
    <cellStyle name="Normal 8 2 8 4" xfId="20579" xr:uid="{00000000-0005-0000-0000-000075B10000}"/>
    <cellStyle name="Normal 8 2 8 4 2" xfId="36248" xr:uid="{00000000-0005-0000-0000-000076B10000}"/>
    <cellStyle name="Normal 8 2 8 4 3" xfId="51845" xr:uid="{00000000-0005-0000-0000-000077B10000}"/>
    <cellStyle name="Normal 8 2 8 5" xfId="28502" xr:uid="{00000000-0005-0000-0000-000078B10000}"/>
    <cellStyle name="Normal 8 2 8 6" xfId="44099" xr:uid="{00000000-0005-0000-0000-000079B10000}"/>
    <cellStyle name="Normal 8 2 9" xfId="12673" xr:uid="{00000000-0005-0000-0000-00007AB10000}"/>
    <cellStyle name="Normal 8 2 9 2" xfId="12674" xr:uid="{00000000-0005-0000-0000-00007BB10000}"/>
    <cellStyle name="Normal 8 2 9 2 2" xfId="20583" xr:uid="{00000000-0005-0000-0000-00007CB10000}"/>
    <cellStyle name="Normal 8 2 9 2 2 2" xfId="36252" xr:uid="{00000000-0005-0000-0000-00007DB10000}"/>
    <cellStyle name="Normal 8 2 9 2 2 3" xfId="51849" xr:uid="{00000000-0005-0000-0000-00007EB10000}"/>
    <cellStyle name="Normal 8 2 9 2 3" xfId="28506" xr:uid="{00000000-0005-0000-0000-00007FB10000}"/>
    <cellStyle name="Normal 8 2 9 2 4" xfId="44103" xr:uid="{00000000-0005-0000-0000-000080B10000}"/>
    <cellStyle name="Normal 8 2 9 3" xfId="12675" xr:uid="{00000000-0005-0000-0000-000081B10000}"/>
    <cellStyle name="Normal 8 2 9 3 2" xfId="20584" xr:uid="{00000000-0005-0000-0000-000082B10000}"/>
    <cellStyle name="Normal 8 2 9 3 2 2" xfId="36253" xr:uid="{00000000-0005-0000-0000-000083B10000}"/>
    <cellStyle name="Normal 8 2 9 3 2 3" xfId="51850" xr:uid="{00000000-0005-0000-0000-000084B10000}"/>
    <cellStyle name="Normal 8 2 9 3 3" xfId="28507" xr:uid="{00000000-0005-0000-0000-000085B10000}"/>
    <cellStyle name="Normal 8 2 9 3 4" xfId="44104" xr:uid="{00000000-0005-0000-0000-000086B10000}"/>
    <cellStyle name="Normal 8 2 9 4" xfId="20582" xr:uid="{00000000-0005-0000-0000-000087B10000}"/>
    <cellStyle name="Normal 8 2 9 4 2" xfId="36251" xr:uid="{00000000-0005-0000-0000-000088B10000}"/>
    <cellStyle name="Normal 8 2 9 4 3" xfId="51848" xr:uid="{00000000-0005-0000-0000-000089B10000}"/>
    <cellStyle name="Normal 8 2 9 5" xfId="28505" xr:uid="{00000000-0005-0000-0000-00008AB10000}"/>
    <cellStyle name="Normal 8 2 9 6" xfId="44102" xr:uid="{00000000-0005-0000-0000-00008BB10000}"/>
    <cellStyle name="Normal 8 20" xfId="12676" xr:uid="{00000000-0005-0000-0000-00008CB10000}"/>
    <cellStyle name="Normal 8 20 2" xfId="20585" xr:uid="{00000000-0005-0000-0000-00008DB10000}"/>
    <cellStyle name="Normal 8 20 2 2" xfId="36254" xr:uid="{00000000-0005-0000-0000-00008EB10000}"/>
    <cellStyle name="Normal 8 20 2 3" xfId="51851" xr:uid="{00000000-0005-0000-0000-00008FB10000}"/>
    <cellStyle name="Normal 8 20 3" xfId="28508" xr:uid="{00000000-0005-0000-0000-000090B10000}"/>
    <cellStyle name="Normal 8 20 4" xfId="44105" xr:uid="{00000000-0005-0000-0000-000091B10000}"/>
    <cellStyle name="Normal 8 21" xfId="12677" xr:uid="{00000000-0005-0000-0000-000092B10000}"/>
    <cellStyle name="Normal 8 21 2" xfId="20586" xr:uid="{00000000-0005-0000-0000-000093B10000}"/>
    <cellStyle name="Normal 8 21 2 2" xfId="36255" xr:uid="{00000000-0005-0000-0000-000094B10000}"/>
    <cellStyle name="Normal 8 21 2 3" xfId="51852" xr:uid="{00000000-0005-0000-0000-000095B10000}"/>
    <cellStyle name="Normal 8 21 3" xfId="28509" xr:uid="{00000000-0005-0000-0000-000096B10000}"/>
    <cellStyle name="Normal 8 21 4" xfId="44106" xr:uid="{00000000-0005-0000-0000-000097B10000}"/>
    <cellStyle name="Normal 8 22" xfId="12678" xr:uid="{00000000-0005-0000-0000-000098B10000}"/>
    <cellStyle name="Normal 8 22 2" xfId="20587" xr:uid="{00000000-0005-0000-0000-000099B10000}"/>
    <cellStyle name="Normal 8 22 2 2" xfId="36256" xr:uid="{00000000-0005-0000-0000-00009AB10000}"/>
    <cellStyle name="Normal 8 22 2 3" xfId="51853" xr:uid="{00000000-0005-0000-0000-00009BB10000}"/>
    <cellStyle name="Normal 8 22 3" xfId="28510" xr:uid="{00000000-0005-0000-0000-00009CB10000}"/>
    <cellStyle name="Normal 8 22 4" xfId="44107" xr:uid="{00000000-0005-0000-0000-00009DB10000}"/>
    <cellStyle name="Normal 8 23" xfId="12679" xr:uid="{00000000-0005-0000-0000-00009EB10000}"/>
    <cellStyle name="Normal 8 23 2" xfId="20588" xr:uid="{00000000-0005-0000-0000-00009FB10000}"/>
    <cellStyle name="Normal 8 23 2 2" xfId="36257" xr:uid="{00000000-0005-0000-0000-0000A0B10000}"/>
    <cellStyle name="Normal 8 23 2 3" xfId="51854" xr:uid="{00000000-0005-0000-0000-0000A1B10000}"/>
    <cellStyle name="Normal 8 23 3" xfId="28511" xr:uid="{00000000-0005-0000-0000-0000A2B10000}"/>
    <cellStyle name="Normal 8 23 4" xfId="44108" xr:uid="{00000000-0005-0000-0000-0000A3B10000}"/>
    <cellStyle name="Normal 8 24" xfId="12680" xr:uid="{00000000-0005-0000-0000-0000A4B10000}"/>
    <cellStyle name="Normal 8 24 2" xfId="20589" xr:uid="{00000000-0005-0000-0000-0000A5B10000}"/>
    <cellStyle name="Normal 8 24 2 2" xfId="36258" xr:uid="{00000000-0005-0000-0000-0000A6B10000}"/>
    <cellStyle name="Normal 8 24 2 3" xfId="51855" xr:uid="{00000000-0005-0000-0000-0000A7B10000}"/>
    <cellStyle name="Normal 8 24 3" xfId="28512" xr:uid="{00000000-0005-0000-0000-0000A8B10000}"/>
    <cellStyle name="Normal 8 24 4" xfId="44109" xr:uid="{00000000-0005-0000-0000-0000A9B10000}"/>
    <cellStyle name="Normal 8 25" xfId="12681" xr:uid="{00000000-0005-0000-0000-0000AAB10000}"/>
    <cellStyle name="Normal 8 25 2" xfId="20590" xr:uid="{00000000-0005-0000-0000-0000ABB10000}"/>
    <cellStyle name="Normal 8 25 2 2" xfId="36259" xr:uid="{00000000-0005-0000-0000-0000ACB10000}"/>
    <cellStyle name="Normal 8 25 2 3" xfId="51856" xr:uid="{00000000-0005-0000-0000-0000ADB10000}"/>
    <cellStyle name="Normal 8 25 3" xfId="28513" xr:uid="{00000000-0005-0000-0000-0000AEB10000}"/>
    <cellStyle name="Normal 8 25 4" xfId="44110" xr:uid="{00000000-0005-0000-0000-0000AFB10000}"/>
    <cellStyle name="Normal 8 26" xfId="12682" xr:uid="{00000000-0005-0000-0000-0000B0B10000}"/>
    <cellStyle name="Normal 8 26 2" xfId="20591" xr:uid="{00000000-0005-0000-0000-0000B1B10000}"/>
    <cellStyle name="Normal 8 26 2 2" xfId="36260" xr:uid="{00000000-0005-0000-0000-0000B2B10000}"/>
    <cellStyle name="Normal 8 26 2 3" xfId="51857" xr:uid="{00000000-0005-0000-0000-0000B3B10000}"/>
    <cellStyle name="Normal 8 26 3" xfId="28514" xr:uid="{00000000-0005-0000-0000-0000B4B10000}"/>
    <cellStyle name="Normal 8 26 4" xfId="44111" xr:uid="{00000000-0005-0000-0000-0000B5B10000}"/>
    <cellStyle name="Normal 8 27" xfId="14090" xr:uid="{00000000-0005-0000-0000-0000B6B10000}"/>
    <cellStyle name="Normal 8 28" xfId="20421" xr:uid="{00000000-0005-0000-0000-0000B7B10000}"/>
    <cellStyle name="Normal 8 28 2" xfId="36090" xr:uid="{00000000-0005-0000-0000-0000B8B10000}"/>
    <cellStyle name="Normal 8 28 3" xfId="51687" xr:uid="{00000000-0005-0000-0000-0000B9B10000}"/>
    <cellStyle name="Normal 8 29" xfId="12512" xr:uid="{00000000-0005-0000-0000-0000BAB10000}"/>
    <cellStyle name="Normal 8 29 2" xfId="28344" xr:uid="{00000000-0005-0000-0000-0000BBB10000}"/>
    <cellStyle name="Normal 8 3" xfId="303" xr:uid="{00000000-0005-0000-0000-0000BCB10000}"/>
    <cellStyle name="Normal 8 3 2" xfId="12684" xr:uid="{00000000-0005-0000-0000-0000BDB10000}"/>
    <cellStyle name="Normal 8 3 2 2" xfId="12685" xr:uid="{00000000-0005-0000-0000-0000BEB10000}"/>
    <cellStyle name="Normal 8 3 2 2 2" xfId="12686" xr:uid="{00000000-0005-0000-0000-0000BFB10000}"/>
    <cellStyle name="Normal 8 3 2 2 2 2" xfId="20595" xr:uid="{00000000-0005-0000-0000-0000C0B10000}"/>
    <cellStyle name="Normal 8 3 2 2 2 2 2" xfId="36264" xr:uid="{00000000-0005-0000-0000-0000C1B10000}"/>
    <cellStyle name="Normal 8 3 2 2 2 2 3" xfId="51861" xr:uid="{00000000-0005-0000-0000-0000C2B10000}"/>
    <cellStyle name="Normal 8 3 2 2 2 3" xfId="28518" xr:uid="{00000000-0005-0000-0000-0000C3B10000}"/>
    <cellStyle name="Normal 8 3 2 2 2 4" xfId="44115" xr:uid="{00000000-0005-0000-0000-0000C4B10000}"/>
    <cellStyle name="Normal 8 3 2 2 3" xfId="12687" xr:uid="{00000000-0005-0000-0000-0000C5B10000}"/>
    <cellStyle name="Normal 8 3 2 2 3 2" xfId="20596" xr:uid="{00000000-0005-0000-0000-0000C6B10000}"/>
    <cellStyle name="Normal 8 3 2 2 3 2 2" xfId="36265" xr:uid="{00000000-0005-0000-0000-0000C7B10000}"/>
    <cellStyle name="Normal 8 3 2 2 3 2 3" xfId="51862" xr:uid="{00000000-0005-0000-0000-0000C8B10000}"/>
    <cellStyle name="Normal 8 3 2 2 3 3" xfId="28519" xr:uid="{00000000-0005-0000-0000-0000C9B10000}"/>
    <cellStyle name="Normal 8 3 2 2 3 4" xfId="44116" xr:uid="{00000000-0005-0000-0000-0000CAB10000}"/>
    <cellStyle name="Normal 8 3 2 2 4" xfId="20594" xr:uid="{00000000-0005-0000-0000-0000CBB10000}"/>
    <cellStyle name="Normal 8 3 2 2 4 2" xfId="36263" xr:uid="{00000000-0005-0000-0000-0000CCB10000}"/>
    <cellStyle name="Normal 8 3 2 2 4 3" xfId="51860" xr:uid="{00000000-0005-0000-0000-0000CDB10000}"/>
    <cellStyle name="Normal 8 3 2 2 5" xfId="28517" xr:uid="{00000000-0005-0000-0000-0000CEB10000}"/>
    <cellStyle name="Normal 8 3 2 2 6" xfId="44114" xr:uid="{00000000-0005-0000-0000-0000CFB10000}"/>
    <cellStyle name="Normal 8 3 2 3" xfId="12688" xr:uid="{00000000-0005-0000-0000-0000D0B10000}"/>
    <cellStyle name="Normal 8 3 2 3 2" xfId="20597" xr:uid="{00000000-0005-0000-0000-0000D1B10000}"/>
    <cellStyle name="Normal 8 3 2 3 2 2" xfId="36266" xr:uid="{00000000-0005-0000-0000-0000D2B10000}"/>
    <cellStyle name="Normal 8 3 2 3 2 3" xfId="51863" xr:uid="{00000000-0005-0000-0000-0000D3B10000}"/>
    <cellStyle name="Normal 8 3 2 3 3" xfId="28520" xr:uid="{00000000-0005-0000-0000-0000D4B10000}"/>
    <cellStyle name="Normal 8 3 2 3 4" xfId="44117" xr:uid="{00000000-0005-0000-0000-0000D5B10000}"/>
    <cellStyle name="Normal 8 3 2 4" xfId="12689" xr:uid="{00000000-0005-0000-0000-0000D6B10000}"/>
    <cellStyle name="Normal 8 3 2 4 2" xfId="20598" xr:uid="{00000000-0005-0000-0000-0000D7B10000}"/>
    <cellStyle name="Normal 8 3 2 4 2 2" xfId="36267" xr:uid="{00000000-0005-0000-0000-0000D8B10000}"/>
    <cellStyle name="Normal 8 3 2 4 2 3" xfId="51864" xr:uid="{00000000-0005-0000-0000-0000D9B10000}"/>
    <cellStyle name="Normal 8 3 2 4 3" xfId="28521" xr:uid="{00000000-0005-0000-0000-0000DAB10000}"/>
    <cellStyle name="Normal 8 3 2 4 4" xfId="44118" xr:uid="{00000000-0005-0000-0000-0000DBB10000}"/>
    <cellStyle name="Normal 8 3 2 5" xfId="20593" xr:uid="{00000000-0005-0000-0000-0000DCB10000}"/>
    <cellStyle name="Normal 8 3 2 5 2" xfId="36262" xr:uid="{00000000-0005-0000-0000-0000DDB10000}"/>
    <cellStyle name="Normal 8 3 2 5 3" xfId="51859" xr:uid="{00000000-0005-0000-0000-0000DEB10000}"/>
    <cellStyle name="Normal 8 3 2 6" xfId="28516" xr:uid="{00000000-0005-0000-0000-0000DFB10000}"/>
    <cellStyle name="Normal 8 3 2 7" xfId="44113" xr:uid="{00000000-0005-0000-0000-0000E0B10000}"/>
    <cellStyle name="Normal 8 3 3" xfId="12690" xr:uid="{00000000-0005-0000-0000-0000E1B10000}"/>
    <cellStyle name="Normal 8 3 3 2" xfId="12691" xr:uid="{00000000-0005-0000-0000-0000E2B10000}"/>
    <cellStyle name="Normal 8 3 3 2 2" xfId="20600" xr:uid="{00000000-0005-0000-0000-0000E3B10000}"/>
    <cellStyle name="Normal 8 3 3 2 2 2" xfId="36269" xr:uid="{00000000-0005-0000-0000-0000E4B10000}"/>
    <cellStyle name="Normal 8 3 3 2 2 3" xfId="51866" xr:uid="{00000000-0005-0000-0000-0000E5B10000}"/>
    <cellStyle name="Normal 8 3 3 2 3" xfId="28523" xr:uid="{00000000-0005-0000-0000-0000E6B10000}"/>
    <cellStyle name="Normal 8 3 3 2 4" xfId="44120" xr:uid="{00000000-0005-0000-0000-0000E7B10000}"/>
    <cellStyle name="Normal 8 3 3 3" xfId="12692" xr:uid="{00000000-0005-0000-0000-0000E8B10000}"/>
    <cellStyle name="Normal 8 3 3 3 2" xfId="20601" xr:uid="{00000000-0005-0000-0000-0000E9B10000}"/>
    <cellStyle name="Normal 8 3 3 3 2 2" xfId="36270" xr:uid="{00000000-0005-0000-0000-0000EAB10000}"/>
    <cellStyle name="Normal 8 3 3 3 2 3" xfId="51867" xr:uid="{00000000-0005-0000-0000-0000EBB10000}"/>
    <cellStyle name="Normal 8 3 3 3 3" xfId="28524" xr:uid="{00000000-0005-0000-0000-0000ECB10000}"/>
    <cellStyle name="Normal 8 3 3 3 4" xfId="44121" xr:uid="{00000000-0005-0000-0000-0000EDB10000}"/>
    <cellStyle name="Normal 8 3 3 4" xfId="20599" xr:uid="{00000000-0005-0000-0000-0000EEB10000}"/>
    <cellStyle name="Normal 8 3 3 4 2" xfId="36268" xr:uid="{00000000-0005-0000-0000-0000EFB10000}"/>
    <cellStyle name="Normal 8 3 3 4 3" xfId="51865" xr:uid="{00000000-0005-0000-0000-0000F0B10000}"/>
    <cellStyle name="Normal 8 3 3 5" xfId="28522" xr:uid="{00000000-0005-0000-0000-0000F1B10000}"/>
    <cellStyle name="Normal 8 3 3 6" xfId="44119" xr:uid="{00000000-0005-0000-0000-0000F2B10000}"/>
    <cellStyle name="Normal 8 3 4" xfId="12693" xr:uid="{00000000-0005-0000-0000-0000F3B10000}"/>
    <cellStyle name="Normal 8 3 4 2" xfId="20602" xr:uid="{00000000-0005-0000-0000-0000F4B10000}"/>
    <cellStyle name="Normal 8 3 4 2 2" xfId="36271" xr:uid="{00000000-0005-0000-0000-0000F5B10000}"/>
    <cellStyle name="Normal 8 3 4 2 3" xfId="51868" xr:uid="{00000000-0005-0000-0000-0000F6B10000}"/>
    <cellStyle name="Normal 8 3 4 3" xfId="28525" xr:uid="{00000000-0005-0000-0000-0000F7B10000}"/>
    <cellStyle name="Normal 8 3 4 4" xfId="44122" xr:uid="{00000000-0005-0000-0000-0000F8B10000}"/>
    <cellStyle name="Normal 8 3 5" xfId="12694" xr:uid="{00000000-0005-0000-0000-0000F9B10000}"/>
    <cellStyle name="Normal 8 3 5 2" xfId="20603" xr:uid="{00000000-0005-0000-0000-0000FAB10000}"/>
    <cellStyle name="Normal 8 3 5 2 2" xfId="36272" xr:uid="{00000000-0005-0000-0000-0000FBB10000}"/>
    <cellStyle name="Normal 8 3 5 2 3" xfId="51869" xr:uid="{00000000-0005-0000-0000-0000FCB10000}"/>
    <cellStyle name="Normal 8 3 5 3" xfId="28526" xr:uid="{00000000-0005-0000-0000-0000FDB10000}"/>
    <cellStyle name="Normal 8 3 5 4" xfId="44123" xr:uid="{00000000-0005-0000-0000-0000FEB10000}"/>
    <cellStyle name="Normal 8 3 6" xfId="20592" xr:uid="{00000000-0005-0000-0000-0000FFB10000}"/>
    <cellStyle name="Normal 8 3 6 2" xfId="36261" xr:uid="{00000000-0005-0000-0000-000000B20000}"/>
    <cellStyle name="Normal 8 3 6 3" xfId="51858" xr:uid="{00000000-0005-0000-0000-000001B20000}"/>
    <cellStyle name="Normal 8 3 7" xfId="12683" xr:uid="{00000000-0005-0000-0000-000002B20000}"/>
    <cellStyle name="Normal 8 3 7 2" xfId="28515" xr:uid="{00000000-0005-0000-0000-000003B20000}"/>
    <cellStyle name="Normal 8 3 8" xfId="44112" xr:uid="{00000000-0005-0000-0000-000004B20000}"/>
    <cellStyle name="Normal 8 30" xfId="21918" xr:uid="{00000000-0005-0000-0000-000005B20000}"/>
    <cellStyle name="Normal 8 30 2" xfId="37586" xr:uid="{00000000-0005-0000-0000-000006B20000}"/>
    <cellStyle name="Normal 8 31" xfId="21979" xr:uid="{00000000-0005-0000-0000-000007B20000}"/>
    <cellStyle name="Normal 8 32" xfId="43941" xr:uid="{00000000-0005-0000-0000-000008B20000}"/>
    <cellStyle name="Normal 8 4" xfId="507" xr:uid="{00000000-0005-0000-0000-000009B20000}"/>
    <cellStyle name="Normal 8 4 10" xfId="44124" xr:uid="{00000000-0005-0000-0000-00000AB20000}"/>
    <cellStyle name="Normal 8 4 2" xfId="12696" xr:uid="{00000000-0005-0000-0000-00000BB20000}"/>
    <cellStyle name="Normal 8 4 2 2" xfId="12697" xr:uid="{00000000-0005-0000-0000-00000CB20000}"/>
    <cellStyle name="Normal 8 4 2 2 2" xfId="20606" xr:uid="{00000000-0005-0000-0000-00000DB20000}"/>
    <cellStyle name="Normal 8 4 2 2 2 2" xfId="36275" xr:uid="{00000000-0005-0000-0000-00000EB20000}"/>
    <cellStyle name="Normal 8 4 2 2 2 3" xfId="51872" xr:uid="{00000000-0005-0000-0000-00000FB20000}"/>
    <cellStyle name="Normal 8 4 2 2 3" xfId="28529" xr:uid="{00000000-0005-0000-0000-000010B20000}"/>
    <cellStyle name="Normal 8 4 2 2 4" xfId="44126" xr:uid="{00000000-0005-0000-0000-000011B20000}"/>
    <cellStyle name="Normal 8 4 2 3" xfId="12698" xr:uid="{00000000-0005-0000-0000-000012B20000}"/>
    <cellStyle name="Normal 8 4 2 3 2" xfId="20607" xr:uid="{00000000-0005-0000-0000-000013B20000}"/>
    <cellStyle name="Normal 8 4 2 3 2 2" xfId="36276" xr:uid="{00000000-0005-0000-0000-000014B20000}"/>
    <cellStyle name="Normal 8 4 2 3 2 3" xfId="51873" xr:uid="{00000000-0005-0000-0000-000015B20000}"/>
    <cellStyle name="Normal 8 4 2 3 3" xfId="28530" xr:uid="{00000000-0005-0000-0000-000016B20000}"/>
    <cellStyle name="Normal 8 4 2 3 4" xfId="44127" xr:uid="{00000000-0005-0000-0000-000017B20000}"/>
    <cellStyle name="Normal 8 4 2 4" xfId="12699" xr:uid="{00000000-0005-0000-0000-000018B20000}"/>
    <cellStyle name="Normal 8 4 2 4 2" xfId="20608" xr:uid="{00000000-0005-0000-0000-000019B20000}"/>
    <cellStyle name="Normal 8 4 2 4 2 2" xfId="36277" xr:uid="{00000000-0005-0000-0000-00001AB20000}"/>
    <cellStyle name="Normal 8 4 2 4 2 3" xfId="51874" xr:uid="{00000000-0005-0000-0000-00001BB20000}"/>
    <cellStyle name="Normal 8 4 2 4 3" xfId="28531" xr:uid="{00000000-0005-0000-0000-00001CB20000}"/>
    <cellStyle name="Normal 8 4 2 4 4" xfId="44128" xr:uid="{00000000-0005-0000-0000-00001DB20000}"/>
    <cellStyle name="Normal 8 4 2 5" xfId="12700" xr:uid="{00000000-0005-0000-0000-00001EB20000}"/>
    <cellStyle name="Normal 8 4 2 5 2" xfId="20609" xr:uid="{00000000-0005-0000-0000-00001FB20000}"/>
    <cellStyle name="Normal 8 4 2 5 2 2" xfId="36278" xr:uid="{00000000-0005-0000-0000-000020B20000}"/>
    <cellStyle name="Normal 8 4 2 5 2 3" xfId="51875" xr:uid="{00000000-0005-0000-0000-000021B20000}"/>
    <cellStyle name="Normal 8 4 2 5 3" xfId="28532" xr:uid="{00000000-0005-0000-0000-000022B20000}"/>
    <cellStyle name="Normal 8 4 2 5 4" xfId="44129" xr:uid="{00000000-0005-0000-0000-000023B20000}"/>
    <cellStyle name="Normal 8 4 2 6" xfId="12701" xr:uid="{00000000-0005-0000-0000-000024B20000}"/>
    <cellStyle name="Normal 8 4 2 6 2" xfId="20610" xr:uid="{00000000-0005-0000-0000-000025B20000}"/>
    <cellStyle name="Normal 8 4 2 6 2 2" xfId="36279" xr:uid="{00000000-0005-0000-0000-000026B20000}"/>
    <cellStyle name="Normal 8 4 2 6 2 3" xfId="51876" xr:uid="{00000000-0005-0000-0000-000027B20000}"/>
    <cellStyle name="Normal 8 4 2 6 3" xfId="28533" xr:uid="{00000000-0005-0000-0000-000028B20000}"/>
    <cellStyle name="Normal 8 4 2 6 4" xfId="44130" xr:uid="{00000000-0005-0000-0000-000029B20000}"/>
    <cellStyle name="Normal 8 4 2 7" xfId="20605" xr:uid="{00000000-0005-0000-0000-00002AB20000}"/>
    <cellStyle name="Normal 8 4 2 7 2" xfId="36274" xr:uid="{00000000-0005-0000-0000-00002BB20000}"/>
    <cellStyle name="Normal 8 4 2 7 3" xfId="51871" xr:uid="{00000000-0005-0000-0000-00002CB20000}"/>
    <cellStyle name="Normal 8 4 2 8" xfId="28528" xr:uid="{00000000-0005-0000-0000-00002DB20000}"/>
    <cellStyle name="Normal 8 4 2 9" xfId="44125" xr:uid="{00000000-0005-0000-0000-00002EB20000}"/>
    <cellStyle name="Normal 8 4 3" xfId="12702" xr:uid="{00000000-0005-0000-0000-00002FB20000}"/>
    <cellStyle name="Normal 8 4 3 2" xfId="12703" xr:uid="{00000000-0005-0000-0000-000030B20000}"/>
    <cellStyle name="Normal 8 4 3 2 2" xfId="20612" xr:uid="{00000000-0005-0000-0000-000031B20000}"/>
    <cellStyle name="Normal 8 4 3 2 2 2" xfId="36281" xr:uid="{00000000-0005-0000-0000-000032B20000}"/>
    <cellStyle name="Normal 8 4 3 2 2 3" xfId="51878" xr:uid="{00000000-0005-0000-0000-000033B20000}"/>
    <cellStyle name="Normal 8 4 3 2 3" xfId="28535" xr:uid="{00000000-0005-0000-0000-000034B20000}"/>
    <cellStyle name="Normal 8 4 3 2 4" xfId="44132" xr:uid="{00000000-0005-0000-0000-000035B20000}"/>
    <cellStyle name="Normal 8 4 3 3" xfId="12704" xr:uid="{00000000-0005-0000-0000-000036B20000}"/>
    <cellStyle name="Normal 8 4 3 3 2" xfId="20613" xr:uid="{00000000-0005-0000-0000-000037B20000}"/>
    <cellStyle name="Normal 8 4 3 3 2 2" xfId="36282" xr:uid="{00000000-0005-0000-0000-000038B20000}"/>
    <cellStyle name="Normal 8 4 3 3 2 3" xfId="51879" xr:uid="{00000000-0005-0000-0000-000039B20000}"/>
    <cellStyle name="Normal 8 4 3 3 3" xfId="28536" xr:uid="{00000000-0005-0000-0000-00003AB20000}"/>
    <cellStyle name="Normal 8 4 3 3 4" xfId="44133" xr:uid="{00000000-0005-0000-0000-00003BB20000}"/>
    <cellStyle name="Normal 8 4 3 4" xfId="20611" xr:uid="{00000000-0005-0000-0000-00003CB20000}"/>
    <cellStyle name="Normal 8 4 3 4 2" xfId="36280" xr:uid="{00000000-0005-0000-0000-00003DB20000}"/>
    <cellStyle name="Normal 8 4 3 4 3" xfId="51877" xr:uid="{00000000-0005-0000-0000-00003EB20000}"/>
    <cellStyle name="Normal 8 4 3 5" xfId="28534" xr:uid="{00000000-0005-0000-0000-00003FB20000}"/>
    <cellStyle name="Normal 8 4 3 6" xfId="44131" xr:uid="{00000000-0005-0000-0000-000040B20000}"/>
    <cellStyle name="Normal 8 4 4" xfId="12705" xr:uid="{00000000-0005-0000-0000-000041B20000}"/>
    <cellStyle name="Normal 8 4 4 2" xfId="12706" xr:uid="{00000000-0005-0000-0000-000042B20000}"/>
    <cellStyle name="Normal 8 4 4 2 2" xfId="20615" xr:uid="{00000000-0005-0000-0000-000043B20000}"/>
    <cellStyle name="Normal 8 4 4 2 2 2" xfId="36284" xr:uid="{00000000-0005-0000-0000-000044B20000}"/>
    <cellStyle name="Normal 8 4 4 2 2 3" xfId="51881" xr:uid="{00000000-0005-0000-0000-000045B20000}"/>
    <cellStyle name="Normal 8 4 4 2 3" xfId="28538" xr:uid="{00000000-0005-0000-0000-000046B20000}"/>
    <cellStyle name="Normal 8 4 4 2 4" xfId="44135" xr:uid="{00000000-0005-0000-0000-000047B20000}"/>
    <cellStyle name="Normal 8 4 4 3" xfId="12707" xr:uid="{00000000-0005-0000-0000-000048B20000}"/>
    <cellStyle name="Normal 8 4 4 3 2" xfId="20616" xr:uid="{00000000-0005-0000-0000-000049B20000}"/>
    <cellStyle name="Normal 8 4 4 3 2 2" xfId="36285" xr:uid="{00000000-0005-0000-0000-00004AB20000}"/>
    <cellStyle name="Normal 8 4 4 3 2 3" xfId="51882" xr:uid="{00000000-0005-0000-0000-00004BB20000}"/>
    <cellStyle name="Normal 8 4 4 3 3" xfId="28539" xr:uid="{00000000-0005-0000-0000-00004CB20000}"/>
    <cellStyle name="Normal 8 4 4 3 4" xfId="44136" xr:uid="{00000000-0005-0000-0000-00004DB20000}"/>
    <cellStyle name="Normal 8 4 4 4" xfId="20614" xr:uid="{00000000-0005-0000-0000-00004EB20000}"/>
    <cellStyle name="Normal 8 4 4 4 2" xfId="36283" xr:uid="{00000000-0005-0000-0000-00004FB20000}"/>
    <cellStyle name="Normal 8 4 4 4 3" xfId="51880" xr:uid="{00000000-0005-0000-0000-000050B20000}"/>
    <cellStyle name="Normal 8 4 4 5" xfId="28537" xr:uid="{00000000-0005-0000-0000-000051B20000}"/>
    <cellStyle name="Normal 8 4 4 6" xfId="44134" xr:uid="{00000000-0005-0000-0000-000052B20000}"/>
    <cellStyle name="Normal 8 4 5" xfId="12708" xr:uid="{00000000-0005-0000-0000-000053B20000}"/>
    <cellStyle name="Normal 8 4 5 2" xfId="12709" xr:uid="{00000000-0005-0000-0000-000054B20000}"/>
    <cellStyle name="Normal 8 4 5 2 2" xfId="20618" xr:uid="{00000000-0005-0000-0000-000055B20000}"/>
    <cellStyle name="Normal 8 4 5 2 2 2" xfId="36287" xr:uid="{00000000-0005-0000-0000-000056B20000}"/>
    <cellStyle name="Normal 8 4 5 2 2 3" xfId="51884" xr:uid="{00000000-0005-0000-0000-000057B20000}"/>
    <cellStyle name="Normal 8 4 5 2 3" xfId="28541" xr:uid="{00000000-0005-0000-0000-000058B20000}"/>
    <cellStyle name="Normal 8 4 5 2 4" xfId="44138" xr:uid="{00000000-0005-0000-0000-000059B20000}"/>
    <cellStyle name="Normal 8 4 5 3" xfId="12710" xr:uid="{00000000-0005-0000-0000-00005AB20000}"/>
    <cellStyle name="Normal 8 4 5 3 2" xfId="20619" xr:uid="{00000000-0005-0000-0000-00005BB20000}"/>
    <cellStyle name="Normal 8 4 5 3 2 2" xfId="36288" xr:uid="{00000000-0005-0000-0000-00005CB20000}"/>
    <cellStyle name="Normal 8 4 5 3 2 3" xfId="51885" xr:uid="{00000000-0005-0000-0000-00005DB20000}"/>
    <cellStyle name="Normal 8 4 5 3 3" xfId="28542" xr:uid="{00000000-0005-0000-0000-00005EB20000}"/>
    <cellStyle name="Normal 8 4 5 3 4" xfId="44139" xr:uid="{00000000-0005-0000-0000-00005FB20000}"/>
    <cellStyle name="Normal 8 4 5 4" xfId="20617" xr:uid="{00000000-0005-0000-0000-000060B20000}"/>
    <cellStyle name="Normal 8 4 5 4 2" xfId="36286" xr:uid="{00000000-0005-0000-0000-000061B20000}"/>
    <cellStyle name="Normal 8 4 5 4 3" xfId="51883" xr:uid="{00000000-0005-0000-0000-000062B20000}"/>
    <cellStyle name="Normal 8 4 5 5" xfId="28540" xr:uid="{00000000-0005-0000-0000-000063B20000}"/>
    <cellStyle name="Normal 8 4 5 6" xfId="44137" xr:uid="{00000000-0005-0000-0000-000064B20000}"/>
    <cellStyle name="Normal 8 4 6" xfId="20604" xr:uid="{00000000-0005-0000-0000-000065B20000}"/>
    <cellStyle name="Normal 8 4 6 2" xfId="36273" xr:uid="{00000000-0005-0000-0000-000066B20000}"/>
    <cellStyle name="Normal 8 4 6 3" xfId="51870" xr:uid="{00000000-0005-0000-0000-000067B20000}"/>
    <cellStyle name="Normal 8 4 7" xfId="12695" xr:uid="{00000000-0005-0000-0000-000068B20000}"/>
    <cellStyle name="Normal 8 4 7 2" xfId="28527" xr:uid="{00000000-0005-0000-0000-000069B20000}"/>
    <cellStyle name="Normal 8 4 8" xfId="21932" xr:uid="{00000000-0005-0000-0000-00006AB20000}"/>
    <cellStyle name="Normal 8 4 8 2" xfId="37600" xr:uid="{00000000-0005-0000-0000-00006BB20000}"/>
    <cellStyle name="Normal 8 4 9" xfId="22012" xr:uid="{00000000-0005-0000-0000-00006CB20000}"/>
    <cellStyle name="Normal 8 5" xfId="12711" xr:uid="{00000000-0005-0000-0000-00006DB20000}"/>
    <cellStyle name="Normal 8 5 2" xfId="12712" xr:uid="{00000000-0005-0000-0000-00006EB20000}"/>
    <cellStyle name="Normal 8 5 2 2" xfId="12713" xr:uid="{00000000-0005-0000-0000-00006FB20000}"/>
    <cellStyle name="Normal 8 5 2 2 2" xfId="20622" xr:uid="{00000000-0005-0000-0000-000070B20000}"/>
    <cellStyle name="Normal 8 5 2 2 2 2" xfId="36291" xr:uid="{00000000-0005-0000-0000-000071B20000}"/>
    <cellStyle name="Normal 8 5 2 2 2 3" xfId="51888" xr:uid="{00000000-0005-0000-0000-000072B20000}"/>
    <cellStyle name="Normal 8 5 2 2 3" xfId="28545" xr:uid="{00000000-0005-0000-0000-000073B20000}"/>
    <cellStyle name="Normal 8 5 2 2 4" xfId="44142" xr:uid="{00000000-0005-0000-0000-000074B20000}"/>
    <cellStyle name="Normal 8 5 2 3" xfId="12714" xr:uid="{00000000-0005-0000-0000-000075B20000}"/>
    <cellStyle name="Normal 8 5 2 3 2" xfId="20623" xr:uid="{00000000-0005-0000-0000-000076B20000}"/>
    <cellStyle name="Normal 8 5 2 3 2 2" xfId="36292" xr:uid="{00000000-0005-0000-0000-000077B20000}"/>
    <cellStyle name="Normal 8 5 2 3 2 3" xfId="51889" xr:uid="{00000000-0005-0000-0000-000078B20000}"/>
    <cellStyle name="Normal 8 5 2 3 3" xfId="28546" xr:uid="{00000000-0005-0000-0000-000079B20000}"/>
    <cellStyle name="Normal 8 5 2 3 4" xfId="44143" xr:uid="{00000000-0005-0000-0000-00007AB20000}"/>
    <cellStyle name="Normal 8 5 2 4" xfId="12715" xr:uid="{00000000-0005-0000-0000-00007BB20000}"/>
    <cellStyle name="Normal 8 5 2 4 2" xfId="20624" xr:uid="{00000000-0005-0000-0000-00007CB20000}"/>
    <cellStyle name="Normal 8 5 2 4 2 2" xfId="36293" xr:uid="{00000000-0005-0000-0000-00007DB20000}"/>
    <cellStyle name="Normal 8 5 2 4 2 3" xfId="51890" xr:uid="{00000000-0005-0000-0000-00007EB20000}"/>
    <cellStyle name="Normal 8 5 2 4 3" xfId="28547" xr:uid="{00000000-0005-0000-0000-00007FB20000}"/>
    <cellStyle name="Normal 8 5 2 4 4" xfId="44144" xr:uid="{00000000-0005-0000-0000-000080B20000}"/>
    <cellStyle name="Normal 8 5 2 5" xfId="12716" xr:uid="{00000000-0005-0000-0000-000081B20000}"/>
    <cellStyle name="Normal 8 5 2 5 2" xfId="20625" xr:uid="{00000000-0005-0000-0000-000082B20000}"/>
    <cellStyle name="Normal 8 5 2 5 2 2" xfId="36294" xr:uid="{00000000-0005-0000-0000-000083B20000}"/>
    <cellStyle name="Normal 8 5 2 5 2 3" xfId="51891" xr:uid="{00000000-0005-0000-0000-000084B20000}"/>
    <cellStyle name="Normal 8 5 2 5 3" xfId="28548" xr:uid="{00000000-0005-0000-0000-000085B20000}"/>
    <cellStyle name="Normal 8 5 2 5 4" xfId="44145" xr:uid="{00000000-0005-0000-0000-000086B20000}"/>
    <cellStyle name="Normal 8 5 2 6" xfId="12717" xr:uid="{00000000-0005-0000-0000-000087B20000}"/>
    <cellStyle name="Normal 8 5 2 6 2" xfId="20626" xr:uid="{00000000-0005-0000-0000-000088B20000}"/>
    <cellStyle name="Normal 8 5 2 6 2 2" xfId="36295" xr:uid="{00000000-0005-0000-0000-000089B20000}"/>
    <cellStyle name="Normal 8 5 2 6 2 3" xfId="51892" xr:uid="{00000000-0005-0000-0000-00008AB20000}"/>
    <cellStyle name="Normal 8 5 2 6 3" xfId="28549" xr:uid="{00000000-0005-0000-0000-00008BB20000}"/>
    <cellStyle name="Normal 8 5 2 6 4" xfId="44146" xr:uid="{00000000-0005-0000-0000-00008CB20000}"/>
    <cellStyle name="Normal 8 5 2 7" xfId="20621" xr:uid="{00000000-0005-0000-0000-00008DB20000}"/>
    <cellStyle name="Normal 8 5 2 7 2" xfId="36290" xr:uid="{00000000-0005-0000-0000-00008EB20000}"/>
    <cellStyle name="Normal 8 5 2 7 3" xfId="51887" xr:uid="{00000000-0005-0000-0000-00008FB20000}"/>
    <cellStyle name="Normal 8 5 2 8" xfId="28544" xr:uid="{00000000-0005-0000-0000-000090B20000}"/>
    <cellStyle name="Normal 8 5 2 9" xfId="44141" xr:uid="{00000000-0005-0000-0000-000091B20000}"/>
    <cellStyle name="Normal 8 5 3" xfId="12718" xr:uid="{00000000-0005-0000-0000-000092B20000}"/>
    <cellStyle name="Normal 8 5 3 2" xfId="12719" xr:uid="{00000000-0005-0000-0000-000093B20000}"/>
    <cellStyle name="Normal 8 5 3 2 2" xfId="20628" xr:uid="{00000000-0005-0000-0000-000094B20000}"/>
    <cellStyle name="Normal 8 5 3 2 2 2" xfId="36297" xr:uid="{00000000-0005-0000-0000-000095B20000}"/>
    <cellStyle name="Normal 8 5 3 2 2 3" xfId="51894" xr:uid="{00000000-0005-0000-0000-000096B20000}"/>
    <cellStyle name="Normal 8 5 3 2 3" xfId="28551" xr:uid="{00000000-0005-0000-0000-000097B20000}"/>
    <cellStyle name="Normal 8 5 3 2 4" xfId="44148" xr:uid="{00000000-0005-0000-0000-000098B20000}"/>
    <cellStyle name="Normal 8 5 3 3" xfId="12720" xr:uid="{00000000-0005-0000-0000-000099B20000}"/>
    <cellStyle name="Normal 8 5 3 3 2" xfId="20629" xr:uid="{00000000-0005-0000-0000-00009AB20000}"/>
    <cellStyle name="Normal 8 5 3 3 2 2" xfId="36298" xr:uid="{00000000-0005-0000-0000-00009BB20000}"/>
    <cellStyle name="Normal 8 5 3 3 2 3" xfId="51895" xr:uid="{00000000-0005-0000-0000-00009CB20000}"/>
    <cellStyle name="Normal 8 5 3 3 3" xfId="28552" xr:uid="{00000000-0005-0000-0000-00009DB20000}"/>
    <cellStyle name="Normal 8 5 3 3 4" xfId="44149" xr:uid="{00000000-0005-0000-0000-00009EB20000}"/>
    <cellStyle name="Normal 8 5 3 4" xfId="20627" xr:uid="{00000000-0005-0000-0000-00009FB20000}"/>
    <cellStyle name="Normal 8 5 3 4 2" xfId="36296" xr:uid="{00000000-0005-0000-0000-0000A0B20000}"/>
    <cellStyle name="Normal 8 5 3 4 3" xfId="51893" xr:uid="{00000000-0005-0000-0000-0000A1B20000}"/>
    <cellStyle name="Normal 8 5 3 5" xfId="28550" xr:uid="{00000000-0005-0000-0000-0000A2B20000}"/>
    <cellStyle name="Normal 8 5 3 6" xfId="44147" xr:uid="{00000000-0005-0000-0000-0000A3B20000}"/>
    <cellStyle name="Normal 8 5 4" xfId="12721" xr:uid="{00000000-0005-0000-0000-0000A4B20000}"/>
    <cellStyle name="Normal 8 5 4 2" xfId="12722" xr:uid="{00000000-0005-0000-0000-0000A5B20000}"/>
    <cellStyle name="Normal 8 5 4 2 2" xfId="20631" xr:uid="{00000000-0005-0000-0000-0000A6B20000}"/>
    <cellStyle name="Normal 8 5 4 2 2 2" xfId="36300" xr:uid="{00000000-0005-0000-0000-0000A7B20000}"/>
    <cellStyle name="Normal 8 5 4 2 2 3" xfId="51897" xr:uid="{00000000-0005-0000-0000-0000A8B20000}"/>
    <cellStyle name="Normal 8 5 4 2 3" xfId="28554" xr:uid="{00000000-0005-0000-0000-0000A9B20000}"/>
    <cellStyle name="Normal 8 5 4 2 4" xfId="44151" xr:uid="{00000000-0005-0000-0000-0000AAB20000}"/>
    <cellStyle name="Normal 8 5 4 3" xfId="12723" xr:uid="{00000000-0005-0000-0000-0000ABB20000}"/>
    <cellStyle name="Normal 8 5 4 3 2" xfId="20632" xr:uid="{00000000-0005-0000-0000-0000ACB20000}"/>
    <cellStyle name="Normal 8 5 4 3 2 2" xfId="36301" xr:uid="{00000000-0005-0000-0000-0000ADB20000}"/>
    <cellStyle name="Normal 8 5 4 3 2 3" xfId="51898" xr:uid="{00000000-0005-0000-0000-0000AEB20000}"/>
    <cellStyle name="Normal 8 5 4 3 3" xfId="28555" xr:uid="{00000000-0005-0000-0000-0000AFB20000}"/>
    <cellStyle name="Normal 8 5 4 3 4" xfId="44152" xr:uid="{00000000-0005-0000-0000-0000B0B20000}"/>
    <cellStyle name="Normal 8 5 4 4" xfId="20630" xr:uid="{00000000-0005-0000-0000-0000B1B20000}"/>
    <cellStyle name="Normal 8 5 4 4 2" xfId="36299" xr:uid="{00000000-0005-0000-0000-0000B2B20000}"/>
    <cellStyle name="Normal 8 5 4 4 3" xfId="51896" xr:uid="{00000000-0005-0000-0000-0000B3B20000}"/>
    <cellStyle name="Normal 8 5 4 5" xfId="28553" xr:uid="{00000000-0005-0000-0000-0000B4B20000}"/>
    <cellStyle name="Normal 8 5 4 6" xfId="44150" xr:uid="{00000000-0005-0000-0000-0000B5B20000}"/>
    <cellStyle name="Normal 8 5 5" xfId="12724" xr:uid="{00000000-0005-0000-0000-0000B6B20000}"/>
    <cellStyle name="Normal 8 5 5 2" xfId="12725" xr:uid="{00000000-0005-0000-0000-0000B7B20000}"/>
    <cellStyle name="Normal 8 5 5 2 2" xfId="20634" xr:uid="{00000000-0005-0000-0000-0000B8B20000}"/>
    <cellStyle name="Normal 8 5 5 2 2 2" xfId="36303" xr:uid="{00000000-0005-0000-0000-0000B9B20000}"/>
    <cellStyle name="Normal 8 5 5 2 2 3" xfId="51900" xr:uid="{00000000-0005-0000-0000-0000BAB20000}"/>
    <cellStyle name="Normal 8 5 5 2 3" xfId="28557" xr:uid="{00000000-0005-0000-0000-0000BBB20000}"/>
    <cellStyle name="Normal 8 5 5 2 4" xfId="44154" xr:uid="{00000000-0005-0000-0000-0000BCB20000}"/>
    <cellStyle name="Normal 8 5 5 3" xfId="12726" xr:uid="{00000000-0005-0000-0000-0000BDB20000}"/>
    <cellStyle name="Normal 8 5 5 3 2" xfId="20635" xr:uid="{00000000-0005-0000-0000-0000BEB20000}"/>
    <cellStyle name="Normal 8 5 5 3 2 2" xfId="36304" xr:uid="{00000000-0005-0000-0000-0000BFB20000}"/>
    <cellStyle name="Normal 8 5 5 3 2 3" xfId="51901" xr:uid="{00000000-0005-0000-0000-0000C0B20000}"/>
    <cellStyle name="Normal 8 5 5 3 3" xfId="28558" xr:uid="{00000000-0005-0000-0000-0000C1B20000}"/>
    <cellStyle name="Normal 8 5 5 3 4" xfId="44155" xr:uid="{00000000-0005-0000-0000-0000C2B20000}"/>
    <cellStyle name="Normal 8 5 5 4" xfId="20633" xr:uid="{00000000-0005-0000-0000-0000C3B20000}"/>
    <cellStyle name="Normal 8 5 5 4 2" xfId="36302" xr:uid="{00000000-0005-0000-0000-0000C4B20000}"/>
    <cellStyle name="Normal 8 5 5 4 3" xfId="51899" xr:uid="{00000000-0005-0000-0000-0000C5B20000}"/>
    <cellStyle name="Normal 8 5 5 5" xfId="28556" xr:uid="{00000000-0005-0000-0000-0000C6B20000}"/>
    <cellStyle name="Normal 8 5 5 6" xfId="44153" xr:uid="{00000000-0005-0000-0000-0000C7B20000}"/>
    <cellStyle name="Normal 8 5 6" xfId="20620" xr:uid="{00000000-0005-0000-0000-0000C8B20000}"/>
    <cellStyle name="Normal 8 5 6 2" xfId="36289" xr:uid="{00000000-0005-0000-0000-0000C9B20000}"/>
    <cellStyle name="Normal 8 5 6 3" xfId="51886" xr:uid="{00000000-0005-0000-0000-0000CAB20000}"/>
    <cellStyle name="Normal 8 5 7" xfId="28543" xr:uid="{00000000-0005-0000-0000-0000CBB20000}"/>
    <cellStyle name="Normal 8 5 8" xfId="44140" xr:uid="{00000000-0005-0000-0000-0000CCB20000}"/>
    <cellStyle name="Normal 8 6" xfId="12727" xr:uid="{00000000-0005-0000-0000-0000CDB20000}"/>
    <cellStyle name="Normal 8 6 2" xfId="12728" xr:uid="{00000000-0005-0000-0000-0000CEB20000}"/>
    <cellStyle name="Normal 8 6 2 2" xfId="12729" xr:uid="{00000000-0005-0000-0000-0000CFB20000}"/>
    <cellStyle name="Normal 8 6 2 2 2" xfId="20638" xr:uid="{00000000-0005-0000-0000-0000D0B20000}"/>
    <cellStyle name="Normal 8 6 2 2 2 2" xfId="36307" xr:uid="{00000000-0005-0000-0000-0000D1B20000}"/>
    <cellStyle name="Normal 8 6 2 2 2 3" xfId="51904" xr:uid="{00000000-0005-0000-0000-0000D2B20000}"/>
    <cellStyle name="Normal 8 6 2 2 3" xfId="28561" xr:uid="{00000000-0005-0000-0000-0000D3B20000}"/>
    <cellStyle name="Normal 8 6 2 2 4" xfId="44158" xr:uid="{00000000-0005-0000-0000-0000D4B20000}"/>
    <cellStyle name="Normal 8 6 2 3" xfId="12730" xr:uid="{00000000-0005-0000-0000-0000D5B20000}"/>
    <cellStyle name="Normal 8 6 2 3 2" xfId="20639" xr:uid="{00000000-0005-0000-0000-0000D6B20000}"/>
    <cellStyle name="Normal 8 6 2 3 2 2" xfId="36308" xr:uid="{00000000-0005-0000-0000-0000D7B20000}"/>
    <cellStyle name="Normal 8 6 2 3 2 3" xfId="51905" xr:uid="{00000000-0005-0000-0000-0000D8B20000}"/>
    <cellStyle name="Normal 8 6 2 3 3" xfId="28562" xr:uid="{00000000-0005-0000-0000-0000D9B20000}"/>
    <cellStyle name="Normal 8 6 2 3 4" xfId="44159" xr:uid="{00000000-0005-0000-0000-0000DAB20000}"/>
    <cellStyle name="Normal 8 6 2 4" xfId="12731" xr:uid="{00000000-0005-0000-0000-0000DBB20000}"/>
    <cellStyle name="Normal 8 6 2 4 2" xfId="20640" xr:uid="{00000000-0005-0000-0000-0000DCB20000}"/>
    <cellStyle name="Normal 8 6 2 4 2 2" xfId="36309" xr:uid="{00000000-0005-0000-0000-0000DDB20000}"/>
    <cellStyle name="Normal 8 6 2 4 2 3" xfId="51906" xr:uid="{00000000-0005-0000-0000-0000DEB20000}"/>
    <cellStyle name="Normal 8 6 2 4 3" xfId="28563" xr:uid="{00000000-0005-0000-0000-0000DFB20000}"/>
    <cellStyle name="Normal 8 6 2 4 4" xfId="44160" xr:uid="{00000000-0005-0000-0000-0000E0B20000}"/>
    <cellStyle name="Normal 8 6 2 5" xfId="12732" xr:uid="{00000000-0005-0000-0000-0000E1B20000}"/>
    <cellStyle name="Normal 8 6 2 5 2" xfId="20641" xr:uid="{00000000-0005-0000-0000-0000E2B20000}"/>
    <cellStyle name="Normal 8 6 2 5 2 2" xfId="36310" xr:uid="{00000000-0005-0000-0000-0000E3B20000}"/>
    <cellStyle name="Normal 8 6 2 5 2 3" xfId="51907" xr:uid="{00000000-0005-0000-0000-0000E4B20000}"/>
    <cellStyle name="Normal 8 6 2 5 3" xfId="28564" xr:uid="{00000000-0005-0000-0000-0000E5B20000}"/>
    <cellStyle name="Normal 8 6 2 5 4" xfId="44161" xr:uid="{00000000-0005-0000-0000-0000E6B20000}"/>
    <cellStyle name="Normal 8 6 2 6" xfId="12733" xr:uid="{00000000-0005-0000-0000-0000E7B20000}"/>
    <cellStyle name="Normal 8 6 2 6 2" xfId="20642" xr:uid="{00000000-0005-0000-0000-0000E8B20000}"/>
    <cellStyle name="Normal 8 6 2 6 2 2" xfId="36311" xr:uid="{00000000-0005-0000-0000-0000E9B20000}"/>
    <cellStyle name="Normal 8 6 2 6 2 3" xfId="51908" xr:uid="{00000000-0005-0000-0000-0000EAB20000}"/>
    <cellStyle name="Normal 8 6 2 6 3" xfId="28565" xr:uid="{00000000-0005-0000-0000-0000EBB20000}"/>
    <cellStyle name="Normal 8 6 2 6 4" xfId="44162" xr:uid="{00000000-0005-0000-0000-0000ECB20000}"/>
    <cellStyle name="Normal 8 6 2 7" xfId="20637" xr:uid="{00000000-0005-0000-0000-0000EDB20000}"/>
    <cellStyle name="Normal 8 6 2 7 2" xfId="36306" xr:uid="{00000000-0005-0000-0000-0000EEB20000}"/>
    <cellStyle name="Normal 8 6 2 7 3" xfId="51903" xr:uid="{00000000-0005-0000-0000-0000EFB20000}"/>
    <cellStyle name="Normal 8 6 2 8" xfId="28560" xr:uid="{00000000-0005-0000-0000-0000F0B20000}"/>
    <cellStyle name="Normal 8 6 2 9" xfId="44157" xr:uid="{00000000-0005-0000-0000-0000F1B20000}"/>
    <cellStyle name="Normal 8 6 3" xfId="12734" xr:uid="{00000000-0005-0000-0000-0000F2B20000}"/>
    <cellStyle name="Normal 8 6 3 2" xfId="12735" xr:uid="{00000000-0005-0000-0000-0000F3B20000}"/>
    <cellStyle name="Normal 8 6 3 2 2" xfId="20644" xr:uid="{00000000-0005-0000-0000-0000F4B20000}"/>
    <cellStyle name="Normal 8 6 3 2 2 2" xfId="36313" xr:uid="{00000000-0005-0000-0000-0000F5B20000}"/>
    <cellStyle name="Normal 8 6 3 2 2 3" xfId="51910" xr:uid="{00000000-0005-0000-0000-0000F6B20000}"/>
    <cellStyle name="Normal 8 6 3 2 3" xfId="28567" xr:uid="{00000000-0005-0000-0000-0000F7B20000}"/>
    <cellStyle name="Normal 8 6 3 2 4" xfId="44164" xr:uid="{00000000-0005-0000-0000-0000F8B20000}"/>
    <cellStyle name="Normal 8 6 3 3" xfId="12736" xr:uid="{00000000-0005-0000-0000-0000F9B20000}"/>
    <cellStyle name="Normal 8 6 3 3 2" xfId="20645" xr:uid="{00000000-0005-0000-0000-0000FAB20000}"/>
    <cellStyle name="Normal 8 6 3 3 2 2" xfId="36314" xr:uid="{00000000-0005-0000-0000-0000FBB20000}"/>
    <cellStyle name="Normal 8 6 3 3 2 3" xfId="51911" xr:uid="{00000000-0005-0000-0000-0000FCB20000}"/>
    <cellStyle name="Normal 8 6 3 3 3" xfId="28568" xr:uid="{00000000-0005-0000-0000-0000FDB20000}"/>
    <cellStyle name="Normal 8 6 3 3 4" xfId="44165" xr:uid="{00000000-0005-0000-0000-0000FEB20000}"/>
    <cellStyle name="Normal 8 6 3 4" xfId="20643" xr:uid="{00000000-0005-0000-0000-0000FFB20000}"/>
    <cellStyle name="Normal 8 6 3 4 2" xfId="36312" xr:uid="{00000000-0005-0000-0000-000000B30000}"/>
    <cellStyle name="Normal 8 6 3 4 3" xfId="51909" xr:uid="{00000000-0005-0000-0000-000001B30000}"/>
    <cellStyle name="Normal 8 6 3 5" xfId="28566" xr:uid="{00000000-0005-0000-0000-000002B30000}"/>
    <cellStyle name="Normal 8 6 3 6" xfId="44163" xr:uid="{00000000-0005-0000-0000-000003B30000}"/>
    <cellStyle name="Normal 8 6 4" xfId="12737" xr:uid="{00000000-0005-0000-0000-000004B30000}"/>
    <cellStyle name="Normal 8 6 4 2" xfId="12738" xr:uid="{00000000-0005-0000-0000-000005B30000}"/>
    <cellStyle name="Normal 8 6 4 2 2" xfId="20647" xr:uid="{00000000-0005-0000-0000-000006B30000}"/>
    <cellStyle name="Normal 8 6 4 2 2 2" xfId="36316" xr:uid="{00000000-0005-0000-0000-000007B30000}"/>
    <cellStyle name="Normal 8 6 4 2 2 3" xfId="51913" xr:uid="{00000000-0005-0000-0000-000008B30000}"/>
    <cellStyle name="Normal 8 6 4 2 3" xfId="28570" xr:uid="{00000000-0005-0000-0000-000009B30000}"/>
    <cellStyle name="Normal 8 6 4 2 4" xfId="44167" xr:uid="{00000000-0005-0000-0000-00000AB30000}"/>
    <cellStyle name="Normal 8 6 4 3" xfId="12739" xr:uid="{00000000-0005-0000-0000-00000BB30000}"/>
    <cellStyle name="Normal 8 6 4 3 2" xfId="20648" xr:uid="{00000000-0005-0000-0000-00000CB30000}"/>
    <cellStyle name="Normal 8 6 4 3 2 2" xfId="36317" xr:uid="{00000000-0005-0000-0000-00000DB30000}"/>
    <cellStyle name="Normal 8 6 4 3 2 3" xfId="51914" xr:uid="{00000000-0005-0000-0000-00000EB30000}"/>
    <cellStyle name="Normal 8 6 4 3 3" xfId="28571" xr:uid="{00000000-0005-0000-0000-00000FB30000}"/>
    <cellStyle name="Normal 8 6 4 3 4" xfId="44168" xr:uid="{00000000-0005-0000-0000-000010B30000}"/>
    <cellStyle name="Normal 8 6 4 4" xfId="20646" xr:uid="{00000000-0005-0000-0000-000011B30000}"/>
    <cellStyle name="Normal 8 6 4 4 2" xfId="36315" xr:uid="{00000000-0005-0000-0000-000012B30000}"/>
    <cellStyle name="Normal 8 6 4 4 3" xfId="51912" xr:uid="{00000000-0005-0000-0000-000013B30000}"/>
    <cellStyle name="Normal 8 6 4 5" xfId="28569" xr:uid="{00000000-0005-0000-0000-000014B30000}"/>
    <cellStyle name="Normal 8 6 4 6" xfId="44166" xr:uid="{00000000-0005-0000-0000-000015B30000}"/>
    <cellStyle name="Normal 8 6 5" xfId="12740" xr:uid="{00000000-0005-0000-0000-000016B30000}"/>
    <cellStyle name="Normal 8 6 5 2" xfId="12741" xr:uid="{00000000-0005-0000-0000-000017B30000}"/>
    <cellStyle name="Normal 8 6 5 2 2" xfId="20650" xr:uid="{00000000-0005-0000-0000-000018B30000}"/>
    <cellStyle name="Normal 8 6 5 2 2 2" xfId="36319" xr:uid="{00000000-0005-0000-0000-000019B30000}"/>
    <cellStyle name="Normal 8 6 5 2 2 3" xfId="51916" xr:uid="{00000000-0005-0000-0000-00001AB30000}"/>
    <cellStyle name="Normal 8 6 5 2 3" xfId="28573" xr:uid="{00000000-0005-0000-0000-00001BB30000}"/>
    <cellStyle name="Normal 8 6 5 2 4" xfId="44170" xr:uid="{00000000-0005-0000-0000-00001CB30000}"/>
    <cellStyle name="Normal 8 6 5 3" xfId="12742" xr:uid="{00000000-0005-0000-0000-00001DB30000}"/>
    <cellStyle name="Normal 8 6 5 3 2" xfId="20651" xr:uid="{00000000-0005-0000-0000-00001EB30000}"/>
    <cellStyle name="Normal 8 6 5 3 2 2" xfId="36320" xr:uid="{00000000-0005-0000-0000-00001FB30000}"/>
    <cellStyle name="Normal 8 6 5 3 2 3" xfId="51917" xr:uid="{00000000-0005-0000-0000-000020B30000}"/>
    <cellStyle name="Normal 8 6 5 3 3" xfId="28574" xr:uid="{00000000-0005-0000-0000-000021B30000}"/>
    <cellStyle name="Normal 8 6 5 3 4" xfId="44171" xr:uid="{00000000-0005-0000-0000-000022B30000}"/>
    <cellStyle name="Normal 8 6 5 4" xfId="20649" xr:uid="{00000000-0005-0000-0000-000023B30000}"/>
    <cellStyle name="Normal 8 6 5 4 2" xfId="36318" xr:uid="{00000000-0005-0000-0000-000024B30000}"/>
    <cellStyle name="Normal 8 6 5 4 3" xfId="51915" xr:uid="{00000000-0005-0000-0000-000025B30000}"/>
    <cellStyle name="Normal 8 6 5 5" xfId="28572" xr:uid="{00000000-0005-0000-0000-000026B30000}"/>
    <cellStyle name="Normal 8 6 5 6" xfId="44169" xr:uid="{00000000-0005-0000-0000-000027B30000}"/>
    <cellStyle name="Normal 8 6 6" xfId="20636" xr:uid="{00000000-0005-0000-0000-000028B30000}"/>
    <cellStyle name="Normal 8 6 6 2" xfId="36305" xr:uid="{00000000-0005-0000-0000-000029B30000}"/>
    <cellStyle name="Normal 8 6 6 3" xfId="51902" xr:uid="{00000000-0005-0000-0000-00002AB30000}"/>
    <cellStyle name="Normal 8 6 7" xfId="28559" xr:uid="{00000000-0005-0000-0000-00002BB30000}"/>
    <cellStyle name="Normal 8 6 8" xfId="44156" xr:uid="{00000000-0005-0000-0000-00002CB30000}"/>
    <cellStyle name="Normal 8 7" xfId="12743" xr:uid="{00000000-0005-0000-0000-00002DB30000}"/>
    <cellStyle name="Normal 8 7 2" xfId="12744" xr:uid="{00000000-0005-0000-0000-00002EB30000}"/>
    <cellStyle name="Normal 8 7 2 2" xfId="12745" xr:uid="{00000000-0005-0000-0000-00002FB30000}"/>
    <cellStyle name="Normal 8 7 2 2 2" xfId="20654" xr:uid="{00000000-0005-0000-0000-000030B30000}"/>
    <cellStyle name="Normal 8 7 2 2 2 2" xfId="36323" xr:uid="{00000000-0005-0000-0000-000031B30000}"/>
    <cellStyle name="Normal 8 7 2 2 2 3" xfId="51920" xr:uid="{00000000-0005-0000-0000-000032B30000}"/>
    <cellStyle name="Normal 8 7 2 2 3" xfId="28577" xr:uid="{00000000-0005-0000-0000-000033B30000}"/>
    <cellStyle name="Normal 8 7 2 2 4" xfId="44174" xr:uid="{00000000-0005-0000-0000-000034B30000}"/>
    <cellStyle name="Normal 8 7 2 3" xfId="12746" xr:uid="{00000000-0005-0000-0000-000035B30000}"/>
    <cellStyle name="Normal 8 7 2 3 2" xfId="20655" xr:uid="{00000000-0005-0000-0000-000036B30000}"/>
    <cellStyle name="Normal 8 7 2 3 2 2" xfId="36324" xr:uid="{00000000-0005-0000-0000-000037B30000}"/>
    <cellStyle name="Normal 8 7 2 3 2 3" xfId="51921" xr:uid="{00000000-0005-0000-0000-000038B30000}"/>
    <cellStyle name="Normal 8 7 2 3 3" xfId="28578" xr:uid="{00000000-0005-0000-0000-000039B30000}"/>
    <cellStyle name="Normal 8 7 2 3 4" xfId="44175" xr:uid="{00000000-0005-0000-0000-00003AB30000}"/>
    <cellStyle name="Normal 8 7 2 4" xfId="20653" xr:uid="{00000000-0005-0000-0000-00003BB30000}"/>
    <cellStyle name="Normal 8 7 2 4 2" xfId="36322" xr:uid="{00000000-0005-0000-0000-00003CB30000}"/>
    <cellStyle name="Normal 8 7 2 4 3" xfId="51919" xr:uid="{00000000-0005-0000-0000-00003DB30000}"/>
    <cellStyle name="Normal 8 7 2 5" xfId="28576" xr:uid="{00000000-0005-0000-0000-00003EB30000}"/>
    <cellStyle name="Normal 8 7 2 6" xfId="44173" xr:uid="{00000000-0005-0000-0000-00003FB30000}"/>
    <cellStyle name="Normal 8 7 3" xfId="12747" xr:uid="{00000000-0005-0000-0000-000040B30000}"/>
    <cellStyle name="Normal 8 7 3 2" xfId="20656" xr:uid="{00000000-0005-0000-0000-000041B30000}"/>
    <cellStyle name="Normal 8 7 3 2 2" xfId="36325" xr:uid="{00000000-0005-0000-0000-000042B30000}"/>
    <cellStyle name="Normal 8 7 3 2 3" xfId="51922" xr:uid="{00000000-0005-0000-0000-000043B30000}"/>
    <cellStyle name="Normal 8 7 3 3" xfId="28579" xr:uid="{00000000-0005-0000-0000-000044B30000}"/>
    <cellStyle name="Normal 8 7 3 4" xfId="44176" xr:uid="{00000000-0005-0000-0000-000045B30000}"/>
    <cellStyle name="Normal 8 7 4" xfId="12748" xr:uid="{00000000-0005-0000-0000-000046B30000}"/>
    <cellStyle name="Normal 8 7 4 2" xfId="20657" xr:uid="{00000000-0005-0000-0000-000047B30000}"/>
    <cellStyle name="Normal 8 7 4 2 2" xfId="36326" xr:uid="{00000000-0005-0000-0000-000048B30000}"/>
    <cellStyle name="Normal 8 7 4 2 3" xfId="51923" xr:uid="{00000000-0005-0000-0000-000049B30000}"/>
    <cellStyle name="Normal 8 7 4 3" xfId="28580" xr:uid="{00000000-0005-0000-0000-00004AB30000}"/>
    <cellStyle name="Normal 8 7 4 4" xfId="44177" xr:uid="{00000000-0005-0000-0000-00004BB30000}"/>
    <cellStyle name="Normal 8 7 5" xfId="12749" xr:uid="{00000000-0005-0000-0000-00004CB30000}"/>
    <cellStyle name="Normal 8 7 5 2" xfId="20658" xr:uid="{00000000-0005-0000-0000-00004DB30000}"/>
    <cellStyle name="Normal 8 7 5 2 2" xfId="36327" xr:uid="{00000000-0005-0000-0000-00004EB30000}"/>
    <cellStyle name="Normal 8 7 5 2 3" xfId="51924" xr:uid="{00000000-0005-0000-0000-00004FB30000}"/>
    <cellStyle name="Normal 8 7 5 3" xfId="28581" xr:uid="{00000000-0005-0000-0000-000050B30000}"/>
    <cellStyle name="Normal 8 7 5 4" xfId="44178" xr:uid="{00000000-0005-0000-0000-000051B30000}"/>
    <cellStyle name="Normal 8 7 6" xfId="20652" xr:uid="{00000000-0005-0000-0000-000052B30000}"/>
    <cellStyle name="Normal 8 7 6 2" xfId="36321" xr:uid="{00000000-0005-0000-0000-000053B30000}"/>
    <cellStyle name="Normal 8 7 6 3" xfId="51918" xr:uid="{00000000-0005-0000-0000-000054B30000}"/>
    <cellStyle name="Normal 8 7 7" xfId="28575" xr:uid="{00000000-0005-0000-0000-000055B30000}"/>
    <cellStyle name="Normal 8 7 8" xfId="44172" xr:uid="{00000000-0005-0000-0000-000056B30000}"/>
    <cellStyle name="Normal 8 8" xfId="12750" xr:uid="{00000000-0005-0000-0000-000057B30000}"/>
    <cellStyle name="Normal 8 8 2" xfId="12751" xr:uid="{00000000-0005-0000-0000-000058B30000}"/>
    <cellStyle name="Normal 8 8 2 2" xfId="12752" xr:uid="{00000000-0005-0000-0000-000059B30000}"/>
    <cellStyle name="Normal 8 8 2 2 2" xfId="20661" xr:uid="{00000000-0005-0000-0000-00005AB30000}"/>
    <cellStyle name="Normal 8 8 2 2 2 2" xfId="36330" xr:uid="{00000000-0005-0000-0000-00005BB30000}"/>
    <cellStyle name="Normal 8 8 2 2 2 3" xfId="51927" xr:uid="{00000000-0005-0000-0000-00005CB30000}"/>
    <cellStyle name="Normal 8 8 2 2 3" xfId="28584" xr:uid="{00000000-0005-0000-0000-00005DB30000}"/>
    <cellStyle name="Normal 8 8 2 2 4" xfId="44181" xr:uid="{00000000-0005-0000-0000-00005EB30000}"/>
    <cellStyle name="Normal 8 8 2 3" xfId="12753" xr:uid="{00000000-0005-0000-0000-00005FB30000}"/>
    <cellStyle name="Normal 8 8 2 3 2" xfId="20662" xr:uid="{00000000-0005-0000-0000-000060B30000}"/>
    <cellStyle name="Normal 8 8 2 3 2 2" xfId="36331" xr:uid="{00000000-0005-0000-0000-000061B30000}"/>
    <cellStyle name="Normal 8 8 2 3 2 3" xfId="51928" xr:uid="{00000000-0005-0000-0000-000062B30000}"/>
    <cellStyle name="Normal 8 8 2 3 3" xfId="28585" xr:uid="{00000000-0005-0000-0000-000063B30000}"/>
    <cellStyle name="Normal 8 8 2 3 4" xfId="44182" xr:uid="{00000000-0005-0000-0000-000064B30000}"/>
    <cellStyle name="Normal 8 8 2 4" xfId="20660" xr:uid="{00000000-0005-0000-0000-000065B30000}"/>
    <cellStyle name="Normal 8 8 2 4 2" xfId="36329" xr:uid="{00000000-0005-0000-0000-000066B30000}"/>
    <cellStyle name="Normal 8 8 2 4 3" xfId="51926" xr:uid="{00000000-0005-0000-0000-000067B30000}"/>
    <cellStyle name="Normal 8 8 2 5" xfId="28583" xr:uid="{00000000-0005-0000-0000-000068B30000}"/>
    <cellStyle name="Normal 8 8 2 6" xfId="44180" xr:uid="{00000000-0005-0000-0000-000069B30000}"/>
    <cellStyle name="Normal 8 8 3" xfId="12754" xr:uid="{00000000-0005-0000-0000-00006AB30000}"/>
    <cellStyle name="Normal 8 8 3 2" xfId="20663" xr:uid="{00000000-0005-0000-0000-00006BB30000}"/>
    <cellStyle name="Normal 8 8 3 2 2" xfId="36332" xr:uid="{00000000-0005-0000-0000-00006CB30000}"/>
    <cellStyle name="Normal 8 8 3 2 3" xfId="51929" xr:uid="{00000000-0005-0000-0000-00006DB30000}"/>
    <cellStyle name="Normal 8 8 3 3" xfId="28586" xr:uid="{00000000-0005-0000-0000-00006EB30000}"/>
    <cellStyle name="Normal 8 8 3 4" xfId="44183" xr:uid="{00000000-0005-0000-0000-00006FB30000}"/>
    <cellStyle name="Normal 8 8 4" xfId="12755" xr:uid="{00000000-0005-0000-0000-000070B30000}"/>
    <cellStyle name="Normal 8 8 4 2" xfId="20664" xr:uid="{00000000-0005-0000-0000-000071B30000}"/>
    <cellStyle name="Normal 8 8 4 2 2" xfId="36333" xr:uid="{00000000-0005-0000-0000-000072B30000}"/>
    <cellStyle name="Normal 8 8 4 2 3" xfId="51930" xr:uid="{00000000-0005-0000-0000-000073B30000}"/>
    <cellStyle name="Normal 8 8 4 3" xfId="28587" xr:uid="{00000000-0005-0000-0000-000074B30000}"/>
    <cellStyle name="Normal 8 8 4 4" xfId="44184" xr:uid="{00000000-0005-0000-0000-000075B30000}"/>
    <cellStyle name="Normal 8 8 5" xfId="12756" xr:uid="{00000000-0005-0000-0000-000076B30000}"/>
    <cellStyle name="Normal 8 8 5 2" xfId="20665" xr:uid="{00000000-0005-0000-0000-000077B30000}"/>
    <cellStyle name="Normal 8 8 5 2 2" xfId="36334" xr:uid="{00000000-0005-0000-0000-000078B30000}"/>
    <cellStyle name="Normal 8 8 5 2 3" xfId="51931" xr:uid="{00000000-0005-0000-0000-000079B30000}"/>
    <cellStyle name="Normal 8 8 5 3" xfId="28588" xr:uid="{00000000-0005-0000-0000-00007AB30000}"/>
    <cellStyle name="Normal 8 8 5 4" xfId="44185" xr:uid="{00000000-0005-0000-0000-00007BB30000}"/>
    <cellStyle name="Normal 8 8 6" xfId="20659" xr:uid="{00000000-0005-0000-0000-00007CB30000}"/>
    <cellStyle name="Normal 8 8 6 2" xfId="36328" xr:uid="{00000000-0005-0000-0000-00007DB30000}"/>
    <cellStyle name="Normal 8 8 6 3" xfId="51925" xr:uid="{00000000-0005-0000-0000-00007EB30000}"/>
    <cellStyle name="Normal 8 8 7" xfId="28582" xr:uid="{00000000-0005-0000-0000-00007FB30000}"/>
    <cellStyle name="Normal 8 8 8" xfId="44179" xr:uid="{00000000-0005-0000-0000-000080B30000}"/>
    <cellStyle name="Normal 8 9" xfId="12757" xr:uid="{00000000-0005-0000-0000-000081B30000}"/>
    <cellStyle name="Normal 8 9 2" xfId="12758" xr:uid="{00000000-0005-0000-0000-000082B30000}"/>
    <cellStyle name="Normal 8 9 2 2" xfId="20667" xr:uid="{00000000-0005-0000-0000-000083B30000}"/>
    <cellStyle name="Normal 8 9 2 2 2" xfId="36336" xr:uid="{00000000-0005-0000-0000-000084B30000}"/>
    <cellStyle name="Normal 8 9 2 2 3" xfId="51933" xr:uid="{00000000-0005-0000-0000-000085B30000}"/>
    <cellStyle name="Normal 8 9 2 3" xfId="28590" xr:uid="{00000000-0005-0000-0000-000086B30000}"/>
    <cellStyle name="Normal 8 9 2 4" xfId="44187" xr:uid="{00000000-0005-0000-0000-000087B30000}"/>
    <cellStyle name="Normal 8 9 3" xfId="12759" xr:uid="{00000000-0005-0000-0000-000088B30000}"/>
    <cellStyle name="Normal 8 9 3 2" xfId="20668" xr:uid="{00000000-0005-0000-0000-000089B30000}"/>
    <cellStyle name="Normal 8 9 3 2 2" xfId="36337" xr:uid="{00000000-0005-0000-0000-00008AB30000}"/>
    <cellStyle name="Normal 8 9 3 2 3" xfId="51934" xr:uid="{00000000-0005-0000-0000-00008BB30000}"/>
    <cellStyle name="Normal 8 9 3 3" xfId="28591" xr:uid="{00000000-0005-0000-0000-00008CB30000}"/>
    <cellStyle name="Normal 8 9 3 4" xfId="44188" xr:uid="{00000000-0005-0000-0000-00008DB30000}"/>
    <cellStyle name="Normal 8 9 4" xfId="12760" xr:uid="{00000000-0005-0000-0000-00008EB30000}"/>
    <cellStyle name="Normal 8 9 4 2" xfId="20669" xr:uid="{00000000-0005-0000-0000-00008FB30000}"/>
    <cellStyle name="Normal 8 9 4 2 2" xfId="36338" xr:uid="{00000000-0005-0000-0000-000090B30000}"/>
    <cellStyle name="Normal 8 9 4 2 3" xfId="51935" xr:uid="{00000000-0005-0000-0000-000091B30000}"/>
    <cellStyle name="Normal 8 9 4 3" xfId="28592" xr:uid="{00000000-0005-0000-0000-000092B30000}"/>
    <cellStyle name="Normal 8 9 4 4" xfId="44189" xr:uid="{00000000-0005-0000-0000-000093B30000}"/>
    <cellStyle name="Normal 8 9 5" xfId="12761" xr:uid="{00000000-0005-0000-0000-000094B30000}"/>
    <cellStyle name="Normal 8 9 5 2" xfId="20670" xr:uid="{00000000-0005-0000-0000-000095B30000}"/>
    <cellStyle name="Normal 8 9 5 2 2" xfId="36339" xr:uid="{00000000-0005-0000-0000-000096B30000}"/>
    <cellStyle name="Normal 8 9 5 2 3" xfId="51936" xr:uid="{00000000-0005-0000-0000-000097B30000}"/>
    <cellStyle name="Normal 8 9 5 3" xfId="28593" xr:uid="{00000000-0005-0000-0000-000098B30000}"/>
    <cellStyle name="Normal 8 9 5 4" xfId="44190" xr:uid="{00000000-0005-0000-0000-000099B30000}"/>
    <cellStyle name="Normal 8 9 6" xfId="20666" xr:uid="{00000000-0005-0000-0000-00009AB30000}"/>
    <cellStyle name="Normal 8 9 6 2" xfId="36335" xr:uid="{00000000-0005-0000-0000-00009BB30000}"/>
    <cellStyle name="Normal 8 9 6 3" xfId="51932" xr:uid="{00000000-0005-0000-0000-00009CB30000}"/>
    <cellStyle name="Normal 8 9 7" xfId="28589" xr:uid="{00000000-0005-0000-0000-00009DB30000}"/>
    <cellStyle name="Normal 8 9 8" xfId="44186" xr:uid="{00000000-0005-0000-0000-00009EB30000}"/>
    <cellStyle name="Normal 8_Relatórios Non Core" xfId="12762" xr:uid="{00000000-0005-0000-0000-00009FB30000}"/>
    <cellStyle name="Normal 80" xfId="53143" xr:uid="{00000000-0005-0000-0000-0000A0B30000}"/>
    <cellStyle name="Normal 81" xfId="53145" xr:uid="{00000000-0005-0000-0000-0000A1B30000}"/>
    <cellStyle name="Normal 82" xfId="53190" xr:uid="{00000000-0005-0000-0000-0000A2B30000}"/>
    <cellStyle name="Normal 83" xfId="53193" xr:uid="{00000000-0005-0000-0000-0000A3B30000}"/>
    <cellStyle name="Normal 84" xfId="53195" xr:uid="{00000000-0005-0000-0000-0000A4B30000}"/>
    <cellStyle name="Normal 85" xfId="53198" xr:uid="{00000000-0005-0000-0000-0000A5B30000}"/>
    <cellStyle name="Normal 86" xfId="53199" xr:uid="{00000000-0005-0000-0000-0000A6B30000}"/>
    <cellStyle name="Normal 87" xfId="53201" xr:uid="{00000000-0005-0000-0000-0000A7B30000}"/>
    <cellStyle name="Normal 88" xfId="53204" xr:uid="{00000000-0005-0000-0000-0000A8B30000}"/>
    <cellStyle name="Normal 89" xfId="53206" xr:uid="{00000000-0005-0000-0000-0000A9B30000}"/>
    <cellStyle name="Normal 9" xfId="304" xr:uid="{00000000-0005-0000-0000-0000AAB30000}"/>
    <cellStyle name="Normal 9 2" xfId="305" xr:uid="{00000000-0005-0000-0000-0000ABB30000}"/>
    <cellStyle name="Normal 9 2 2" xfId="20672" xr:uid="{00000000-0005-0000-0000-0000ACB30000}"/>
    <cellStyle name="Normal 9 2 2 2" xfId="36341" xr:uid="{00000000-0005-0000-0000-0000ADB30000}"/>
    <cellStyle name="Normal 9 2 2 3" xfId="51938" xr:uid="{00000000-0005-0000-0000-0000AEB30000}"/>
    <cellStyle name="Normal 9 2 3" xfId="12764" xr:uid="{00000000-0005-0000-0000-0000AFB30000}"/>
    <cellStyle name="Normal 9 2 3 2" xfId="28595" xr:uid="{00000000-0005-0000-0000-0000B0B30000}"/>
    <cellStyle name="Normal 9 2 4" xfId="44192" xr:uid="{00000000-0005-0000-0000-0000B1B30000}"/>
    <cellStyle name="Normal 9 3" xfId="514" xr:uid="{00000000-0005-0000-0000-0000B2B30000}"/>
    <cellStyle name="Normal 9 3 2" xfId="14091" xr:uid="{00000000-0005-0000-0000-0000B3B30000}"/>
    <cellStyle name="Normal 9 3 3" xfId="21939" xr:uid="{00000000-0005-0000-0000-0000B4B30000}"/>
    <cellStyle name="Normal 9 3 3 2" xfId="37607" xr:uid="{00000000-0005-0000-0000-0000B5B30000}"/>
    <cellStyle name="Normal 9 3 4" xfId="22019" xr:uid="{00000000-0005-0000-0000-0000B6B30000}"/>
    <cellStyle name="Normal 9 4" xfId="20671" xr:uid="{00000000-0005-0000-0000-0000B7B30000}"/>
    <cellStyle name="Normal 9 4 2" xfId="36340" xr:uid="{00000000-0005-0000-0000-0000B8B30000}"/>
    <cellStyle name="Normal 9 4 3" xfId="51937" xr:uid="{00000000-0005-0000-0000-0000B9B30000}"/>
    <cellStyle name="Normal 9 5" xfId="12763" xr:uid="{00000000-0005-0000-0000-0000BAB30000}"/>
    <cellStyle name="Normal 9 5 2" xfId="28594" xr:uid="{00000000-0005-0000-0000-0000BBB30000}"/>
    <cellStyle name="Normal 9 6" xfId="21920" xr:uid="{00000000-0005-0000-0000-0000BCB30000}"/>
    <cellStyle name="Normal 9 6 2" xfId="37588" xr:uid="{00000000-0005-0000-0000-0000BDB30000}"/>
    <cellStyle name="Normal 9 7" xfId="21981" xr:uid="{00000000-0005-0000-0000-0000BEB30000}"/>
    <cellStyle name="Normal 9 8" xfId="44191" xr:uid="{00000000-0005-0000-0000-0000BFB30000}"/>
    <cellStyle name="Normal 90" xfId="53208" xr:uid="{00000000-0005-0000-0000-0000C0B30000}"/>
    <cellStyle name="Normal 91" xfId="53210" xr:uid="{00000000-0005-0000-0000-0000C1B30000}"/>
    <cellStyle name="Normal 92" xfId="53212" xr:uid="{00000000-0005-0000-0000-0000C2B30000}"/>
    <cellStyle name="Normal 93" xfId="53214" xr:uid="{00000000-0005-0000-0000-0000C3B30000}"/>
    <cellStyle name="Normal 94" xfId="53216" xr:uid="{00000000-0005-0000-0000-0000C4B30000}"/>
    <cellStyle name="Normal 95" xfId="53218" xr:uid="{00000000-0005-0000-0000-0000C5B30000}"/>
    <cellStyle name="Normal 96" xfId="53219" xr:uid="{00000000-0005-0000-0000-0000C6B30000}"/>
    <cellStyle name="Normal 97" xfId="53220" xr:uid="{00000000-0005-0000-0000-0000C7B30000}"/>
    <cellStyle name="Normal 98" xfId="53221" xr:uid="{00000000-0005-0000-0000-0000C8B30000}"/>
    <cellStyle name="Normal 99" xfId="53222" xr:uid="{00000000-0005-0000-0000-0000C9B30000}"/>
    <cellStyle name="Normal U" xfId="12765" xr:uid="{00000000-0005-0000-0000-0000CAB30000}"/>
    <cellStyle name="Normal U 2" xfId="20673" xr:uid="{00000000-0005-0000-0000-0000CBB30000}"/>
    <cellStyle name="Normal U 2 2" xfId="36342" xr:uid="{00000000-0005-0000-0000-0000CCB30000}"/>
    <cellStyle name="Normal U 2 3" xfId="51939" xr:uid="{00000000-0005-0000-0000-0000CDB30000}"/>
    <cellStyle name="Normal U 3" xfId="28596" xr:uid="{00000000-0005-0000-0000-0000CEB30000}"/>
    <cellStyle name="Normal U 4" xfId="44193" xr:uid="{00000000-0005-0000-0000-0000CFB30000}"/>
    <cellStyle name="Normal_ipca_201707SerieHist" xfId="53185" xr:uid="{00000000-0005-0000-0000-0000D0B30000}"/>
    <cellStyle name="Normal_ipca_201707SerieHist 2" xfId="53203" xr:uid="{00000000-0005-0000-0000-0000D1B30000}"/>
    <cellStyle name="NormalGB" xfId="12766" xr:uid="{00000000-0005-0000-0000-0000D2B30000}"/>
    <cellStyle name="NormalGB 2" xfId="20674" xr:uid="{00000000-0005-0000-0000-0000D3B30000}"/>
    <cellStyle name="NormalGB 2 2" xfId="36343" xr:uid="{00000000-0005-0000-0000-0000D4B30000}"/>
    <cellStyle name="NormalGB 2 3" xfId="51940" xr:uid="{00000000-0005-0000-0000-0000D5B30000}"/>
    <cellStyle name="NormalGB 3" xfId="28597" xr:uid="{00000000-0005-0000-0000-0000D6B30000}"/>
    <cellStyle name="NormalGB 4" xfId="44194" xr:uid="{00000000-0005-0000-0000-0000D7B30000}"/>
    <cellStyle name="NormalMultiple" xfId="12767" xr:uid="{00000000-0005-0000-0000-0000D8B30000}"/>
    <cellStyle name="NormalMultiple 10" xfId="12768" xr:uid="{00000000-0005-0000-0000-0000D9B30000}"/>
    <cellStyle name="NormalMultiple 10 2" xfId="20676" xr:uid="{00000000-0005-0000-0000-0000DAB30000}"/>
    <cellStyle name="NormalMultiple 10 2 2" xfId="36345" xr:uid="{00000000-0005-0000-0000-0000DBB30000}"/>
    <cellStyle name="NormalMultiple 10 2 3" xfId="51942" xr:uid="{00000000-0005-0000-0000-0000DCB30000}"/>
    <cellStyle name="NormalMultiple 10 3" xfId="28599" xr:uid="{00000000-0005-0000-0000-0000DDB30000}"/>
    <cellStyle name="NormalMultiple 10 4" xfId="44196" xr:uid="{00000000-0005-0000-0000-0000DEB30000}"/>
    <cellStyle name="NormalMultiple 11" xfId="12769" xr:uid="{00000000-0005-0000-0000-0000DFB30000}"/>
    <cellStyle name="NormalMultiple 11 2" xfId="20677" xr:uid="{00000000-0005-0000-0000-0000E0B30000}"/>
    <cellStyle name="NormalMultiple 11 2 2" xfId="36346" xr:uid="{00000000-0005-0000-0000-0000E1B30000}"/>
    <cellStyle name="NormalMultiple 11 2 3" xfId="51943" xr:uid="{00000000-0005-0000-0000-0000E2B30000}"/>
    <cellStyle name="NormalMultiple 11 3" xfId="28600" xr:uid="{00000000-0005-0000-0000-0000E3B30000}"/>
    <cellStyle name="NormalMultiple 11 4" xfId="44197" xr:uid="{00000000-0005-0000-0000-0000E4B30000}"/>
    <cellStyle name="NormalMultiple 12" xfId="12770" xr:uid="{00000000-0005-0000-0000-0000E5B30000}"/>
    <cellStyle name="NormalMultiple 12 2" xfId="20678" xr:uid="{00000000-0005-0000-0000-0000E6B30000}"/>
    <cellStyle name="NormalMultiple 12 2 2" xfId="36347" xr:uid="{00000000-0005-0000-0000-0000E7B30000}"/>
    <cellStyle name="NormalMultiple 12 2 3" xfId="51944" xr:uid="{00000000-0005-0000-0000-0000E8B30000}"/>
    <cellStyle name="NormalMultiple 12 3" xfId="28601" xr:uid="{00000000-0005-0000-0000-0000E9B30000}"/>
    <cellStyle name="NormalMultiple 12 4" xfId="44198" xr:uid="{00000000-0005-0000-0000-0000EAB30000}"/>
    <cellStyle name="NormalMultiple 13" xfId="12771" xr:uid="{00000000-0005-0000-0000-0000EBB30000}"/>
    <cellStyle name="NormalMultiple 13 2" xfId="20679" xr:uid="{00000000-0005-0000-0000-0000ECB30000}"/>
    <cellStyle name="NormalMultiple 13 2 2" xfId="36348" xr:uid="{00000000-0005-0000-0000-0000EDB30000}"/>
    <cellStyle name="NormalMultiple 13 2 3" xfId="51945" xr:uid="{00000000-0005-0000-0000-0000EEB30000}"/>
    <cellStyle name="NormalMultiple 13 3" xfId="28602" xr:uid="{00000000-0005-0000-0000-0000EFB30000}"/>
    <cellStyle name="NormalMultiple 13 4" xfId="44199" xr:uid="{00000000-0005-0000-0000-0000F0B30000}"/>
    <cellStyle name="NormalMultiple 14" xfId="12772" xr:uid="{00000000-0005-0000-0000-0000F1B30000}"/>
    <cellStyle name="NormalMultiple 14 2" xfId="20680" xr:uid="{00000000-0005-0000-0000-0000F2B30000}"/>
    <cellStyle name="NormalMultiple 14 2 2" xfId="36349" xr:uid="{00000000-0005-0000-0000-0000F3B30000}"/>
    <cellStyle name="NormalMultiple 14 2 3" xfId="51946" xr:uid="{00000000-0005-0000-0000-0000F4B30000}"/>
    <cellStyle name="NormalMultiple 14 3" xfId="28603" xr:uid="{00000000-0005-0000-0000-0000F5B30000}"/>
    <cellStyle name="NormalMultiple 14 4" xfId="44200" xr:uid="{00000000-0005-0000-0000-0000F6B30000}"/>
    <cellStyle name="NormalMultiple 15" xfId="20675" xr:uid="{00000000-0005-0000-0000-0000F7B30000}"/>
    <cellStyle name="NormalMultiple 15 2" xfId="36344" xr:uid="{00000000-0005-0000-0000-0000F8B30000}"/>
    <cellStyle name="NormalMultiple 15 3" xfId="51941" xr:uid="{00000000-0005-0000-0000-0000F9B30000}"/>
    <cellStyle name="NormalMultiple 16" xfId="28598" xr:uid="{00000000-0005-0000-0000-0000FAB30000}"/>
    <cellStyle name="NormalMultiple 17" xfId="44195" xr:uid="{00000000-0005-0000-0000-0000FBB30000}"/>
    <cellStyle name="NormalMultiple 2" xfId="12773" xr:uid="{00000000-0005-0000-0000-0000FCB30000}"/>
    <cellStyle name="NormalMultiple 2 2" xfId="20681" xr:uid="{00000000-0005-0000-0000-0000FDB30000}"/>
    <cellStyle name="NormalMultiple 2 2 2" xfId="36350" xr:uid="{00000000-0005-0000-0000-0000FEB30000}"/>
    <cellStyle name="NormalMultiple 2 2 3" xfId="51947" xr:uid="{00000000-0005-0000-0000-0000FFB30000}"/>
    <cellStyle name="NormalMultiple 2 3" xfId="28604" xr:uid="{00000000-0005-0000-0000-000000B40000}"/>
    <cellStyle name="NormalMultiple 2 4" xfId="44201" xr:uid="{00000000-0005-0000-0000-000001B40000}"/>
    <cellStyle name="NormalMultiple 3" xfId="12774" xr:uid="{00000000-0005-0000-0000-000002B40000}"/>
    <cellStyle name="NormalMultiple 3 2" xfId="20682" xr:uid="{00000000-0005-0000-0000-000003B40000}"/>
    <cellStyle name="NormalMultiple 3 2 2" xfId="36351" xr:uid="{00000000-0005-0000-0000-000004B40000}"/>
    <cellStyle name="NormalMultiple 3 2 3" xfId="51948" xr:uid="{00000000-0005-0000-0000-000005B40000}"/>
    <cellStyle name="NormalMultiple 3 3" xfId="28605" xr:uid="{00000000-0005-0000-0000-000006B40000}"/>
    <cellStyle name="NormalMultiple 3 4" xfId="44202" xr:uid="{00000000-0005-0000-0000-000007B40000}"/>
    <cellStyle name="NormalMultiple 4" xfId="12775" xr:uid="{00000000-0005-0000-0000-000008B40000}"/>
    <cellStyle name="NormalMultiple 4 2" xfId="20683" xr:uid="{00000000-0005-0000-0000-000009B40000}"/>
    <cellStyle name="NormalMultiple 4 2 2" xfId="36352" xr:uid="{00000000-0005-0000-0000-00000AB40000}"/>
    <cellStyle name="NormalMultiple 4 2 3" xfId="51949" xr:uid="{00000000-0005-0000-0000-00000BB40000}"/>
    <cellStyle name="NormalMultiple 4 3" xfId="28606" xr:uid="{00000000-0005-0000-0000-00000CB40000}"/>
    <cellStyle name="NormalMultiple 4 4" xfId="44203" xr:uid="{00000000-0005-0000-0000-00000DB40000}"/>
    <cellStyle name="NormalMultiple 5" xfId="12776" xr:uid="{00000000-0005-0000-0000-00000EB40000}"/>
    <cellStyle name="NormalMultiple 5 2" xfId="20684" xr:uid="{00000000-0005-0000-0000-00000FB40000}"/>
    <cellStyle name="NormalMultiple 5 2 2" xfId="36353" xr:uid="{00000000-0005-0000-0000-000010B40000}"/>
    <cellStyle name="NormalMultiple 5 2 3" xfId="51950" xr:uid="{00000000-0005-0000-0000-000011B40000}"/>
    <cellStyle name="NormalMultiple 5 3" xfId="28607" xr:uid="{00000000-0005-0000-0000-000012B40000}"/>
    <cellStyle name="NormalMultiple 5 4" xfId="44204" xr:uid="{00000000-0005-0000-0000-000013B40000}"/>
    <cellStyle name="NormalMultiple 6" xfId="12777" xr:uid="{00000000-0005-0000-0000-000014B40000}"/>
    <cellStyle name="NormalMultiple 6 2" xfId="20685" xr:uid="{00000000-0005-0000-0000-000015B40000}"/>
    <cellStyle name="NormalMultiple 6 2 2" xfId="36354" xr:uid="{00000000-0005-0000-0000-000016B40000}"/>
    <cellStyle name="NormalMultiple 6 2 3" xfId="51951" xr:uid="{00000000-0005-0000-0000-000017B40000}"/>
    <cellStyle name="NormalMultiple 6 3" xfId="28608" xr:uid="{00000000-0005-0000-0000-000018B40000}"/>
    <cellStyle name="NormalMultiple 6 4" xfId="44205" xr:uid="{00000000-0005-0000-0000-000019B40000}"/>
    <cellStyle name="NormalMultiple 7" xfId="12778" xr:uid="{00000000-0005-0000-0000-00001AB40000}"/>
    <cellStyle name="NormalMultiple 7 2" xfId="20686" xr:uid="{00000000-0005-0000-0000-00001BB40000}"/>
    <cellStyle name="NormalMultiple 7 2 2" xfId="36355" xr:uid="{00000000-0005-0000-0000-00001CB40000}"/>
    <cellStyle name="NormalMultiple 7 2 3" xfId="51952" xr:uid="{00000000-0005-0000-0000-00001DB40000}"/>
    <cellStyle name="NormalMultiple 7 3" xfId="28609" xr:uid="{00000000-0005-0000-0000-00001EB40000}"/>
    <cellStyle name="NormalMultiple 7 4" xfId="44206" xr:uid="{00000000-0005-0000-0000-00001FB40000}"/>
    <cellStyle name="NormalMultiple 8" xfId="12779" xr:uid="{00000000-0005-0000-0000-000020B40000}"/>
    <cellStyle name="NormalMultiple 8 2" xfId="20687" xr:uid="{00000000-0005-0000-0000-000021B40000}"/>
    <cellStyle name="NormalMultiple 8 2 2" xfId="36356" xr:uid="{00000000-0005-0000-0000-000022B40000}"/>
    <cellStyle name="NormalMultiple 8 2 3" xfId="51953" xr:uid="{00000000-0005-0000-0000-000023B40000}"/>
    <cellStyle name="NormalMultiple 8 3" xfId="28610" xr:uid="{00000000-0005-0000-0000-000024B40000}"/>
    <cellStyle name="NormalMultiple 8 4" xfId="44207" xr:uid="{00000000-0005-0000-0000-000025B40000}"/>
    <cellStyle name="NormalMultiple 9" xfId="12780" xr:uid="{00000000-0005-0000-0000-000026B40000}"/>
    <cellStyle name="NormalMultiple 9 2" xfId="20688" xr:uid="{00000000-0005-0000-0000-000027B40000}"/>
    <cellStyle name="NormalMultiple 9 2 2" xfId="36357" xr:uid="{00000000-0005-0000-0000-000028B40000}"/>
    <cellStyle name="NormalMultiple 9 2 3" xfId="51954" xr:uid="{00000000-0005-0000-0000-000029B40000}"/>
    <cellStyle name="NormalMultiple 9 3" xfId="28611" xr:uid="{00000000-0005-0000-0000-00002AB40000}"/>
    <cellStyle name="NormalMultiple 9 4" xfId="44208" xr:uid="{00000000-0005-0000-0000-00002BB40000}"/>
    <cellStyle name="Normalny_laroux" xfId="12781" xr:uid="{00000000-0005-0000-0000-00002CB40000}"/>
    <cellStyle name="NormalOCode Auto" xfId="12782" xr:uid="{00000000-0005-0000-0000-00002DB40000}"/>
    <cellStyle name="NormalOCode Auto 2" xfId="20689" xr:uid="{00000000-0005-0000-0000-00002EB40000}"/>
    <cellStyle name="NormalOCode Auto 2 2" xfId="36358" xr:uid="{00000000-0005-0000-0000-00002FB40000}"/>
    <cellStyle name="NormalOCode Auto 2 3" xfId="51955" xr:uid="{00000000-0005-0000-0000-000030B40000}"/>
    <cellStyle name="NormalOCode Auto 3" xfId="28612" xr:uid="{00000000-0005-0000-0000-000031B40000}"/>
    <cellStyle name="NormalOCode Auto 4" xfId="44209" xr:uid="{00000000-0005-0000-0000-000032B40000}"/>
    <cellStyle name="NormalOCode Server" xfId="12783" xr:uid="{00000000-0005-0000-0000-000033B40000}"/>
    <cellStyle name="NormalOCode Server 2" xfId="20690" xr:uid="{00000000-0005-0000-0000-000034B40000}"/>
    <cellStyle name="NormalOCode Server 2 2" xfId="36359" xr:uid="{00000000-0005-0000-0000-000035B40000}"/>
    <cellStyle name="NormalOCode Server 2 3" xfId="51956" xr:uid="{00000000-0005-0000-0000-000036B40000}"/>
    <cellStyle name="NormalOCode Server 3" xfId="28613" xr:uid="{00000000-0005-0000-0000-000037B40000}"/>
    <cellStyle name="NormalOCode Server 4" xfId="44210" xr:uid="{00000000-0005-0000-0000-000038B40000}"/>
    <cellStyle name="NormalOCode Utilities (2)" xfId="12784" xr:uid="{00000000-0005-0000-0000-000039B40000}"/>
    <cellStyle name="NormalOCode Utilities (2) 2" xfId="20691" xr:uid="{00000000-0005-0000-0000-00003AB40000}"/>
    <cellStyle name="NormalOCode Utilities (2) 2 2" xfId="36360" xr:uid="{00000000-0005-0000-0000-00003BB40000}"/>
    <cellStyle name="NormalOCode Utilities (2) 2 3" xfId="51957" xr:uid="{00000000-0005-0000-0000-00003CB40000}"/>
    <cellStyle name="NormalOCode Utilities (2) 3" xfId="28614" xr:uid="{00000000-0005-0000-0000-00003DB40000}"/>
    <cellStyle name="NormalOCode Utilities (2) 4" xfId="44211" xr:uid="{00000000-0005-0000-0000-00003EB40000}"/>
    <cellStyle name="NormalOTemplates - Step 1_Templates _x000d_ Step 2_1" xfId="12785" xr:uid="{00000000-0005-0000-0000-00003FB40000}"/>
    <cellStyle name="NormalOTemplates - Step 3_1" xfId="12786" xr:uid="{00000000-0005-0000-0000-000040B40000}"/>
    <cellStyle name="NormalX" xfId="12787" xr:uid="{00000000-0005-0000-0000-000041B40000}"/>
    <cellStyle name="NormalX 2" xfId="20692" xr:uid="{00000000-0005-0000-0000-000042B40000}"/>
    <cellStyle name="NormalX 2 2" xfId="36361" xr:uid="{00000000-0005-0000-0000-000043B40000}"/>
    <cellStyle name="NormalX 2 3" xfId="51958" xr:uid="{00000000-0005-0000-0000-000044B40000}"/>
    <cellStyle name="NormalX 3" xfId="28615" xr:uid="{00000000-0005-0000-0000-000045B40000}"/>
    <cellStyle name="NormalX 4" xfId="44212" xr:uid="{00000000-0005-0000-0000-000046B40000}"/>
    <cellStyle name="Nota 10" xfId="13913" xr:uid="{00000000-0005-0000-0000-000047B40000}"/>
    <cellStyle name="Nota 10 2" xfId="21802" xr:uid="{00000000-0005-0000-0000-000048B40000}"/>
    <cellStyle name="Nota 10 2 2" xfId="37471" xr:uid="{00000000-0005-0000-0000-000049B40000}"/>
    <cellStyle name="Nota 10 2 3" xfId="53068" xr:uid="{00000000-0005-0000-0000-00004AB40000}"/>
    <cellStyle name="Nota 10 3" xfId="29725" xr:uid="{00000000-0005-0000-0000-00004BB40000}"/>
    <cellStyle name="Nota 10 4" xfId="45322" xr:uid="{00000000-0005-0000-0000-00004CB40000}"/>
    <cellStyle name="Nota 11" xfId="13927" xr:uid="{00000000-0005-0000-0000-00004DB40000}"/>
    <cellStyle name="Nota 11 2" xfId="21816" xr:uid="{00000000-0005-0000-0000-00004EB40000}"/>
    <cellStyle name="Nota 11 2 2" xfId="37485" xr:uid="{00000000-0005-0000-0000-00004FB40000}"/>
    <cellStyle name="Nota 11 2 3" xfId="53082" xr:uid="{00000000-0005-0000-0000-000050B40000}"/>
    <cellStyle name="Nota 11 3" xfId="29739" xr:uid="{00000000-0005-0000-0000-000051B40000}"/>
    <cellStyle name="Nota 11 4" xfId="45336" xr:uid="{00000000-0005-0000-0000-000052B40000}"/>
    <cellStyle name="Nota 12" xfId="14092" xr:uid="{00000000-0005-0000-0000-000053B40000}"/>
    <cellStyle name="Nota 12 2" xfId="21844" xr:uid="{00000000-0005-0000-0000-000054B40000}"/>
    <cellStyle name="Nota 12 2 2" xfId="37513" xr:uid="{00000000-0005-0000-0000-000055B40000}"/>
    <cellStyle name="Nota 12 2 3" xfId="53110" xr:uid="{00000000-0005-0000-0000-000056B40000}"/>
    <cellStyle name="Nota 12 3" xfId="29767" xr:uid="{00000000-0005-0000-0000-000057B40000}"/>
    <cellStyle name="Nota 12 4" xfId="45364" xr:uid="{00000000-0005-0000-0000-000058B40000}"/>
    <cellStyle name="Nota 13" xfId="21953" xr:uid="{00000000-0005-0000-0000-000059B40000}"/>
    <cellStyle name="Nota 14" xfId="53186" xr:uid="{00000000-0005-0000-0000-00005AB40000}"/>
    <cellStyle name="Nota 2" xfId="307" xr:uid="{00000000-0005-0000-0000-00005BB40000}"/>
    <cellStyle name="Nota 2 2" xfId="308" xr:uid="{00000000-0005-0000-0000-00005CB40000}"/>
    <cellStyle name="Nota 2 2 2" xfId="512" xr:uid="{00000000-0005-0000-0000-00005DB40000}"/>
    <cellStyle name="Nota 2 2 2 2" xfId="20694" xr:uid="{00000000-0005-0000-0000-00005EB40000}"/>
    <cellStyle name="Nota 2 2 2 2 2" xfId="36363" xr:uid="{00000000-0005-0000-0000-00005FB40000}"/>
    <cellStyle name="Nota 2 2 2 2 3" xfId="51960" xr:uid="{00000000-0005-0000-0000-000060B40000}"/>
    <cellStyle name="Nota 2 2 2 3" xfId="12789" xr:uid="{00000000-0005-0000-0000-000061B40000}"/>
    <cellStyle name="Nota 2 2 2 3 2" xfId="28617" xr:uid="{00000000-0005-0000-0000-000062B40000}"/>
    <cellStyle name="Nota 2 2 2 4" xfId="21937" xr:uid="{00000000-0005-0000-0000-000063B40000}"/>
    <cellStyle name="Nota 2 2 2 4 2" xfId="37605" xr:uid="{00000000-0005-0000-0000-000064B40000}"/>
    <cellStyle name="Nota 2 2 2 5" xfId="22017" xr:uid="{00000000-0005-0000-0000-000065B40000}"/>
    <cellStyle name="Nota 2 2 2 6" xfId="44214" xr:uid="{00000000-0005-0000-0000-000066B40000}"/>
    <cellStyle name="Nota 2 2 3" xfId="14134" xr:uid="{00000000-0005-0000-0000-000067B40000}"/>
    <cellStyle name="Nota 2 2 3 2" xfId="29803" xr:uid="{00000000-0005-0000-0000-000068B40000}"/>
    <cellStyle name="Nota 2 2 3 3" xfId="45400" xr:uid="{00000000-0005-0000-0000-000069B40000}"/>
    <cellStyle name="Nota 2 2 4" xfId="565" xr:uid="{00000000-0005-0000-0000-00006AB40000}"/>
    <cellStyle name="Nota 2 2 4 2" xfId="22063" xr:uid="{00000000-0005-0000-0000-00006BB40000}"/>
    <cellStyle name="Nota 2 2 5" xfId="21897" xr:uid="{00000000-0005-0000-0000-00006CB40000}"/>
    <cellStyle name="Nota 2 2 5 2" xfId="37566" xr:uid="{00000000-0005-0000-0000-00006DB40000}"/>
    <cellStyle name="Nota 2 2 6" xfId="21984" xr:uid="{00000000-0005-0000-0000-00006EB40000}"/>
    <cellStyle name="Nota 2 2 7" xfId="37658" xr:uid="{00000000-0005-0000-0000-00006FB40000}"/>
    <cellStyle name="Nota 2 3" xfId="502" xr:uid="{00000000-0005-0000-0000-000070B40000}"/>
    <cellStyle name="Nota 2 3 2" xfId="12790" xr:uid="{00000000-0005-0000-0000-000071B40000}"/>
    <cellStyle name="Nota 2 3 2 2" xfId="20695" xr:uid="{00000000-0005-0000-0000-000072B40000}"/>
    <cellStyle name="Nota 2 3 2 2 2" xfId="36364" xr:uid="{00000000-0005-0000-0000-000073B40000}"/>
    <cellStyle name="Nota 2 3 2 2 3" xfId="51961" xr:uid="{00000000-0005-0000-0000-000074B40000}"/>
    <cellStyle name="Nota 2 3 2 3" xfId="28618" xr:uid="{00000000-0005-0000-0000-000075B40000}"/>
    <cellStyle name="Nota 2 3 2 4" xfId="44215" xr:uid="{00000000-0005-0000-0000-000076B40000}"/>
    <cellStyle name="Nota 2 3 3" xfId="14142" xr:uid="{00000000-0005-0000-0000-000077B40000}"/>
    <cellStyle name="Nota 2 3 3 2" xfId="29811" xr:uid="{00000000-0005-0000-0000-000078B40000}"/>
    <cellStyle name="Nota 2 3 3 3" xfId="45408" xr:uid="{00000000-0005-0000-0000-000079B40000}"/>
    <cellStyle name="Nota 2 3 4" xfId="573" xr:uid="{00000000-0005-0000-0000-00007AB40000}"/>
    <cellStyle name="Nota 2 3 4 2" xfId="22071" xr:uid="{00000000-0005-0000-0000-00007BB40000}"/>
    <cellStyle name="Nota 2 3 5" xfId="21905" xr:uid="{00000000-0005-0000-0000-00007CB40000}"/>
    <cellStyle name="Nota 2 3 5 2" xfId="37574" xr:uid="{00000000-0005-0000-0000-00007DB40000}"/>
    <cellStyle name="Nota 2 3 6" xfId="22007" xr:uid="{00000000-0005-0000-0000-00007EB40000}"/>
    <cellStyle name="Nota 2 3 7" xfId="37666" xr:uid="{00000000-0005-0000-0000-00007FB40000}"/>
    <cellStyle name="Nota 2 4" xfId="12788" xr:uid="{00000000-0005-0000-0000-000080B40000}"/>
    <cellStyle name="Nota 2 4 2" xfId="20693" xr:uid="{00000000-0005-0000-0000-000081B40000}"/>
    <cellStyle name="Nota 2 4 2 2" xfId="36362" xr:uid="{00000000-0005-0000-0000-000082B40000}"/>
    <cellStyle name="Nota 2 4 2 3" xfId="51959" xr:uid="{00000000-0005-0000-0000-000083B40000}"/>
    <cellStyle name="Nota 2 4 3" xfId="28616" xr:uid="{00000000-0005-0000-0000-000084B40000}"/>
    <cellStyle name="Nota 2 4 4" xfId="44213" xr:uid="{00000000-0005-0000-0000-000085B40000}"/>
    <cellStyle name="Nota 2 5" xfId="14114" xr:uid="{00000000-0005-0000-0000-000086B40000}"/>
    <cellStyle name="Nota 2 5 2" xfId="29783" xr:uid="{00000000-0005-0000-0000-000087B40000}"/>
    <cellStyle name="Nota 2 5 3" xfId="45380" xr:uid="{00000000-0005-0000-0000-000088B40000}"/>
    <cellStyle name="Nota 2 6" xfId="545" xr:uid="{00000000-0005-0000-0000-000089B40000}"/>
    <cellStyle name="Nota 2 6 2" xfId="22043" xr:uid="{00000000-0005-0000-0000-00008AB40000}"/>
    <cellStyle name="Nota 2 6 3" xfId="53141" xr:uid="{00000000-0005-0000-0000-00008BB40000}"/>
    <cellStyle name="Nota 2 7" xfId="21877" xr:uid="{00000000-0005-0000-0000-00008CB40000}"/>
    <cellStyle name="Nota 2 7 2" xfId="37546" xr:uid="{00000000-0005-0000-0000-00008DB40000}"/>
    <cellStyle name="Nota 2 8" xfId="21983" xr:uid="{00000000-0005-0000-0000-00008EB40000}"/>
    <cellStyle name="Nota 2 9" xfId="37638" xr:uid="{00000000-0005-0000-0000-00008FB40000}"/>
    <cellStyle name="Nota 3" xfId="309" xr:uid="{00000000-0005-0000-0000-000090B40000}"/>
    <cellStyle name="Nota 3 2" xfId="310" xr:uid="{00000000-0005-0000-0000-000091B40000}"/>
    <cellStyle name="Nota 3 2 2" xfId="513" xr:uid="{00000000-0005-0000-0000-000092B40000}"/>
    <cellStyle name="Nota 3 2 2 2" xfId="20697" xr:uid="{00000000-0005-0000-0000-000093B40000}"/>
    <cellStyle name="Nota 3 2 2 2 2" xfId="36366" xr:uid="{00000000-0005-0000-0000-000094B40000}"/>
    <cellStyle name="Nota 3 2 2 2 3" xfId="51963" xr:uid="{00000000-0005-0000-0000-000095B40000}"/>
    <cellStyle name="Nota 3 2 2 3" xfId="12792" xr:uid="{00000000-0005-0000-0000-000096B40000}"/>
    <cellStyle name="Nota 3 2 2 3 2" xfId="28620" xr:uid="{00000000-0005-0000-0000-000097B40000}"/>
    <cellStyle name="Nota 3 2 2 4" xfId="21938" xr:uid="{00000000-0005-0000-0000-000098B40000}"/>
    <cellStyle name="Nota 3 2 2 4 2" xfId="37606" xr:uid="{00000000-0005-0000-0000-000099B40000}"/>
    <cellStyle name="Nota 3 2 2 5" xfId="22018" xr:uid="{00000000-0005-0000-0000-00009AB40000}"/>
    <cellStyle name="Nota 3 2 2 6" xfId="44217" xr:uid="{00000000-0005-0000-0000-00009BB40000}"/>
    <cellStyle name="Nota 3 2 3" xfId="14135" xr:uid="{00000000-0005-0000-0000-00009CB40000}"/>
    <cellStyle name="Nota 3 2 3 2" xfId="29804" xr:uid="{00000000-0005-0000-0000-00009DB40000}"/>
    <cellStyle name="Nota 3 2 3 3" xfId="45401" xr:uid="{00000000-0005-0000-0000-00009EB40000}"/>
    <cellStyle name="Nota 3 2 4" xfId="566" xr:uid="{00000000-0005-0000-0000-00009FB40000}"/>
    <cellStyle name="Nota 3 2 4 2" xfId="22064" xr:uid="{00000000-0005-0000-0000-0000A0B40000}"/>
    <cellStyle name="Nota 3 2 5" xfId="21898" xr:uid="{00000000-0005-0000-0000-0000A1B40000}"/>
    <cellStyle name="Nota 3 2 5 2" xfId="37567" xr:uid="{00000000-0005-0000-0000-0000A2B40000}"/>
    <cellStyle name="Nota 3 2 6" xfId="21986" xr:uid="{00000000-0005-0000-0000-0000A3B40000}"/>
    <cellStyle name="Nota 3 2 7" xfId="37659" xr:uid="{00000000-0005-0000-0000-0000A4B40000}"/>
    <cellStyle name="Nota 3 3" xfId="503" xr:uid="{00000000-0005-0000-0000-0000A5B40000}"/>
    <cellStyle name="Nota 3 3 2" xfId="12793" xr:uid="{00000000-0005-0000-0000-0000A6B40000}"/>
    <cellStyle name="Nota 3 3 2 2" xfId="20698" xr:uid="{00000000-0005-0000-0000-0000A7B40000}"/>
    <cellStyle name="Nota 3 3 2 2 2" xfId="36367" xr:uid="{00000000-0005-0000-0000-0000A8B40000}"/>
    <cellStyle name="Nota 3 3 2 2 3" xfId="51964" xr:uid="{00000000-0005-0000-0000-0000A9B40000}"/>
    <cellStyle name="Nota 3 3 2 3" xfId="28621" xr:uid="{00000000-0005-0000-0000-0000AAB40000}"/>
    <cellStyle name="Nota 3 3 2 4" xfId="44218" xr:uid="{00000000-0005-0000-0000-0000ABB40000}"/>
    <cellStyle name="Nota 3 3 3" xfId="14143" xr:uid="{00000000-0005-0000-0000-0000ACB40000}"/>
    <cellStyle name="Nota 3 3 3 2" xfId="29812" xr:uid="{00000000-0005-0000-0000-0000ADB40000}"/>
    <cellStyle name="Nota 3 3 3 3" xfId="45409" xr:uid="{00000000-0005-0000-0000-0000AEB40000}"/>
    <cellStyle name="Nota 3 3 4" xfId="574" xr:uid="{00000000-0005-0000-0000-0000AFB40000}"/>
    <cellStyle name="Nota 3 3 4 2" xfId="22072" xr:uid="{00000000-0005-0000-0000-0000B0B40000}"/>
    <cellStyle name="Nota 3 3 5" xfId="21906" xr:uid="{00000000-0005-0000-0000-0000B1B40000}"/>
    <cellStyle name="Nota 3 3 5 2" xfId="37575" xr:uid="{00000000-0005-0000-0000-0000B2B40000}"/>
    <cellStyle name="Nota 3 3 6" xfId="22008" xr:uid="{00000000-0005-0000-0000-0000B3B40000}"/>
    <cellStyle name="Nota 3 3 7" xfId="37667" xr:uid="{00000000-0005-0000-0000-0000B4B40000}"/>
    <cellStyle name="Nota 3 4" xfId="12791" xr:uid="{00000000-0005-0000-0000-0000B5B40000}"/>
    <cellStyle name="Nota 3 4 2" xfId="20696" xr:uid="{00000000-0005-0000-0000-0000B6B40000}"/>
    <cellStyle name="Nota 3 4 2 2" xfId="36365" xr:uid="{00000000-0005-0000-0000-0000B7B40000}"/>
    <cellStyle name="Nota 3 4 2 3" xfId="51962" xr:uid="{00000000-0005-0000-0000-0000B8B40000}"/>
    <cellStyle name="Nota 3 4 3" xfId="28619" xr:uid="{00000000-0005-0000-0000-0000B9B40000}"/>
    <cellStyle name="Nota 3 4 4" xfId="44216" xr:uid="{00000000-0005-0000-0000-0000BAB40000}"/>
    <cellStyle name="Nota 3 5" xfId="14115" xr:uid="{00000000-0005-0000-0000-0000BBB40000}"/>
    <cellStyle name="Nota 3 5 2" xfId="29784" xr:uid="{00000000-0005-0000-0000-0000BCB40000}"/>
    <cellStyle name="Nota 3 5 3" xfId="45381" xr:uid="{00000000-0005-0000-0000-0000BDB40000}"/>
    <cellStyle name="Nota 3 6" xfId="546" xr:uid="{00000000-0005-0000-0000-0000BEB40000}"/>
    <cellStyle name="Nota 3 6 2" xfId="22044" xr:uid="{00000000-0005-0000-0000-0000BFB40000}"/>
    <cellStyle name="Nota 3 6 3" xfId="53142" xr:uid="{00000000-0005-0000-0000-0000C0B40000}"/>
    <cellStyle name="Nota 3 7" xfId="21878" xr:uid="{00000000-0005-0000-0000-0000C1B40000}"/>
    <cellStyle name="Nota 3 7 2" xfId="37547" xr:uid="{00000000-0005-0000-0000-0000C2B40000}"/>
    <cellStyle name="Nota 3 8" xfId="21985" xr:uid="{00000000-0005-0000-0000-0000C3B40000}"/>
    <cellStyle name="Nota 3 9" xfId="37639" xr:uid="{00000000-0005-0000-0000-0000C4B40000}"/>
    <cellStyle name="Nota 4" xfId="311" xr:uid="{00000000-0005-0000-0000-0000C5B40000}"/>
    <cellStyle name="Nota 4 2" xfId="12795" xr:uid="{00000000-0005-0000-0000-0000C6B40000}"/>
    <cellStyle name="Nota 4 2 2" xfId="20700" xr:uid="{00000000-0005-0000-0000-0000C7B40000}"/>
    <cellStyle name="Nota 4 2 2 2" xfId="36369" xr:uid="{00000000-0005-0000-0000-0000C8B40000}"/>
    <cellStyle name="Nota 4 2 2 3" xfId="51966" xr:uid="{00000000-0005-0000-0000-0000C9B40000}"/>
    <cellStyle name="Nota 4 2 3" xfId="28623" xr:uid="{00000000-0005-0000-0000-0000CAB40000}"/>
    <cellStyle name="Nota 4 2 4" xfId="44220" xr:uid="{00000000-0005-0000-0000-0000CBB40000}"/>
    <cellStyle name="Nota 4 3" xfId="12796" xr:uid="{00000000-0005-0000-0000-0000CCB40000}"/>
    <cellStyle name="Nota 4 3 2" xfId="20701" xr:uid="{00000000-0005-0000-0000-0000CDB40000}"/>
    <cellStyle name="Nota 4 3 2 2" xfId="36370" xr:uid="{00000000-0005-0000-0000-0000CEB40000}"/>
    <cellStyle name="Nota 4 3 2 3" xfId="51967" xr:uid="{00000000-0005-0000-0000-0000CFB40000}"/>
    <cellStyle name="Nota 4 3 3" xfId="28624" xr:uid="{00000000-0005-0000-0000-0000D0B40000}"/>
    <cellStyle name="Nota 4 3 4" xfId="44221" xr:uid="{00000000-0005-0000-0000-0000D1B40000}"/>
    <cellStyle name="Nota 4 4" xfId="20699" xr:uid="{00000000-0005-0000-0000-0000D2B40000}"/>
    <cellStyle name="Nota 4 4 2" xfId="36368" xr:uid="{00000000-0005-0000-0000-0000D3B40000}"/>
    <cellStyle name="Nota 4 4 3" xfId="51965" xr:uid="{00000000-0005-0000-0000-0000D4B40000}"/>
    <cellStyle name="Nota 4 5" xfId="12794" xr:uid="{00000000-0005-0000-0000-0000D5B40000}"/>
    <cellStyle name="Nota 4 5 2" xfId="28622" xr:uid="{00000000-0005-0000-0000-0000D6B40000}"/>
    <cellStyle name="Nota 4 6" xfId="44219" xr:uid="{00000000-0005-0000-0000-0000D7B40000}"/>
    <cellStyle name="Nota 5" xfId="306" xr:uid="{00000000-0005-0000-0000-0000D8B40000}"/>
    <cellStyle name="Nota 5 2" xfId="528" xr:uid="{00000000-0005-0000-0000-0000D9B40000}"/>
    <cellStyle name="Nota 5 2 2" xfId="20703" xr:uid="{00000000-0005-0000-0000-0000DAB40000}"/>
    <cellStyle name="Nota 5 2 2 2" xfId="36372" xr:uid="{00000000-0005-0000-0000-0000DBB40000}"/>
    <cellStyle name="Nota 5 2 2 3" xfId="51969" xr:uid="{00000000-0005-0000-0000-0000DCB40000}"/>
    <cellStyle name="Nota 5 2 3" xfId="12798" xr:uid="{00000000-0005-0000-0000-0000DDB40000}"/>
    <cellStyle name="Nota 5 2 3 2" xfId="28626" xr:uid="{00000000-0005-0000-0000-0000DEB40000}"/>
    <cellStyle name="Nota 5 2 4" xfId="21948" xr:uid="{00000000-0005-0000-0000-0000DFB40000}"/>
    <cellStyle name="Nota 5 2 4 2" xfId="37616" xr:uid="{00000000-0005-0000-0000-0000E0B40000}"/>
    <cellStyle name="Nota 5 2 5" xfId="22028" xr:uid="{00000000-0005-0000-0000-0000E1B40000}"/>
    <cellStyle name="Nota 5 2 6" xfId="44223" xr:uid="{00000000-0005-0000-0000-0000E2B40000}"/>
    <cellStyle name="Nota 5 3" xfId="12799" xr:uid="{00000000-0005-0000-0000-0000E3B40000}"/>
    <cellStyle name="Nota 5 3 2" xfId="20704" xr:uid="{00000000-0005-0000-0000-0000E4B40000}"/>
    <cellStyle name="Nota 5 3 2 2" xfId="36373" xr:uid="{00000000-0005-0000-0000-0000E5B40000}"/>
    <cellStyle name="Nota 5 3 2 3" xfId="51970" xr:uid="{00000000-0005-0000-0000-0000E6B40000}"/>
    <cellStyle name="Nota 5 3 3" xfId="28627" xr:uid="{00000000-0005-0000-0000-0000E7B40000}"/>
    <cellStyle name="Nota 5 3 4" xfId="44224" xr:uid="{00000000-0005-0000-0000-0000E8B40000}"/>
    <cellStyle name="Nota 5 4" xfId="20702" xr:uid="{00000000-0005-0000-0000-0000E9B40000}"/>
    <cellStyle name="Nota 5 4 2" xfId="36371" xr:uid="{00000000-0005-0000-0000-0000EAB40000}"/>
    <cellStyle name="Nota 5 4 3" xfId="51968" xr:uid="{00000000-0005-0000-0000-0000EBB40000}"/>
    <cellStyle name="Nota 5 5" xfId="12797" xr:uid="{00000000-0005-0000-0000-0000ECB40000}"/>
    <cellStyle name="Nota 5 5 2" xfId="28625" xr:uid="{00000000-0005-0000-0000-0000EDB40000}"/>
    <cellStyle name="Nota 5 6" xfId="21921" xr:uid="{00000000-0005-0000-0000-0000EEB40000}"/>
    <cellStyle name="Nota 5 6 2" xfId="37589" xr:uid="{00000000-0005-0000-0000-0000EFB40000}"/>
    <cellStyle name="Nota 5 7" xfId="21982" xr:uid="{00000000-0005-0000-0000-0000F0B40000}"/>
    <cellStyle name="Nota 5 8" xfId="44222" xr:uid="{00000000-0005-0000-0000-0000F1B40000}"/>
    <cellStyle name="Nota 6" xfId="12800" xr:uid="{00000000-0005-0000-0000-0000F2B40000}"/>
    <cellStyle name="Nota 6 2" xfId="12801" xr:uid="{00000000-0005-0000-0000-0000F3B40000}"/>
    <cellStyle name="Nota 6 2 2" xfId="20706" xr:uid="{00000000-0005-0000-0000-0000F4B40000}"/>
    <cellStyle name="Nota 6 2 2 2" xfId="36375" xr:uid="{00000000-0005-0000-0000-0000F5B40000}"/>
    <cellStyle name="Nota 6 2 2 3" xfId="51972" xr:uid="{00000000-0005-0000-0000-0000F6B40000}"/>
    <cellStyle name="Nota 6 2 3" xfId="28629" xr:uid="{00000000-0005-0000-0000-0000F7B40000}"/>
    <cellStyle name="Nota 6 2 4" xfId="44226" xr:uid="{00000000-0005-0000-0000-0000F8B40000}"/>
    <cellStyle name="Nota 6 3" xfId="12802" xr:uid="{00000000-0005-0000-0000-0000F9B40000}"/>
    <cellStyle name="Nota 6 3 2" xfId="20707" xr:uid="{00000000-0005-0000-0000-0000FAB40000}"/>
    <cellStyle name="Nota 6 3 2 2" xfId="36376" xr:uid="{00000000-0005-0000-0000-0000FBB40000}"/>
    <cellStyle name="Nota 6 3 2 3" xfId="51973" xr:uid="{00000000-0005-0000-0000-0000FCB40000}"/>
    <cellStyle name="Nota 6 3 3" xfId="28630" xr:uid="{00000000-0005-0000-0000-0000FDB40000}"/>
    <cellStyle name="Nota 6 3 4" xfId="44227" xr:uid="{00000000-0005-0000-0000-0000FEB40000}"/>
    <cellStyle name="Nota 6 4" xfId="20705" xr:uid="{00000000-0005-0000-0000-0000FFB40000}"/>
    <cellStyle name="Nota 6 4 2" xfId="36374" xr:uid="{00000000-0005-0000-0000-000000B50000}"/>
    <cellStyle name="Nota 6 4 3" xfId="51971" xr:uid="{00000000-0005-0000-0000-000001B50000}"/>
    <cellStyle name="Nota 6 5" xfId="28628" xr:uid="{00000000-0005-0000-0000-000002B50000}"/>
    <cellStyle name="Nota 6 6" xfId="44225" xr:uid="{00000000-0005-0000-0000-000003B50000}"/>
    <cellStyle name="Nota 7" xfId="12803" xr:uid="{00000000-0005-0000-0000-000004B50000}"/>
    <cellStyle name="Nota 7 2" xfId="12804" xr:uid="{00000000-0005-0000-0000-000005B50000}"/>
    <cellStyle name="Nota 7 2 2" xfId="20709" xr:uid="{00000000-0005-0000-0000-000006B50000}"/>
    <cellStyle name="Nota 7 2 2 2" xfId="36378" xr:uid="{00000000-0005-0000-0000-000007B50000}"/>
    <cellStyle name="Nota 7 2 2 3" xfId="51975" xr:uid="{00000000-0005-0000-0000-000008B50000}"/>
    <cellStyle name="Nota 7 2 3" xfId="28632" xr:uid="{00000000-0005-0000-0000-000009B50000}"/>
    <cellStyle name="Nota 7 2 4" xfId="44229" xr:uid="{00000000-0005-0000-0000-00000AB50000}"/>
    <cellStyle name="Nota 7 3" xfId="12805" xr:uid="{00000000-0005-0000-0000-00000BB50000}"/>
    <cellStyle name="Nota 7 3 2" xfId="20710" xr:uid="{00000000-0005-0000-0000-00000CB50000}"/>
    <cellStyle name="Nota 7 3 2 2" xfId="36379" xr:uid="{00000000-0005-0000-0000-00000DB50000}"/>
    <cellStyle name="Nota 7 3 2 3" xfId="51976" xr:uid="{00000000-0005-0000-0000-00000EB50000}"/>
    <cellStyle name="Nota 7 3 3" xfId="28633" xr:uid="{00000000-0005-0000-0000-00000FB50000}"/>
    <cellStyle name="Nota 7 3 4" xfId="44230" xr:uid="{00000000-0005-0000-0000-000010B50000}"/>
    <cellStyle name="Nota 7 4" xfId="20708" xr:uid="{00000000-0005-0000-0000-000011B50000}"/>
    <cellStyle name="Nota 7 4 2" xfId="36377" xr:uid="{00000000-0005-0000-0000-000012B50000}"/>
    <cellStyle name="Nota 7 4 3" xfId="51974" xr:uid="{00000000-0005-0000-0000-000013B50000}"/>
    <cellStyle name="Nota 7 5" xfId="28631" xr:uid="{00000000-0005-0000-0000-000014B50000}"/>
    <cellStyle name="Nota 7 6" xfId="44228" xr:uid="{00000000-0005-0000-0000-000015B50000}"/>
    <cellStyle name="Nota 8" xfId="12806" xr:uid="{00000000-0005-0000-0000-000016B50000}"/>
    <cellStyle name="Nota 8 2" xfId="12807" xr:uid="{00000000-0005-0000-0000-000017B50000}"/>
    <cellStyle name="Nota 8 2 2" xfId="20712" xr:uid="{00000000-0005-0000-0000-000018B50000}"/>
    <cellStyle name="Nota 8 2 2 2" xfId="36381" xr:uid="{00000000-0005-0000-0000-000019B50000}"/>
    <cellStyle name="Nota 8 2 2 3" xfId="51978" xr:uid="{00000000-0005-0000-0000-00001AB50000}"/>
    <cellStyle name="Nota 8 2 3" xfId="28635" xr:uid="{00000000-0005-0000-0000-00001BB50000}"/>
    <cellStyle name="Nota 8 2 4" xfId="44232" xr:uid="{00000000-0005-0000-0000-00001CB50000}"/>
    <cellStyle name="Nota 8 3" xfId="12808" xr:uid="{00000000-0005-0000-0000-00001DB50000}"/>
    <cellStyle name="Nota 8 3 2" xfId="20713" xr:uid="{00000000-0005-0000-0000-00001EB50000}"/>
    <cellStyle name="Nota 8 3 2 2" xfId="36382" xr:uid="{00000000-0005-0000-0000-00001FB50000}"/>
    <cellStyle name="Nota 8 3 2 3" xfId="51979" xr:uid="{00000000-0005-0000-0000-000020B50000}"/>
    <cellStyle name="Nota 8 3 3" xfId="28636" xr:uid="{00000000-0005-0000-0000-000021B50000}"/>
    <cellStyle name="Nota 8 3 4" xfId="44233" xr:uid="{00000000-0005-0000-0000-000022B50000}"/>
    <cellStyle name="Nota 8 4" xfId="20711" xr:uid="{00000000-0005-0000-0000-000023B50000}"/>
    <cellStyle name="Nota 8 4 2" xfId="36380" xr:uid="{00000000-0005-0000-0000-000024B50000}"/>
    <cellStyle name="Nota 8 4 3" xfId="51977" xr:uid="{00000000-0005-0000-0000-000025B50000}"/>
    <cellStyle name="Nota 8 5" xfId="28634" xr:uid="{00000000-0005-0000-0000-000026B50000}"/>
    <cellStyle name="Nota 8 6" xfId="44231" xr:uid="{00000000-0005-0000-0000-000027B50000}"/>
    <cellStyle name="Nota 9" xfId="12809" xr:uid="{00000000-0005-0000-0000-000028B50000}"/>
    <cellStyle name="Nota 9 2" xfId="20714" xr:uid="{00000000-0005-0000-0000-000029B50000}"/>
    <cellStyle name="Nota 9 2 2" xfId="36383" xr:uid="{00000000-0005-0000-0000-00002AB50000}"/>
    <cellStyle name="Nota 9 2 3" xfId="51980" xr:uid="{00000000-0005-0000-0000-00002BB50000}"/>
    <cellStyle name="Nota 9 3" xfId="28637" xr:uid="{00000000-0005-0000-0000-00002CB50000}"/>
    <cellStyle name="Nota 9 4" xfId="44234" xr:uid="{00000000-0005-0000-0000-00002DB50000}"/>
    <cellStyle name="Note" xfId="53187" xr:uid="{00000000-0005-0000-0000-00002EB50000}"/>
    <cellStyle name="Note 10" xfId="12810" xr:uid="{00000000-0005-0000-0000-00002FB50000}"/>
    <cellStyle name="Note 10 2" xfId="12811" xr:uid="{00000000-0005-0000-0000-000030B50000}"/>
    <cellStyle name="Note 10 2 2" xfId="20716" xr:uid="{00000000-0005-0000-0000-000031B50000}"/>
    <cellStyle name="Note 10 2 2 2" xfId="36385" xr:uid="{00000000-0005-0000-0000-000032B50000}"/>
    <cellStyle name="Note 10 2 2 3" xfId="51982" xr:uid="{00000000-0005-0000-0000-000033B50000}"/>
    <cellStyle name="Note 10 2 3" xfId="28639" xr:uid="{00000000-0005-0000-0000-000034B50000}"/>
    <cellStyle name="Note 10 2 4" xfId="44236" xr:uid="{00000000-0005-0000-0000-000035B50000}"/>
    <cellStyle name="Note 10 3" xfId="12812" xr:uid="{00000000-0005-0000-0000-000036B50000}"/>
    <cellStyle name="Note 10 3 2" xfId="20717" xr:uid="{00000000-0005-0000-0000-000037B50000}"/>
    <cellStyle name="Note 10 3 2 2" xfId="36386" xr:uid="{00000000-0005-0000-0000-000038B50000}"/>
    <cellStyle name="Note 10 3 2 3" xfId="51983" xr:uid="{00000000-0005-0000-0000-000039B50000}"/>
    <cellStyle name="Note 10 3 3" xfId="28640" xr:uid="{00000000-0005-0000-0000-00003AB50000}"/>
    <cellStyle name="Note 10 3 4" xfId="44237" xr:uid="{00000000-0005-0000-0000-00003BB50000}"/>
    <cellStyle name="Note 10 4" xfId="20715" xr:uid="{00000000-0005-0000-0000-00003CB50000}"/>
    <cellStyle name="Note 10 4 2" xfId="36384" xr:uid="{00000000-0005-0000-0000-00003DB50000}"/>
    <cellStyle name="Note 10 4 3" xfId="51981" xr:uid="{00000000-0005-0000-0000-00003EB50000}"/>
    <cellStyle name="Note 10 5" xfId="28638" xr:uid="{00000000-0005-0000-0000-00003FB50000}"/>
    <cellStyle name="Note 10 6" xfId="44235" xr:uid="{00000000-0005-0000-0000-000040B50000}"/>
    <cellStyle name="Note 11" xfId="12813" xr:uid="{00000000-0005-0000-0000-000041B50000}"/>
    <cellStyle name="Note 11 2" xfId="12814" xr:uid="{00000000-0005-0000-0000-000042B50000}"/>
    <cellStyle name="Note 11 2 2" xfId="20719" xr:uid="{00000000-0005-0000-0000-000043B50000}"/>
    <cellStyle name="Note 11 2 2 2" xfId="36388" xr:uid="{00000000-0005-0000-0000-000044B50000}"/>
    <cellStyle name="Note 11 2 2 3" xfId="51985" xr:uid="{00000000-0005-0000-0000-000045B50000}"/>
    <cellStyle name="Note 11 2 3" xfId="28642" xr:uid="{00000000-0005-0000-0000-000046B50000}"/>
    <cellStyle name="Note 11 2 4" xfId="44239" xr:uid="{00000000-0005-0000-0000-000047B50000}"/>
    <cellStyle name="Note 11 3" xfId="12815" xr:uid="{00000000-0005-0000-0000-000048B50000}"/>
    <cellStyle name="Note 11 3 2" xfId="20720" xr:uid="{00000000-0005-0000-0000-000049B50000}"/>
    <cellStyle name="Note 11 3 2 2" xfId="36389" xr:uid="{00000000-0005-0000-0000-00004AB50000}"/>
    <cellStyle name="Note 11 3 2 3" xfId="51986" xr:uid="{00000000-0005-0000-0000-00004BB50000}"/>
    <cellStyle name="Note 11 3 3" xfId="28643" xr:uid="{00000000-0005-0000-0000-00004CB50000}"/>
    <cellStyle name="Note 11 3 4" xfId="44240" xr:uid="{00000000-0005-0000-0000-00004DB50000}"/>
    <cellStyle name="Note 11 4" xfId="20718" xr:uid="{00000000-0005-0000-0000-00004EB50000}"/>
    <cellStyle name="Note 11 4 2" xfId="36387" xr:uid="{00000000-0005-0000-0000-00004FB50000}"/>
    <cellStyle name="Note 11 4 3" xfId="51984" xr:uid="{00000000-0005-0000-0000-000050B50000}"/>
    <cellStyle name="Note 11 5" xfId="28641" xr:uid="{00000000-0005-0000-0000-000051B50000}"/>
    <cellStyle name="Note 11 6" xfId="44238" xr:uid="{00000000-0005-0000-0000-000052B50000}"/>
    <cellStyle name="Note 12" xfId="12816" xr:uid="{00000000-0005-0000-0000-000053B50000}"/>
    <cellStyle name="Note 12 2" xfId="12817" xr:uid="{00000000-0005-0000-0000-000054B50000}"/>
    <cellStyle name="Note 12 2 2" xfId="20722" xr:uid="{00000000-0005-0000-0000-000055B50000}"/>
    <cellStyle name="Note 12 2 2 2" xfId="36391" xr:uid="{00000000-0005-0000-0000-000056B50000}"/>
    <cellStyle name="Note 12 2 2 3" xfId="51988" xr:uid="{00000000-0005-0000-0000-000057B50000}"/>
    <cellStyle name="Note 12 2 3" xfId="28645" xr:uid="{00000000-0005-0000-0000-000058B50000}"/>
    <cellStyle name="Note 12 2 4" xfId="44242" xr:uid="{00000000-0005-0000-0000-000059B50000}"/>
    <cellStyle name="Note 12 3" xfId="12818" xr:uid="{00000000-0005-0000-0000-00005AB50000}"/>
    <cellStyle name="Note 12 3 2" xfId="20723" xr:uid="{00000000-0005-0000-0000-00005BB50000}"/>
    <cellStyle name="Note 12 3 2 2" xfId="36392" xr:uid="{00000000-0005-0000-0000-00005CB50000}"/>
    <cellStyle name="Note 12 3 2 3" xfId="51989" xr:uid="{00000000-0005-0000-0000-00005DB50000}"/>
    <cellStyle name="Note 12 3 3" xfId="28646" xr:uid="{00000000-0005-0000-0000-00005EB50000}"/>
    <cellStyle name="Note 12 3 4" xfId="44243" xr:uid="{00000000-0005-0000-0000-00005FB50000}"/>
    <cellStyle name="Note 12 4" xfId="20721" xr:uid="{00000000-0005-0000-0000-000060B50000}"/>
    <cellStyle name="Note 12 4 2" xfId="36390" xr:uid="{00000000-0005-0000-0000-000061B50000}"/>
    <cellStyle name="Note 12 4 3" xfId="51987" xr:uid="{00000000-0005-0000-0000-000062B50000}"/>
    <cellStyle name="Note 12 5" xfId="28644" xr:uid="{00000000-0005-0000-0000-000063B50000}"/>
    <cellStyle name="Note 12 6" xfId="44241" xr:uid="{00000000-0005-0000-0000-000064B50000}"/>
    <cellStyle name="Note 13" xfId="12819" xr:uid="{00000000-0005-0000-0000-000065B50000}"/>
    <cellStyle name="Note 13 2" xfId="12820" xr:uid="{00000000-0005-0000-0000-000066B50000}"/>
    <cellStyle name="Note 13 2 2" xfId="20725" xr:uid="{00000000-0005-0000-0000-000067B50000}"/>
    <cellStyle name="Note 13 2 2 2" xfId="36394" xr:uid="{00000000-0005-0000-0000-000068B50000}"/>
    <cellStyle name="Note 13 2 2 3" xfId="51991" xr:uid="{00000000-0005-0000-0000-000069B50000}"/>
    <cellStyle name="Note 13 2 3" xfId="28648" xr:uid="{00000000-0005-0000-0000-00006AB50000}"/>
    <cellStyle name="Note 13 2 4" xfId="44245" xr:uid="{00000000-0005-0000-0000-00006BB50000}"/>
    <cellStyle name="Note 13 3" xfId="12821" xr:uid="{00000000-0005-0000-0000-00006CB50000}"/>
    <cellStyle name="Note 13 3 2" xfId="20726" xr:uid="{00000000-0005-0000-0000-00006DB50000}"/>
    <cellStyle name="Note 13 3 2 2" xfId="36395" xr:uid="{00000000-0005-0000-0000-00006EB50000}"/>
    <cellStyle name="Note 13 3 2 3" xfId="51992" xr:uid="{00000000-0005-0000-0000-00006FB50000}"/>
    <cellStyle name="Note 13 3 3" xfId="28649" xr:uid="{00000000-0005-0000-0000-000070B50000}"/>
    <cellStyle name="Note 13 3 4" xfId="44246" xr:uid="{00000000-0005-0000-0000-000071B50000}"/>
    <cellStyle name="Note 13 4" xfId="20724" xr:uid="{00000000-0005-0000-0000-000072B50000}"/>
    <cellStyle name="Note 13 4 2" xfId="36393" xr:uid="{00000000-0005-0000-0000-000073B50000}"/>
    <cellStyle name="Note 13 4 3" xfId="51990" xr:uid="{00000000-0005-0000-0000-000074B50000}"/>
    <cellStyle name="Note 13 5" xfId="28647" xr:uid="{00000000-0005-0000-0000-000075B50000}"/>
    <cellStyle name="Note 13 6" xfId="44244" xr:uid="{00000000-0005-0000-0000-000076B50000}"/>
    <cellStyle name="Note 14" xfId="12822" xr:uid="{00000000-0005-0000-0000-000077B50000}"/>
    <cellStyle name="Note 14 2" xfId="12823" xr:uid="{00000000-0005-0000-0000-000078B50000}"/>
    <cellStyle name="Note 14 2 2" xfId="20728" xr:uid="{00000000-0005-0000-0000-000079B50000}"/>
    <cellStyle name="Note 14 2 2 2" xfId="36397" xr:uid="{00000000-0005-0000-0000-00007AB50000}"/>
    <cellStyle name="Note 14 2 2 3" xfId="51994" xr:uid="{00000000-0005-0000-0000-00007BB50000}"/>
    <cellStyle name="Note 14 2 3" xfId="28651" xr:uid="{00000000-0005-0000-0000-00007CB50000}"/>
    <cellStyle name="Note 14 2 4" xfId="44248" xr:uid="{00000000-0005-0000-0000-00007DB50000}"/>
    <cellStyle name="Note 14 3" xfId="12824" xr:uid="{00000000-0005-0000-0000-00007EB50000}"/>
    <cellStyle name="Note 14 3 2" xfId="20729" xr:uid="{00000000-0005-0000-0000-00007FB50000}"/>
    <cellStyle name="Note 14 3 2 2" xfId="36398" xr:uid="{00000000-0005-0000-0000-000080B50000}"/>
    <cellStyle name="Note 14 3 2 3" xfId="51995" xr:uid="{00000000-0005-0000-0000-000081B50000}"/>
    <cellStyle name="Note 14 3 3" xfId="28652" xr:uid="{00000000-0005-0000-0000-000082B50000}"/>
    <cellStyle name="Note 14 3 4" xfId="44249" xr:uid="{00000000-0005-0000-0000-000083B50000}"/>
    <cellStyle name="Note 14 4" xfId="20727" xr:uid="{00000000-0005-0000-0000-000084B50000}"/>
    <cellStyle name="Note 14 4 2" xfId="36396" xr:uid="{00000000-0005-0000-0000-000085B50000}"/>
    <cellStyle name="Note 14 4 3" xfId="51993" xr:uid="{00000000-0005-0000-0000-000086B50000}"/>
    <cellStyle name="Note 14 5" xfId="28650" xr:uid="{00000000-0005-0000-0000-000087B50000}"/>
    <cellStyle name="Note 14 6" xfId="44247" xr:uid="{00000000-0005-0000-0000-000088B50000}"/>
    <cellStyle name="Note 15" xfId="12825" xr:uid="{00000000-0005-0000-0000-000089B50000}"/>
    <cellStyle name="Note 15 2" xfId="12826" xr:uid="{00000000-0005-0000-0000-00008AB50000}"/>
    <cellStyle name="Note 15 2 2" xfId="20731" xr:uid="{00000000-0005-0000-0000-00008BB50000}"/>
    <cellStyle name="Note 15 2 2 2" xfId="36400" xr:uid="{00000000-0005-0000-0000-00008CB50000}"/>
    <cellStyle name="Note 15 2 2 3" xfId="51997" xr:uid="{00000000-0005-0000-0000-00008DB50000}"/>
    <cellStyle name="Note 15 2 3" xfId="28654" xr:uid="{00000000-0005-0000-0000-00008EB50000}"/>
    <cellStyle name="Note 15 2 4" xfId="44251" xr:uid="{00000000-0005-0000-0000-00008FB50000}"/>
    <cellStyle name="Note 15 3" xfId="12827" xr:uid="{00000000-0005-0000-0000-000090B50000}"/>
    <cellStyle name="Note 15 3 2" xfId="20732" xr:uid="{00000000-0005-0000-0000-000091B50000}"/>
    <cellStyle name="Note 15 3 2 2" xfId="36401" xr:uid="{00000000-0005-0000-0000-000092B50000}"/>
    <cellStyle name="Note 15 3 2 3" xfId="51998" xr:uid="{00000000-0005-0000-0000-000093B50000}"/>
    <cellStyle name="Note 15 3 3" xfId="28655" xr:uid="{00000000-0005-0000-0000-000094B50000}"/>
    <cellStyle name="Note 15 3 4" xfId="44252" xr:uid="{00000000-0005-0000-0000-000095B50000}"/>
    <cellStyle name="Note 15 4" xfId="20730" xr:uid="{00000000-0005-0000-0000-000096B50000}"/>
    <cellStyle name="Note 15 4 2" xfId="36399" xr:uid="{00000000-0005-0000-0000-000097B50000}"/>
    <cellStyle name="Note 15 4 3" xfId="51996" xr:uid="{00000000-0005-0000-0000-000098B50000}"/>
    <cellStyle name="Note 15 5" xfId="28653" xr:uid="{00000000-0005-0000-0000-000099B50000}"/>
    <cellStyle name="Note 15 6" xfId="44250" xr:uid="{00000000-0005-0000-0000-00009AB50000}"/>
    <cellStyle name="Note 16" xfId="12828" xr:uid="{00000000-0005-0000-0000-00009BB50000}"/>
    <cellStyle name="Note 16 2" xfId="12829" xr:uid="{00000000-0005-0000-0000-00009CB50000}"/>
    <cellStyle name="Note 16 2 2" xfId="20734" xr:uid="{00000000-0005-0000-0000-00009DB50000}"/>
    <cellStyle name="Note 16 2 2 2" xfId="36403" xr:uid="{00000000-0005-0000-0000-00009EB50000}"/>
    <cellStyle name="Note 16 2 2 3" xfId="52000" xr:uid="{00000000-0005-0000-0000-00009FB50000}"/>
    <cellStyle name="Note 16 2 3" xfId="28657" xr:uid="{00000000-0005-0000-0000-0000A0B50000}"/>
    <cellStyle name="Note 16 2 4" xfId="44254" xr:uid="{00000000-0005-0000-0000-0000A1B50000}"/>
    <cellStyle name="Note 16 3" xfId="12830" xr:uid="{00000000-0005-0000-0000-0000A2B50000}"/>
    <cellStyle name="Note 16 3 2" xfId="20735" xr:uid="{00000000-0005-0000-0000-0000A3B50000}"/>
    <cellStyle name="Note 16 3 2 2" xfId="36404" xr:uid="{00000000-0005-0000-0000-0000A4B50000}"/>
    <cellStyle name="Note 16 3 2 3" xfId="52001" xr:uid="{00000000-0005-0000-0000-0000A5B50000}"/>
    <cellStyle name="Note 16 3 3" xfId="28658" xr:uid="{00000000-0005-0000-0000-0000A6B50000}"/>
    <cellStyle name="Note 16 3 4" xfId="44255" xr:uid="{00000000-0005-0000-0000-0000A7B50000}"/>
    <cellStyle name="Note 16 4" xfId="20733" xr:uid="{00000000-0005-0000-0000-0000A8B50000}"/>
    <cellStyle name="Note 16 4 2" xfId="36402" xr:uid="{00000000-0005-0000-0000-0000A9B50000}"/>
    <cellStyle name="Note 16 4 3" xfId="51999" xr:uid="{00000000-0005-0000-0000-0000AAB50000}"/>
    <cellStyle name="Note 16 5" xfId="28656" xr:uid="{00000000-0005-0000-0000-0000ABB50000}"/>
    <cellStyle name="Note 16 6" xfId="44253" xr:uid="{00000000-0005-0000-0000-0000ACB50000}"/>
    <cellStyle name="Note 17" xfId="12831" xr:uid="{00000000-0005-0000-0000-0000ADB50000}"/>
    <cellStyle name="Note 17 2" xfId="12832" xr:uid="{00000000-0005-0000-0000-0000AEB50000}"/>
    <cellStyle name="Note 17 2 2" xfId="20737" xr:uid="{00000000-0005-0000-0000-0000AFB50000}"/>
    <cellStyle name="Note 17 2 2 2" xfId="36406" xr:uid="{00000000-0005-0000-0000-0000B0B50000}"/>
    <cellStyle name="Note 17 2 2 3" xfId="52003" xr:uid="{00000000-0005-0000-0000-0000B1B50000}"/>
    <cellStyle name="Note 17 2 3" xfId="28660" xr:uid="{00000000-0005-0000-0000-0000B2B50000}"/>
    <cellStyle name="Note 17 2 4" xfId="44257" xr:uid="{00000000-0005-0000-0000-0000B3B50000}"/>
    <cellStyle name="Note 17 3" xfId="12833" xr:uid="{00000000-0005-0000-0000-0000B4B50000}"/>
    <cellStyle name="Note 17 3 2" xfId="20738" xr:uid="{00000000-0005-0000-0000-0000B5B50000}"/>
    <cellStyle name="Note 17 3 2 2" xfId="36407" xr:uid="{00000000-0005-0000-0000-0000B6B50000}"/>
    <cellStyle name="Note 17 3 2 3" xfId="52004" xr:uid="{00000000-0005-0000-0000-0000B7B50000}"/>
    <cellStyle name="Note 17 3 3" xfId="28661" xr:uid="{00000000-0005-0000-0000-0000B8B50000}"/>
    <cellStyle name="Note 17 3 4" xfId="44258" xr:uid="{00000000-0005-0000-0000-0000B9B50000}"/>
    <cellStyle name="Note 17 4" xfId="20736" xr:uid="{00000000-0005-0000-0000-0000BAB50000}"/>
    <cellStyle name="Note 17 4 2" xfId="36405" xr:uid="{00000000-0005-0000-0000-0000BBB50000}"/>
    <cellStyle name="Note 17 4 3" xfId="52002" xr:uid="{00000000-0005-0000-0000-0000BCB50000}"/>
    <cellStyle name="Note 17 5" xfId="28659" xr:uid="{00000000-0005-0000-0000-0000BDB50000}"/>
    <cellStyle name="Note 17 6" xfId="44256" xr:uid="{00000000-0005-0000-0000-0000BEB50000}"/>
    <cellStyle name="Note 18" xfId="12834" xr:uid="{00000000-0005-0000-0000-0000BFB50000}"/>
    <cellStyle name="Note 18 2" xfId="12835" xr:uid="{00000000-0005-0000-0000-0000C0B50000}"/>
    <cellStyle name="Note 18 2 2" xfId="20740" xr:uid="{00000000-0005-0000-0000-0000C1B50000}"/>
    <cellStyle name="Note 18 2 2 2" xfId="36409" xr:uid="{00000000-0005-0000-0000-0000C2B50000}"/>
    <cellStyle name="Note 18 2 2 3" xfId="52006" xr:uid="{00000000-0005-0000-0000-0000C3B50000}"/>
    <cellStyle name="Note 18 2 3" xfId="28663" xr:uid="{00000000-0005-0000-0000-0000C4B50000}"/>
    <cellStyle name="Note 18 2 4" xfId="44260" xr:uid="{00000000-0005-0000-0000-0000C5B50000}"/>
    <cellStyle name="Note 18 3" xfId="12836" xr:uid="{00000000-0005-0000-0000-0000C6B50000}"/>
    <cellStyle name="Note 18 3 2" xfId="20741" xr:uid="{00000000-0005-0000-0000-0000C7B50000}"/>
    <cellStyle name="Note 18 3 2 2" xfId="36410" xr:uid="{00000000-0005-0000-0000-0000C8B50000}"/>
    <cellStyle name="Note 18 3 2 3" xfId="52007" xr:uid="{00000000-0005-0000-0000-0000C9B50000}"/>
    <cellStyle name="Note 18 3 3" xfId="28664" xr:uid="{00000000-0005-0000-0000-0000CAB50000}"/>
    <cellStyle name="Note 18 3 4" xfId="44261" xr:uid="{00000000-0005-0000-0000-0000CBB50000}"/>
    <cellStyle name="Note 18 4" xfId="20739" xr:uid="{00000000-0005-0000-0000-0000CCB50000}"/>
    <cellStyle name="Note 18 4 2" xfId="36408" xr:uid="{00000000-0005-0000-0000-0000CDB50000}"/>
    <cellStyle name="Note 18 4 3" xfId="52005" xr:uid="{00000000-0005-0000-0000-0000CEB50000}"/>
    <cellStyle name="Note 18 5" xfId="28662" xr:uid="{00000000-0005-0000-0000-0000CFB50000}"/>
    <cellStyle name="Note 18 6" xfId="44259" xr:uid="{00000000-0005-0000-0000-0000D0B50000}"/>
    <cellStyle name="Note 2" xfId="12837" xr:uid="{00000000-0005-0000-0000-0000D1B50000}"/>
    <cellStyle name="Note 2 10" xfId="12838" xr:uid="{00000000-0005-0000-0000-0000D2B50000}"/>
    <cellStyle name="Note 2 10 2" xfId="12839" xr:uid="{00000000-0005-0000-0000-0000D3B50000}"/>
    <cellStyle name="Note 2 10 2 2" xfId="20744" xr:uid="{00000000-0005-0000-0000-0000D4B50000}"/>
    <cellStyle name="Note 2 10 2 2 2" xfId="36413" xr:uid="{00000000-0005-0000-0000-0000D5B50000}"/>
    <cellStyle name="Note 2 10 2 2 3" xfId="52010" xr:uid="{00000000-0005-0000-0000-0000D6B50000}"/>
    <cellStyle name="Note 2 10 2 3" xfId="28667" xr:uid="{00000000-0005-0000-0000-0000D7B50000}"/>
    <cellStyle name="Note 2 10 2 4" xfId="44264" xr:uid="{00000000-0005-0000-0000-0000D8B50000}"/>
    <cellStyle name="Note 2 10 3" xfId="12840" xr:uid="{00000000-0005-0000-0000-0000D9B50000}"/>
    <cellStyle name="Note 2 10 3 2" xfId="20745" xr:uid="{00000000-0005-0000-0000-0000DAB50000}"/>
    <cellStyle name="Note 2 10 3 2 2" xfId="36414" xr:uid="{00000000-0005-0000-0000-0000DBB50000}"/>
    <cellStyle name="Note 2 10 3 2 3" xfId="52011" xr:uid="{00000000-0005-0000-0000-0000DCB50000}"/>
    <cellStyle name="Note 2 10 3 3" xfId="28668" xr:uid="{00000000-0005-0000-0000-0000DDB50000}"/>
    <cellStyle name="Note 2 10 3 4" xfId="44265" xr:uid="{00000000-0005-0000-0000-0000DEB50000}"/>
    <cellStyle name="Note 2 10 4" xfId="20743" xr:uid="{00000000-0005-0000-0000-0000DFB50000}"/>
    <cellStyle name="Note 2 10 4 2" xfId="36412" xr:uid="{00000000-0005-0000-0000-0000E0B50000}"/>
    <cellStyle name="Note 2 10 4 3" xfId="52009" xr:uid="{00000000-0005-0000-0000-0000E1B50000}"/>
    <cellStyle name="Note 2 10 5" xfId="28666" xr:uid="{00000000-0005-0000-0000-0000E2B50000}"/>
    <cellStyle name="Note 2 10 6" xfId="44263" xr:uid="{00000000-0005-0000-0000-0000E3B50000}"/>
    <cellStyle name="Note 2 11" xfId="12841" xr:uid="{00000000-0005-0000-0000-0000E4B50000}"/>
    <cellStyle name="Note 2 11 2" xfId="12842" xr:uid="{00000000-0005-0000-0000-0000E5B50000}"/>
    <cellStyle name="Note 2 11 2 2" xfId="20747" xr:uid="{00000000-0005-0000-0000-0000E6B50000}"/>
    <cellStyle name="Note 2 11 2 2 2" xfId="36416" xr:uid="{00000000-0005-0000-0000-0000E7B50000}"/>
    <cellStyle name="Note 2 11 2 2 3" xfId="52013" xr:uid="{00000000-0005-0000-0000-0000E8B50000}"/>
    <cellStyle name="Note 2 11 2 3" xfId="28670" xr:uid="{00000000-0005-0000-0000-0000E9B50000}"/>
    <cellStyle name="Note 2 11 2 4" xfId="44267" xr:uid="{00000000-0005-0000-0000-0000EAB50000}"/>
    <cellStyle name="Note 2 11 3" xfId="12843" xr:uid="{00000000-0005-0000-0000-0000EBB50000}"/>
    <cellStyle name="Note 2 11 3 2" xfId="20748" xr:uid="{00000000-0005-0000-0000-0000ECB50000}"/>
    <cellStyle name="Note 2 11 3 2 2" xfId="36417" xr:uid="{00000000-0005-0000-0000-0000EDB50000}"/>
    <cellStyle name="Note 2 11 3 2 3" xfId="52014" xr:uid="{00000000-0005-0000-0000-0000EEB50000}"/>
    <cellStyle name="Note 2 11 3 3" xfId="28671" xr:uid="{00000000-0005-0000-0000-0000EFB50000}"/>
    <cellStyle name="Note 2 11 3 4" xfId="44268" xr:uid="{00000000-0005-0000-0000-0000F0B50000}"/>
    <cellStyle name="Note 2 11 4" xfId="20746" xr:uid="{00000000-0005-0000-0000-0000F1B50000}"/>
    <cellStyle name="Note 2 11 4 2" xfId="36415" xr:uid="{00000000-0005-0000-0000-0000F2B50000}"/>
    <cellStyle name="Note 2 11 4 3" xfId="52012" xr:uid="{00000000-0005-0000-0000-0000F3B50000}"/>
    <cellStyle name="Note 2 11 5" xfId="28669" xr:uid="{00000000-0005-0000-0000-0000F4B50000}"/>
    <cellStyle name="Note 2 11 6" xfId="44266" xr:uid="{00000000-0005-0000-0000-0000F5B50000}"/>
    <cellStyle name="Note 2 12" xfId="12844" xr:uid="{00000000-0005-0000-0000-0000F6B50000}"/>
    <cellStyle name="Note 2 12 2" xfId="12845" xr:uid="{00000000-0005-0000-0000-0000F7B50000}"/>
    <cellStyle name="Note 2 12 2 2" xfId="20750" xr:uid="{00000000-0005-0000-0000-0000F8B50000}"/>
    <cellStyle name="Note 2 12 2 2 2" xfId="36419" xr:uid="{00000000-0005-0000-0000-0000F9B50000}"/>
    <cellStyle name="Note 2 12 2 2 3" xfId="52016" xr:uid="{00000000-0005-0000-0000-0000FAB50000}"/>
    <cellStyle name="Note 2 12 2 3" xfId="28673" xr:uid="{00000000-0005-0000-0000-0000FBB50000}"/>
    <cellStyle name="Note 2 12 2 4" xfId="44270" xr:uid="{00000000-0005-0000-0000-0000FCB50000}"/>
    <cellStyle name="Note 2 12 3" xfId="12846" xr:uid="{00000000-0005-0000-0000-0000FDB50000}"/>
    <cellStyle name="Note 2 12 3 2" xfId="20751" xr:uid="{00000000-0005-0000-0000-0000FEB50000}"/>
    <cellStyle name="Note 2 12 3 2 2" xfId="36420" xr:uid="{00000000-0005-0000-0000-0000FFB50000}"/>
    <cellStyle name="Note 2 12 3 2 3" xfId="52017" xr:uid="{00000000-0005-0000-0000-000000B60000}"/>
    <cellStyle name="Note 2 12 3 3" xfId="28674" xr:uid="{00000000-0005-0000-0000-000001B60000}"/>
    <cellStyle name="Note 2 12 3 4" xfId="44271" xr:uid="{00000000-0005-0000-0000-000002B60000}"/>
    <cellStyle name="Note 2 12 4" xfId="20749" xr:uid="{00000000-0005-0000-0000-000003B60000}"/>
    <cellStyle name="Note 2 12 4 2" xfId="36418" xr:uid="{00000000-0005-0000-0000-000004B60000}"/>
    <cellStyle name="Note 2 12 4 3" xfId="52015" xr:uid="{00000000-0005-0000-0000-000005B60000}"/>
    <cellStyle name="Note 2 12 5" xfId="28672" xr:uid="{00000000-0005-0000-0000-000006B60000}"/>
    <cellStyle name="Note 2 12 6" xfId="44269" xr:uid="{00000000-0005-0000-0000-000007B60000}"/>
    <cellStyle name="Note 2 13" xfId="12847" xr:uid="{00000000-0005-0000-0000-000008B60000}"/>
    <cellStyle name="Note 2 13 2" xfId="12848" xr:uid="{00000000-0005-0000-0000-000009B60000}"/>
    <cellStyle name="Note 2 13 2 2" xfId="20753" xr:uid="{00000000-0005-0000-0000-00000AB60000}"/>
    <cellStyle name="Note 2 13 2 2 2" xfId="36422" xr:uid="{00000000-0005-0000-0000-00000BB60000}"/>
    <cellStyle name="Note 2 13 2 2 3" xfId="52019" xr:uid="{00000000-0005-0000-0000-00000CB60000}"/>
    <cellStyle name="Note 2 13 2 3" xfId="28676" xr:uid="{00000000-0005-0000-0000-00000DB60000}"/>
    <cellStyle name="Note 2 13 2 4" xfId="44273" xr:uid="{00000000-0005-0000-0000-00000EB60000}"/>
    <cellStyle name="Note 2 13 3" xfId="12849" xr:uid="{00000000-0005-0000-0000-00000FB60000}"/>
    <cellStyle name="Note 2 13 3 2" xfId="20754" xr:uid="{00000000-0005-0000-0000-000010B60000}"/>
    <cellStyle name="Note 2 13 3 2 2" xfId="36423" xr:uid="{00000000-0005-0000-0000-000011B60000}"/>
    <cellStyle name="Note 2 13 3 2 3" xfId="52020" xr:uid="{00000000-0005-0000-0000-000012B60000}"/>
    <cellStyle name="Note 2 13 3 3" xfId="28677" xr:uid="{00000000-0005-0000-0000-000013B60000}"/>
    <cellStyle name="Note 2 13 3 4" xfId="44274" xr:uid="{00000000-0005-0000-0000-000014B60000}"/>
    <cellStyle name="Note 2 13 4" xfId="20752" xr:uid="{00000000-0005-0000-0000-000015B60000}"/>
    <cellStyle name="Note 2 13 4 2" xfId="36421" xr:uid="{00000000-0005-0000-0000-000016B60000}"/>
    <cellStyle name="Note 2 13 4 3" xfId="52018" xr:uid="{00000000-0005-0000-0000-000017B60000}"/>
    <cellStyle name="Note 2 13 5" xfId="28675" xr:uid="{00000000-0005-0000-0000-000018B60000}"/>
    <cellStyle name="Note 2 13 6" xfId="44272" xr:uid="{00000000-0005-0000-0000-000019B60000}"/>
    <cellStyle name="Note 2 14" xfId="12850" xr:uid="{00000000-0005-0000-0000-00001AB60000}"/>
    <cellStyle name="Note 2 14 2" xfId="12851" xr:uid="{00000000-0005-0000-0000-00001BB60000}"/>
    <cellStyle name="Note 2 14 2 2" xfId="20756" xr:uid="{00000000-0005-0000-0000-00001CB60000}"/>
    <cellStyle name="Note 2 14 2 2 2" xfId="36425" xr:uid="{00000000-0005-0000-0000-00001DB60000}"/>
    <cellStyle name="Note 2 14 2 2 3" xfId="52022" xr:uid="{00000000-0005-0000-0000-00001EB60000}"/>
    <cellStyle name="Note 2 14 2 3" xfId="28679" xr:uid="{00000000-0005-0000-0000-00001FB60000}"/>
    <cellStyle name="Note 2 14 2 4" xfId="44276" xr:uid="{00000000-0005-0000-0000-000020B60000}"/>
    <cellStyle name="Note 2 14 3" xfId="12852" xr:uid="{00000000-0005-0000-0000-000021B60000}"/>
    <cellStyle name="Note 2 14 3 2" xfId="20757" xr:uid="{00000000-0005-0000-0000-000022B60000}"/>
    <cellStyle name="Note 2 14 3 2 2" xfId="36426" xr:uid="{00000000-0005-0000-0000-000023B60000}"/>
    <cellStyle name="Note 2 14 3 2 3" xfId="52023" xr:uid="{00000000-0005-0000-0000-000024B60000}"/>
    <cellStyle name="Note 2 14 3 3" xfId="28680" xr:uid="{00000000-0005-0000-0000-000025B60000}"/>
    <cellStyle name="Note 2 14 3 4" xfId="44277" xr:uid="{00000000-0005-0000-0000-000026B60000}"/>
    <cellStyle name="Note 2 14 4" xfId="20755" xr:uid="{00000000-0005-0000-0000-000027B60000}"/>
    <cellStyle name="Note 2 14 4 2" xfId="36424" xr:uid="{00000000-0005-0000-0000-000028B60000}"/>
    <cellStyle name="Note 2 14 4 3" xfId="52021" xr:uid="{00000000-0005-0000-0000-000029B60000}"/>
    <cellStyle name="Note 2 14 5" xfId="28678" xr:uid="{00000000-0005-0000-0000-00002AB60000}"/>
    <cellStyle name="Note 2 14 6" xfId="44275" xr:uid="{00000000-0005-0000-0000-00002BB60000}"/>
    <cellStyle name="Note 2 15" xfId="12853" xr:uid="{00000000-0005-0000-0000-00002CB60000}"/>
    <cellStyle name="Note 2 15 2" xfId="12854" xr:uid="{00000000-0005-0000-0000-00002DB60000}"/>
    <cellStyle name="Note 2 15 2 2" xfId="20759" xr:uid="{00000000-0005-0000-0000-00002EB60000}"/>
    <cellStyle name="Note 2 15 2 2 2" xfId="36428" xr:uid="{00000000-0005-0000-0000-00002FB60000}"/>
    <cellStyle name="Note 2 15 2 2 3" xfId="52025" xr:uid="{00000000-0005-0000-0000-000030B60000}"/>
    <cellStyle name="Note 2 15 2 3" xfId="28682" xr:uid="{00000000-0005-0000-0000-000031B60000}"/>
    <cellStyle name="Note 2 15 2 4" xfId="44279" xr:uid="{00000000-0005-0000-0000-000032B60000}"/>
    <cellStyle name="Note 2 15 3" xfId="12855" xr:uid="{00000000-0005-0000-0000-000033B60000}"/>
    <cellStyle name="Note 2 15 3 2" xfId="20760" xr:uid="{00000000-0005-0000-0000-000034B60000}"/>
    <cellStyle name="Note 2 15 3 2 2" xfId="36429" xr:uid="{00000000-0005-0000-0000-000035B60000}"/>
    <cellStyle name="Note 2 15 3 2 3" xfId="52026" xr:uid="{00000000-0005-0000-0000-000036B60000}"/>
    <cellStyle name="Note 2 15 3 3" xfId="28683" xr:uid="{00000000-0005-0000-0000-000037B60000}"/>
    <cellStyle name="Note 2 15 3 4" xfId="44280" xr:uid="{00000000-0005-0000-0000-000038B60000}"/>
    <cellStyle name="Note 2 15 4" xfId="20758" xr:uid="{00000000-0005-0000-0000-000039B60000}"/>
    <cellStyle name="Note 2 15 4 2" xfId="36427" xr:uid="{00000000-0005-0000-0000-00003AB60000}"/>
    <cellStyle name="Note 2 15 4 3" xfId="52024" xr:uid="{00000000-0005-0000-0000-00003BB60000}"/>
    <cellStyle name="Note 2 15 5" xfId="28681" xr:uid="{00000000-0005-0000-0000-00003CB60000}"/>
    <cellStyle name="Note 2 15 6" xfId="44278" xr:uid="{00000000-0005-0000-0000-00003DB60000}"/>
    <cellStyle name="Note 2 16" xfId="12856" xr:uid="{00000000-0005-0000-0000-00003EB60000}"/>
    <cellStyle name="Note 2 16 2" xfId="12857" xr:uid="{00000000-0005-0000-0000-00003FB60000}"/>
    <cellStyle name="Note 2 16 2 2" xfId="20762" xr:uid="{00000000-0005-0000-0000-000040B60000}"/>
    <cellStyle name="Note 2 16 2 2 2" xfId="36431" xr:uid="{00000000-0005-0000-0000-000041B60000}"/>
    <cellStyle name="Note 2 16 2 2 3" xfId="52028" xr:uid="{00000000-0005-0000-0000-000042B60000}"/>
    <cellStyle name="Note 2 16 2 3" xfId="28685" xr:uid="{00000000-0005-0000-0000-000043B60000}"/>
    <cellStyle name="Note 2 16 2 4" xfId="44282" xr:uid="{00000000-0005-0000-0000-000044B60000}"/>
    <cellStyle name="Note 2 16 3" xfId="12858" xr:uid="{00000000-0005-0000-0000-000045B60000}"/>
    <cellStyle name="Note 2 16 3 2" xfId="20763" xr:uid="{00000000-0005-0000-0000-000046B60000}"/>
    <cellStyle name="Note 2 16 3 2 2" xfId="36432" xr:uid="{00000000-0005-0000-0000-000047B60000}"/>
    <cellStyle name="Note 2 16 3 2 3" xfId="52029" xr:uid="{00000000-0005-0000-0000-000048B60000}"/>
    <cellStyle name="Note 2 16 3 3" xfId="28686" xr:uid="{00000000-0005-0000-0000-000049B60000}"/>
    <cellStyle name="Note 2 16 3 4" xfId="44283" xr:uid="{00000000-0005-0000-0000-00004AB60000}"/>
    <cellStyle name="Note 2 16 4" xfId="20761" xr:uid="{00000000-0005-0000-0000-00004BB60000}"/>
    <cellStyle name="Note 2 16 4 2" xfId="36430" xr:uid="{00000000-0005-0000-0000-00004CB60000}"/>
    <cellStyle name="Note 2 16 4 3" xfId="52027" xr:uid="{00000000-0005-0000-0000-00004DB60000}"/>
    <cellStyle name="Note 2 16 5" xfId="28684" xr:uid="{00000000-0005-0000-0000-00004EB60000}"/>
    <cellStyle name="Note 2 16 6" xfId="44281" xr:uid="{00000000-0005-0000-0000-00004FB60000}"/>
    <cellStyle name="Note 2 17" xfId="12859" xr:uid="{00000000-0005-0000-0000-000050B60000}"/>
    <cellStyle name="Note 2 17 2" xfId="12860" xr:uid="{00000000-0005-0000-0000-000051B60000}"/>
    <cellStyle name="Note 2 17 2 2" xfId="20765" xr:uid="{00000000-0005-0000-0000-000052B60000}"/>
    <cellStyle name="Note 2 17 2 2 2" xfId="36434" xr:uid="{00000000-0005-0000-0000-000053B60000}"/>
    <cellStyle name="Note 2 17 2 2 3" xfId="52031" xr:uid="{00000000-0005-0000-0000-000054B60000}"/>
    <cellStyle name="Note 2 17 2 3" xfId="28688" xr:uid="{00000000-0005-0000-0000-000055B60000}"/>
    <cellStyle name="Note 2 17 2 4" xfId="44285" xr:uid="{00000000-0005-0000-0000-000056B60000}"/>
    <cellStyle name="Note 2 17 3" xfId="12861" xr:uid="{00000000-0005-0000-0000-000057B60000}"/>
    <cellStyle name="Note 2 17 3 2" xfId="20766" xr:uid="{00000000-0005-0000-0000-000058B60000}"/>
    <cellStyle name="Note 2 17 3 2 2" xfId="36435" xr:uid="{00000000-0005-0000-0000-000059B60000}"/>
    <cellStyle name="Note 2 17 3 2 3" xfId="52032" xr:uid="{00000000-0005-0000-0000-00005AB60000}"/>
    <cellStyle name="Note 2 17 3 3" xfId="28689" xr:uid="{00000000-0005-0000-0000-00005BB60000}"/>
    <cellStyle name="Note 2 17 3 4" xfId="44286" xr:uid="{00000000-0005-0000-0000-00005CB60000}"/>
    <cellStyle name="Note 2 17 4" xfId="20764" xr:uid="{00000000-0005-0000-0000-00005DB60000}"/>
    <cellStyle name="Note 2 17 4 2" xfId="36433" xr:uid="{00000000-0005-0000-0000-00005EB60000}"/>
    <cellStyle name="Note 2 17 4 3" xfId="52030" xr:uid="{00000000-0005-0000-0000-00005FB60000}"/>
    <cellStyle name="Note 2 17 5" xfId="28687" xr:uid="{00000000-0005-0000-0000-000060B60000}"/>
    <cellStyle name="Note 2 17 6" xfId="44284" xr:uid="{00000000-0005-0000-0000-000061B60000}"/>
    <cellStyle name="Note 2 18" xfId="12862" xr:uid="{00000000-0005-0000-0000-000062B60000}"/>
    <cellStyle name="Note 2 18 2" xfId="20767" xr:uid="{00000000-0005-0000-0000-000063B60000}"/>
    <cellStyle name="Note 2 18 2 2" xfId="36436" xr:uid="{00000000-0005-0000-0000-000064B60000}"/>
    <cellStyle name="Note 2 18 2 3" xfId="52033" xr:uid="{00000000-0005-0000-0000-000065B60000}"/>
    <cellStyle name="Note 2 18 3" xfId="28690" xr:uid="{00000000-0005-0000-0000-000066B60000}"/>
    <cellStyle name="Note 2 18 4" xfId="44287" xr:uid="{00000000-0005-0000-0000-000067B60000}"/>
    <cellStyle name="Note 2 19" xfId="12863" xr:uid="{00000000-0005-0000-0000-000068B60000}"/>
    <cellStyle name="Note 2 19 2" xfId="20768" xr:uid="{00000000-0005-0000-0000-000069B60000}"/>
    <cellStyle name="Note 2 19 2 2" xfId="36437" xr:uid="{00000000-0005-0000-0000-00006AB60000}"/>
    <cellStyle name="Note 2 19 2 3" xfId="52034" xr:uid="{00000000-0005-0000-0000-00006BB60000}"/>
    <cellStyle name="Note 2 19 3" xfId="28691" xr:uid="{00000000-0005-0000-0000-00006CB60000}"/>
    <cellStyle name="Note 2 19 4" xfId="44288" xr:uid="{00000000-0005-0000-0000-00006DB60000}"/>
    <cellStyle name="Note 2 2" xfId="12864" xr:uid="{00000000-0005-0000-0000-00006EB60000}"/>
    <cellStyle name="Note 2 2 10" xfId="12865" xr:uid="{00000000-0005-0000-0000-00006FB60000}"/>
    <cellStyle name="Note 2 2 10 2" xfId="12866" xr:uid="{00000000-0005-0000-0000-000070B60000}"/>
    <cellStyle name="Note 2 2 10 2 2" xfId="20771" xr:uid="{00000000-0005-0000-0000-000071B60000}"/>
    <cellStyle name="Note 2 2 10 2 2 2" xfId="36440" xr:uid="{00000000-0005-0000-0000-000072B60000}"/>
    <cellStyle name="Note 2 2 10 2 2 3" xfId="52037" xr:uid="{00000000-0005-0000-0000-000073B60000}"/>
    <cellStyle name="Note 2 2 10 2 3" xfId="28694" xr:uid="{00000000-0005-0000-0000-000074B60000}"/>
    <cellStyle name="Note 2 2 10 2 4" xfId="44291" xr:uid="{00000000-0005-0000-0000-000075B60000}"/>
    <cellStyle name="Note 2 2 10 3" xfId="12867" xr:uid="{00000000-0005-0000-0000-000076B60000}"/>
    <cellStyle name="Note 2 2 10 3 2" xfId="20772" xr:uid="{00000000-0005-0000-0000-000077B60000}"/>
    <cellStyle name="Note 2 2 10 3 2 2" xfId="36441" xr:uid="{00000000-0005-0000-0000-000078B60000}"/>
    <cellStyle name="Note 2 2 10 3 2 3" xfId="52038" xr:uid="{00000000-0005-0000-0000-000079B60000}"/>
    <cellStyle name="Note 2 2 10 3 3" xfId="28695" xr:uid="{00000000-0005-0000-0000-00007AB60000}"/>
    <cellStyle name="Note 2 2 10 3 4" xfId="44292" xr:uid="{00000000-0005-0000-0000-00007BB60000}"/>
    <cellStyle name="Note 2 2 10 4" xfId="20770" xr:uid="{00000000-0005-0000-0000-00007CB60000}"/>
    <cellStyle name="Note 2 2 10 4 2" xfId="36439" xr:uid="{00000000-0005-0000-0000-00007DB60000}"/>
    <cellStyle name="Note 2 2 10 4 3" xfId="52036" xr:uid="{00000000-0005-0000-0000-00007EB60000}"/>
    <cellStyle name="Note 2 2 10 5" xfId="28693" xr:uid="{00000000-0005-0000-0000-00007FB60000}"/>
    <cellStyle name="Note 2 2 10 6" xfId="44290" xr:uid="{00000000-0005-0000-0000-000080B60000}"/>
    <cellStyle name="Note 2 2 11" xfId="12868" xr:uid="{00000000-0005-0000-0000-000081B60000}"/>
    <cellStyle name="Note 2 2 11 2" xfId="12869" xr:uid="{00000000-0005-0000-0000-000082B60000}"/>
    <cellStyle name="Note 2 2 11 2 2" xfId="20774" xr:uid="{00000000-0005-0000-0000-000083B60000}"/>
    <cellStyle name="Note 2 2 11 2 2 2" xfId="36443" xr:uid="{00000000-0005-0000-0000-000084B60000}"/>
    <cellStyle name="Note 2 2 11 2 2 3" xfId="52040" xr:uid="{00000000-0005-0000-0000-000085B60000}"/>
    <cellStyle name="Note 2 2 11 2 3" xfId="28697" xr:uid="{00000000-0005-0000-0000-000086B60000}"/>
    <cellStyle name="Note 2 2 11 2 4" xfId="44294" xr:uid="{00000000-0005-0000-0000-000087B60000}"/>
    <cellStyle name="Note 2 2 11 3" xfId="12870" xr:uid="{00000000-0005-0000-0000-000088B60000}"/>
    <cellStyle name="Note 2 2 11 3 2" xfId="20775" xr:uid="{00000000-0005-0000-0000-000089B60000}"/>
    <cellStyle name="Note 2 2 11 3 2 2" xfId="36444" xr:uid="{00000000-0005-0000-0000-00008AB60000}"/>
    <cellStyle name="Note 2 2 11 3 2 3" xfId="52041" xr:uid="{00000000-0005-0000-0000-00008BB60000}"/>
    <cellStyle name="Note 2 2 11 3 3" xfId="28698" xr:uid="{00000000-0005-0000-0000-00008CB60000}"/>
    <cellStyle name="Note 2 2 11 3 4" xfId="44295" xr:uid="{00000000-0005-0000-0000-00008DB60000}"/>
    <cellStyle name="Note 2 2 11 4" xfId="20773" xr:uid="{00000000-0005-0000-0000-00008EB60000}"/>
    <cellStyle name="Note 2 2 11 4 2" xfId="36442" xr:uid="{00000000-0005-0000-0000-00008FB60000}"/>
    <cellStyle name="Note 2 2 11 4 3" xfId="52039" xr:uid="{00000000-0005-0000-0000-000090B60000}"/>
    <cellStyle name="Note 2 2 11 5" xfId="28696" xr:uid="{00000000-0005-0000-0000-000091B60000}"/>
    <cellStyle name="Note 2 2 11 6" xfId="44293" xr:uid="{00000000-0005-0000-0000-000092B60000}"/>
    <cellStyle name="Note 2 2 12" xfId="12871" xr:uid="{00000000-0005-0000-0000-000093B60000}"/>
    <cellStyle name="Note 2 2 12 2" xfId="12872" xr:uid="{00000000-0005-0000-0000-000094B60000}"/>
    <cellStyle name="Note 2 2 12 2 2" xfId="20777" xr:uid="{00000000-0005-0000-0000-000095B60000}"/>
    <cellStyle name="Note 2 2 12 2 2 2" xfId="36446" xr:uid="{00000000-0005-0000-0000-000096B60000}"/>
    <cellStyle name="Note 2 2 12 2 2 3" xfId="52043" xr:uid="{00000000-0005-0000-0000-000097B60000}"/>
    <cellStyle name="Note 2 2 12 2 3" xfId="28700" xr:uid="{00000000-0005-0000-0000-000098B60000}"/>
    <cellStyle name="Note 2 2 12 2 4" xfId="44297" xr:uid="{00000000-0005-0000-0000-000099B60000}"/>
    <cellStyle name="Note 2 2 12 3" xfId="12873" xr:uid="{00000000-0005-0000-0000-00009AB60000}"/>
    <cellStyle name="Note 2 2 12 3 2" xfId="20778" xr:uid="{00000000-0005-0000-0000-00009BB60000}"/>
    <cellStyle name="Note 2 2 12 3 2 2" xfId="36447" xr:uid="{00000000-0005-0000-0000-00009CB60000}"/>
    <cellStyle name="Note 2 2 12 3 2 3" xfId="52044" xr:uid="{00000000-0005-0000-0000-00009DB60000}"/>
    <cellStyle name="Note 2 2 12 3 3" xfId="28701" xr:uid="{00000000-0005-0000-0000-00009EB60000}"/>
    <cellStyle name="Note 2 2 12 3 4" xfId="44298" xr:uid="{00000000-0005-0000-0000-00009FB60000}"/>
    <cellStyle name="Note 2 2 12 4" xfId="20776" xr:uid="{00000000-0005-0000-0000-0000A0B60000}"/>
    <cellStyle name="Note 2 2 12 4 2" xfId="36445" xr:uid="{00000000-0005-0000-0000-0000A1B60000}"/>
    <cellStyle name="Note 2 2 12 4 3" xfId="52042" xr:uid="{00000000-0005-0000-0000-0000A2B60000}"/>
    <cellStyle name="Note 2 2 12 5" xfId="28699" xr:uid="{00000000-0005-0000-0000-0000A3B60000}"/>
    <cellStyle name="Note 2 2 12 6" xfId="44296" xr:uid="{00000000-0005-0000-0000-0000A4B60000}"/>
    <cellStyle name="Note 2 2 13" xfId="12874" xr:uid="{00000000-0005-0000-0000-0000A5B60000}"/>
    <cellStyle name="Note 2 2 13 2" xfId="12875" xr:uid="{00000000-0005-0000-0000-0000A6B60000}"/>
    <cellStyle name="Note 2 2 13 2 2" xfId="20780" xr:uid="{00000000-0005-0000-0000-0000A7B60000}"/>
    <cellStyle name="Note 2 2 13 2 2 2" xfId="36449" xr:uid="{00000000-0005-0000-0000-0000A8B60000}"/>
    <cellStyle name="Note 2 2 13 2 2 3" xfId="52046" xr:uid="{00000000-0005-0000-0000-0000A9B60000}"/>
    <cellStyle name="Note 2 2 13 2 3" xfId="28703" xr:uid="{00000000-0005-0000-0000-0000AAB60000}"/>
    <cellStyle name="Note 2 2 13 2 4" xfId="44300" xr:uid="{00000000-0005-0000-0000-0000ABB60000}"/>
    <cellStyle name="Note 2 2 13 3" xfId="12876" xr:uid="{00000000-0005-0000-0000-0000ACB60000}"/>
    <cellStyle name="Note 2 2 13 3 2" xfId="20781" xr:uid="{00000000-0005-0000-0000-0000ADB60000}"/>
    <cellStyle name="Note 2 2 13 3 2 2" xfId="36450" xr:uid="{00000000-0005-0000-0000-0000AEB60000}"/>
    <cellStyle name="Note 2 2 13 3 2 3" xfId="52047" xr:uid="{00000000-0005-0000-0000-0000AFB60000}"/>
    <cellStyle name="Note 2 2 13 3 3" xfId="28704" xr:uid="{00000000-0005-0000-0000-0000B0B60000}"/>
    <cellStyle name="Note 2 2 13 3 4" xfId="44301" xr:uid="{00000000-0005-0000-0000-0000B1B60000}"/>
    <cellStyle name="Note 2 2 13 4" xfId="20779" xr:uid="{00000000-0005-0000-0000-0000B2B60000}"/>
    <cellStyle name="Note 2 2 13 4 2" xfId="36448" xr:uid="{00000000-0005-0000-0000-0000B3B60000}"/>
    <cellStyle name="Note 2 2 13 4 3" xfId="52045" xr:uid="{00000000-0005-0000-0000-0000B4B60000}"/>
    <cellStyle name="Note 2 2 13 5" xfId="28702" xr:uid="{00000000-0005-0000-0000-0000B5B60000}"/>
    <cellStyle name="Note 2 2 13 6" xfId="44299" xr:uid="{00000000-0005-0000-0000-0000B6B60000}"/>
    <cellStyle name="Note 2 2 14" xfId="12877" xr:uid="{00000000-0005-0000-0000-0000B7B60000}"/>
    <cellStyle name="Note 2 2 14 2" xfId="12878" xr:uid="{00000000-0005-0000-0000-0000B8B60000}"/>
    <cellStyle name="Note 2 2 14 2 2" xfId="20783" xr:uid="{00000000-0005-0000-0000-0000B9B60000}"/>
    <cellStyle name="Note 2 2 14 2 2 2" xfId="36452" xr:uid="{00000000-0005-0000-0000-0000BAB60000}"/>
    <cellStyle name="Note 2 2 14 2 2 3" xfId="52049" xr:uid="{00000000-0005-0000-0000-0000BBB60000}"/>
    <cellStyle name="Note 2 2 14 2 3" xfId="28706" xr:uid="{00000000-0005-0000-0000-0000BCB60000}"/>
    <cellStyle name="Note 2 2 14 2 4" xfId="44303" xr:uid="{00000000-0005-0000-0000-0000BDB60000}"/>
    <cellStyle name="Note 2 2 14 3" xfId="12879" xr:uid="{00000000-0005-0000-0000-0000BEB60000}"/>
    <cellStyle name="Note 2 2 14 3 2" xfId="20784" xr:uid="{00000000-0005-0000-0000-0000BFB60000}"/>
    <cellStyle name="Note 2 2 14 3 2 2" xfId="36453" xr:uid="{00000000-0005-0000-0000-0000C0B60000}"/>
    <cellStyle name="Note 2 2 14 3 2 3" xfId="52050" xr:uid="{00000000-0005-0000-0000-0000C1B60000}"/>
    <cellStyle name="Note 2 2 14 3 3" xfId="28707" xr:uid="{00000000-0005-0000-0000-0000C2B60000}"/>
    <cellStyle name="Note 2 2 14 3 4" xfId="44304" xr:uid="{00000000-0005-0000-0000-0000C3B60000}"/>
    <cellStyle name="Note 2 2 14 4" xfId="20782" xr:uid="{00000000-0005-0000-0000-0000C4B60000}"/>
    <cellStyle name="Note 2 2 14 4 2" xfId="36451" xr:uid="{00000000-0005-0000-0000-0000C5B60000}"/>
    <cellStyle name="Note 2 2 14 4 3" xfId="52048" xr:uid="{00000000-0005-0000-0000-0000C6B60000}"/>
    <cellStyle name="Note 2 2 14 5" xfId="28705" xr:uid="{00000000-0005-0000-0000-0000C7B60000}"/>
    <cellStyle name="Note 2 2 14 6" xfId="44302" xr:uid="{00000000-0005-0000-0000-0000C8B60000}"/>
    <cellStyle name="Note 2 2 15" xfId="12880" xr:uid="{00000000-0005-0000-0000-0000C9B60000}"/>
    <cellStyle name="Note 2 2 15 2" xfId="12881" xr:uid="{00000000-0005-0000-0000-0000CAB60000}"/>
    <cellStyle name="Note 2 2 15 2 2" xfId="20786" xr:uid="{00000000-0005-0000-0000-0000CBB60000}"/>
    <cellStyle name="Note 2 2 15 2 2 2" xfId="36455" xr:uid="{00000000-0005-0000-0000-0000CCB60000}"/>
    <cellStyle name="Note 2 2 15 2 2 3" xfId="52052" xr:uid="{00000000-0005-0000-0000-0000CDB60000}"/>
    <cellStyle name="Note 2 2 15 2 3" xfId="28709" xr:uid="{00000000-0005-0000-0000-0000CEB60000}"/>
    <cellStyle name="Note 2 2 15 2 4" xfId="44306" xr:uid="{00000000-0005-0000-0000-0000CFB60000}"/>
    <cellStyle name="Note 2 2 15 3" xfId="12882" xr:uid="{00000000-0005-0000-0000-0000D0B60000}"/>
    <cellStyle name="Note 2 2 15 3 2" xfId="20787" xr:uid="{00000000-0005-0000-0000-0000D1B60000}"/>
    <cellStyle name="Note 2 2 15 3 2 2" xfId="36456" xr:uid="{00000000-0005-0000-0000-0000D2B60000}"/>
    <cellStyle name="Note 2 2 15 3 2 3" xfId="52053" xr:uid="{00000000-0005-0000-0000-0000D3B60000}"/>
    <cellStyle name="Note 2 2 15 3 3" xfId="28710" xr:uid="{00000000-0005-0000-0000-0000D4B60000}"/>
    <cellStyle name="Note 2 2 15 3 4" xfId="44307" xr:uid="{00000000-0005-0000-0000-0000D5B60000}"/>
    <cellStyle name="Note 2 2 15 4" xfId="20785" xr:uid="{00000000-0005-0000-0000-0000D6B60000}"/>
    <cellStyle name="Note 2 2 15 4 2" xfId="36454" xr:uid="{00000000-0005-0000-0000-0000D7B60000}"/>
    <cellStyle name="Note 2 2 15 4 3" xfId="52051" xr:uid="{00000000-0005-0000-0000-0000D8B60000}"/>
    <cellStyle name="Note 2 2 15 5" xfId="28708" xr:uid="{00000000-0005-0000-0000-0000D9B60000}"/>
    <cellStyle name="Note 2 2 15 6" xfId="44305" xr:uid="{00000000-0005-0000-0000-0000DAB60000}"/>
    <cellStyle name="Note 2 2 16" xfId="12883" xr:uid="{00000000-0005-0000-0000-0000DBB60000}"/>
    <cellStyle name="Note 2 2 16 2" xfId="12884" xr:uid="{00000000-0005-0000-0000-0000DCB60000}"/>
    <cellStyle name="Note 2 2 16 2 2" xfId="20789" xr:uid="{00000000-0005-0000-0000-0000DDB60000}"/>
    <cellStyle name="Note 2 2 16 2 2 2" xfId="36458" xr:uid="{00000000-0005-0000-0000-0000DEB60000}"/>
    <cellStyle name="Note 2 2 16 2 2 3" xfId="52055" xr:uid="{00000000-0005-0000-0000-0000DFB60000}"/>
    <cellStyle name="Note 2 2 16 2 3" xfId="28712" xr:uid="{00000000-0005-0000-0000-0000E0B60000}"/>
    <cellStyle name="Note 2 2 16 2 4" xfId="44309" xr:uid="{00000000-0005-0000-0000-0000E1B60000}"/>
    <cellStyle name="Note 2 2 16 3" xfId="12885" xr:uid="{00000000-0005-0000-0000-0000E2B60000}"/>
    <cellStyle name="Note 2 2 16 3 2" xfId="20790" xr:uid="{00000000-0005-0000-0000-0000E3B60000}"/>
    <cellStyle name="Note 2 2 16 3 2 2" xfId="36459" xr:uid="{00000000-0005-0000-0000-0000E4B60000}"/>
    <cellStyle name="Note 2 2 16 3 2 3" xfId="52056" xr:uid="{00000000-0005-0000-0000-0000E5B60000}"/>
    <cellStyle name="Note 2 2 16 3 3" xfId="28713" xr:uid="{00000000-0005-0000-0000-0000E6B60000}"/>
    <cellStyle name="Note 2 2 16 3 4" xfId="44310" xr:uid="{00000000-0005-0000-0000-0000E7B60000}"/>
    <cellStyle name="Note 2 2 16 4" xfId="20788" xr:uid="{00000000-0005-0000-0000-0000E8B60000}"/>
    <cellStyle name="Note 2 2 16 4 2" xfId="36457" xr:uid="{00000000-0005-0000-0000-0000E9B60000}"/>
    <cellStyle name="Note 2 2 16 4 3" xfId="52054" xr:uid="{00000000-0005-0000-0000-0000EAB60000}"/>
    <cellStyle name="Note 2 2 16 5" xfId="28711" xr:uid="{00000000-0005-0000-0000-0000EBB60000}"/>
    <cellStyle name="Note 2 2 16 6" xfId="44308" xr:uid="{00000000-0005-0000-0000-0000ECB60000}"/>
    <cellStyle name="Note 2 2 17" xfId="12886" xr:uid="{00000000-0005-0000-0000-0000EDB60000}"/>
    <cellStyle name="Note 2 2 17 2" xfId="20791" xr:uid="{00000000-0005-0000-0000-0000EEB60000}"/>
    <cellStyle name="Note 2 2 17 2 2" xfId="36460" xr:uid="{00000000-0005-0000-0000-0000EFB60000}"/>
    <cellStyle name="Note 2 2 17 2 3" xfId="52057" xr:uid="{00000000-0005-0000-0000-0000F0B60000}"/>
    <cellStyle name="Note 2 2 17 3" xfId="28714" xr:uid="{00000000-0005-0000-0000-0000F1B60000}"/>
    <cellStyle name="Note 2 2 17 4" xfId="44311" xr:uid="{00000000-0005-0000-0000-0000F2B60000}"/>
    <cellStyle name="Note 2 2 18" xfId="12887" xr:uid="{00000000-0005-0000-0000-0000F3B60000}"/>
    <cellStyle name="Note 2 2 18 2" xfId="20792" xr:uid="{00000000-0005-0000-0000-0000F4B60000}"/>
    <cellStyle name="Note 2 2 18 2 2" xfId="36461" xr:uid="{00000000-0005-0000-0000-0000F5B60000}"/>
    <cellStyle name="Note 2 2 18 2 3" xfId="52058" xr:uid="{00000000-0005-0000-0000-0000F6B60000}"/>
    <cellStyle name="Note 2 2 18 3" xfId="28715" xr:uid="{00000000-0005-0000-0000-0000F7B60000}"/>
    <cellStyle name="Note 2 2 18 4" xfId="44312" xr:uid="{00000000-0005-0000-0000-0000F8B60000}"/>
    <cellStyle name="Note 2 2 19" xfId="20769" xr:uid="{00000000-0005-0000-0000-0000F9B60000}"/>
    <cellStyle name="Note 2 2 19 2" xfId="36438" xr:uid="{00000000-0005-0000-0000-0000FAB60000}"/>
    <cellStyle name="Note 2 2 19 3" xfId="52035" xr:uid="{00000000-0005-0000-0000-0000FBB60000}"/>
    <cellStyle name="Note 2 2 2" xfId="12888" xr:uid="{00000000-0005-0000-0000-0000FCB60000}"/>
    <cellStyle name="Note 2 2 2 2" xfId="12889" xr:uid="{00000000-0005-0000-0000-0000FDB60000}"/>
    <cellStyle name="Note 2 2 2 2 2" xfId="12890" xr:uid="{00000000-0005-0000-0000-0000FEB60000}"/>
    <cellStyle name="Note 2 2 2 2 2 2" xfId="12891" xr:uid="{00000000-0005-0000-0000-0000FFB60000}"/>
    <cellStyle name="Note 2 2 2 2 2 2 2" xfId="20796" xr:uid="{00000000-0005-0000-0000-000000B70000}"/>
    <cellStyle name="Note 2 2 2 2 2 2 2 2" xfId="36465" xr:uid="{00000000-0005-0000-0000-000001B70000}"/>
    <cellStyle name="Note 2 2 2 2 2 2 2 3" xfId="52062" xr:uid="{00000000-0005-0000-0000-000002B70000}"/>
    <cellStyle name="Note 2 2 2 2 2 2 3" xfId="28719" xr:uid="{00000000-0005-0000-0000-000003B70000}"/>
    <cellStyle name="Note 2 2 2 2 2 2 4" xfId="44316" xr:uid="{00000000-0005-0000-0000-000004B70000}"/>
    <cellStyle name="Note 2 2 2 2 2 3" xfId="12892" xr:uid="{00000000-0005-0000-0000-000005B70000}"/>
    <cellStyle name="Note 2 2 2 2 2 3 2" xfId="20797" xr:uid="{00000000-0005-0000-0000-000006B70000}"/>
    <cellStyle name="Note 2 2 2 2 2 3 2 2" xfId="36466" xr:uid="{00000000-0005-0000-0000-000007B70000}"/>
    <cellStyle name="Note 2 2 2 2 2 3 2 3" xfId="52063" xr:uid="{00000000-0005-0000-0000-000008B70000}"/>
    <cellStyle name="Note 2 2 2 2 2 3 3" xfId="28720" xr:uid="{00000000-0005-0000-0000-000009B70000}"/>
    <cellStyle name="Note 2 2 2 2 2 3 4" xfId="44317" xr:uid="{00000000-0005-0000-0000-00000AB70000}"/>
    <cellStyle name="Note 2 2 2 2 2 4" xfId="20795" xr:uid="{00000000-0005-0000-0000-00000BB70000}"/>
    <cellStyle name="Note 2 2 2 2 2 4 2" xfId="36464" xr:uid="{00000000-0005-0000-0000-00000CB70000}"/>
    <cellStyle name="Note 2 2 2 2 2 4 3" xfId="52061" xr:uid="{00000000-0005-0000-0000-00000DB70000}"/>
    <cellStyle name="Note 2 2 2 2 2 5" xfId="28718" xr:uid="{00000000-0005-0000-0000-00000EB70000}"/>
    <cellStyle name="Note 2 2 2 2 2 6" xfId="44315" xr:uid="{00000000-0005-0000-0000-00000FB70000}"/>
    <cellStyle name="Note 2 2 2 2 3" xfId="12893" xr:uid="{00000000-0005-0000-0000-000010B70000}"/>
    <cellStyle name="Note 2 2 2 2 3 2" xfId="20798" xr:uid="{00000000-0005-0000-0000-000011B70000}"/>
    <cellStyle name="Note 2 2 2 2 3 2 2" xfId="36467" xr:uid="{00000000-0005-0000-0000-000012B70000}"/>
    <cellStyle name="Note 2 2 2 2 3 2 3" xfId="52064" xr:uid="{00000000-0005-0000-0000-000013B70000}"/>
    <cellStyle name="Note 2 2 2 2 3 3" xfId="28721" xr:uid="{00000000-0005-0000-0000-000014B70000}"/>
    <cellStyle name="Note 2 2 2 2 3 4" xfId="44318" xr:uid="{00000000-0005-0000-0000-000015B70000}"/>
    <cellStyle name="Note 2 2 2 2 4" xfId="12894" xr:uid="{00000000-0005-0000-0000-000016B70000}"/>
    <cellStyle name="Note 2 2 2 2 4 2" xfId="20799" xr:uid="{00000000-0005-0000-0000-000017B70000}"/>
    <cellStyle name="Note 2 2 2 2 4 2 2" xfId="36468" xr:uid="{00000000-0005-0000-0000-000018B70000}"/>
    <cellStyle name="Note 2 2 2 2 4 2 3" xfId="52065" xr:uid="{00000000-0005-0000-0000-000019B70000}"/>
    <cellStyle name="Note 2 2 2 2 4 3" xfId="28722" xr:uid="{00000000-0005-0000-0000-00001AB70000}"/>
    <cellStyle name="Note 2 2 2 2 4 4" xfId="44319" xr:uid="{00000000-0005-0000-0000-00001BB70000}"/>
    <cellStyle name="Note 2 2 2 2 5" xfId="20794" xr:uid="{00000000-0005-0000-0000-00001CB70000}"/>
    <cellStyle name="Note 2 2 2 2 5 2" xfId="36463" xr:uid="{00000000-0005-0000-0000-00001DB70000}"/>
    <cellStyle name="Note 2 2 2 2 5 3" xfId="52060" xr:uid="{00000000-0005-0000-0000-00001EB70000}"/>
    <cellStyle name="Note 2 2 2 2 6" xfId="28717" xr:uid="{00000000-0005-0000-0000-00001FB70000}"/>
    <cellStyle name="Note 2 2 2 2 7" xfId="44314" xr:uid="{00000000-0005-0000-0000-000020B70000}"/>
    <cellStyle name="Note 2 2 2 3" xfId="12895" xr:uid="{00000000-0005-0000-0000-000021B70000}"/>
    <cellStyle name="Note 2 2 2 3 2" xfId="12896" xr:uid="{00000000-0005-0000-0000-000022B70000}"/>
    <cellStyle name="Note 2 2 2 3 2 2" xfId="20801" xr:uid="{00000000-0005-0000-0000-000023B70000}"/>
    <cellStyle name="Note 2 2 2 3 2 2 2" xfId="36470" xr:uid="{00000000-0005-0000-0000-000024B70000}"/>
    <cellStyle name="Note 2 2 2 3 2 2 3" xfId="52067" xr:uid="{00000000-0005-0000-0000-000025B70000}"/>
    <cellStyle name="Note 2 2 2 3 2 3" xfId="28724" xr:uid="{00000000-0005-0000-0000-000026B70000}"/>
    <cellStyle name="Note 2 2 2 3 2 4" xfId="44321" xr:uid="{00000000-0005-0000-0000-000027B70000}"/>
    <cellStyle name="Note 2 2 2 3 3" xfId="12897" xr:uid="{00000000-0005-0000-0000-000028B70000}"/>
    <cellStyle name="Note 2 2 2 3 3 2" xfId="20802" xr:uid="{00000000-0005-0000-0000-000029B70000}"/>
    <cellStyle name="Note 2 2 2 3 3 2 2" xfId="36471" xr:uid="{00000000-0005-0000-0000-00002AB70000}"/>
    <cellStyle name="Note 2 2 2 3 3 2 3" xfId="52068" xr:uid="{00000000-0005-0000-0000-00002BB70000}"/>
    <cellStyle name="Note 2 2 2 3 3 3" xfId="28725" xr:uid="{00000000-0005-0000-0000-00002CB70000}"/>
    <cellStyle name="Note 2 2 2 3 3 4" xfId="44322" xr:uid="{00000000-0005-0000-0000-00002DB70000}"/>
    <cellStyle name="Note 2 2 2 3 4" xfId="20800" xr:uid="{00000000-0005-0000-0000-00002EB70000}"/>
    <cellStyle name="Note 2 2 2 3 4 2" xfId="36469" xr:uid="{00000000-0005-0000-0000-00002FB70000}"/>
    <cellStyle name="Note 2 2 2 3 4 3" xfId="52066" xr:uid="{00000000-0005-0000-0000-000030B70000}"/>
    <cellStyle name="Note 2 2 2 3 5" xfId="28723" xr:uid="{00000000-0005-0000-0000-000031B70000}"/>
    <cellStyle name="Note 2 2 2 3 6" xfId="44320" xr:uid="{00000000-0005-0000-0000-000032B70000}"/>
    <cellStyle name="Note 2 2 2 4" xfId="12898" xr:uid="{00000000-0005-0000-0000-000033B70000}"/>
    <cellStyle name="Note 2 2 2 4 2" xfId="20803" xr:uid="{00000000-0005-0000-0000-000034B70000}"/>
    <cellStyle name="Note 2 2 2 4 2 2" xfId="36472" xr:uid="{00000000-0005-0000-0000-000035B70000}"/>
    <cellStyle name="Note 2 2 2 4 2 3" xfId="52069" xr:uid="{00000000-0005-0000-0000-000036B70000}"/>
    <cellStyle name="Note 2 2 2 4 3" xfId="28726" xr:uid="{00000000-0005-0000-0000-000037B70000}"/>
    <cellStyle name="Note 2 2 2 4 4" xfId="44323" xr:uid="{00000000-0005-0000-0000-000038B70000}"/>
    <cellStyle name="Note 2 2 2 5" xfId="12899" xr:uid="{00000000-0005-0000-0000-000039B70000}"/>
    <cellStyle name="Note 2 2 2 5 2" xfId="20804" xr:uid="{00000000-0005-0000-0000-00003AB70000}"/>
    <cellStyle name="Note 2 2 2 5 2 2" xfId="36473" xr:uid="{00000000-0005-0000-0000-00003BB70000}"/>
    <cellStyle name="Note 2 2 2 5 2 3" xfId="52070" xr:uid="{00000000-0005-0000-0000-00003CB70000}"/>
    <cellStyle name="Note 2 2 2 5 3" xfId="28727" xr:uid="{00000000-0005-0000-0000-00003DB70000}"/>
    <cellStyle name="Note 2 2 2 5 4" xfId="44324" xr:uid="{00000000-0005-0000-0000-00003EB70000}"/>
    <cellStyle name="Note 2 2 2 6" xfId="20793" xr:uid="{00000000-0005-0000-0000-00003FB70000}"/>
    <cellStyle name="Note 2 2 2 6 2" xfId="36462" xr:uid="{00000000-0005-0000-0000-000040B70000}"/>
    <cellStyle name="Note 2 2 2 6 3" xfId="52059" xr:uid="{00000000-0005-0000-0000-000041B70000}"/>
    <cellStyle name="Note 2 2 2 7" xfId="28716" xr:uid="{00000000-0005-0000-0000-000042B70000}"/>
    <cellStyle name="Note 2 2 2 8" xfId="44313" xr:uid="{00000000-0005-0000-0000-000043B70000}"/>
    <cellStyle name="Note 2 2 20" xfId="28692" xr:uid="{00000000-0005-0000-0000-000044B70000}"/>
    <cellStyle name="Note 2 2 21" xfId="44289" xr:uid="{00000000-0005-0000-0000-000045B70000}"/>
    <cellStyle name="Note 2 2 3" xfId="12900" xr:uid="{00000000-0005-0000-0000-000046B70000}"/>
    <cellStyle name="Note 2 2 3 2" xfId="12901" xr:uid="{00000000-0005-0000-0000-000047B70000}"/>
    <cellStyle name="Note 2 2 3 2 2" xfId="12902" xr:uid="{00000000-0005-0000-0000-000048B70000}"/>
    <cellStyle name="Note 2 2 3 2 2 2" xfId="12903" xr:uid="{00000000-0005-0000-0000-000049B70000}"/>
    <cellStyle name="Note 2 2 3 2 2 2 2" xfId="20808" xr:uid="{00000000-0005-0000-0000-00004AB70000}"/>
    <cellStyle name="Note 2 2 3 2 2 2 2 2" xfId="36477" xr:uid="{00000000-0005-0000-0000-00004BB70000}"/>
    <cellStyle name="Note 2 2 3 2 2 2 2 3" xfId="52074" xr:uid="{00000000-0005-0000-0000-00004CB70000}"/>
    <cellStyle name="Note 2 2 3 2 2 2 3" xfId="28731" xr:uid="{00000000-0005-0000-0000-00004DB70000}"/>
    <cellStyle name="Note 2 2 3 2 2 2 4" xfId="44328" xr:uid="{00000000-0005-0000-0000-00004EB70000}"/>
    <cellStyle name="Note 2 2 3 2 2 3" xfId="12904" xr:uid="{00000000-0005-0000-0000-00004FB70000}"/>
    <cellStyle name="Note 2 2 3 2 2 3 2" xfId="20809" xr:uid="{00000000-0005-0000-0000-000050B70000}"/>
    <cellStyle name="Note 2 2 3 2 2 3 2 2" xfId="36478" xr:uid="{00000000-0005-0000-0000-000051B70000}"/>
    <cellStyle name="Note 2 2 3 2 2 3 2 3" xfId="52075" xr:uid="{00000000-0005-0000-0000-000052B70000}"/>
    <cellStyle name="Note 2 2 3 2 2 3 3" xfId="28732" xr:uid="{00000000-0005-0000-0000-000053B70000}"/>
    <cellStyle name="Note 2 2 3 2 2 3 4" xfId="44329" xr:uid="{00000000-0005-0000-0000-000054B70000}"/>
    <cellStyle name="Note 2 2 3 2 2 4" xfId="20807" xr:uid="{00000000-0005-0000-0000-000055B70000}"/>
    <cellStyle name="Note 2 2 3 2 2 4 2" xfId="36476" xr:uid="{00000000-0005-0000-0000-000056B70000}"/>
    <cellStyle name="Note 2 2 3 2 2 4 3" xfId="52073" xr:uid="{00000000-0005-0000-0000-000057B70000}"/>
    <cellStyle name="Note 2 2 3 2 2 5" xfId="28730" xr:uid="{00000000-0005-0000-0000-000058B70000}"/>
    <cellStyle name="Note 2 2 3 2 2 6" xfId="44327" xr:uid="{00000000-0005-0000-0000-000059B70000}"/>
    <cellStyle name="Note 2 2 3 2 3" xfId="12905" xr:uid="{00000000-0005-0000-0000-00005AB70000}"/>
    <cellStyle name="Note 2 2 3 2 3 2" xfId="20810" xr:uid="{00000000-0005-0000-0000-00005BB70000}"/>
    <cellStyle name="Note 2 2 3 2 3 2 2" xfId="36479" xr:uid="{00000000-0005-0000-0000-00005CB70000}"/>
    <cellStyle name="Note 2 2 3 2 3 2 3" xfId="52076" xr:uid="{00000000-0005-0000-0000-00005DB70000}"/>
    <cellStyle name="Note 2 2 3 2 3 3" xfId="28733" xr:uid="{00000000-0005-0000-0000-00005EB70000}"/>
    <cellStyle name="Note 2 2 3 2 3 4" xfId="44330" xr:uid="{00000000-0005-0000-0000-00005FB70000}"/>
    <cellStyle name="Note 2 2 3 2 4" xfId="12906" xr:uid="{00000000-0005-0000-0000-000060B70000}"/>
    <cellStyle name="Note 2 2 3 2 4 2" xfId="20811" xr:uid="{00000000-0005-0000-0000-000061B70000}"/>
    <cellStyle name="Note 2 2 3 2 4 2 2" xfId="36480" xr:uid="{00000000-0005-0000-0000-000062B70000}"/>
    <cellStyle name="Note 2 2 3 2 4 2 3" xfId="52077" xr:uid="{00000000-0005-0000-0000-000063B70000}"/>
    <cellStyle name="Note 2 2 3 2 4 3" xfId="28734" xr:uid="{00000000-0005-0000-0000-000064B70000}"/>
    <cellStyle name="Note 2 2 3 2 4 4" xfId="44331" xr:uid="{00000000-0005-0000-0000-000065B70000}"/>
    <cellStyle name="Note 2 2 3 2 5" xfId="20806" xr:uid="{00000000-0005-0000-0000-000066B70000}"/>
    <cellStyle name="Note 2 2 3 2 5 2" xfId="36475" xr:uid="{00000000-0005-0000-0000-000067B70000}"/>
    <cellStyle name="Note 2 2 3 2 5 3" xfId="52072" xr:uid="{00000000-0005-0000-0000-000068B70000}"/>
    <cellStyle name="Note 2 2 3 2 6" xfId="28729" xr:uid="{00000000-0005-0000-0000-000069B70000}"/>
    <cellStyle name="Note 2 2 3 2 7" xfId="44326" xr:uid="{00000000-0005-0000-0000-00006AB70000}"/>
    <cellStyle name="Note 2 2 3 3" xfId="12907" xr:uid="{00000000-0005-0000-0000-00006BB70000}"/>
    <cellStyle name="Note 2 2 3 3 2" xfId="12908" xr:uid="{00000000-0005-0000-0000-00006CB70000}"/>
    <cellStyle name="Note 2 2 3 3 2 2" xfId="20813" xr:uid="{00000000-0005-0000-0000-00006DB70000}"/>
    <cellStyle name="Note 2 2 3 3 2 2 2" xfId="36482" xr:uid="{00000000-0005-0000-0000-00006EB70000}"/>
    <cellStyle name="Note 2 2 3 3 2 2 3" xfId="52079" xr:uid="{00000000-0005-0000-0000-00006FB70000}"/>
    <cellStyle name="Note 2 2 3 3 2 3" xfId="28736" xr:uid="{00000000-0005-0000-0000-000070B70000}"/>
    <cellStyle name="Note 2 2 3 3 2 4" xfId="44333" xr:uid="{00000000-0005-0000-0000-000071B70000}"/>
    <cellStyle name="Note 2 2 3 3 3" xfId="12909" xr:uid="{00000000-0005-0000-0000-000072B70000}"/>
    <cellStyle name="Note 2 2 3 3 3 2" xfId="20814" xr:uid="{00000000-0005-0000-0000-000073B70000}"/>
    <cellStyle name="Note 2 2 3 3 3 2 2" xfId="36483" xr:uid="{00000000-0005-0000-0000-000074B70000}"/>
    <cellStyle name="Note 2 2 3 3 3 2 3" xfId="52080" xr:uid="{00000000-0005-0000-0000-000075B70000}"/>
    <cellStyle name="Note 2 2 3 3 3 3" xfId="28737" xr:uid="{00000000-0005-0000-0000-000076B70000}"/>
    <cellStyle name="Note 2 2 3 3 3 4" xfId="44334" xr:uid="{00000000-0005-0000-0000-000077B70000}"/>
    <cellStyle name="Note 2 2 3 3 4" xfId="20812" xr:uid="{00000000-0005-0000-0000-000078B70000}"/>
    <cellStyle name="Note 2 2 3 3 4 2" xfId="36481" xr:uid="{00000000-0005-0000-0000-000079B70000}"/>
    <cellStyle name="Note 2 2 3 3 4 3" xfId="52078" xr:uid="{00000000-0005-0000-0000-00007AB70000}"/>
    <cellStyle name="Note 2 2 3 3 5" xfId="28735" xr:uid="{00000000-0005-0000-0000-00007BB70000}"/>
    <cellStyle name="Note 2 2 3 3 6" xfId="44332" xr:uid="{00000000-0005-0000-0000-00007CB70000}"/>
    <cellStyle name="Note 2 2 3 4" xfId="12910" xr:uid="{00000000-0005-0000-0000-00007DB70000}"/>
    <cellStyle name="Note 2 2 3 4 2" xfId="20815" xr:uid="{00000000-0005-0000-0000-00007EB70000}"/>
    <cellStyle name="Note 2 2 3 4 2 2" xfId="36484" xr:uid="{00000000-0005-0000-0000-00007FB70000}"/>
    <cellStyle name="Note 2 2 3 4 2 3" xfId="52081" xr:uid="{00000000-0005-0000-0000-000080B70000}"/>
    <cellStyle name="Note 2 2 3 4 3" xfId="28738" xr:uid="{00000000-0005-0000-0000-000081B70000}"/>
    <cellStyle name="Note 2 2 3 4 4" xfId="44335" xr:uid="{00000000-0005-0000-0000-000082B70000}"/>
    <cellStyle name="Note 2 2 3 5" xfId="12911" xr:uid="{00000000-0005-0000-0000-000083B70000}"/>
    <cellStyle name="Note 2 2 3 5 2" xfId="20816" xr:uid="{00000000-0005-0000-0000-000084B70000}"/>
    <cellStyle name="Note 2 2 3 5 2 2" xfId="36485" xr:uid="{00000000-0005-0000-0000-000085B70000}"/>
    <cellStyle name="Note 2 2 3 5 2 3" xfId="52082" xr:uid="{00000000-0005-0000-0000-000086B70000}"/>
    <cellStyle name="Note 2 2 3 5 3" xfId="28739" xr:uid="{00000000-0005-0000-0000-000087B70000}"/>
    <cellStyle name="Note 2 2 3 5 4" xfId="44336" xr:uid="{00000000-0005-0000-0000-000088B70000}"/>
    <cellStyle name="Note 2 2 3 6" xfId="20805" xr:uid="{00000000-0005-0000-0000-000089B70000}"/>
    <cellStyle name="Note 2 2 3 6 2" xfId="36474" xr:uid="{00000000-0005-0000-0000-00008AB70000}"/>
    <cellStyle name="Note 2 2 3 6 3" xfId="52071" xr:uid="{00000000-0005-0000-0000-00008BB70000}"/>
    <cellStyle name="Note 2 2 3 7" xfId="28728" xr:uid="{00000000-0005-0000-0000-00008CB70000}"/>
    <cellStyle name="Note 2 2 3 8" xfId="44325" xr:uid="{00000000-0005-0000-0000-00008DB70000}"/>
    <cellStyle name="Note 2 2 4" xfId="12912" xr:uid="{00000000-0005-0000-0000-00008EB70000}"/>
    <cellStyle name="Note 2 2 4 2" xfId="12913" xr:uid="{00000000-0005-0000-0000-00008FB70000}"/>
    <cellStyle name="Note 2 2 4 2 2" xfId="12914" xr:uid="{00000000-0005-0000-0000-000090B70000}"/>
    <cellStyle name="Note 2 2 4 2 2 2" xfId="20819" xr:uid="{00000000-0005-0000-0000-000091B70000}"/>
    <cellStyle name="Note 2 2 4 2 2 2 2" xfId="36488" xr:uid="{00000000-0005-0000-0000-000092B70000}"/>
    <cellStyle name="Note 2 2 4 2 2 2 3" xfId="52085" xr:uid="{00000000-0005-0000-0000-000093B70000}"/>
    <cellStyle name="Note 2 2 4 2 2 3" xfId="28742" xr:uid="{00000000-0005-0000-0000-000094B70000}"/>
    <cellStyle name="Note 2 2 4 2 2 4" xfId="44339" xr:uid="{00000000-0005-0000-0000-000095B70000}"/>
    <cellStyle name="Note 2 2 4 2 3" xfId="12915" xr:uid="{00000000-0005-0000-0000-000096B70000}"/>
    <cellStyle name="Note 2 2 4 2 3 2" xfId="20820" xr:uid="{00000000-0005-0000-0000-000097B70000}"/>
    <cellStyle name="Note 2 2 4 2 3 2 2" xfId="36489" xr:uid="{00000000-0005-0000-0000-000098B70000}"/>
    <cellStyle name="Note 2 2 4 2 3 2 3" xfId="52086" xr:uid="{00000000-0005-0000-0000-000099B70000}"/>
    <cellStyle name="Note 2 2 4 2 3 3" xfId="28743" xr:uid="{00000000-0005-0000-0000-00009AB70000}"/>
    <cellStyle name="Note 2 2 4 2 3 4" xfId="44340" xr:uid="{00000000-0005-0000-0000-00009BB70000}"/>
    <cellStyle name="Note 2 2 4 2 4" xfId="20818" xr:uid="{00000000-0005-0000-0000-00009CB70000}"/>
    <cellStyle name="Note 2 2 4 2 4 2" xfId="36487" xr:uid="{00000000-0005-0000-0000-00009DB70000}"/>
    <cellStyle name="Note 2 2 4 2 4 3" xfId="52084" xr:uid="{00000000-0005-0000-0000-00009EB70000}"/>
    <cellStyle name="Note 2 2 4 2 5" xfId="28741" xr:uid="{00000000-0005-0000-0000-00009FB70000}"/>
    <cellStyle name="Note 2 2 4 2 6" xfId="44338" xr:uid="{00000000-0005-0000-0000-0000A0B70000}"/>
    <cellStyle name="Note 2 2 4 3" xfId="12916" xr:uid="{00000000-0005-0000-0000-0000A1B70000}"/>
    <cellStyle name="Note 2 2 4 3 2" xfId="20821" xr:uid="{00000000-0005-0000-0000-0000A2B70000}"/>
    <cellStyle name="Note 2 2 4 3 2 2" xfId="36490" xr:uid="{00000000-0005-0000-0000-0000A3B70000}"/>
    <cellStyle name="Note 2 2 4 3 2 3" xfId="52087" xr:uid="{00000000-0005-0000-0000-0000A4B70000}"/>
    <cellStyle name="Note 2 2 4 3 3" xfId="28744" xr:uid="{00000000-0005-0000-0000-0000A5B70000}"/>
    <cellStyle name="Note 2 2 4 3 4" xfId="44341" xr:uid="{00000000-0005-0000-0000-0000A6B70000}"/>
    <cellStyle name="Note 2 2 4 4" xfId="12917" xr:uid="{00000000-0005-0000-0000-0000A7B70000}"/>
    <cellStyle name="Note 2 2 4 4 2" xfId="20822" xr:uid="{00000000-0005-0000-0000-0000A8B70000}"/>
    <cellStyle name="Note 2 2 4 4 2 2" xfId="36491" xr:uid="{00000000-0005-0000-0000-0000A9B70000}"/>
    <cellStyle name="Note 2 2 4 4 2 3" xfId="52088" xr:uid="{00000000-0005-0000-0000-0000AAB70000}"/>
    <cellStyle name="Note 2 2 4 4 3" xfId="28745" xr:uid="{00000000-0005-0000-0000-0000ABB70000}"/>
    <cellStyle name="Note 2 2 4 4 4" xfId="44342" xr:uid="{00000000-0005-0000-0000-0000ACB70000}"/>
    <cellStyle name="Note 2 2 4 5" xfId="20817" xr:uid="{00000000-0005-0000-0000-0000ADB70000}"/>
    <cellStyle name="Note 2 2 4 5 2" xfId="36486" xr:uid="{00000000-0005-0000-0000-0000AEB70000}"/>
    <cellStyle name="Note 2 2 4 5 3" xfId="52083" xr:uid="{00000000-0005-0000-0000-0000AFB70000}"/>
    <cellStyle name="Note 2 2 4 6" xfId="28740" xr:uid="{00000000-0005-0000-0000-0000B0B70000}"/>
    <cellStyle name="Note 2 2 4 7" xfId="44337" xr:uid="{00000000-0005-0000-0000-0000B1B70000}"/>
    <cellStyle name="Note 2 2 5" xfId="12918" xr:uid="{00000000-0005-0000-0000-0000B2B70000}"/>
    <cellStyle name="Note 2 2 5 2" xfId="12919" xr:uid="{00000000-0005-0000-0000-0000B3B70000}"/>
    <cellStyle name="Note 2 2 5 2 2" xfId="20824" xr:uid="{00000000-0005-0000-0000-0000B4B70000}"/>
    <cellStyle name="Note 2 2 5 2 2 2" xfId="36493" xr:uid="{00000000-0005-0000-0000-0000B5B70000}"/>
    <cellStyle name="Note 2 2 5 2 2 3" xfId="52090" xr:uid="{00000000-0005-0000-0000-0000B6B70000}"/>
    <cellStyle name="Note 2 2 5 2 3" xfId="28747" xr:uid="{00000000-0005-0000-0000-0000B7B70000}"/>
    <cellStyle name="Note 2 2 5 2 4" xfId="44344" xr:uid="{00000000-0005-0000-0000-0000B8B70000}"/>
    <cellStyle name="Note 2 2 5 3" xfId="12920" xr:uid="{00000000-0005-0000-0000-0000B9B70000}"/>
    <cellStyle name="Note 2 2 5 3 2" xfId="20825" xr:uid="{00000000-0005-0000-0000-0000BAB70000}"/>
    <cellStyle name="Note 2 2 5 3 2 2" xfId="36494" xr:uid="{00000000-0005-0000-0000-0000BBB70000}"/>
    <cellStyle name="Note 2 2 5 3 2 3" xfId="52091" xr:uid="{00000000-0005-0000-0000-0000BCB70000}"/>
    <cellStyle name="Note 2 2 5 3 3" xfId="28748" xr:uid="{00000000-0005-0000-0000-0000BDB70000}"/>
    <cellStyle name="Note 2 2 5 3 4" xfId="44345" xr:uid="{00000000-0005-0000-0000-0000BEB70000}"/>
    <cellStyle name="Note 2 2 5 4" xfId="20823" xr:uid="{00000000-0005-0000-0000-0000BFB70000}"/>
    <cellStyle name="Note 2 2 5 4 2" xfId="36492" xr:uid="{00000000-0005-0000-0000-0000C0B70000}"/>
    <cellStyle name="Note 2 2 5 4 3" xfId="52089" xr:uid="{00000000-0005-0000-0000-0000C1B70000}"/>
    <cellStyle name="Note 2 2 5 5" xfId="28746" xr:uid="{00000000-0005-0000-0000-0000C2B70000}"/>
    <cellStyle name="Note 2 2 5 6" xfId="44343" xr:uid="{00000000-0005-0000-0000-0000C3B70000}"/>
    <cellStyle name="Note 2 2 6" xfId="12921" xr:uid="{00000000-0005-0000-0000-0000C4B70000}"/>
    <cellStyle name="Note 2 2 6 2" xfId="12922" xr:uid="{00000000-0005-0000-0000-0000C5B70000}"/>
    <cellStyle name="Note 2 2 6 2 2" xfId="20827" xr:uid="{00000000-0005-0000-0000-0000C6B70000}"/>
    <cellStyle name="Note 2 2 6 2 2 2" xfId="36496" xr:uid="{00000000-0005-0000-0000-0000C7B70000}"/>
    <cellStyle name="Note 2 2 6 2 2 3" xfId="52093" xr:uid="{00000000-0005-0000-0000-0000C8B70000}"/>
    <cellStyle name="Note 2 2 6 2 3" xfId="28750" xr:uid="{00000000-0005-0000-0000-0000C9B70000}"/>
    <cellStyle name="Note 2 2 6 2 4" xfId="44347" xr:uid="{00000000-0005-0000-0000-0000CAB70000}"/>
    <cellStyle name="Note 2 2 6 3" xfId="12923" xr:uid="{00000000-0005-0000-0000-0000CBB70000}"/>
    <cellStyle name="Note 2 2 6 3 2" xfId="20828" xr:uid="{00000000-0005-0000-0000-0000CCB70000}"/>
    <cellStyle name="Note 2 2 6 3 2 2" xfId="36497" xr:uid="{00000000-0005-0000-0000-0000CDB70000}"/>
    <cellStyle name="Note 2 2 6 3 2 3" xfId="52094" xr:uid="{00000000-0005-0000-0000-0000CEB70000}"/>
    <cellStyle name="Note 2 2 6 3 3" xfId="28751" xr:uid="{00000000-0005-0000-0000-0000CFB70000}"/>
    <cellStyle name="Note 2 2 6 3 4" xfId="44348" xr:uid="{00000000-0005-0000-0000-0000D0B70000}"/>
    <cellStyle name="Note 2 2 6 4" xfId="20826" xr:uid="{00000000-0005-0000-0000-0000D1B70000}"/>
    <cellStyle name="Note 2 2 6 4 2" xfId="36495" xr:uid="{00000000-0005-0000-0000-0000D2B70000}"/>
    <cellStyle name="Note 2 2 6 4 3" xfId="52092" xr:uid="{00000000-0005-0000-0000-0000D3B70000}"/>
    <cellStyle name="Note 2 2 6 5" xfId="28749" xr:uid="{00000000-0005-0000-0000-0000D4B70000}"/>
    <cellStyle name="Note 2 2 6 6" xfId="44346" xr:uid="{00000000-0005-0000-0000-0000D5B70000}"/>
    <cellStyle name="Note 2 2 7" xfId="12924" xr:uid="{00000000-0005-0000-0000-0000D6B70000}"/>
    <cellStyle name="Note 2 2 7 2" xfId="12925" xr:uid="{00000000-0005-0000-0000-0000D7B70000}"/>
    <cellStyle name="Note 2 2 7 2 2" xfId="20830" xr:uid="{00000000-0005-0000-0000-0000D8B70000}"/>
    <cellStyle name="Note 2 2 7 2 2 2" xfId="36499" xr:uid="{00000000-0005-0000-0000-0000D9B70000}"/>
    <cellStyle name="Note 2 2 7 2 2 3" xfId="52096" xr:uid="{00000000-0005-0000-0000-0000DAB70000}"/>
    <cellStyle name="Note 2 2 7 2 3" xfId="28753" xr:uid="{00000000-0005-0000-0000-0000DBB70000}"/>
    <cellStyle name="Note 2 2 7 2 4" xfId="44350" xr:uid="{00000000-0005-0000-0000-0000DCB70000}"/>
    <cellStyle name="Note 2 2 7 3" xfId="12926" xr:uid="{00000000-0005-0000-0000-0000DDB70000}"/>
    <cellStyle name="Note 2 2 7 3 2" xfId="20831" xr:uid="{00000000-0005-0000-0000-0000DEB70000}"/>
    <cellStyle name="Note 2 2 7 3 2 2" xfId="36500" xr:uid="{00000000-0005-0000-0000-0000DFB70000}"/>
    <cellStyle name="Note 2 2 7 3 2 3" xfId="52097" xr:uid="{00000000-0005-0000-0000-0000E0B70000}"/>
    <cellStyle name="Note 2 2 7 3 3" xfId="28754" xr:uid="{00000000-0005-0000-0000-0000E1B70000}"/>
    <cellStyle name="Note 2 2 7 3 4" xfId="44351" xr:uid="{00000000-0005-0000-0000-0000E2B70000}"/>
    <cellStyle name="Note 2 2 7 4" xfId="20829" xr:uid="{00000000-0005-0000-0000-0000E3B70000}"/>
    <cellStyle name="Note 2 2 7 4 2" xfId="36498" xr:uid="{00000000-0005-0000-0000-0000E4B70000}"/>
    <cellStyle name="Note 2 2 7 4 3" xfId="52095" xr:uid="{00000000-0005-0000-0000-0000E5B70000}"/>
    <cellStyle name="Note 2 2 7 5" xfId="28752" xr:uid="{00000000-0005-0000-0000-0000E6B70000}"/>
    <cellStyle name="Note 2 2 7 6" xfId="44349" xr:uid="{00000000-0005-0000-0000-0000E7B70000}"/>
    <cellStyle name="Note 2 2 8" xfId="12927" xr:uid="{00000000-0005-0000-0000-0000E8B70000}"/>
    <cellStyle name="Note 2 2 8 2" xfId="12928" xr:uid="{00000000-0005-0000-0000-0000E9B70000}"/>
    <cellStyle name="Note 2 2 8 2 2" xfId="20833" xr:uid="{00000000-0005-0000-0000-0000EAB70000}"/>
    <cellStyle name="Note 2 2 8 2 2 2" xfId="36502" xr:uid="{00000000-0005-0000-0000-0000EBB70000}"/>
    <cellStyle name="Note 2 2 8 2 2 3" xfId="52099" xr:uid="{00000000-0005-0000-0000-0000ECB70000}"/>
    <cellStyle name="Note 2 2 8 2 3" xfId="28756" xr:uid="{00000000-0005-0000-0000-0000EDB70000}"/>
    <cellStyle name="Note 2 2 8 2 4" xfId="44353" xr:uid="{00000000-0005-0000-0000-0000EEB70000}"/>
    <cellStyle name="Note 2 2 8 3" xfId="12929" xr:uid="{00000000-0005-0000-0000-0000EFB70000}"/>
    <cellStyle name="Note 2 2 8 3 2" xfId="20834" xr:uid="{00000000-0005-0000-0000-0000F0B70000}"/>
    <cellStyle name="Note 2 2 8 3 2 2" xfId="36503" xr:uid="{00000000-0005-0000-0000-0000F1B70000}"/>
    <cellStyle name="Note 2 2 8 3 2 3" xfId="52100" xr:uid="{00000000-0005-0000-0000-0000F2B70000}"/>
    <cellStyle name="Note 2 2 8 3 3" xfId="28757" xr:uid="{00000000-0005-0000-0000-0000F3B70000}"/>
    <cellStyle name="Note 2 2 8 3 4" xfId="44354" xr:uid="{00000000-0005-0000-0000-0000F4B70000}"/>
    <cellStyle name="Note 2 2 8 4" xfId="20832" xr:uid="{00000000-0005-0000-0000-0000F5B70000}"/>
    <cellStyle name="Note 2 2 8 4 2" xfId="36501" xr:uid="{00000000-0005-0000-0000-0000F6B70000}"/>
    <cellStyle name="Note 2 2 8 4 3" xfId="52098" xr:uid="{00000000-0005-0000-0000-0000F7B70000}"/>
    <cellStyle name="Note 2 2 8 5" xfId="28755" xr:uid="{00000000-0005-0000-0000-0000F8B70000}"/>
    <cellStyle name="Note 2 2 8 6" xfId="44352" xr:uid="{00000000-0005-0000-0000-0000F9B70000}"/>
    <cellStyle name="Note 2 2 9" xfId="12930" xr:uid="{00000000-0005-0000-0000-0000FAB70000}"/>
    <cellStyle name="Note 2 2 9 2" xfId="12931" xr:uid="{00000000-0005-0000-0000-0000FBB70000}"/>
    <cellStyle name="Note 2 2 9 2 2" xfId="20836" xr:uid="{00000000-0005-0000-0000-0000FCB70000}"/>
    <cellStyle name="Note 2 2 9 2 2 2" xfId="36505" xr:uid="{00000000-0005-0000-0000-0000FDB70000}"/>
    <cellStyle name="Note 2 2 9 2 2 3" xfId="52102" xr:uid="{00000000-0005-0000-0000-0000FEB70000}"/>
    <cellStyle name="Note 2 2 9 2 3" xfId="28759" xr:uid="{00000000-0005-0000-0000-0000FFB70000}"/>
    <cellStyle name="Note 2 2 9 2 4" xfId="44356" xr:uid="{00000000-0005-0000-0000-000000B80000}"/>
    <cellStyle name="Note 2 2 9 3" xfId="12932" xr:uid="{00000000-0005-0000-0000-000001B80000}"/>
    <cellStyle name="Note 2 2 9 3 2" xfId="20837" xr:uid="{00000000-0005-0000-0000-000002B80000}"/>
    <cellStyle name="Note 2 2 9 3 2 2" xfId="36506" xr:uid="{00000000-0005-0000-0000-000003B80000}"/>
    <cellStyle name="Note 2 2 9 3 2 3" xfId="52103" xr:uid="{00000000-0005-0000-0000-000004B80000}"/>
    <cellStyle name="Note 2 2 9 3 3" xfId="28760" xr:uid="{00000000-0005-0000-0000-000005B80000}"/>
    <cellStyle name="Note 2 2 9 3 4" xfId="44357" xr:uid="{00000000-0005-0000-0000-000006B80000}"/>
    <cellStyle name="Note 2 2 9 4" xfId="20835" xr:uid="{00000000-0005-0000-0000-000007B80000}"/>
    <cellStyle name="Note 2 2 9 4 2" xfId="36504" xr:uid="{00000000-0005-0000-0000-000008B80000}"/>
    <cellStyle name="Note 2 2 9 4 3" xfId="52101" xr:uid="{00000000-0005-0000-0000-000009B80000}"/>
    <cellStyle name="Note 2 2 9 5" xfId="28758" xr:uid="{00000000-0005-0000-0000-00000AB80000}"/>
    <cellStyle name="Note 2 2 9 6" xfId="44355" xr:uid="{00000000-0005-0000-0000-00000BB80000}"/>
    <cellStyle name="Note 2 20" xfId="20742" xr:uid="{00000000-0005-0000-0000-00000CB80000}"/>
    <cellStyle name="Note 2 20 2" xfId="36411" xr:uid="{00000000-0005-0000-0000-00000DB80000}"/>
    <cellStyle name="Note 2 20 3" xfId="52008" xr:uid="{00000000-0005-0000-0000-00000EB80000}"/>
    <cellStyle name="Note 2 21" xfId="28665" xr:uid="{00000000-0005-0000-0000-00000FB80000}"/>
    <cellStyle name="Note 2 22" xfId="44262" xr:uid="{00000000-0005-0000-0000-000010B80000}"/>
    <cellStyle name="Note 2 3" xfId="12933" xr:uid="{00000000-0005-0000-0000-000011B80000}"/>
    <cellStyle name="Note 2 3 2" xfId="12934" xr:uid="{00000000-0005-0000-0000-000012B80000}"/>
    <cellStyle name="Note 2 3 2 2" xfId="12935" xr:uid="{00000000-0005-0000-0000-000013B80000}"/>
    <cellStyle name="Note 2 3 2 2 2" xfId="12936" xr:uid="{00000000-0005-0000-0000-000014B80000}"/>
    <cellStyle name="Note 2 3 2 2 2 2" xfId="20841" xr:uid="{00000000-0005-0000-0000-000015B80000}"/>
    <cellStyle name="Note 2 3 2 2 2 2 2" xfId="36510" xr:uid="{00000000-0005-0000-0000-000016B80000}"/>
    <cellStyle name="Note 2 3 2 2 2 2 3" xfId="52107" xr:uid="{00000000-0005-0000-0000-000017B80000}"/>
    <cellStyle name="Note 2 3 2 2 2 3" xfId="28764" xr:uid="{00000000-0005-0000-0000-000018B80000}"/>
    <cellStyle name="Note 2 3 2 2 2 4" xfId="44361" xr:uid="{00000000-0005-0000-0000-000019B80000}"/>
    <cellStyle name="Note 2 3 2 2 3" xfId="12937" xr:uid="{00000000-0005-0000-0000-00001AB80000}"/>
    <cellStyle name="Note 2 3 2 2 3 2" xfId="20842" xr:uid="{00000000-0005-0000-0000-00001BB80000}"/>
    <cellStyle name="Note 2 3 2 2 3 2 2" xfId="36511" xr:uid="{00000000-0005-0000-0000-00001CB80000}"/>
    <cellStyle name="Note 2 3 2 2 3 2 3" xfId="52108" xr:uid="{00000000-0005-0000-0000-00001DB80000}"/>
    <cellStyle name="Note 2 3 2 2 3 3" xfId="28765" xr:uid="{00000000-0005-0000-0000-00001EB80000}"/>
    <cellStyle name="Note 2 3 2 2 3 4" xfId="44362" xr:uid="{00000000-0005-0000-0000-00001FB80000}"/>
    <cellStyle name="Note 2 3 2 2 4" xfId="20840" xr:uid="{00000000-0005-0000-0000-000020B80000}"/>
    <cellStyle name="Note 2 3 2 2 4 2" xfId="36509" xr:uid="{00000000-0005-0000-0000-000021B80000}"/>
    <cellStyle name="Note 2 3 2 2 4 3" xfId="52106" xr:uid="{00000000-0005-0000-0000-000022B80000}"/>
    <cellStyle name="Note 2 3 2 2 5" xfId="28763" xr:uid="{00000000-0005-0000-0000-000023B80000}"/>
    <cellStyle name="Note 2 3 2 2 6" xfId="44360" xr:uid="{00000000-0005-0000-0000-000024B80000}"/>
    <cellStyle name="Note 2 3 2 3" xfId="12938" xr:uid="{00000000-0005-0000-0000-000025B80000}"/>
    <cellStyle name="Note 2 3 2 3 2" xfId="20843" xr:uid="{00000000-0005-0000-0000-000026B80000}"/>
    <cellStyle name="Note 2 3 2 3 2 2" xfId="36512" xr:uid="{00000000-0005-0000-0000-000027B80000}"/>
    <cellStyle name="Note 2 3 2 3 2 3" xfId="52109" xr:uid="{00000000-0005-0000-0000-000028B80000}"/>
    <cellStyle name="Note 2 3 2 3 3" xfId="28766" xr:uid="{00000000-0005-0000-0000-000029B80000}"/>
    <cellStyle name="Note 2 3 2 3 4" xfId="44363" xr:uid="{00000000-0005-0000-0000-00002AB80000}"/>
    <cellStyle name="Note 2 3 2 4" xfId="12939" xr:uid="{00000000-0005-0000-0000-00002BB80000}"/>
    <cellStyle name="Note 2 3 2 4 2" xfId="20844" xr:uid="{00000000-0005-0000-0000-00002CB80000}"/>
    <cellStyle name="Note 2 3 2 4 2 2" xfId="36513" xr:uid="{00000000-0005-0000-0000-00002DB80000}"/>
    <cellStyle name="Note 2 3 2 4 2 3" xfId="52110" xr:uid="{00000000-0005-0000-0000-00002EB80000}"/>
    <cellStyle name="Note 2 3 2 4 3" xfId="28767" xr:uid="{00000000-0005-0000-0000-00002FB80000}"/>
    <cellStyle name="Note 2 3 2 4 4" xfId="44364" xr:uid="{00000000-0005-0000-0000-000030B80000}"/>
    <cellStyle name="Note 2 3 2 5" xfId="20839" xr:uid="{00000000-0005-0000-0000-000031B80000}"/>
    <cellStyle name="Note 2 3 2 5 2" xfId="36508" xr:uid="{00000000-0005-0000-0000-000032B80000}"/>
    <cellStyle name="Note 2 3 2 5 3" xfId="52105" xr:uid="{00000000-0005-0000-0000-000033B80000}"/>
    <cellStyle name="Note 2 3 2 6" xfId="28762" xr:uid="{00000000-0005-0000-0000-000034B80000}"/>
    <cellStyle name="Note 2 3 2 7" xfId="44359" xr:uid="{00000000-0005-0000-0000-000035B80000}"/>
    <cellStyle name="Note 2 3 3" xfId="12940" xr:uid="{00000000-0005-0000-0000-000036B80000}"/>
    <cellStyle name="Note 2 3 3 2" xfId="12941" xr:uid="{00000000-0005-0000-0000-000037B80000}"/>
    <cellStyle name="Note 2 3 3 2 2" xfId="20846" xr:uid="{00000000-0005-0000-0000-000038B80000}"/>
    <cellStyle name="Note 2 3 3 2 2 2" xfId="36515" xr:uid="{00000000-0005-0000-0000-000039B80000}"/>
    <cellStyle name="Note 2 3 3 2 2 3" xfId="52112" xr:uid="{00000000-0005-0000-0000-00003AB80000}"/>
    <cellStyle name="Note 2 3 3 2 3" xfId="28769" xr:uid="{00000000-0005-0000-0000-00003BB80000}"/>
    <cellStyle name="Note 2 3 3 2 4" xfId="44366" xr:uid="{00000000-0005-0000-0000-00003CB80000}"/>
    <cellStyle name="Note 2 3 3 3" xfId="12942" xr:uid="{00000000-0005-0000-0000-00003DB80000}"/>
    <cellStyle name="Note 2 3 3 3 2" xfId="20847" xr:uid="{00000000-0005-0000-0000-00003EB80000}"/>
    <cellStyle name="Note 2 3 3 3 2 2" xfId="36516" xr:uid="{00000000-0005-0000-0000-00003FB80000}"/>
    <cellStyle name="Note 2 3 3 3 2 3" xfId="52113" xr:uid="{00000000-0005-0000-0000-000040B80000}"/>
    <cellStyle name="Note 2 3 3 3 3" xfId="28770" xr:uid="{00000000-0005-0000-0000-000041B80000}"/>
    <cellStyle name="Note 2 3 3 3 4" xfId="44367" xr:uid="{00000000-0005-0000-0000-000042B80000}"/>
    <cellStyle name="Note 2 3 3 4" xfId="20845" xr:uid="{00000000-0005-0000-0000-000043B80000}"/>
    <cellStyle name="Note 2 3 3 4 2" xfId="36514" xr:uid="{00000000-0005-0000-0000-000044B80000}"/>
    <cellStyle name="Note 2 3 3 4 3" xfId="52111" xr:uid="{00000000-0005-0000-0000-000045B80000}"/>
    <cellStyle name="Note 2 3 3 5" xfId="28768" xr:uid="{00000000-0005-0000-0000-000046B80000}"/>
    <cellStyle name="Note 2 3 3 6" xfId="44365" xr:uid="{00000000-0005-0000-0000-000047B80000}"/>
    <cellStyle name="Note 2 3 4" xfId="12943" xr:uid="{00000000-0005-0000-0000-000048B80000}"/>
    <cellStyle name="Note 2 3 4 2" xfId="20848" xr:uid="{00000000-0005-0000-0000-000049B80000}"/>
    <cellStyle name="Note 2 3 4 2 2" xfId="36517" xr:uid="{00000000-0005-0000-0000-00004AB80000}"/>
    <cellStyle name="Note 2 3 4 2 3" xfId="52114" xr:uid="{00000000-0005-0000-0000-00004BB80000}"/>
    <cellStyle name="Note 2 3 4 3" xfId="28771" xr:uid="{00000000-0005-0000-0000-00004CB80000}"/>
    <cellStyle name="Note 2 3 4 4" xfId="44368" xr:uid="{00000000-0005-0000-0000-00004DB80000}"/>
    <cellStyle name="Note 2 3 5" xfId="12944" xr:uid="{00000000-0005-0000-0000-00004EB80000}"/>
    <cellStyle name="Note 2 3 5 2" xfId="20849" xr:uid="{00000000-0005-0000-0000-00004FB80000}"/>
    <cellStyle name="Note 2 3 5 2 2" xfId="36518" xr:uid="{00000000-0005-0000-0000-000050B80000}"/>
    <cellStyle name="Note 2 3 5 2 3" xfId="52115" xr:uid="{00000000-0005-0000-0000-000051B80000}"/>
    <cellStyle name="Note 2 3 5 3" xfId="28772" xr:uid="{00000000-0005-0000-0000-000052B80000}"/>
    <cellStyle name="Note 2 3 5 4" xfId="44369" xr:uid="{00000000-0005-0000-0000-000053B80000}"/>
    <cellStyle name="Note 2 3 6" xfId="20838" xr:uid="{00000000-0005-0000-0000-000054B80000}"/>
    <cellStyle name="Note 2 3 6 2" xfId="36507" xr:uid="{00000000-0005-0000-0000-000055B80000}"/>
    <cellStyle name="Note 2 3 6 3" xfId="52104" xr:uid="{00000000-0005-0000-0000-000056B80000}"/>
    <cellStyle name="Note 2 3 7" xfId="28761" xr:uid="{00000000-0005-0000-0000-000057B80000}"/>
    <cellStyle name="Note 2 3 8" xfId="44358" xr:uid="{00000000-0005-0000-0000-000058B80000}"/>
    <cellStyle name="Note 2 4" xfId="12945" xr:uid="{00000000-0005-0000-0000-000059B80000}"/>
    <cellStyle name="Note 2 4 2" xfId="12946" xr:uid="{00000000-0005-0000-0000-00005AB80000}"/>
    <cellStyle name="Note 2 4 2 2" xfId="12947" xr:uid="{00000000-0005-0000-0000-00005BB80000}"/>
    <cellStyle name="Note 2 4 2 2 2" xfId="12948" xr:uid="{00000000-0005-0000-0000-00005CB80000}"/>
    <cellStyle name="Note 2 4 2 2 2 2" xfId="20853" xr:uid="{00000000-0005-0000-0000-00005DB80000}"/>
    <cellStyle name="Note 2 4 2 2 2 2 2" xfId="36522" xr:uid="{00000000-0005-0000-0000-00005EB80000}"/>
    <cellStyle name="Note 2 4 2 2 2 2 3" xfId="52119" xr:uid="{00000000-0005-0000-0000-00005FB80000}"/>
    <cellStyle name="Note 2 4 2 2 2 3" xfId="28776" xr:uid="{00000000-0005-0000-0000-000060B80000}"/>
    <cellStyle name="Note 2 4 2 2 2 4" xfId="44373" xr:uid="{00000000-0005-0000-0000-000061B80000}"/>
    <cellStyle name="Note 2 4 2 2 3" xfId="12949" xr:uid="{00000000-0005-0000-0000-000062B80000}"/>
    <cellStyle name="Note 2 4 2 2 3 2" xfId="20854" xr:uid="{00000000-0005-0000-0000-000063B80000}"/>
    <cellStyle name="Note 2 4 2 2 3 2 2" xfId="36523" xr:uid="{00000000-0005-0000-0000-000064B80000}"/>
    <cellStyle name="Note 2 4 2 2 3 2 3" xfId="52120" xr:uid="{00000000-0005-0000-0000-000065B80000}"/>
    <cellStyle name="Note 2 4 2 2 3 3" xfId="28777" xr:uid="{00000000-0005-0000-0000-000066B80000}"/>
    <cellStyle name="Note 2 4 2 2 3 4" xfId="44374" xr:uid="{00000000-0005-0000-0000-000067B80000}"/>
    <cellStyle name="Note 2 4 2 2 4" xfId="20852" xr:uid="{00000000-0005-0000-0000-000068B80000}"/>
    <cellStyle name="Note 2 4 2 2 4 2" xfId="36521" xr:uid="{00000000-0005-0000-0000-000069B80000}"/>
    <cellStyle name="Note 2 4 2 2 4 3" xfId="52118" xr:uid="{00000000-0005-0000-0000-00006AB80000}"/>
    <cellStyle name="Note 2 4 2 2 5" xfId="28775" xr:uid="{00000000-0005-0000-0000-00006BB80000}"/>
    <cellStyle name="Note 2 4 2 2 6" xfId="44372" xr:uid="{00000000-0005-0000-0000-00006CB80000}"/>
    <cellStyle name="Note 2 4 2 3" xfId="12950" xr:uid="{00000000-0005-0000-0000-00006DB80000}"/>
    <cellStyle name="Note 2 4 2 3 2" xfId="20855" xr:uid="{00000000-0005-0000-0000-00006EB80000}"/>
    <cellStyle name="Note 2 4 2 3 2 2" xfId="36524" xr:uid="{00000000-0005-0000-0000-00006FB80000}"/>
    <cellStyle name="Note 2 4 2 3 2 3" xfId="52121" xr:uid="{00000000-0005-0000-0000-000070B80000}"/>
    <cellStyle name="Note 2 4 2 3 3" xfId="28778" xr:uid="{00000000-0005-0000-0000-000071B80000}"/>
    <cellStyle name="Note 2 4 2 3 4" xfId="44375" xr:uid="{00000000-0005-0000-0000-000072B80000}"/>
    <cellStyle name="Note 2 4 2 4" xfId="12951" xr:uid="{00000000-0005-0000-0000-000073B80000}"/>
    <cellStyle name="Note 2 4 2 4 2" xfId="20856" xr:uid="{00000000-0005-0000-0000-000074B80000}"/>
    <cellStyle name="Note 2 4 2 4 2 2" xfId="36525" xr:uid="{00000000-0005-0000-0000-000075B80000}"/>
    <cellStyle name="Note 2 4 2 4 2 3" xfId="52122" xr:uid="{00000000-0005-0000-0000-000076B80000}"/>
    <cellStyle name="Note 2 4 2 4 3" xfId="28779" xr:uid="{00000000-0005-0000-0000-000077B80000}"/>
    <cellStyle name="Note 2 4 2 4 4" xfId="44376" xr:uid="{00000000-0005-0000-0000-000078B80000}"/>
    <cellStyle name="Note 2 4 2 5" xfId="20851" xr:uid="{00000000-0005-0000-0000-000079B80000}"/>
    <cellStyle name="Note 2 4 2 5 2" xfId="36520" xr:uid="{00000000-0005-0000-0000-00007AB80000}"/>
    <cellStyle name="Note 2 4 2 5 3" xfId="52117" xr:uid="{00000000-0005-0000-0000-00007BB80000}"/>
    <cellStyle name="Note 2 4 2 6" xfId="28774" xr:uid="{00000000-0005-0000-0000-00007CB80000}"/>
    <cellStyle name="Note 2 4 2 7" xfId="44371" xr:uid="{00000000-0005-0000-0000-00007DB80000}"/>
    <cellStyle name="Note 2 4 3" xfId="12952" xr:uid="{00000000-0005-0000-0000-00007EB80000}"/>
    <cellStyle name="Note 2 4 3 2" xfId="12953" xr:uid="{00000000-0005-0000-0000-00007FB80000}"/>
    <cellStyle name="Note 2 4 3 2 2" xfId="20858" xr:uid="{00000000-0005-0000-0000-000080B80000}"/>
    <cellStyle name="Note 2 4 3 2 2 2" xfId="36527" xr:uid="{00000000-0005-0000-0000-000081B80000}"/>
    <cellStyle name="Note 2 4 3 2 2 3" xfId="52124" xr:uid="{00000000-0005-0000-0000-000082B80000}"/>
    <cellStyle name="Note 2 4 3 2 3" xfId="28781" xr:uid="{00000000-0005-0000-0000-000083B80000}"/>
    <cellStyle name="Note 2 4 3 2 4" xfId="44378" xr:uid="{00000000-0005-0000-0000-000084B80000}"/>
    <cellStyle name="Note 2 4 3 3" xfId="12954" xr:uid="{00000000-0005-0000-0000-000085B80000}"/>
    <cellStyle name="Note 2 4 3 3 2" xfId="20859" xr:uid="{00000000-0005-0000-0000-000086B80000}"/>
    <cellStyle name="Note 2 4 3 3 2 2" xfId="36528" xr:uid="{00000000-0005-0000-0000-000087B80000}"/>
    <cellStyle name="Note 2 4 3 3 2 3" xfId="52125" xr:uid="{00000000-0005-0000-0000-000088B80000}"/>
    <cellStyle name="Note 2 4 3 3 3" xfId="28782" xr:uid="{00000000-0005-0000-0000-000089B80000}"/>
    <cellStyle name="Note 2 4 3 3 4" xfId="44379" xr:uid="{00000000-0005-0000-0000-00008AB80000}"/>
    <cellStyle name="Note 2 4 3 4" xfId="20857" xr:uid="{00000000-0005-0000-0000-00008BB80000}"/>
    <cellStyle name="Note 2 4 3 4 2" xfId="36526" xr:uid="{00000000-0005-0000-0000-00008CB80000}"/>
    <cellStyle name="Note 2 4 3 4 3" xfId="52123" xr:uid="{00000000-0005-0000-0000-00008DB80000}"/>
    <cellStyle name="Note 2 4 3 5" xfId="28780" xr:uid="{00000000-0005-0000-0000-00008EB80000}"/>
    <cellStyle name="Note 2 4 3 6" xfId="44377" xr:uid="{00000000-0005-0000-0000-00008FB80000}"/>
    <cellStyle name="Note 2 4 4" xfId="12955" xr:uid="{00000000-0005-0000-0000-000090B80000}"/>
    <cellStyle name="Note 2 4 4 2" xfId="20860" xr:uid="{00000000-0005-0000-0000-000091B80000}"/>
    <cellStyle name="Note 2 4 4 2 2" xfId="36529" xr:uid="{00000000-0005-0000-0000-000092B80000}"/>
    <cellStyle name="Note 2 4 4 2 3" xfId="52126" xr:uid="{00000000-0005-0000-0000-000093B80000}"/>
    <cellStyle name="Note 2 4 4 3" xfId="28783" xr:uid="{00000000-0005-0000-0000-000094B80000}"/>
    <cellStyle name="Note 2 4 4 4" xfId="44380" xr:uid="{00000000-0005-0000-0000-000095B80000}"/>
    <cellStyle name="Note 2 4 5" xfId="12956" xr:uid="{00000000-0005-0000-0000-000096B80000}"/>
    <cellStyle name="Note 2 4 5 2" xfId="20861" xr:uid="{00000000-0005-0000-0000-000097B80000}"/>
    <cellStyle name="Note 2 4 5 2 2" xfId="36530" xr:uid="{00000000-0005-0000-0000-000098B80000}"/>
    <cellStyle name="Note 2 4 5 2 3" xfId="52127" xr:uid="{00000000-0005-0000-0000-000099B80000}"/>
    <cellStyle name="Note 2 4 5 3" xfId="28784" xr:uid="{00000000-0005-0000-0000-00009AB80000}"/>
    <cellStyle name="Note 2 4 5 4" xfId="44381" xr:uid="{00000000-0005-0000-0000-00009BB80000}"/>
    <cellStyle name="Note 2 4 6" xfId="20850" xr:uid="{00000000-0005-0000-0000-00009CB80000}"/>
    <cellStyle name="Note 2 4 6 2" xfId="36519" xr:uid="{00000000-0005-0000-0000-00009DB80000}"/>
    <cellStyle name="Note 2 4 6 3" xfId="52116" xr:uid="{00000000-0005-0000-0000-00009EB80000}"/>
    <cellStyle name="Note 2 4 7" xfId="28773" xr:uid="{00000000-0005-0000-0000-00009FB80000}"/>
    <cellStyle name="Note 2 4 8" xfId="44370" xr:uid="{00000000-0005-0000-0000-0000A0B80000}"/>
    <cellStyle name="Note 2 5" xfId="12957" xr:uid="{00000000-0005-0000-0000-0000A1B80000}"/>
    <cellStyle name="Note 2 5 2" xfId="12958" xr:uid="{00000000-0005-0000-0000-0000A2B80000}"/>
    <cellStyle name="Note 2 5 2 2" xfId="12959" xr:uid="{00000000-0005-0000-0000-0000A3B80000}"/>
    <cellStyle name="Note 2 5 2 2 2" xfId="20864" xr:uid="{00000000-0005-0000-0000-0000A4B80000}"/>
    <cellStyle name="Note 2 5 2 2 2 2" xfId="36533" xr:uid="{00000000-0005-0000-0000-0000A5B80000}"/>
    <cellStyle name="Note 2 5 2 2 2 3" xfId="52130" xr:uid="{00000000-0005-0000-0000-0000A6B80000}"/>
    <cellStyle name="Note 2 5 2 2 3" xfId="28787" xr:uid="{00000000-0005-0000-0000-0000A7B80000}"/>
    <cellStyle name="Note 2 5 2 2 4" xfId="44384" xr:uid="{00000000-0005-0000-0000-0000A8B80000}"/>
    <cellStyle name="Note 2 5 2 3" xfId="12960" xr:uid="{00000000-0005-0000-0000-0000A9B80000}"/>
    <cellStyle name="Note 2 5 2 3 2" xfId="20865" xr:uid="{00000000-0005-0000-0000-0000AAB80000}"/>
    <cellStyle name="Note 2 5 2 3 2 2" xfId="36534" xr:uid="{00000000-0005-0000-0000-0000ABB80000}"/>
    <cellStyle name="Note 2 5 2 3 2 3" xfId="52131" xr:uid="{00000000-0005-0000-0000-0000ACB80000}"/>
    <cellStyle name="Note 2 5 2 3 3" xfId="28788" xr:uid="{00000000-0005-0000-0000-0000ADB80000}"/>
    <cellStyle name="Note 2 5 2 3 4" xfId="44385" xr:uid="{00000000-0005-0000-0000-0000AEB80000}"/>
    <cellStyle name="Note 2 5 2 4" xfId="20863" xr:uid="{00000000-0005-0000-0000-0000AFB80000}"/>
    <cellStyle name="Note 2 5 2 4 2" xfId="36532" xr:uid="{00000000-0005-0000-0000-0000B0B80000}"/>
    <cellStyle name="Note 2 5 2 4 3" xfId="52129" xr:uid="{00000000-0005-0000-0000-0000B1B80000}"/>
    <cellStyle name="Note 2 5 2 5" xfId="28786" xr:uid="{00000000-0005-0000-0000-0000B2B80000}"/>
    <cellStyle name="Note 2 5 2 6" xfId="44383" xr:uid="{00000000-0005-0000-0000-0000B3B80000}"/>
    <cellStyle name="Note 2 5 3" xfId="12961" xr:uid="{00000000-0005-0000-0000-0000B4B80000}"/>
    <cellStyle name="Note 2 5 3 2" xfId="20866" xr:uid="{00000000-0005-0000-0000-0000B5B80000}"/>
    <cellStyle name="Note 2 5 3 2 2" xfId="36535" xr:uid="{00000000-0005-0000-0000-0000B6B80000}"/>
    <cellStyle name="Note 2 5 3 2 3" xfId="52132" xr:uid="{00000000-0005-0000-0000-0000B7B80000}"/>
    <cellStyle name="Note 2 5 3 3" xfId="28789" xr:uid="{00000000-0005-0000-0000-0000B8B80000}"/>
    <cellStyle name="Note 2 5 3 4" xfId="44386" xr:uid="{00000000-0005-0000-0000-0000B9B80000}"/>
    <cellStyle name="Note 2 5 4" xfId="12962" xr:uid="{00000000-0005-0000-0000-0000BAB80000}"/>
    <cellStyle name="Note 2 5 4 2" xfId="20867" xr:uid="{00000000-0005-0000-0000-0000BBB80000}"/>
    <cellStyle name="Note 2 5 4 2 2" xfId="36536" xr:uid="{00000000-0005-0000-0000-0000BCB80000}"/>
    <cellStyle name="Note 2 5 4 2 3" xfId="52133" xr:uid="{00000000-0005-0000-0000-0000BDB80000}"/>
    <cellStyle name="Note 2 5 4 3" xfId="28790" xr:uid="{00000000-0005-0000-0000-0000BEB80000}"/>
    <cellStyle name="Note 2 5 4 4" xfId="44387" xr:uid="{00000000-0005-0000-0000-0000BFB80000}"/>
    <cellStyle name="Note 2 5 5" xfId="20862" xr:uid="{00000000-0005-0000-0000-0000C0B80000}"/>
    <cellStyle name="Note 2 5 5 2" xfId="36531" xr:uid="{00000000-0005-0000-0000-0000C1B80000}"/>
    <cellStyle name="Note 2 5 5 3" xfId="52128" xr:uid="{00000000-0005-0000-0000-0000C2B80000}"/>
    <cellStyle name="Note 2 5 6" xfId="28785" xr:uid="{00000000-0005-0000-0000-0000C3B80000}"/>
    <cellStyle name="Note 2 5 7" xfId="44382" xr:uid="{00000000-0005-0000-0000-0000C4B80000}"/>
    <cellStyle name="Note 2 6" xfId="12963" xr:uid="{00000000-0005-0000-0000-0000C5B80000}"/>
    <cellStyle name="Note 2 6 2" xfId="12964" xr:uid="{00000000-0005-0000-0000-0000C6B80000}"/>
    <cellStyle name="Note 2 6 2 2" xfId="20869" xr:uid="{00000000-0005-0000-0000-0000C7B80000}"/>
    <cellStyle name="Note 2 6 2 2 2" xfId="36538" xr:uid="{00000000-0005-0000-0000-0000C8B80000}"/>
    <cellStyle name="Note 2 6 2 2 3" xfId="52135" xr:uid="{00000000-0005-0000-0000-0000C9B80000}"/>
    <cellStyle name="Note 2 6 2 3" xfId="28792" xr:uid="{00000000-0005-0000-0000-0000CAB80000}"/>
    <cellStyle name="Note 2 6 2 4" xfId="44389" xr:uid="{00000000-0005-0000-0000-0000CBB80000}"/>
    <cellStyle name="Note 2 6 3" xfId="12965" xr:uid="{00000000-0005-0000-0000-0000CCB80000}"/>
    <cellStyle name="Note 2 6 3 2" xfId="20870" xr:uid="{00000000-0005-0000-0000-0000CDB80000}"/>
    <cellStyle name="Note 2 6 3 2 2" xfId="36539" xr:uid="{00000000-0005-0000-0000-0000CEB80000}"/>
    <cellStyle name="Note 2 6 3 2 3" xfId="52136" xr:uid="{00000000-0005-0000-0000-0000CFB80000}"/>
    <cellStyle name="Note 2 6 3 3" xfId="28793" xr:uid="{00000000-0005-0000-0000-0000D0B80000}"/>
    <cellStyle name="Note 2 6 3 4" xfId="44390" xr:uid="{00000000-0005-0000-0000-0000D1B80000}"/>
    <cellStyle name="Note 2 6 4" xfId="20868" xr:uid="{00000000-0005-0000-0000-0000D2B80000}"/>
    <cellStyle name="Note 2 6 4 2" xfId="36537" xr:uid="{00000000-0005-0000-0000-0000D3B80000}"/>
    <cellStyle name="Note 2 6 4 3" xfId="52134" xr:uid="{00000000-0005-0000-0000-0000D4B80000}"/>
    <cellStyle name="Note 2 6 5" xfId="28791" xr:uid="{00000000-0005-0000-0000-0000D5B80000}"/>
    <cellStyle name="Note 2 6 6" xfId="44388" xr:uid="{00000000-0005-0000-0000-0000D6B80000}"/>
    <cellStyle name="Note 2 7" xfId="12966" xr:uid="{00000000-0005-0000-0000-0000D7B80000}"/>
    <cellStyle name="Note 2 7 2" xfId="12967" xr:uid="{00000000-0005-0000-0000-0000D8B80000}"/>
    <cellStyle name="Note 2 7 2 2" xfId="20872" xr:uid="{00000000-0005-0000-0000-0000D9B80000}"/>
    <cellStyle name="Note 2 7 2 2 2" xfId="36541" xr:uid="{00000000-0005-0000-0000-0000DAB80000}"/>
    <cellStyle name="Note 2 7 2 2 3" xfId="52138" xr:uid="{00000000-0005-0000-0000-0000DBB80000}"/>
    <cellStyle name="Note 2 7 2 3" xfId="28795" xr:uid="{00000000-0005-0000-0000-0000DCB80000}"/>
    <cellStyle name="Note 2 7 2 4" xfId="44392" xr:uid="{00000000-0005-0000-0000-0000DDB80000}"/>
    <cellStyle name="Note 2 7 3" xfId="12968" xr:uid="{00000000-0005-0000-0000-0000DEB80000}"/>
    <cellStyle name="Note 2 7 3 2" xfId="20873" xr:uid="{00000000-0005-0000-0000-0000DFB80000}"/>
    <cellStyle name="Note 2 7 3 2 2" xfId="36542" xr:uid="{00000000-0005-0000-0000-0000E0B80000}"/>
    <cellStyle name="Note 2 7 3 2 3" xfId="52139" xr:uid="{00000000-0005-0000-0000-0000E1B80000}"/>
    <cellStyle name="Note 2 7 3 3" xfId="28796" xr:uid="{00000000-0005-0000-0000-0000E2B80000}"/>
    <cellStyle name="Note 2 7 3 4" xfId="44393" xr:uid="{00000000-0005-0000-0000-0000E3B80000}"/>
    <cellStyle name="Note 2 7 4" xfId="20871" xr:uid="{00000000-0005-0000-0000-0000E4B80000}"/>
    <cellStyle name="Note 2 7 4 2" xfId="36540" xr:uid="{00000000-0005-0000-0000-0000E5B80000}"/>
    <cellStyle name="Note 2 7 4 3" xfId="52137" xr:uid="{00000000-0005-0000-0000-0000E6B80000}"/>
    <cellStyle name="Note 2 7 5" xfId="28794" xr:uid="{00000000-0005-0000-0000-0000E7B80000}"/>
    <cellStyle name="Note 2 7 6" xfId="44391" xr:uid="{00000000-0005-0000-0000-0000E8B80000}"/>
    <cellStyle name="Note 2 8" xfId="12969" xr:uid="{00000000-0005-0000-0000-0000E9B80000}"/>
    <cellStyle name="Note 2 8 2" xfId="12970" xr:uid="{00000000-0005-0000-0000-0000EAB80000}"/>
    <cellStyle name="Note 2 8 2 2" xfId="20875" xr:uid="{00000000-0005-0000-0000-0000EBB80000}"/>
    <cellStyle name="Note 2 8 2 2 2" xfId="36544" xr:uid="{00000000-0005-0000-0000-0000ECB80000}"/>
    <cellStyle name="Note 2 8 2 2 3" xfId="52141" xr:uid="{00000000-0005-0000-0000-0000EDB80000}"/>
    <cellStyle name="Note 2 8 2 3" xfId="28798" xr:uid="{00000000-0005-0000-0000-0000EEB80000}"/>
    <cellStyle name="Note 2 8 2 4" xfId="44395" xr:uid="{00000000-0005-0000-0000-0000EFB80000}"/>
    <cellStyle name="Note 2 8 3" xfId="12971" xr:uid="{00000000-0005-0000-0000-0000F0B80000}"/>
    <cellStyle name="Note 2 8 3 2" xfId="20876" xr:uid="{00000000-0005-0000-0000-0000F1B80000}"/>
    <cellStyle name="Note 2 8 3 2 2" xfId="36545" xr:uid="{00000000-0005-0000-0000-0000F2B80000}"/>
    <cellStyle name="Note 2 8 3 2 3" xfId="52142" xr:uid="{00000000-0005-0000-0000-0000F3B80000}"/>
    <cellStyle name="Note 2 8 3 3" xfId="28799" xr:uid="{00000000-0005-0000-0000-0000F4B80000}"/>
    <cellStyle name="Note 2 8 3 4" xfId="44396" xr:uid="{00000000-0005-0000-0000-0000F5B80000}"/>
    <cellStyle name="Note 2 8 4" xfId="20874" xr:uid="{00000000-0005-0000-0000-0000F6B80000}"/>
    <cellStyle name="Note 2 8 4 2" xfId="36543" xr:uid="{00000000-0005-0000-0000-0000F7B80000}"/>
    <cellStyle name="Note 2 8 4 3" xfId="52140" xr:uid="{00000000-0005-0000-0000-0000F8B80000}"/>
    <cellStyle name="Note 2 8 5" xfId="28797" xr:uid="{00000000-0005-0000-0000-0000F9B80000}"/>
    <cellStyle name="Note 2 8 6" xfId="44394" xr:uid="{00000000-0005-0000-0000-0000FAB80000}"/>
    <cellStyle name="Note 2 9" xfId="12972" xr:uid="{00000000-0005-0000-0000-0000FBB80000}"/>
    <cellStyle name="Note 2 9 2" xfId="12973" xr:uid="{00000000-0005-0000-0000-0000FCB80000}"/>
    <cellStyle name="Note 2 9 2 2" xfId="20878" xr:uid="{00000000-0005-0000-0000-0000FDB80000}"/>
    <cellStyle name="Note 2 9 2 2 2" xfId="36547" xr:uid="{00000000-0005-0000-0000-0000FEB80000}"/>
    <cellStyle name="Note 2 9 2 2 3" xfId="52144" xr:uid="{00000000-0005-0000-0000-0000FFB80000}"/>
    <cellStyle name="Note 2 9 2 3" xfId="28801" xr:uid="{00000000-0005-0000-0000-000000B90000}"/>
    <cellStyle name="Note 2 9 2 4" xfId="44398" xr:uid="{00000000-0005-0000-0000-000001B90000}"/>
    <cellStyle name="Note 2 9 3" xfId="12974" xr:uid="{00000000-0005-0000-0000-000002B90000}"/>
    <cellStyle name="Note 2 9 3 2" xfId="20879" xr:uid="{00000000-0005-0000-0000-000003B90000}"/>
    <cellStyle name="Note 2 9 3 2 2" xfId="36548" xr:uid="{00000000-0005-0000-0000-000004B90000}"/>
    <cellStyle name="Note 2 9 3 2 3" xfId="52145" xr:uid="{00000000-0005-0000-0000-000005B90000}"/>
    <cellStyle name="Note 2 9 3 3" xfId="28802" xr:uid="{00000000-0005-0000-0000-000006B90000}"/>
    <cellStyle name="Note 2 9 3 4" xfId="44399" xr:uid="{00000000-0005-0000-0000-000007B90000}"/>
    <cellStyle name="Note 2 9 4" xfId="20877" xr:uid="{00000000-0005-0000-0000-000008B90000}"/>
    <cellStyle name="Note 2 9 4 2" xfId="36546" xr:uid="{00000000-0005-0000-0000-000009B90000}"/>
    <cellStyle name="Note 2 9 4 3" xfId="52143" xr:uid="{00000000-0005-0000-0000-00000AB90000}"/>
    <cellStyle name="Note 2 9 5" xfId="28800" xr:uid="{00000000-0005-0000-0000-00000BB90000}"/>
    <cellStyle name="Note 2 9 6" xfId="44397" xr:uid="{00000000-0005-0000-0000-00000CB90000}"/>
    <cellStyle name="Note 3" xfId="12975" xr:uid="{00000000-0005-0000-0000-00000DB90000}"/>
    <cellStyle name="Note 3 10" xfId="12976" xr:uid="{00000000-0005-0000-0000-00000EB90000}"/>
    <cellStyle name="Note 3 10 2" xfId="12977" xr:uid="{00000000-0005-0000-0000-00000FB90000}"/>
    <cellStyle name="Note 3 10 2 2" xfId="20882" xr:uid="{00000000-0005-0000-0000-000010B90000}"/>
    <cellStyle name="Note 3 10 2 2 2" xfId="36551" xr:uid="{00000000-0005-0000-0000-000011B90000}"/>
    <cellStyle name="Note 3 10 2 2 3" xfId="52148" xr:uid="{00000000-0005-0000-0000-000012B90000}"/>
    <cellStyle name="Note 3 10 2 3" xfId="28805" xr:uid="{00000000-0005-0000-0000-000013B90000}"/>
    <cellStyle name="Note 3 10 2 4" xfId="44402" xr:uid="{00000000-0005-0000-0000-000014B90000}"/>
    <cellStyle name="Note 3 10 3" xfId="12978" xr:uid="{00000000-0005-0000-0000-000015B90000}"/>
    <cellStyle name="Note 3 10 3 2" xfId="20883" xr:uid="{00000000-0005-0000-0000-000016B90000}"/>
    <cellStyle name="Note 3 10 3 2 2" xfId="36552" xr:uid="{00000000-0005-0000-0000-000017B90000}"/>
    <cellStyle name="Note 3 10 3 2 3" xfId="52149" xr:uid="{00000000-0005-0000-0000-000018B90000}"/>
    <cellStyle name="Note 3 10 3 3" xfId="28806" xr:uid="{00000000-0005-0000-0000-000019B90000}"/>
    <cellStyle name="Note 3 10 3 4" xfId="44403" xr:uid="{00000000-0005-0000-0000-00001AB90000}"/>
    <cellStyle name="Note 3 10 4" xfId="20881" xr:uid="{00000000-0005-0000-0000-00001BB90000}"/>
    <cellStyle name="Note 3 10 4 2" xfId="36550" xr:uid="{00000000-0005-0000-0000-00001CB90000}"/>
    <cellStyle name="Note 3 10 4 3" xfId="52147" xr:uid="{00000000-0005-0000-0000-00001DB90000}"/>
    <cellStyle name="Note 3 10 5" xfId="28804" xr:uid="{00000000-0005-0000-0000-00001EB90000}"/>
    <cellStyle name="Note 3 10 6" xfId="44401" xr:uid="{00000000-0005-0000-0000-00001FB90000}"/>
    <cellStyle name="Note 3 11" xfId="12979" xr:uid="{00000000-0005-0000-0000-000020B90000}"/>
    <cellStyle name="Note 3 11 2" xfId="12980" xr:uid="{00000000-0005-0000-0000-000021B90000}"/>
    <cellStyle name="Note 3 11 2 2" xfId="20885" xr:uid="{00000000-0005-0000-0000-000022B90000}"/>
    <cellStyle name="Note 3 11 2 2 2" xfId="36554" xr:uid="{00000000-0005-0000-0000-000023B90000}"/>
    <cellStyle name="Note 3 11 2 2 3" xfId="52151" xr:uid="{00000000-0005-0000-0000-000024B90000}"/>
    <cellStyle name="Note 3 11 2 3" xfId="28808" xr:uid="{00000000-0005-0000-0000-000025B90000}"/>
    <cellStyle name="Note 3 11 2 4" xfId="44405" xr:uid="{00000000-0005-0000-0000-000026B90000}"/>
    <cellStyle name="Note 3 11 3" xfId="12981" xr:uid="{00000000-0005-0000-0000-000027B90000}"/>
    <cellStyle name="Note 3 11 3 2" xfId="20886" xr:uid="{00000000-0005-0000-0000-000028B90000}"/>
    <cellStyle name="Note 3 11 3 2 2" xfId="36555" xr:uid="{00000000-0005-0000-0000-000029B90000}"/>
    <cellStyle name="Note 3 11 3 2 3" xfId="52152" xr:uid="{00000000-0005-0000-0000-00002AB90000}"/>
    <cellStyle name="Note 3 11 3 3" xfId="28809" xr:uid="{00000000-0005-0000-0000-00002BB90000}"/>
    <cellStyle name="Note 3 11 3 4" xfId="44406" xr:uid="{00000000-0005-0000-0000-00002CB90000}"/>
    <cellStyle name="Note 3 11 4" xfId="20884" xr:uid="{00000000-0005-0000-0000-00002DB90000}"/>
    <cellStyle name="Note 3 11 4 2" xfId="36553" xr:uid="{00000000-0005-0000-0000-00002EB90000}"/>
    <cellStyle name="Note 3 11 4 3" xfId="52150" xr:uid="{00000000-0005-0000-0000-00002FB90000}"/>
    <cellStyle name="Note 3 11 5" xfId="28807" xr:uid="{00000000-0005-0000-0000-000030B90000}"/>
    <cellStyle name="Note 3 11 6" xfId="44404" xr:uid="{00000000-0005-0000-0000-000031B90000}"/>
    <cellStyle name="Note 3 12" xfId="12982" xr:uid="{00000000-0005-0000-0000-000032B90000}"/>
    <cellStyle name="Note 3 12 2" xfId="12983" xr:uid="{00000000-0005-0000-0000-000033B90000}"/>
    <cellStyle name="Note 3 12 2 2" xfId="20888" xr:uid="{00000000-0005-0000-0000-000034B90000}"/>
    <cellStyle name="Note 3 12 2 2 2" xfId="36557" xr:uid="{00000000-0005-0000-0000-000035B90000}"/>
    <cellStyle name="Note 3 12 2 2 3" xfId="52154" xr:uid="{00000000-0005-0000-0000-000036B90000}"/>
    <cellStyle name="Note 3 12 2 3" xfId="28811" xr:uid="{00000000-0005-0000-0000-000037B90000}"/>
    <cellStyle name="Note 3 12 2 4" xfId="44408" xr:uid="{00000000-0005-0000-0000-000038B90000}"/>
    <cellStyle name="Note 3 12 3" xfId="12984" xr:uid="{00000000-0005-0000-0000-000039B90000}"/>
    <cellStyle name="Note 3 12 3 2" xfId="20889" xr:uid="{00000000-0005-0000-0000-00003AB90000}"/>
    <cellStyle name="Note 3 12 3 2 2" xfId="36558" xr:uid="{00000000-0005-0000-0000-00003BB90000}"/>
    <cellStyle name="Note 3 12 3 2 3" xfId="52155" xr:uid="{00000000-0005-0000-0000-00003CB90000}"/>
    <cellStyle name="Note 3 12 3 3" xfId="28812" xr:uid="{00000000-0005-0000-0000-00003DB90000}"/>
    <cellStyle name="Note 3 12 3 4" xfId="44409" xr:uid="{00000000-0005-0000-0000-00003EB90000}"/>
    <cellStyle name="Note 3 12 4" xfId="20887" xr:uid="{00000000-0005-0000-0000-00003FB90000}"/>
    <cellStyle name="Note 3 12 4 2" xfId="36556" xr:uid="{00000000-0005-0000-0000-000040B90000}"/>
    <cellStyle name="Note 3 12 4 3" xfId="52153" xr:uid="{00000000-0005-0000-0000-000041B90000}"/>
    <cellStyle name="Note 3 12 5" xfId="28810" xr:uid="{00000000-0005-0000-0000-000042B90000}"/>
    <cellStyle name="Note 3 12 6" xfId="44407" xr:uid="{00000000-0005-0000-0000-000043B90000}"/>
    <cellStyle name="Note 3 13" xfId="12985" xr:uid="{00000000-0005-0000-0000-000044B90000}"/>
    <cellStyle name="Note 3 13 2" xfId="12986" xr:uid="{00000000-0005-0000-0000-000045B90000}"/>
    <cellStyle name="Note 3 13 2 2" xfId="20891" xr:uid="{00000000-0005-0000-0000-000046B90000}"/>
    <cellStyle name="Note 3 13 2 2 2" xfId="36560" xr:uid="{00000000-0005-0000-0000-000047B90000}"/>
    <cellStyle name="Note 3 13 2 2 3" xfId="52157" xr:uid="{00000000-0005-0000-0000-000048B90000}"/>
    <cellStyle name="Note 3 13 2 3" xfId="28814" xr:uid="{00000000-0005-0000-0000-000049B90000}"/>
    <cellStyle name="Note 3 13 2 4" xfId="44411" xr:uid="{00000000-0005-0000-0000-00004AB90000}"/>
    <cellStyle name="Note 3 13 3" xfId="12987" xr:uid="{00000000-0005-0000-0000-00004BB90000}"/>
    <cellStyle name="Note 3 13 3 2" xfId="20892" xr:uid="{00000000-0005-0000-0000-00004CB90000}"/>
    <cellStyle name="Note 3 13 3 2 2" xfId="36561" xr:uid="{00000000-0005-0000-0000-00004DB90000}"/>
    <cellStyle name="Note 3 13 3 2 3" xfId="52158" xr:uid="{00000000-0005-0000-0000-00004EB90000}"/>
    <cellStyle name="Note 3 13 3 3" xfId="28815" xr:uid="{00000000-0005-0000-0000-00004FB90000}"/>
    <cellStyle name="Note 3 13 3 4" xfId="44412" xr:uid="{00000000-0005-0000-0000-000050B90000}"/>
    <cellStyle name="Note 3 13 4" xfId="20890" xr:uid="{00000000-0005-0000-0000-000051B90000}"/>
    <cellStyle name="Note 3 13 4 2" xfId="36559" xr:uid="{00000000-0005-0000-0000-000052B90000}"/>
    <cellStyle name="Note 3 13 4 3" xfId="52156" xr:uid="{00000000-0005-0000-0000-000053B90000}"/>
    <cellStyle name="Note 3 13 5" xfId="28813" xr:uid="{00000000-0005-0000-0000-000054B90000}"/>
    <cellStyle name="Note 3 13 6" xfId="44410" xr:uid="{00000000-0005-0000-0000-000055B90000}"/>
    <cellStyle name="Note 3 14" xfId="12988" xr:uid="{00000000-0005-0000-0000-000056B90000}"/>
    <cellStyle name="Note 3 14 2" xfId="12989" xr:uid="{00000000-0005-0000-0000-000057B90000}"/>
    <cellStyle name="Note 3 14 2 2" xfId="20894" xr:uid="{00000000-0005-0000-0000-000058B90000}"/>
    <cellStyle name="Note 3 14 2 2 2" xfId="36563" xr:uid="{00000000-0005-0000-0000-000059B90000}"/>
    <cellStyle name="Note 3 14 2 2 3" xfId="52160" xr:uid="{00000000-0005-0000-0000-00005AB90000}"/>
    <cellStyle name="Note 3 14 2 3" xfId="28817" xr:uid="{00000000-0005-0000-0000-00005BB90000}"/>
    <cellStyle name="Note 3 14 2 4" xfId="44414" xr:uid="{00000000-0005-0000-0000-00005CB90000}"/>
    <cellStyle name="Note 3 14 3" xfId="12990" xr:uid="{00000000-0005-0000-0000-00005DB90000}"/>
    <cellStyle name="Note 3 14 3 2" xfId="20895" xr:uid="{00000000-0005-0000-0000-00005EB90000}"/>
    <cellStyle name="Note 3 14 3 2 2" xfId="36564" xr:uid="{00000000-0005-0000-0000-00005FB90000}"/>
    <cellStyle name="Note 3 14 3 2 3" xfId="52161" xr:uid="{00000000-0005-0000-0000-000060B90000}"/>
    <cellStyle name="Note 3 14 3 3" xfId="28818" xr:uid="{00000000-0005-0000-0000-000061B90000}"/>
    <cellStyle name="Note 3 14 3 4" xfId="44415" xr:uid="{00000000-0005-0000-0000-000062B90000}"/>
    <cellStyle name="Note 3 14 4" xfId="20893" xr:uid="{00000000-0005-0000-0000-000063B90000}"/>
    <cellStyle name="Note 3 14 4 2" xfId="36562" xr:uid="{00000000-0005-0000-0000-000064B90000}"/>
    <cellStyle name="Note 3 14 4 3" xfId="52159" xr:uid="{00000000-0005-0000-0000-000065B90000}"/>
    <cellStyle name="Note 3 14 5" xfId="28816" xr:uid="{00000000-0005-0000-0000-000066B90000}"/>
    <cellStyle name="Note 3 14 6" xfId="44413" xr:uid="{00000000-0005-0000-0000-000067B90000}"/>
    <cellStyle name="Note 3 15" xfId="12991" xr:uid="{00000000-0005-0000-0000-000068B90000}"/>
    <cellStyle name="Note 3 15 2" xfId="12992" xr:uid="{00000000-0005-0000-0000-000069B90000}"/>
    <cellStyle name="Note 3 15 2 2" xfId="20897" xr:uid="{00000000-0005-0000-0000-00006AB90000}"/>
    <cellStyle name="Note 3 15 2 2 2" xfId="36566" xr:uid="{00000000-0005-0000-0000-00006BB90000}"/>
    <cellStyle name="Note 3 15 2 2 3" xfId="52163" xr:uid="{00000000-0005-0000-0000-00006CB90000}"/>
    <cellStyle name="Note 3 15 2 3" xfId="28820" xr:uid="{00000000-0005-0000-0000-00006DB90000}"/>
    <cellStyle name="Note 3 15 2 4" xfId="44417" xr:uid="{00000000-0005-0000-0000-00006EB90000}"/>
    <cellStyle name="Note 3 15 3" xfId="12993" xr:uid="{00000000-0005-0000-0000-00006FB90000}"/>
    <cellStyle name="Note 3 15 3 2" xfId="20898" xr:uid="{00000000-0005-0000-0000-000070B90000}"/>
    <cellStyle name="Note 3 15 3 2 2" xfId="36567" xr:uid="{00000000-0005-0000-0000-000071B90000}"/>
    <cellStyle name="Note 3 15 3 2 3" xfId="52164" xr:uid="{00000000-0005-0000-0000-000072B90000}"/>
    <cellStyle name="Note 3 15 3 3" xfId="28821" xr:uid="{00000000-0005-0000-0000-000073B90000}"/>
    <cellStyle name="Note 3 15 3 4" xfId="44418" xr:uid="{00000000-0005-0000-0000-000074B90000}"/>
    <cellStyle name="Note 3 15 4" xfId="20896" xr:uid="{00000000-0005-0000-0000-000075B90000}"/>
    <cellStyle name="Note 3 15 4 2" xfId="36565" xr:uid="{00000000-0005-0000-0000-000076B90000}"/>
    <cellStyle name="Note 3 15 4 3" xfId="52162" xr:uid="{00000000-0005-0000-0000-000077B90000}"/>
    <cellStyle name="Note 3 15 5" xfId="28819" xr:uid="{00000000-0005-0000-0000-000078B90000}"/>
    <cellStyle name="Note 3 15 6" xfId="44416" xr:uid="{00000000-0005-0000-0000-000079B90000}"/>
    <cellStyle name="Note 3 16" xfId="12994" xr:uid="{00000000-0005-0000-0000-00007AB90000}"/>
    <cellStyle name="Note 3 16 2" xfId="12995" xr:uid="{00000000-0005-0000-0000-00007BB90000}"/>
    <cellStyle name="Note 3 16 2 2" xfId="20900" xr:uid="{00000000-0005-0000-0000-00007CB90000}"/>
    <cellStyle name="Note 3 16 2 2 2" xfId="36569" xr:uid="{00000000-0005-0000-0000-00007DB90000}"/>
    <cellStyle name="Note 3 16 2 2 3" xfId="52166" xr:uid="{00000000-0005-0000-0000-00007EB90000}"/>
    <cellStyle name="Note 3 16 2 3" xfId="28823" xr:uid="{00000000-0005-0000-0000-00007FB90000}"/>
    <cellStyle name="Note 3 16 2 4" xfId="44420" xr:uid="{00000000-0005-0000-0000-000080B90000}"/>
    <cellStyle name="Note 3 16 3" xfId="12996" xr:uid="{00000000-0005-0000-0000-000081B90000}"/>
    <cellStyle name="Note 3 16 3 2" xfId="20901" xr:uid="{00000000-0005-0000-0000-000082B90000}"/>
    <cellStyle name="Note 3 16 3 2 2" xfId="36570" xr:uid="{00000000-0005-0000-0000-000083B90000}"/>
    <cellStyle name="Note 3 16 3 2 3" xfId="52167" xr:uid="{00000000-0005-0000-0000-000084B90000}"/>
    <cellStyle name="Note 3 16 3 3" xfId="28824" xr:uid="{00000000-0005-0000-0000-000085B90000}"/>
    <cellStyle name="Note 3 16 3 4" xfId="44421" xr:uid="{00000000-0005-0000-0000-000086B90000}"/>
    <cellStyle name="Note 3 16 4" xfId="20899" xr:uid="{00000000-0005-0000-0000-000087B90000}"/>
    <cellStyle name="Note 3 16 4 2" xfId="36568" xr:uid="{00000000-0005-0000-0000-000088B90000}"/>
    <cellStyle name="Note 3 16 4 3" xfId="52165" xr:uid="{00000000-0005-0000-0000-000089B90000}"/>
    <cellStyle name="Note 3 16 5" xfId="28822" xr:uid="{00000000-0005-0000-0000-00008AB90000}"/>
    <cellStyle name="Note 3 16 6" xfId="44419" xr:uid="{00000000-0005-0000-0000-00008BB90000}"/>
    <cellStyle name="Note 3 17" xfId="12997" xr:uid="{00000000-0005-0000-0000-00008CB90000}"/>
    <cellStyle name="Note 3 17 2" xfId="20902" xr:uid="{00000000-0005-0000-0000-00008DB90000}"/>
    <cellStyle name="Note 3 17 2 2" xfId="36571" xr:uid="{00000000-0005-0000-0000-00008EB90000}"/>
    <cellStyle name="Note 3 17 2 3" xfId="52168" xr:uid="{00000000-0005-0000-0000-00008FB90000}"/>
    <cellStyle name="Note 3 17 3" xfId="28825" xr:uid="{00000000-0005-0000-0000-000090B90000}"/>
    <cellStyle name="Note 3 17 4" xfId="44422" xr:uid="{00000000-0005-0000-0000-000091B90000}"/>
    <cellStyle name="Note 3 18" xfId="12998" xr:uid="{00000000-0005-0000-0000-000092B90000}"/>
    <cellStyle name="Note 3 18 2" xfId="20903" xr:uid="{00000000-0005-0000-0000-000093B90000}"/>
    <cellStyle name="Note 3 18 2 2" xfId="36572" xr:uid="{00000000-0005-0000-0000-000094B90000}"/>
    <cellStyle name="Note 3 18 2 3" xfId="52169" xr:uid="{00000000-0005-0000-0000-000095B90000}"/>
    <cellStyle name="Note 3 18 3" xfId="28826" xr:uid="{00000000-0005-0000-0000-000096B90000}"/>
    <cellStyle name="Note 3 18 4" xfId="44423" xr:uid="{00000000-0005-0000-0000-000097B90000}"/>
    <cellStyle name="Note 3 19" xfId="20880" xr:uid="{00000000-0005-0000-0000-000098B90000}"/>
    <cellStyle name="Note 3 19 2" xfId="36549" xr:uid="{00000000-0005-0000-0000-000099B90000}"/>
    <cellStyle name="Note 3 19 3" xfId="52146" xr:uid="{00000000-0005-0000-0000-00009AB90000}"/>
    <cellStyle name="Note 3 2" xfId="12999" xr:uid="{00000000-0005-0000-0000-00009BB90000}"/>
    <cellStyle name="Note 3 2 2" xfId="13000" xr:uid="{00000000-0005-0000-0000-00009CB90000}"/>
    <cellStyle name="Note 3 2 2 2" xfId="13001" xr:uid="{00000000-0005-0000-0000-00009DB90000}"/>
    <cellStyle name="Note 3 2 2 2 2" xfId="13002" xr:uid="{00000000-0005-0000-0000-00009EB90000}"/>
    <cellStyle name="Note 3 2 2 2 2 2" xfId="20907" xr:uid="{00000000-0005-0000-0000-00009FB90000}"/>
    <cellStyle name="Note 3 2 2 2 2 2 2" xfId="36576" xr:uid="{00000000-0005-0000-0000-0000A0B90000}"/>
    <cellStyle name="Note 3 2 2 2 2 2 3" xfId="52173" xr:uid="{00000000-0005-0000-0000-0000A1B90000}"/>
    <cellStyle name="Note 3 2 2 2 2 3" xfId="28830" xr:uid="{00000000-0005-0000-0000-0000A2B90000}"/>
    <cellStyle name="Note 3 2 2 2 2 4" xfId="44427" xr:uid="{00000000-0005-0000-0000-0000A3B90000}"/>
    <cellStyle name="Note 3 2 2 2 3" xfId="13003" xr:uid="{00000000-0005-0000-0000-0000A4B90000}"/>
    <cellStyle name="Note 3 2 2 2 3 2" xfId="20908" xr:uid="{00000000-0005-0000-0000-0000A5B90000}"/>
    <cellStyle name="Note 3 2 2 2 3 2 2" xfId="36577" xr:uid="{00000000-0005-0000-0000-0000A6B90000}"/>
    <cellStyle name="Note 3 2 2 2 3 2 3" xfId="52174" xr:uid="{00000000-0005-0000-0000-0000A7B90000}"/>
    <cellStyle name="Note 3 2 2 2 3 3" xfId="28831" xr:uid="{00000000-0005-0000-0000-0000A8B90000}"/>
    <cellStyle name="Note 3 2 2 2 3 4" xfId="44428" xr:uid="{00000000-0005-0000-0000-0000A9B90000}"/>
    <cellStyle name="Note 3 2 2 2 4" xfId="20906" xr:uid="{00000000-0005-0000-0000-0000AAB90000}"/>
    <cellStyle name="Note 3 2 2 2 4 2" xfId="36575" xr:uid="{00000000-0005-0000-0000-0000ABB90000}"/>
    <cellStyle name="Note 3 2 2 2 4 3" xfId="52172" xr:uid="{00000000-0005-0000-0000-0000ACB90000}"/>
    <cellStyle name="Note 3 2 2 2 5" xfId="28829" xr:uid="{00000000-0005-0000-0000-0000ADB90000}"/>
    <cellStyle name="Note 3 2 2 2 6" xfId="44426" xr:uid="{00000000-0005-0000-0000-0000AEB90000}"/>
    <cellStyle name="Note 3 2 2 3" xfId="13004" xr:uid="{00000000-0005-0000-0000-0000AFB90000}"/>
    <cellStyle name="Note 3 2 2 3 2" xfId="20909" xr:uid="{00000000-0005-0000-0000-0000B0B90000}"/>
    <cellStyle name="Note 3 2 2 3 2 2" xfId="36578" xr:uid="{00000000-0005-0000-0000-0000B1B90000}"/>
    <cellStyle name="Note 3 2 2 3 2 3" xfId="52175" xr:uid="{00000000-0005-0000-0000-0000B2B90000}"/>
    <cellStyle name="Note 3 2 2 3 3" xfId="28832" xr:uid="{00000000-0005-0000-0000-0000B3B90000}"/>
    <cellStyle name="Note 3 2 2 3 4" xfId="44429" xr:uid="{00000000-0005-0000-0000-0000B4B90000}"/>
    <cellStyle name="Note 3 2 2 4" xfId="13005" xr:uid="{00000000-0005-0000-0000-0000B5B90000}"/>
    <cellStyle name="Note 3 2 2 4 2" xfId="20910" xr:uid="{00000000-0005-0000-0000-0000B6B90000}"/>
    <cellStyle name="Note 3 2 2 4 2 2" xfId="36579" xr:uid="{00000000-0005-0000-0000-0000B7B90000}"/>
    <cellStyle name="Note 3 2 2 4 2 3" xfId="52176" xr:uid="{00000000-0005-0000-0000-0000B8B90000}"/>
    <cellStyle name="Note 3 2 2 4 3" xfId="28833" xr:uid="{00000000-0005-0000-0000-0000B9B90000}"/>
    <cellStyle name="Note 3 2 2 4 4" xfId="44430" xr:uid="{00000000-0005-0000-0000-0000BAB90000}"/>
    <cellStyle name="Note 3 2 2 5" xfId="20905" xr:uid="{00000000-0005-0000-0000-0000BBB90000}"/>
    <cellStyle name="Note 3 2 2 5 2" xfId="36574" xr:uid="{00000000-0005-0000-0000-0000BCB90000}"/>
    <cellStyle name="Note 3 2 2 5 3" xfId="52171" xr:uid="{00000000-0005-0000-0000-0000BDB90000}"/>
    <cellStyle name="Note 3 2 2 6" xfId="28828" xr:uid="{00000000-0005-0000-0000-0000BEB90000}"/>
    <cellStyle name="Note 3 2 2 7" xfId="44425" xr:uid="{00000000-0005-0000-0000-0000BFB90000}"/>
    <cellStyle name="Note 3 2 3" xfId="13006" xr:uid="{00000000-0005-0000-0000-0000C0B90000}"/>
    <cellStyle name="Note 3 2 3 2" xfId="13007" xr:uid="{00000000-0005-0000-0000-0000C1B90000}"/>
    <cellStyle name="Note 3 2 3 2 2" xfId="20912" xr:uid="{00000000-0005-0000-0000-0000C2B90000}"/>
    <cellStyle name="Note 3 2 3 2 2 2" xfId="36581" xr:uid="{00000000-0005-0000-0000-0000C3B90000}"/>
    <cellStyle name="Note 3 2 3 2 2 3" xfId="52178" xr:uid="{00000000-0005-0000-0000-0000C4B90000}"/>
    <cellStyle name="Note 3 2 3 2 3" xfId="28835" xr:uid="{00000000-0005-0000-0000-0000C5B90000}"/>
    <cellStyle name="Note 3 2 3 2 4" xfId="44432" xr:uid="{00000000-0005-0000-0000-0000C6B90000}"/>
    <cellStyle name="Note 3 2 3 3" xfId="13008" xr:uid="{00000000-0005-0000-0000-0000C7B90000}"/>
    <cellStyle name="Note 3 2 3 3 2" xfId="20913" xr:uid="{00000000-0005-0000-0000-0000C8B90000}"/>
    <cellStyle name="Note 3 2 3 3 2 2" xfId="36582" xr:uid="{00000000-0005-0000-0000-0000C9B90000}"/>
    <cellStyle name="Note 3 2 3 3 2 3" xfId="52179" xr:uid="{00000000-0005-0000-0000-0000CAB90000}"/>
    <cellStyle name="Note 3 2 3 3 3" xfId="28836" xr:uid="{00000000-0005-0000-0000-0000CBB90000}"/>
    <cellStyle name="Note 3 2 3 3 4" xfId="44433" xr:uid="{00000000-0005-0000-0000-0000CCB90000}"/>
    <cellStyle name="Note 3 2 3 4" xfId="20911" xr:uid="{00000000-0005-0000-0000-0000CDB90000}"/>
    <cellStyle name="Note 3 2 3 4 2" xfId="36580" xr:uid="{00000000-0005-0000-0000-0000CEB90000}"/>
    <cellStyle name="Note 3 2 3 4 3" xfId="52177" xr:uid="{00000000-0005-0000-0000-0000CFB90000}"/>
    <cellStyle name="Note 3 2 3 5" xfId="28834" xr:uid="{00000000-0005-0000-0000-0000D0B90000}"/>
    <cellStyle name="Note 3 2 3 6" xfId="44431" xr:uid="{00000000-0005-0000-0000-0000D1B90000}"/>
    <cellStyle name="Note 3 2 4" xfId="13009" xr:uid="{00000000-0005-0000-0000-0000D2B90000}"/>
    <cellStyle name="Note 3 2 4 2" xfId="20914" xr:uid="{00000000-0005-0000-0000-0000D3B90000}"/>
    <cellStyle name="Note 3 2 4 2 2" xfId="36583" xr:uid="{00000000-0005-0000-0000-0000D4B90000}"/>
    <cellStyle name="Note 3 2 4 2 3" xfId="52180" xr:uid="{00000000-0005-0000-0000-0000D5B90000}"/>
    <cellStyle name="Note 3 2 4 3" xfId="28837" xr:uid="{00000000-0005-0000-0000-0000D6B90000}"/>
    <cellStyle name="Note 3 2 4 4" xfId="44434" xr:uid="{00000000-0005-0000-0000-0000D7B90000}"/>
    <cellStyle name="Note 3 2 5" xfId="13010" xr:uid="{00000000-0005-0000-0000-0000D8B90000}"/>
    <cellStyle name="Note 3 2 5 2" xfId="20915" xr:uid="{00000000-0005-0000-0000-0000D9B90000}"/>
    <cellStyle name="Note 3 2 5 2 2" xfId="36584" xr:uid="{00000000-0005-0000-0000-0000DAB90000}"/>
    <cellStyle name="Note 3 2 5 2 3" xfId="52181" xr:uid="{00000000-0005-0000-0000-0000DBB90000}"/>
    <cellStyle name="Note 3 2 5 3" xfId="28838" xr:uid="{00000000-0005-0000-0000-0000DCB90000}"/>
    <cellStyle name="Note 3 2 5 4" xfId="44435" xr:uid="{00000000-0005-0000-0000-0000DDB90000}"/>
    <cellStyle name="Note 3 2 6" xfId="20904" xr:uid="{00000000-0005-0000-0000-0000DEB90000}"/>
    <cellStyle name="Note 3 2 6 2" xfId="36573" xr:uid="{00000000-0005-0000-0000-0000DFB90000}"/>
    <cellStyle name="Note 3 2 6 3" xfId="52170" xr:uid="{00000000-0005-0000-0000-0000E0B90000}"/>
    <cellStyle name="Note 3 2 7" xfId="28827" xr:uid="{00000000-0005-0000-0000-0000E1B90000}"/>
    <cellStyle name="Note 3 2 8" xfId="44424" xr:uid="{00000000-0005-0000-0000-0000E2B90000}"/>
    <cellStyle name="Note 3 20" xfId="28803" xr:uid="{00000000-0005-0000-0000-0000E3B90000}"/>
    <cellStyle name="Note 3 21" xfId="44400" xr:uid="{00000000-0005-0000-0000-0000E4B90000}"/>
    <cellStyle name="Note 3 3" xfId="13011" xr:uid="{00000000-0005-0000-0000-0000E5B90000}"/>
    <cellStyle name="Note 3 3 2" xfId="13012" xr:uid="{00000000-0005-0000-0000-0000E6B90000}"/>
    <cellStyle name="Note 3 3 2 2" xfId="13013" xr:uid="{00000000-0005-0000-0000-0000E7B90000}"/>
    <cellStyle name="Note 3 3 2 2 2" xfId="13014" xr:uid="{00000000-0005-0000-0000-0000E8B90000}"/>
    <cellStyle name="Note 3 3 2 2 2 2" xfId="20919" xr:uid="{00000000-0005-0000-0000-0000E9B90000}"/>
    <cellStyle name="Note 3 3 2 2 2 2 2" xfId="36588" xr:uid="{00000000-0005-0000-0000-0000EAB90000}"/>
    <cellStyle name="Note 3 3 2 2 2 2 3" xfId="52185" xr:uid="{00000000-0005-0000-0000-0000EBB90000}"/>
    <cellStyle name="Note 3 3 2 2 2 3" xfId="28842" xr:uid="{00000000-0005-0000-0000-0000ECB90000}"/>
    <cellStyle name="Note 3 3 2 2 2 4" xfId="44439" xr:uid="{00000000-0005-0000-0000-0000EDB90000}"/>
    <cellStyle name="Note 3 3 2 2 3" xfId="13015" xr:uid="{00000000-0005-0000-0000-0000EEB90000}"/>
    <cellStyle name="Note 3 3 2 2 3 2" xfId="20920" xr:uid="{00000000-0005-0000-0000-0000EFB90000}"/>
    <cellStyle name="Note 3 3 2 2 3 2 2" xfId="36589" xr:uid="{00000000-0005-0000-0000-0000F0B90000}"/>
    <cellStyle name="Note 3 3 2 2 3 2 3" xfId="52186" xr:uid="{00000000-0005-0000-0000-0000F1B90000}"/>
    <cellStyle name="Note 3 3 2 2 3 3" xfId="28843" xr:uid="{00000000-0005-0000-0000-0000F2B90000}"/>
    <cellStyle name="Note 3 3 2 2 3 4" xfId="44440" xr:uid="{00000000-0005-0000-0000-0000F3B90000}"/>
    <cellStyle name="Note 3 3 2 2 4" xfId="20918" xr:uid="{00000000-0005-0000-0000-0000F4B90000}"/>
    <cellStyle name="Note 3 3 2 2 4 2" xfId="36587" xr:uid="{00000000-0005-0000-0000-0000F5B90000}"/>
    <cellStyle name="Note 3 3 2 2 4 3" xfId="52184" xr:uid="{00000000-0005-0000-0000-0000F6B90000}"/>
    <cellStyle name="Note 3 3 2 2 5" xfId="28841" xr:uid="{00000000-0005-0000-0000-0000F7B90000}"/>
    <cellStyle name="Note 3 3 2 2 6" xfId="44438" xr:uid="{00000000-0005-0000-0000-0000F8B90000}"/>
    <cellStyle name="Note 3 3 2 3" xfId="13016" xr:uid="{00000000-0005-0000-0000-0000F9B90000}"/>
    <cellStyle name="Note 3 3 2 3 2" xfId="20921" xr:uid="{00000000-0005-0000-0000-0000FAB90000}"/>
    <cellStyle name="Note 3 3 2 3 2 2" xfId="36590" xr:uid="{00000000-0005-0000-0000-0000FBB90000}"/>
    <cellStyle name="Note 3 3 2 3 2 3" xfId="52187" xr:uid="{00000000-0005-0000-0000-0000FCB90000}"/>
    <cellStyle name="Note 3 3 2 3 3" xfId="28844" xr:uid="{00000000-0005-0000-0000-0000FDB90000}"/>
    <cellStyle name="Note 3 3 2 3 4" xfId="44441" xr:uid="{00000000-0005-0000-0000-0000FEB90000}"/>
    <cellStyle name="Note 3 3 2 4" xfId="13017" xr:uid="{00000000-0005-0000-0000-0000FFB90000}"/>
    <cellStyle name="Note 3 3 2 4 2" xfId="20922" xr:uid="{00000000-0005-0000-0000-000000BA0000}"/>
    <cellStyle name="Note 3 3 2 4 2 2" xfId="36591" xr:uid="{00000000-0005-0000-0000-000001BA0000}"/>
    <cellStyle name="Note 3 3 2 4 2 3" xfId="52188" xr:uid="{00000000-0005-0000-0000-000002BA0000}"/>
    <cellStyle name="Note 3 3 2 4 3" xfId="28845" xr:uid="{00000000-0005-0000-0000-000003BA0000}"/>
    <cellStyle name="Note 3 3 2 4 4" xfId="44442" xr:uid="{00000000-0005-0000-0000-000004BA0000}"/>
    <cellStyle name="Note 3 3 2 5" xfId="20917" xr:uid="{00000000-0005-0000-0000-000005BA0000}"/>
    <cellStyle name="Note 3 3 2 5 2" xfId="36586" xr:uid="{00000000-0005-0000-0000-000006BA0000}"/>
    <cellStyle name="Note 3 3 2 5 3" xfId="52183" xr:uid="{00000000-0005-0000-0000-000007BA0000}"/>
    <cellStyle name="Note 3 3 2 6" xfId="28840" xr:uid="{00000000-0005-0000-0000-000008BA0000}"/>
    <cellStyle name="Note 3 3 2 7" xfId="44437" xr:uid="{00000000-0005-0000-0000-000009BA0000}"/>
    <cellStyle name="Note 3 3 3" xfId="13018" xr:uid="{00000000-0005-0000-0000-00000ABA0000}"/>
    <cellStyle name="Note 3 3 3 2" xfId="13019" xr:uid="{00000000-0005-0000-0000-00000BBA0000}"/>
    <cellStyle name="Note 3 3 3 2 2" xfId="20924" xr:uid="{00000000-0005-0000-0000-00000CBA0000}"/>
    <cellStyle name="Note 3 3 3 2 2 2" xfId="36593" xr:uid="{00000000-0005-0000-0000-00000DBA0000}"/>
    <cellStyle name="Note 3 3 3 2 2 3" xfId="52190" xr:uid="{00000000-0005-0000-0000-00000EBA0000}"/>
    <cellStyle name="Note 3 3 3 2 3" xfId="28847" xr:uid="{00000000-0005-0000-0000-00000FBA0000}"/>
    <cellStyle name="Note 3 3 3 2 4" xfId="44444" xr:uid="{00000000-0005-0000-0000-000010BA0000}"/>
    <cellStyle name="Note 3 3 3 3" xfId="13020" xr:uid="{00000000-0005-0000-0000-000011BA0000}"/>
    <cellStyle name="Note 3 3 3 3 2" xfId="20925" xr:uid="{00000000-0005-0000-0000-000012BA0000}"/>
    <cellStyle name="Note 3 3 3 3 2 2" xfId="36594" xr:uid="{00000000-0005-0000-0000-000013BA0000}"/>
    <cellStyle name="Note 3 3 3 3 2 3" xfId="52191" xr:uid="{00000000-0005-0000-0000-000014BA0000}"/>
    <cellStyle name="Note 3 3 3 3 3" xfId="28848" xr:uid="{00000000-0005-0000-0000-000015BA0000}"/>
    <cellStyle name="Note 3 3 3 3 4" xfId="44445" xr:uid="{00000000-0005-0000-0000-000016BA0000}"/>
    <cellStyle name="Note 3 3 3 4" xfId="20923" xr:uid="{00000000-0005-0000-0000-000017BA0000}"/>
    <cellStyle name="Note 3 3 3 4 2" xfId="36592" xr:uid="{00000000-0005-0000-0000-000018BA0000}"/>
    <cellStyle name="Note 3 3 3 4 3" xfId="52189" xr:uid="{00000000-0005-0000-0000-000019BA0000}"/>
    <cellStyle name="Note 3 3 3 5" xfId="28846" xr:uid="{00000000-0005-0000-0000-00001ABA0000}"/>
    <cellStyle name="Note 3 3 3 6" xfId="44443" xr:uid="{00000000-0005-0000-0000-00001BBA0000}"/>
    <cellStyle name="Note 3 3 4" xfId="13021" xr:uid="{00000000-0005-0000-0000-00001CBA0000}"/>
    <cellStyle name="Note 3 3 4 2" xfId="20926" xr:uid="{00000000-0005-0000-0000-00001DBA0000}"/>
    <cellStyle name="Note 3 3 4 2 2" xfId="36595" xr:uid="{00000000-0005-0000-0000-00001EBA0000}"/>
    <cellStyle name="Note 3 3 4 2 3" xfId="52192" xr:uid="{00000000-0005-0000-0000-00001FBA0000}"/>
    <cellStyle name="Note 3 3 4 3" xfId="28849" xr:uid="{00000000-0005-0000-0000-000020BA0000}"/>
    <cellStyle name="Note 3 3 4 4" xfId="44446" xr:uid="{00000000-0005-0000-0000-000021BA0000}"/>
    <cellStyle name="Note 3 3 5" xfId="13022" xr:uid="{00000000-0005-0000-0000-000022BA0000}"/>
    <cellStyle name="Note 3 3 5 2" xfId="20927" xr:uid="{00000000-0005-0000-0000-000023BA0000}"/>
    <cellStyle name="Note 3 3 5 2 2" xfId="36596" xr:uid="{00000000-0005-0000-0000-000024BA0000}"/>
    <cellStyle name="Note 3 3 5 2 3" xfId="52193" xr:uid="{00000000-0005-0000-0000-000025BA0000}"/>
    <cellStyle name="Note 3 3 5 3" xfId="28850" xr:uid="{00000000-0005-0000-0000-000026BA0000}"/>
    <cellStyle name="Note 3 3 5 4" xfId="44447" xr:uid="{00000000-0005-0000-0000-000027BA0000}"/>
    <cellStyle name="Note 3 3 6" xfId="20916" xr:uid="{00000000-0005-0000-0000-000028BA0000}"/>
    <cellStyle name="Note 3 3 6 2" xfId="36585" xr:uid="{00000000-0005-0000-0000-000029BA0000}"/>
    <cellStyle name="Note 3 3 6 3" xfId="52182" xr:uid="{00000000-0005-0000-0000-00002ABA0000}"/>
    <cellStyle name="Note 3 3 7" xfId="28839" xr:uid="{00000000-0005-0000-0000-00002BBA0000}"/>
    <cellStyle name="Note 3 3 8" xfId="44436" xr:uid="{00000000-0005-0000-0000-00002CBA0000}"/>
    <cellStyle name="Note 3 4" xfId="13023" xr:uid="{00000000-0005-0000-0000-00002DBA0000}"/>
    <cellStyle name="Note 3 4 2" xfId="13024" xr:uid="{00000000-0005-0000-0000-00002EBA0000}"/>
    <cellStyle name="Note 3 4 2 2" xfId="13025" xr:uid="{00000000-0005-0000-0000-00002FBA0000}"/>
    <cellStyle name="Note 3 4 2 2 2" xfId="20930" xr:uid="{00000000-0005-0000-0000-000030BA0000}"/>
    <cellStyle name="Note 3 4 2 2 2 2" xfId="36599" xr:uid="{00000000-0005-0000-0000-000031BA0000}"/>
    <cellStyle name="Note 3 4 2 2 2 3" xfId="52196" xr:uid="{00000000-0005-0000-0000-000032BA0000}"/>
    <cellStyle name="Note 3 4 2 2 3" xfId="28853" xr:uid="{00000000-0005-0000-0000-000033BA0000}"/>
    <cellStyle name="Note 3 4 2 2 4" xfId="44450" xr:uid="{00000000-0005-0000-0000-000034BA0000}"/>
    <cellStyle name="Note 3 4 2 3" xfId="13026" xr:uid="{00000000-0005-0000-0000-000035BA0000}"/>
    <cellStyle name="Note 3 4 2 3 2" xfId="20931" xr:uid="{00000000-0005-0000-0000-000036BA0000}"/>
    <cellStyle name="Note 3 4 2 3 2 2" xfId="36600" xr:uid="{00000000-0005-0000-0000-000037BA0000}"/>
    <cellStyle name="Note 3 4 2 3 2 3" xfId="52197" xr:uid="{00000000-0005-0000-0000-000038BA0000}"/>
    <cellStyle name="Note 3 4 2 3 3" xfId="28854" xr:uid="{00000000-0005-0000-0000-000039BA0000}"/>
    <cellStyle name="Note 3 4 2 3 4" xfId="44451" xr:uid="{00000000-0005-0000-0000-00003ABA0000}"/>
    <cellStyle name="Note 3 4 2 4" xfId="20929" xr:uid="{00000000-0005-0000-0000-00003BBA0000}"/>
    <cellStyle name="Note 3 4 2 4 2" xfId="36598" xr:uid="{00000000-0005-0000-0000-00003CBA0000}"/>
    <cellStyle name="Note 3 4 2 4 3" xfId="52195" xr:uid="{00000000-0005-0000-0000-00003DBA0000}"/>
    <cellStyle name="Note 3 4 2 5" xfId="28852" xr:uid="{00000000-0005-0000-0000-00003EBA0000}"/>
    <cellStyle name="Note 3 4 2 6" xfId="44449" xr:uid="{00000000-0005-0000-0000-00003FBA0000}"/>
    <cellStyle name="Note 3 4 3" xfId="13027" xr:uid="{00000000-0005-0000-0000-000040BA0000}"/>
    <cellStyle name="Note 3 4 3 2" xfId="20932" xr:uid="{00000000-0005-0000-0000-000041BA0000}"/>
    <cellStyle name="Note 3 4 3 2 2" xfId="36601" xr:uid="{00000000-0005-0000-0000-000042BA0000}"/>
    <cellStyle name="Note 3 4 3 2 3" xfId="52198" xr:uid="{00000000-0005-0000-0000-000043BA0000}"/>
    <cellStyle name="Note 3 4 3 3" xfId="28855" xr:uid="{00000000-0005-0000-0000-000044BA0000}"/>
    <cellStyle name="Note 3 4 3 4" xfId="44452" xr:uid="{00000000-0005-0000-0000-000045BA0000}"/>
    <cellStyle name="Note 3 4 4" xfId="13028" xr:uid="{00000000-0005-0000-0000-000046BA0000}"/>
    <cellStyle name="Note 3 4 4 2" xfId="20933" xr:uid="{00000000-0005-0000-0000-000047BA0000}"/>
    <cellStyle name="Note 3 4 4 2 2" xfId="36602" xr:uid="{00000000-0005-0000-0000-000048BA0000}"/>
    <cellStyle name="Note 3 4 4 2 3" xfId="52199" xr:uid="{00000000-0005-0000-0000-000049BA0000}"/>
    <cellStyle name="Note 3 4 4 3" xfId="28856" xr:uid="{00000000-0005-0000-0000-00004ABA0000}"/>
    <cellStyle name="Note 3 4 4 4" xfId="44453" xr:uid="{00000000-0005-0000-0000-00004BBA0000}"/>
    <cellStyle name="Note 3 4 5" xfId="20928" xr:uid="{00000000-0005-0000-0000-00004CBA0000}"/>
    <cellStyle name="Note 3 4 5 2" xfId="36597" xr:uid="{00000000-0005-0000-0000-00004DBA0000}"/>
    <cellStyle name="Note 3 4 5 3" xfId="52194" xr:uid="{00000000-0005-0000-0000-00004EBA0000}"/>
    <cellStyle name="Note 3 4 6" xfId="28851" xr:uid="{00000000-0005-0000-0000-00004FBA0000}"/>
    <cellStyle name="Note 3 4 7" xfId="44448" xr:uid="{00000000-0005-0000-0000-000050BA0000}"/>
    <cellStyle name="Note 3 5" xfId="13029" xr:uid="{00000000-0005-0000-0000-000051BA0000}"/>
    <cellStyle name="Note 3 5 2" xfId="13030" xr:uid="{00000000-0005-0000-0000-000052BA0000}"/>
    <cellStyle name="Note 3 5 2 2" xfId="20935" xr:uid="{00000000-0005-0000-0000-000053BA0000}"/>
    <cellStyle name="Note 3 5 2 2 2" xfId="36604" xr:uid="{00000000-0005-0000-0000-000054BA0000}"/>
    <cellStyle name="Note 3 5 2 2 3" xfId="52201" xr:uid="{00000000-0005-0000-0000-000055BA0000}"/>
    <cellStyle name="Note 3 5 2 3" xfId="28858" xr:uid="{00000000-0005-0000-0000-000056BA0000}"/>
    <cellStyle name="Note 3 5 2 4" xfId="44455" xr:uid="{00000000-0005-0000-0000-000057BA0000}"/>
    <cellStyle name="Note 3 5 3" xfId="13031" xr:uid="{00000000-0005-0000-0000-000058BA0000}"/>
    <cellStyle name="Note 3 5 3 2" xfId="20936" xr:uid="{00000000-0005-0000-0000-000059BA0000}"/>
    <cellStyle name="Note 3 5 3 2 2" xfId="36605" xr:uid="{00000000-0005-0000-0000-00005ABA0000}"/>
    <cellStyle name="Note 3 5 3 2 3" xfId="52202" xr:uid="{00000000-0005-0000-0000-00005BBA0000}"/>
    <cellStyle name="Note 3 5 3 3" xfId="28859" xr:uid="{00000000-0005-0000-0000-00005CBA0000}"/>
    <cellStyle name="Note 3 5 3 4" xfId="44456" xr:uid="{00000000-0005-0000-0000-00005DBA0000}"/>
    <cellStyle name="Note 3 5 4" xfId="20934" xr:uid="{00000000-0005-0000-0000-00005EBA0000}"/>
    <cellStyle name="Note 3 5 4 2" xfId="36603" xr:uid="{00000000-0005-0000-0000-00005FBA0000}"/>
    <cellStyle name="Note 3 5 4 3" xfId="52200" xr:uid="{00000000-0005-0000-0000-000060BA0000}"/>
    <cellStyle name="Note 3 5 5" xfId="28857" xr:uid="{00000000-0005-0000-0000-000061BA0000}"/>
    <cellStyle name="Note 3 5 6" xfId="44454" xr:uid="{00000000-0005-0000-0000-000062BA0000}"/>
    <cellStyle name="Note 3 6" xfId="13032" xr:uid="{00000000-0005-0000-0000-000063BA0000}"/>
    <cellStyle name="Note 3 6 2" xfId="13033" xr:uid="{00000000-0005-0000-0000-000064BA0000}"/>
    <cellStyle name="Note 3 6 2 2" xfId="20938" xr:uid="{00000000-0005-0000-0000-000065BA0000}"/>
    <cellStyle name="Note 3 6 2 2 2" xfId="36607" xr:uid="{00000000-0005-0000-0000-000066BA0000}"/>
    <cellStyle name="Note 3 6 2 2 3" xfId="52204" xr:uid="{00000000-0005-0000-0000-000067BA0000}"/>
    <cellStyle name="Note 3 6 2 3" xfId="28861" xr:uid="{00000000-0005-0000-0000-000068BA0000}"/>
    <cellStyle name="Note 3 6 2 4" xfId="44458" xr:uid="{00000000-0005-0000-0000-000069BA0000}"/>
    <cellStyle name="Note 3 6 3" xfId="13034" xr:uid="{00000000-0005-0000-0000-00006ABA0000}"/>
    <cellStyle name="Note 3 6 3 2" xfId="20939" xr:uid="{00000000-0005-0000-0000-00006BBA0000}"/>
    <cellStyle name="Note 3 6 3 2 2" xfId="36608" xr:uid="{00000000-0005-0000-0000-00006CBA0000}"/>
    <cellStyle name="Note 3 6 3 2 3" xfId="52205" xr:uid="{00000000-0005-0000-0000-00006DBA0000}"/>
    <cellStyle name="Note 3 6 3 3" xfId="28862" xr:uid="{00000000-0005-0000-0000-00006EBA0000}"/>
    <cellStyle name="Note 3 6 3 4" xfId="44459" xr:uid="{00000000-0005-0000-0000-00006FBA0000}"/>
    <cellStyle name="Note 3 6 4" xfId="20937" xr:uid="{00000000-0005-0000-0000-000070BA0000}"/>
    <cellStyle name="Note 3 6 4 2" xfId="36606" xr:uid="{00000000-0005-0000-0000-000071BA0000}"/>
    <cellStyle name="Note 3 6 4 3" xfId="52203" xr:uid="{00000000-0005-0000-0000-000072BA0000}"/>
    <cellStyle name="Note 3 6 5" xfId="28860" xr:uid="{00000000-0005-0000-0000-000073BA0000}"/>
    <cellStyle name="Note 3 6 6" xfId="44457" xr:uid="{00000000-0005-0000-0000-000074BA0000}"/>
    <cellStyle name="Note 3 7" xfId="13035" xr:uid="{00000000-0005-0000-0000-000075BA0000}"/>
    <cellStyle name="Note 3 7 2" xfId="13036" xr:uid="{00000000-0005-0000-0000-000076BA0000}"/>
    <cellStyle name="Note 3 7 2 2" xfId="20941" xr:uid="{00000000-0005-0000-0000-000077BA0000}"/>
    <cellStyle name="Note 3 7 2 2 2" xfId="36610" xr:uid="{00000000-0005-0000-0000-000078BA0000}"/>
    <cellStyle name="Note 3 7 2 2 3" xfId="52207" xr:uid="{00000000-0005-0000-0000-000079BA0000}"/>
    <cellStyle name="Note 3 7 2 3" xfId="28864" xr:uid="{00000000-0005-0000-0000-00007ABA0000}"/>
    <cellStyle name="Note 3 7 2 4" xfId="44461" xr:uid="{00000000-0005-0000-0000-00007BBA0000}"/>
    <cellStyle name="Note 3 7 3" xfId="13037" xr:uid="{00000000-0005-0000-0000-00007CBA0000}"/>
    <cellStyle name="Note 3 7 3 2" xfId="20942" xr:uid="{00000000-0005-0000-0000-00007DBA0000}"/>
    <cellStyle name="Note 3 7 3 2 2" xfId="36611" xr:uid="{00000000-0005-0000-0000-00007EBA0000}"/>
    <cellStyle name="Note 3 7 3 2 3" xfId="52208" xr:uid="{00000000-0005-0000-0000-00007FBA0000}"/>
    <cellStyle name="Note 3 7 3 3" xfId="28865" xr:uid="{00000000-0005-0000-0000-000080BA0000}"/>
    <cellStyle name="Note 3 7 3 4" xfId="44462" xr:uid="{00000000-0005-0000-0000-000081BA0000}"/>
    <cellStyle name="Note 3 7 4" xfId="20940" xr:uid="{00000000-0005-0000-0000-000082BA0000}"/>
    <cellStyle name="Note 3 7 4 2" xfId="36609" xr:uid="{00000000-0005-0000-0000-000083BA0000}"/>
    <cellStyle name="Note 3 7 4 3" xfId="52206" xr:uid="{00000000-0005-0000-0000-000084BA0000}"/>
    <cellStyle name="Note 3 7 5" xfId="28863" xr:uid="{00000000-0005-0000-0000-000085BA0000}"/>
    <cellStyle name="Note 3 7 6" xfId="44460" xr:uid="{00000000-0005-0000-0000-000086BA0000}"/>
    <cellStyle name="Note 3 8" xfId="13038" xr:uid="{00000000-0005-0000-0000-000087BA0000}"/>
    <cellStyle name="Note 3 8 2" xfId="13039" xr:uid="{00000000-0005-0000-0000-000088BA0000}"/>
    <cellStyle name="Note 3 8 2 2" xfId="20944" xr:uid="{00000000-0005-0000-0000-000089BA0000}"/>
    <cellStyle name="Note 3 8 2 2 2" xfId="36613" xr:uid="{00000000-0005-0000-0000-00008ABA0000}"/>
    <cellStyle name="Note 3 8 2 2 3" xfId="52210" xr:uid="{00000000-0005-0000-0000-00008BBA0000}"/>
    <cellStyle name="Note 3 8 2 3" xfId="28867" xr:uid="{00000000-0005-0000-0000-00008CBA0000}"/>
    <cellStyle name="Note 3 8 2 4" xfId="44464" xr:uid="{00000000-0005-0000-0000-00008DBA0000}"/>
    <cellStyle name="Note 3 8 3" xfId="13040" xr:uid="{00000000-0005-0000-0000-00008EBA0000}"/>
    <cellStyle name="Note 3 8 3 2" xfId="20945" xr:uid="{00000000-0005-0000-0000-00008FBA0000}"/>
    <cellStyle name="Note 3 8 3 2 2" xfId="36614" xr:uid="{00000000-0005-0000-0000-000090BA0000}"/>
    <cellStyle name="Note 3 8 3 2 3" xfId="52211" xr:uid="{00000000-0005-0000-0000-000091BA0000}"/>
    <cellStyle name="Note 3 8 3 3" xfId="28868" xr:uid="{00000000-0005-0000-0000-000092BA0000}"/>
    <cellStyle name="Note 3 8 3 4" xfId="44465" xr:uid="{00000000-0005-0000-0000-000093BA0000}"/>
    <cellStyle name="Note 3 8 4" xfId="20943" xr:uid="{00000000-0005-0000-0000-000094BA0000}"/>
    <cellStyle name="Note 3 8 4 2" xfId="36612" xr:uid="{00000000-0005-0000-0000-000095BA0000}"/>
    <cellStyle name="Note 3 8 4 3" xfId="52209" xr:uid="{00000000-0005-0000-0000-000096BA0000}"/>
    <cellStyle name="Note 3 8 5" xfId="28866" xr:uid="{00000000-0005-0000-0000-000097BA0000}"/>
    <cellStyle name="Note 3 8 6" xfId="44463" xr:uid="{00000000-0005-0000-0000-000098BA0000}"/>
    <cellStyle name="Note 3 9" xfId="13041" xr:uid="{00000000-0005-0000-0000-000099BA0000}"/>
    <cellStyle name="Note 3 9 2" xfId="13042" xr:uid="{00000000-0005-0000-0000-00009ABA0000}"/>
    <cellStyle name="Note 3 9 2 2" xfId="20947" xr:uid="{00000000-0005-0000-0000-00009BBA0000}"/>
    <cellStyle name="Note 3 9 2 2 2" xfId="36616" xr:uid="{00000000-0005-0000-0000-00009CBA0000}"/>
    <cellStyle name="Note 3 9 2 2 3" xfId="52213" xr:uid="{00000000-0005-0000-0000-00009DBA0000}"/>
    <cellStyle name="Note 3 9 2 3" xfId="28870" xr:uid="{00000000-0005-0000-0000-00009EBA0000}"/>
    <cellStyle name="Note 3 9 2 4" xfId="44467" xr:uid="{00000000-0005-0000-0000-00009FBA0000}"/>
    <cellStyle name="Note 3 9 3" xfId="13043" xr:uid="{00000000-0005-0000-0000-0000A0BA0000}"/>
    <cellStyle name="Note 3 9 3 2" xfId="20948" xr:uid="{00000000-0005-0000-0000-0000A1BA0000}"/>
    <cellStyle name="Note 3 9 3 2 2" xfId="36617" xr:uid="{00000000-0005-0000-0000-0000A2BA0000}"/>
    <cellStyle name="Note 3 9 3 2 3" xfId="52214" xr:uid="{00000000-0005-0000-0000-0000A3BA0000}"/>
    <cellStyle name="Note 3 9 3 3" xfId="28871" xr:uid="{00000000-0005-0000-0000-0000A4BA0000}"/>
    <cellStyle name="Note 3 9 3 4" xfId="44468" xr:uid="{00000000-0005-0000-0000-0000A5BA0000}"/>
    <cellStyle name="Note 3 9 4" xfId="20946" xr:uid="{00000000-0005-0000-0000-0000A6BA0000}"/>
    <cellStyle name="Note 3 9 4 2" xfId="36615" xr:uid="{00000000-0005-0000-0000-0000A7BA0000}"/>
    <cellStyle name="Note 3 9 4 3" xfId="52212" xr:uid="{00000000-0005-0000-0000-0000A8BA0000}"/>
    <cellStyle name="Note 3 9 5" xfId="28869" xr:uid="{00000000-0005-0000-0000-0000A9BA0000}"/>
    <cellStyle name="Note 3 9 6" xfId="44466" xr:uid="{00000000-0005-0000-0000-0000AABA0000}"/>
    <cellStyle name="Note 4" xfId="13044" xr:uid="{00000000-0005-0000-0000-0000ABBA0000}"/>
    <cellStyle name="Note 4 10" xfId="13045" xr:uid="{00000000-0005-0000-0000-0000ACBA0000}"/>
    <cellStyle name="Note 4 10 2" xfId="20950" xr:uid="{00000000-0005-0000-0000-0000ADBA0000}"/>
    <cellStyle name="Note 4 10 2 2" xfId="36619" xr:uid="{00000000-0005-0000-0000-0000AEBA0000}"/>
    <cellStyle name="Note 4 10 2 3" xfId="52216" xr:uid="{00000000-0005-0000-0000-0000AFBA0000}"/>
    <cellStyle name="Note 4 10 3" xfId="28873" xr:uid="{00000000-0005-0000-0000-0000B0BA0000}"/>
    <cellStyle name="Note 4 10 4" xfId="44470" xr:uid="{00000000-0005-0000-0000-0000B1BA0000}"/>
    <cellStyle name="Note 4 11" xfId="20949" xr:uid="{00000000-0005-0000-0000-0000B2BA0000}"/>
    <cellStyle name="Note 4 11 2" xfId="36618" xr:uid="{00000000-0005-0000-0000-0000B3BA0000}"/>
    <cellStyle name="Note 4 11 3" xfId="52215" xr:uid="{00000000-0005-0000-0000-0000B4BA0000}"/>
    <cellStyle name="Note 4 12" xfId="28872" xr:uid="{00000000-0005-0000-0000-0000B5BA0000}"/>
    <cellStyle name="Note 4 13" xfId="44469" xr:uid="{00000000-0005-0000-0000-0000B6BA0000}"/>
    <cellStyle name="Note 4 2" xfId="13046" xr:uid="{00000000-0005-0000-0000-0000B7BA0000}"/>
    <cellStyle name="Note 4 2 2" xfId="20951" xr:uid="{00000000-0005-0000-0000-0000B8BA0000}"/>
    <cellStyle name="Note 4 2 2 2" xfId="36620" xr:uid="{00000000-0005-0000-0000-0000B9BA0000}"/>
    <cellStyle name="Note 4 2 2 3" xfId="52217" xr:uid="{00000000-0005-0000-0000-0000BABA0000}"/>
    <cellStyle name="Note 4 2 3" xfId="28874" xr:uid="{00000000-0005-0000-0000-0000BBBA0000}"/>
    <cellStyle name="Note 4 2 4" xfId="44471" xr:uid="{00000000-0005-0000-0000-0000BCBA0000}"/>
    <cellStyle name="Note 4 3" xfId="13047" xr:uid="{00000000-0005-0000-0000-0000BDBA0000}"/>
    <cellStyle name="Note 4 3 2" xfId="20952" xr:uid="{00000000-0005-0000-0000-0000BEBA0000}"/>
    <cellStyle name="Note 4 3 2 2" xfId="36621" xr:uid="{00000000-0005-0000-0000-0000BFBA0000}"/>
    <cellStyle name="Note 4 3 2 3" xfId="52218" xr:uid="{00000000-0005-0000-0000-0000C0BA0000}"/>
    <cellStyle name="Note 4 3 3" xfId="28875" xr:uid="{00000000-0005-0000-0000-0000C1BA0000}"/>
    <cellStyle name="Note 4 3 4" xfId="44472" xr:uid="{00000000-0005-0000-0000-0000C2BA0000}"/>
    <cellStyle name="Note 4 4" xfId="13048" xr:uid="{00000000-0005-0000-0000-0000C3BA0000}"/>
    <cellStyle name="Note 4 4 2" xfId="20953" xr:uid="{00000000-0005-0000-0000-0000C4BA0000}"/>
    <cellStyle name="Note 4 4 2 2" xfId="36622" xr:uid="{00000000-0005-0000-0000-0000C5BA0000}"/>
    <cellStyle name="Note 4 4 2 3" xfId="52219" xr:uid="{00000000-0005-0000-0000-0000C6BA0000}"/>
    <cellStyle name="Note 4 4 3" xfId="28876" xr:uid="{00000000-0005-0000-0000-0000C7BA0000}"/>
    <cellStyle name="Note 4 4 4" xfId="44473" xr:uid="{00000000-0005-0000-0000-0000C8BA0000}"/>
    <cellStyle name="Note 4 5" xfId="13049" xr:uid="{00000000-0005-0000-0000-0000C9BA0000}"/>
    <cellStyle name="Note 4 5 2" xfId="20954" xr:uid="{00000000-0005-0000-0000-0000CABA0000}"/>
    <cellStyle name="Note 4 5 2 2" xfId="36623" xr:uid="{00000000-0005-0000-0000-0000CBBA0000}"/>
    <cellStyle name="Note 4 5 2 3" xfId="52220" xr:uid="{00000000-0005-0000-0000-0000CCBA0000}"/>
    <cellStyle name="Note 4 5 3" xfId="28877" xr:uid="{00000000-0005-0000-0000-0000CDBA0000}"/>
    <cellStyle name="Note 4 5 4" xfId="44474" xr:uid="{00000000-0005-0000-0000-0000CEBA0000}"/>
    <cellStyle name="Note 4 6" xfId="13050" xr:uid="{00000000-0005-0000-0000-0000CFBA0000}"/>
    <cellStyle name="Note 4 6 2" xfId="20955" xr:uid="{00000000-0005-0000-0000-0000D0BA0000}"/>
    <cellStyle name="Note 4 6 2 2" xfId="36624" xr:uid="{00000000-0005-0000-0000-0000D1BA0000}"/>
    <cellStyle name="Note 4 6 2 3" xfId="52221" xr:uid="{00000000-0005-0000-0000-0000D2BA0000}"/>
    <cellStyle name="Note 4 6 3" xfId="28878" xr:uid="{00000000-0005-0000-0000-0000D3BA0000}"/>
    <cellStyle name="Note 4 6 4" xfId="44475" xr:uid="{00000000-0005-0000-0000-0000D4BA0000}"/>
    <cellStyle name="Note 4 7" xfId="13051" xr:uid="{00000000-0005-0000-0000-0000D5BA0000}"/>
    <cellStyle name="Note 4 7 2" xfId="20956" xr:uid="{00000000-0005-0000-0000-0000D6BA0000}"/>
    <cellStyle name="Note 4 7 2 2" xfId="36625" xr:uid="{00000000-0005-0000-0000-0000D7BA0000}"/>
    <cellStyle name="Note 4 7 2 3" xfId="52222" xr:uid="{00000000-0005-0000-0000-0000D8BA0000}"/>
    <cellStyle name="Note 4 7 3" xfId="28879" xr:uid="{00000000-0005-0000-0000-0000D9BA0000}"/>
    <cellStyle name="Note 4 7 4" xfId="44476" xr:uid="{00000000-0005-0000-0000-0000DABA0000}"/>
    <cellStyle name="Note 4 8" xfId="13052" xr:uid="{00000000-0005-0000-0000-0000DBBA0000}"/>
    <cellStyle name="Note 4 8 2" xfId="20957" xr:uid="{00000000-0005-0000-0000-0000DCBA0000}"/>
    <cellStyle name="Note 4 8 2 2" xfId="36626" xr:uid="{00000000-0005-0000-0000-0000DDBA0000}"/>
    <cellStyle name="Note 4 8 2 3" xfId="52223" xr:uid="{00000000-0005-0000-0000-0000DEBA0000}"/>
    <cellStyle name="Note 4 8 3" xfId="28880" xr:uid="{00000000-0005-0000-0000-0000DFBA0000}"/>
    <cellStyle name="Note 4 8 4" xfId="44477" xr:uid="{00000000-0005-0000-0000-0000E0BA0000}"/>
    <cellStyle name="Note 4 9" xfId="13053" xr:uid="{00000000-0005-0000-0000-0000E1BA0000}"/>
    <cellStyle name="Note 4 9 2" xfId="20958" xr:uid="{00000000-0005-0000-0000-0000E2BA0000}"/>
    <cellStyle name="Note 4 9 2 2" xfId="36627" xr:uid="{00000000-0005-0000-0000-0000E3BA0000}"/>
    <cellStyle name="Note 4 9 2 3" xfId="52224" xr:uid="{00000000-0005-0000-0000-0000E4BA0000}"/>
    <cellStyle name="Note 4 9 3" xfId="28881" xr:uid="{00000000-0005-0000-0000-0000E5BA0000}"/>
    <cellStyle name="Note 4 9 4" xfId="44478" xr:uid="{00000000-0005-0000-0000-0000E6BA0000}"/>
    <cellStyle name="Note 5" xfId="13054" xr:uid="{00000000-0005-0000-0000-0000E7BA0000}"/>
    <cellStyle name="Note 5 10" xfId="13055" xr:uid="{00000000-0005-0000-0000-0000E8BA0000}"/>
    <cellStyle name="Note 5 10 2" xfId="20960" xr:uid="{00000000-0005-0000-0000-0000E9BA0000}"/>
    <cellStyle name="Note 5 10 2 2" xfId="36629" xr:uid="{00000000-0005-0000-0000-0000EABA0000}"/>
    <cellStyle name="Note 5 10 2 3" xfId="52226" xr:uid="{00000000-0005-0000-0000-0000EBBA0000}"/>
    <cellStyle name="Note 5 10 3" xfId="28883" xr:uid="{00000000-0005-0000-0000-0000ECBA0000}"/>
    <cellStyle name="Note 5 10 4" xfId="44480" xr:uid="{00000000-0005-0000-0000-0000EDBA0000}"/>
    <cellStyle name="Note 5 11" xfId="20959" xr:uid="{00000000-0005-0000-0000-0000EEBA0000}"/>
    <cellStyle name="Note 5 11 2" xfId="36628" xr:uid="{00000000-0005-0000-0000-0000EFBA0000}"/>
    <cellStyle name="Note 5 11 3" xfId="52225" xr:uid="{00000000-0005-0000-0000-0000F0BA0000}"/>
    <cellStyle name="Note 5 12" xfId="28882" xr:uid="{00000000-0005-0000-0000-0000F1BA0000}"/>
    <cellStyle name="Note 5 13" xfId="44479" xr:uid="{00000000-0005-0000-0000-0000F2BA0000}"/>
    <cellStyle name="Note 5 2" xfId="13056" xr:uid="{00000000-0005-0000-0000-0000F3BA0000}"/>
    <cellStyle name="Note 5 2 2" xfId="20961" xr:uid="{00000000-0005-0000-0000-0000F4BA0000}"/>
    <cellStyle name="Note 5 2 2 2" xfId="36630" xr:uid="{00000000-0005-0000-0000-0000F5BA0000}"/>
    <cellStyle name="Note 5 2 2 3" xfId="52227" xr:uid="{00000000-0005-0000-0000-0000F6BA0000}"/>
    <cellStyle name="Note 5 2 3" xfId="28884" xr:uid="{00000000-0005-0000-0000-0000F7BA0000}"/>
    <cellStyle name="Note 5 2 4" xfId="44481" xr:uid="{00000000-0005-0000-0000-0000F8BA0000}"/>
    <cellStyle name="Note 5 3" xfId="13057" xr:uid="{00000000-0005-0000-0000-0000F9BA0000}"/>
    <cellStyle name="Note 5 3 2" xfId="20962" xr:uid="{00000000-0005-0000-0000-0000FABA0000}"/>
    <cellStyle name="Note 5 3 2 2" xfId="36631" xr:uid="{00000000-0005-0000-0000-0000FBBA0000}"/>
    <cellStyle name="Note 5 3 2 3" xfId="52228" xr:uid="{00000000-0005-0000-0000-0000FCBA0000}"/>
    <cellStyle name="Note 5 3 3" xfId="28885" xr:uid="{00000000-0005-0000-0000-0000FDBA0000}"/>
    <cellStyle name="Note 5 3 4" xfId="44482" xr:uid="{00000000-0005-0000-0000-0000FEBA0000}"/>
    <cellStyle name="Note 5 4" xfId="13058" xr:uid="{00000000-0005-0000-0000-0000FFBA0000}"/>
    <cellStyle name="Note 5 4 2" xfId="20963" xr:uid="{00000000-0005-0000-0000-000000BB0000}"/>
    <cellStyle name="Note 5 4 2 2" xfId="36632" xr:uid="{00000000-0005-0000-0000-000001BB0000}"/>
    <cellStyle name="Note 5 4 2 3" xfId="52229" xr:uid="{00000000-0005-0000-0000-000002BB0000}"/>
    <cellStyle name="Note 5 4 3" xfId="28886" xr:uid="{00000000-0005-0000-0000-000003BB0000}"/>
    <cellStyle name="Note 5 4 4" xfId="44483" xr:uid="{00000000-0005-0000-0000-000004BB0000}"/>
    <cellStyle name="Note 5 5" xfId="13059" xr:uid="{00000000-0005-0000-0000-000005BB0000}"/>
    <cellStyle name="Note 5 5 2" xfId="20964" xr:uid="{00000000-0005-0000-0000-000006BB0000}"/>
    <cellStyle name="Note 5 5 2 2" xfId="36633" xr:uid="{00000000-0005-0000-0000-000007BB0000}"/>
    <cellStyle name="Note 5 5 2 3" xfId="52230" xr:uid="{00000000-0005-0000-0000-000008BB0000}"/>
    <cellStyle name="Note 5 5 3" xfId="28887" xr:uid="{00000000-0005-0000-0000-000009BB0000}"/>
    <cellStyle name="Note 5 5 4" xfId="44484" xr:uid="{00000000-0005-0000-0000-00000ABB0000}"/>
    <cellStyle name="Note 5 6" xfId="13060" xr:uid="{00000000-0005-0000-0000-00000BBB0000}"/>
    <cellStyle name="Note 5 6 2" xfId="20965" xr:uid="{00000000-0005-0000-0000-00000CBB0000}"/>
    <cellStyle name="Note 5 6 2 2" xfId="36634" xr:uid="{00000000-0005-0000-0000-00000DBB0000}"/>
    <cellStyle name="Note 5 6 2 3" xfId="52231" xr:uid="{00000000-0005-0000-0000-00000EBB0000}"/>
    <cellStyle name="Note 5 6 3" xfId="28888" xr:uid="{00000000-0005-0000-0000-00000FBB0000}"/>
    <cellStyle name="Note 5 6 4" xfId="44485" xr:uid="{00000000-0005-0000-0000-000010BB0000}"/>
    <cellStyle name="Note 5 7" xfId="13061" xr:uid="{00000000-0005-0000-0000-000011BB0000}"/>
    <cellStyle name="Note 5 7 2" xfId="20966" xr:uid="{00000000-0005-0000-0000-000012BB0000}"/>
    <cellStyle name="Note 5 7 2 2" xfId="36635" xr:uid="{00000000-0005-0000-0000-000013BB0000}"/>
    <cellStyle name="Note 5 7 2 3" xfId="52232" xr:uid="{00000000-0005-0000-0000-000014BB0000}"/>
    <cellStyle name="Note 5 7 3" xfId="28889" xr:uid="{00000000-0005-0000-0000-000015BB0000}"/>
    <cellStyle name="Note 5 7 4" xfId="44486" xr:uid="{00000000-0005-0000-0000-000016BB0000}"/>
    <cellStyle name="Note 5 8" xfId="13062" xr:uid="{00000000-0005-0000-0000-000017BB0000}"/>
    <cellStyle name="Note 5 8 2" xfId="20967" xr:uid="{00000000-0005-0000-0000-000018BB0000}"/>
    <cellStyle name="Note 5 8 2 2" xfId="36636" xr:uid="{00000000-0005-0000-0000-000019BB0000}"/>
    <cellStyle name="Note 5 8 2 3" xfId="52233" xr:uid="{00000000-0005-0000-0000-00001ABB0000}"/>
    <cellStyle name="Note 5 8 3" xfId="28890" xr:uid="{00000000-0005-0000-0000-00001BBB0000}"/>
    <cellStyle name="Note 5 8 4" xfId="44487" xr:uid="{00000000-0005-0000-0000-00001CBB0000}"/>
    <cellStyle name="Note 5 9" xfId="13063" xr:uid="{00000000-0005-0000-0000-00001DBB0000}"/>
    <cellStyle name="Note 5 9 2" xfId="20968" xr:uid="{00000000-0005-0000-0000-00001EBB0000}"/>
    <cellStyle name="Note 5 9 2 2" xfId="36637" xr:uid="{00000000-0005-0000-0000-00001FBB0000}"/>
    <cellStyle name="Note 5 9 2 3" xfId="52234" xr:uid="{00000000-0005-0000-0000-000020BB0000}"/>
    <cellStyle name="Note 5 9 3" xfId="28891" xr:uid="{00000000-0005-0000-0000-000021BB0000}"/>
    <cellStyle name="Note 5 9 4" xfId="44488" xr:uid="{00000000-0005-0000-0000-000022BB0000}"/>
    <cellStyle name="Note 6" xfId="13064" xr:uid="{00000000-0005-0000-0000-000023BB0000}"/>
    <cellStyle name="Note 6 2" xfId="13065" xr:uid="{00000000-0005-0000-0000-000024BB0000}"/>
    <cellStyle name="Note 6 2 2" xfId="20970" xr:uid="{00000000-0005-0000-0000-000025BB0000}"/>
    <cellStyle name="Note 6 2 2 2" xfId="36639" xr:uid="{00000000-0005-0000-0000-000026BB0000}"/>
    <cellStyle name="Note 6 2 2 3" xfId="52236" xr:uid="{00000000-0005-0000-0000-000027BB0000}"/>
    <cellStyle name="Note 6 2 3" xfId="28893" xr:uid="{00000000-0005-0000-0000-000028BB0000}"/>
    <cellStyle name="Note 6 2 4" xfId="44490" xr:uid="{00000000-0005-0000-0000-000029BB0000}"/>
    <cellStyle name="Note 6 3" xfId="13066" xr:uid="{00000000-0005-0000-0000-00002ABB0000}"/>
    <cellStyle name="Note 6 3 2" xfId="20971" xr:uid="{00000000-0005-0000-0000-00002BBB0000}"/>
    <cellStyle name="Note 6 3 2 2" xfId="36640" xr:uid="{00000000-0005-0000-0000-00002CBB0000}"/>
    <cellStyle name="Note 6 3 2 3" xfId="52237" xr:uid="{00000000-0005-0000-0000-00002DBB0000}"/>
    <cellStyle name="Note 6 3 3" xfId="28894" xr:uid="{00000000-0005-0000-0000-00002EBB0000}"/>
    <cellStyle name="Note 6 3 4" xfId="44491" xr:uid="{00000000-0005-0000-0000-00002FBB0000}"/>
    <cellStyle name="Note 6 4" xfId="13067" xr:uid="{00000000-0005-0000-0000-000030BB0000}"/>
    <cellStyle name="Note 6 4 2" xfId="20972" xr:uid="{00000000-0005-0000-0000-000031BB0000}"/>
    <cellStyle name="Note 6 4 2 2" xfId="36641" xr:uid="{00000000-0005-0000-0000-000032BB0000}"/>
    <cellStyle name="Note 6 4 2 3" xfId="52238" xr:uid="{00000000-0005-0000-0000-000033BB0000}"/>
    <cellStyle name="Note 6 4 3" xfId="28895" xr:uid="{00000000-0005-0000-0000-000034BB0000}"/>
    <cellStyle name="Note 6 4 4" xfId="44492" xr:uid="{00000000-0005-0000-0000-000035BB0000}"/>
    <cellStyle name="Note 6 5" xfId="13068" xr:uid="{00000000-0005-0000-0000-000036BB0000}"/>
    <cellStyle name="Note 6 5 2" xfId="20973" xr:uid="{00000000-0005-0000-0000-000037BB0000}"/>
    <cellStyle name="Note 6 5 2 2" xfId="36642" xr:uid="{00000000-0005-0000-0000-000038BB0000}"/>
    <cellStyle name="Note 6 5 2 3" xfId="52239" xr:uid="{00000000-0005-0000-0000-000039BB0000}"/>
    <cellStyle name="Note 6 5 3" xfId="28896" xr:uid="{00000000-0005-0000-0000-00003ABB0000}"/>
    <cellStyle name="Note 6 5 4" xfId="44493" xr:uid="{00000000-0005-0000-0000-00003BBB0000}"/>
    <cellStyle name="Note 6 6" xfId="13069" xr:uid="{00000000-0005-0000-0000-00003CBB0000}"/>
    <cellStyle name="Note 6 6 2" xfId="20974" xr:uid="{00000000-0005-0000-0000-00003DBB0000}"/>
    <cellStyle name="Note 6 6 2 2" xfId="36643" xr:uid="{00000000-0005-0000-0000-00003EBB0000}"/>
    <cellStyle name="Note 6 6 2 3" xfId="52240" xr:uid="{00000000-0005-0000-0000-00003FBB0000}"/>
    <cellStyle name="Note 6 6 3" xfId="28897" xr:uid="{00000000-0005-0000-0000-000040BB0000}"/>
    <cellStyle name="Note 6 6 4" xfId="44494" xr:uid="{00000000-0005-0000-0000-000041BB0000}"/>
    <cellStyle name="Note 6 7" xfId="20969" xr:uid="{00000000-0005-0000-0000-000042BB0000}"/>
    <cellStyle name="Note 6 7 2" xfId="36638" xr:uid="{00000000-0005-0000-0000-000043BB0000}"/>
    <cellStyle name="Note 6 7 3" xfId="52235" xr:uid="{00000000-0005-0000-0000-000044BB0000}"/>
    <cellStyle name="Note 6 8" xfId="28892" xr:uid="{00000000-0005-0000-0000-000045BB0000}"/>
    <cellStyle name="Note 6 9" xfId="44489" xr:uid="{00000000-0005-0000-0000-000046BB0000}"/>
    <cellStyle name="Note 7" xfId="13070" xr:uid="{00000000-0005-0000-0000-000047BB0000}"/>
    <cellStyle name="Note 7 2" xfId="13071" xr:uid="{00000000-0005-0000-0000-000048BB0000}"/>
    <cellStyle name="Note 7 2 2" xfId="20976" xr:uid="{00000000-0005-0000-0000-000049BB0000}"/>
    <cellStyle name="Note 7 2 2 2" xfId="36645" xr:uid="{00000000-0005-0000-0000-00004ABB0000}"/>
    <cellStyle name="Note 7 2 2 3" xfId="52242" xr:uid="{00000000-0005-0000-0000-00004BBB0000}"/>
    <cellStyle name="Note 7 2 3" xfId="28899" xr:uid="{00000000-0005-0000-0000-00004CBB0000}"/>
    <cellStyle name="Note 7 2 4" xfId="44496" xr:uid="{00000000-0005-0000-0000-00004DBB0000}"/>
    <cellStyle name="Note 7 3" xfId="13072" xr:uid="{00000000-0005-0000-0000-00004EBB0000}"/>
    <cellStyle name="Note 7 3 2" xfId="20977" xr:uid="{00000000-0005-0000-0000-00004FBB0000}"/>
    <cellStyle name="Note 7 3 2 2" xfId="36646" xr:uid="{00000000-0005-0000-0000-000050BB0000}"/>
    <cellStyle name="Note 7 3 2 3" xfId="52243" xr:uid="{00000000-0005-0000-0000-000051BB0000}"/>
    <cellStyle name="Note 7 3 3" xfId="28900" xr:uid="{00000000-0005-0000-0000-000052BB0000}"/>
    <cellStyle name="Note 7 3 4" xfId="44497" xr:uid="{00000000-0005-0000-0000-000053BB0000}"/>
    <cellStyle name="Note 7 4" xfId="13073" xr:uid="{00000000-0005-0000-0000-000054BB0000}"/>
    <cellStyle name="Note 7 4 2" xfId="20978" xr:uid="{00000000-0005-0000-0000-000055BB0000}"/>
    <cellStyle name="Note 7 4 2 2" xfId="36647" xr:uid="{00000000-0005-0000-0000-000056BB0000}"/>
    <cellStyle name="Note 7 4 2 3" xfId="52244" xr:uid="{00000000-0005-0000-0000-000057BB0000}"/>
    <cellStyle name="Note 7 4 3" xfId="28901" xr:uid="{00000000-0005-0000-0000-000058BB0000}"/>
    <cellStyle name="Note 7 4 4" xfId="44498" xr:uid="{00000000-0005-0000-0000-000059BB0000}"/>
    <cellStyle name="Note 7 5" xfId="13074" xr:uid="{00000000-0005-0000-0000-00005ABB0000}"/>
    <cellStyle name="Note 7 5 2" xfId="20979" xr:uid="{00000000-0005-0000-0000-00005BBB0000}"/>
    <cellStyle name="Note 7 5 2 2" xfId="36648" xr:uid="{00000000-0005-0000-0000-00005CBB0000}"/>
    <cellStyle name="Note 7 5 2 3" xfId="52245" xr:uid="{00000000-0005-0000-0000-00005DBB0000}"/>
    <cellStyle name="Note 7 5 3" xfId="28902" xr:uid="{00000000-0005-0000-0000-00005EBB0000}"/>
    <cellStyle name="Note 7 5 4" xfId="44499" xr:uid="{00000000-0005-0000-0000-00005FBB0000}"/>
    <cellStyle name="Note 7 6" xfId="13075" xr:uid="{00000000-0005-0000-0000-000060BB0000}"/>
    <cellStyle name="Note 7 6 2" xfId="20980" xr:uid="{00000000-0005-0000-0000-000061BB0000}"/>
    <cellStyle name="Note 7 6 2 2" xfId="36649" xr:uid="{00000000-0005-0000-0000-000062BB0000}"/>
    <cellStyle name="Note 7 6 2 3" xfId="52246" xr:uid="{00000000-0005-0000-0000-000063BB0000}"/>
    <cellStyle name="Note 7 6 3" xfId="28903" xr:uid="{00000000-0005-0000-0000-000064BB0000}"/>
    <cellStyle name="Note 7 6 4" xfId="44500" xr:uid="{00000000-0005-0000-0000-000065BB0000}"/>
    <cellStyle name="Note 7 7" xfId="20975" xr:uid="{00000000-0005-0000-0000-000066BB0000}"/>
    <cellStyle name="Note 7 7 2" xfId="36644" xr:uid="{00000000-0005-0000-0000-000067BB0000}"/>
    <cellStyle name="Note 7 7 3" xfId="52241" xr:uid="{00000000-0005-0000-0000-000068BB0000}"/>
    <cellStyle name="Note 7 8" xfId="28898" xr:uid="{00000000-0005-0000-0000-000069BB0000}"/>
    <cellStyle name="Note 7 9" xfId="44495" xr:uid="{00000000-0005-0000-0000-00006ABB0000}"/>
    <cellStyle name="Note 8" xfId="13076" xr:uid="{00000000-0005-0000-0000-00006BBB0000}"/>
    <cellStyle name="Note 8 2" xfId="13077" xr:uid="{00000000-0005-0000-0000-00006CBB0000}"/>
    <cellStyle name="Note 8 2 2" xfId="20982" xr:uid="{00000000-0005-0000-0000-00006DBB0000}"/>
    <cellStyle name="Note 8 2 2 2" xfId="36651" xr:uid="{00000000-0005-0000-0000-00006EBB0000}"/>
    <cellStyle name="Note 8 2 2 3" xfId="52248" xr:uid="{00000000-0005-0000-0000-00006FBB0000}"/>
    <cellStyle name="Note 8 2 3" xfId="28905" xr:uid="{00000000-0005-0000-0000-000070BB0000}"/>
    <cellStyle name="Note 8 2 4" xfId="44502" xr:uid="{00000000-0005-0000-0000-000071BB0000}"/>
    <cellStyle name="Note 8 3" xfId="13078" xr:uid="{00000000-0005-0000-0000-000072BB0000}"/>
    <cellStyle name="Note 8 3 2" xfId="20983" xr:uid="{00000000-0005-0000-0000-000073BB0000}"/>
    <cellStyle name="Note 8 3 2 2" xfId="36652" xr:uid="{00000000-0005-0000-0000-000074BB0000}"/>
    <cellStyle name="Note 8 3 2 3" xfId="52249" xr:uid="{00000000-0005-0000-0000-000075BB0000}"/>
    <cellStyle name="Note 8 3 3" xfId="28906" xr:uid="{00000000-0005-0000-0000-000076BB0000}"/>
    <cellStyle name="Note 8 3 4" xfId="44503" xr:uid="{00000000-0005-0000-0000-000077BB0000}"/>
    <cellStyle name="Note 8 4" xfId="13079" xr:uid="{00000000-0005-0000-0000-000078BB0000}"/>
    <cellStyle name="Note 8 4 2" xfId="20984" xr:uid="{00000000-0005-0000-0000-000079BB0000}"/>
    <cellStyle name="Note 8 4 2 2" xfId="36653" xr:uid="{00000000-0005-0000-0000-00007ABB0000}"/>
    <cellStyle name="Note 8 4 2 3" xfId="52250" xr:uid="{00000000-0005-0000-0000-00007BBB0000}"/>
    <cellStyle name="Note 8 4 3" xfId="28907" xr:uid="{00000000-0005-0000-0000-00007CBB0000}"/>
    <cellStyle name="Note 8 4 4" xfId="44504" xr:uid="{00000000-0005-0000-0000-00007DBB0000}"/>
    <cellStyle name="Note 8 5" xfId="13080" xr:uid="{00000000-0005-0000-0000-00007EBB0000}"/>
    <cellStyle name="Note 8 5 2" xfId="20985" xr:uid="{00000000-0005-0000-0000-00007FBB0000}"/>
    <cellStyle name="Note 8 5 2 2" xfId="36654" xr:uid="{00000000-0005-0000-0000-000080BB0000}"/>
    <cellStyle name="Note 8 5 2 3" xfId="52251" xr:uid="{00000000-0005-0000-0000-000081BB0000}"/>
    <cellStyle name="Note 8 5 3" xfId="28908" xr:uid="{00000000-0005-0000-0000-000082BB0000}"/>
    <cellStyle name="Note 8 5 4" xfId="44505" xr:uid="{00000000-0005-0000-0000-000083BB0000}"/>
    <cellStyle name="Note 8 6" xfId="13081" xr:uid="{00000000-0005-0000-0000-000084BB0000}"/>
    <cellStyle name="Note 8 6 2" xfId="20986" xr:uid="{00000000-0005-0000-0000-000085BB0000}"/>
    <cellStyle name="Note 8 6 2 2" xfId="36655" xr:uid="{00000000-0005-0000-0000-000086BB0000}"/>
    <cellStyle name="Note 8 6 2 3" xfId="52252" xr:uid="{00000000-0005-0000-0000-000087BB0000}"/>
    <cellStyle name="Note 8 6 3" xfId="28909" xr:uid="{00000000-0005-0000-0000-000088BB0000}"/>
    <cellStyle name="Note 8 6 4" xfId="44506" xr:uid="{00000000-0005-0000-0000-000089BB0000}"/>
    <cellStyle name="Note 8 7" xfId="20981" xr:uid="{00000000-0005-0000-0000-00008ABB0000}"/>
    <cellStyle name="Note 8 7 2" xfId="36650" xr:uid="{00000000-0005-0000-0000-00008BBB0000}"/>
    <cellStyle name="Note 8 7 3" xfId="52247" xr:uid="{00000000-0005-0000-0000-00008CBB0000}"/>
    <cellStyle name="Note 8 8" xfId="28904" xr:uid="{00000000-0005-0000-0000-00008DBB0000}"/>
    <cellStyle name="Note 8 9" xfId="44501" xr:uid="{00000000-0005-0000-0000-00008EBB0000}"/>
    <cellStyle name="Note 9" xfId="13082" xr:uid="{00000000-0005-0000-0000-00008FBB0000}"/>
    <cellStyle name="Note 9 2" xfId="13083" xr:uid="{00000000-0005-0000-0000-000090BB0000}"/>
    <cellStyle name="Note 9 2 2" xfId="20988" xr:uid="{00000000-0005-0000-0000-000091BB0000}"/>
    <cellStyle name="Note 9 2 2 2" xfId="36657" xr:uid="{00000000-0005-0000-0000-000092BB0000}"/>
    <cellStyle name="Note 9 2 2 3" xfId="52254" xr:uid="{00000000-0005-0000-0000-000093BB0000}"/>
    <cellStyle name="Note 9 2 3" xfId="28911" xr:uid="{00000000-0005-0000-0000-000094BB0000}"/>
    <cellStyle name="Note 9 2 4" xfId="44508" xr:uid="{00000000-0005-0000-0000-000095BB0000}"/>
    <cellStyle name="Note 9 3" xfId="13084" xr:uid="{00000000-0005-0000-0000-000096BB0000}"/>
    <cellStyle name="Note 9 3 2" xfId="20989" xr:uid="{00000000-0005-0000-0000-000097BB0000}"/>
    <cellStyle name="Note 9 3 2 2" xfId="36658" xr:uid="{00000000-0005-0000-0000-000098BB0000}"/>
    <cellStyle name="Note 9 3 2 3" xfId="52255" xr:uid="{00000000-0005-0000-0000-000099BB0000}"/>
    <cellStyle name="Note 9 3 3" xfId="28912" xr:uid="{00000000-0005-0000-0000-00009ABB0000}"/>
    <cellStyle name="Note 9 3 4" xfId="44509" xr:uid="{00000000-0005-0000-0000-00009BBB0000}"/>
    <cellStyle name="Note 9 4" xfId="20987" xr:uid="{00000000-0005-0000-0000-00009CBB0000}"/>
    <cellStyle name="Note 9 4 2" xfId="36656" xr:uid="{00000000-0005-0000-0000-00009DBB0000}"/>
    <cellStyle name="Note 9 4 3" xfId="52253" xr:uid="{00000000-0005-0000-0000-00009EBB0000}"/>
    <cellStyle name="Note 9 5" xfId="28910" xr:uid="{00000000-0005-0000-0000-00009FBB0000}"/>
    <cellStyle name="Note 9 6" xfId="44507" xr:uid="{00000000-0005-0000-0000-0000A0BB0000}"/>
    <cellStyle name="Number" xfId="13085" xr:uid="{00000000-0005-0000-0000-0000A1BB0000}"/>
    <cellStyle name="Number 2" xfId="20990" xr:uid="{00000000-0005-0000-0000-0000A2BB0000}"/>
    <cellStyle name="Number 2 2" xfId="36659" xr:uid="{00000000-0005-0000-0000-0000A3BB0000}"/>
    <cellStyle name="Number 2 3" xfId="52256" xr:uid="{00000000-0005-0000-0000-0000A4BB0000}"/>
    <cellStyle name="Number 3" xfId="28913" xr:uid="{00000000-0005-0000-0000-0000A5BB0000}"/>
    <cellStyle name="Number 4" xfId="44510" xr:uid="{00000000-0005-0000-0000-0000A6BB0000}"/>
    <cellStyle name="Number[00]" xfId="13086" xr:uid="{00000000-0005-0000-0000-0000A7BB0000}"/>
    <cellStyle name="Number[00] 2" xfId="20991" xr:uid="{00000000-0005-0000-0000-0000A8BB0000}"/>
    <cellStyle name="Number[00] 2 2" xfId="36660" xr:uid="{00000000-0005-0000-0000-0000A9BB0000}"/>
    <cellStyle name="Number[00] 2 3" xfId="52257" xr:uid="{00000000-0005-0000-0000-0000AABB0000}"/>
    <cellStyle name="Number[00] 3" xfId="28914" xr:uid="{00000000-0005-0000-0000-0000ABBB0000}"/>
    <cellStyle name="Number[00] 4" xfId="44511" xr:uid="{00000000-0005-0000-0000-0000ACBB0000}"/>
    <cellStyle name="number_input" xfId="13087" xr:uid="{00000000-0005-0000-0000-0000ADBB0000}"/>
    <cellStyle name="NZD" xfId="13088" xr:uid="{00000000-0005-0000-0000-0000AEBB0000}"/>
    <cellStyle name="NZD 2" xfId="20992" xr:uid="{00000000-0005-0000-0000-0000AFBB0000}"/>
    <cellStyle name="NZD 2 2" xfId="36661" xr:uid="{00000000-0005-0000-0000-0000B0BB0000}"/>
    <cellStyle name="NZD 2 3" xfId="52258" xr:uid="{00000000-0005-0000-0000-0000B1BB0000}"/>
    <cellStyle name="NZD 3" xfId="28915" xr:uid="{00000000-0005-0000-0000-0000B2BB0000}"/>
    <cellStyle name="NZD 4" xfId="44512" xr:uid="{00000000-0005-0000-0000-0000B3BB0000}"/>
    <cellStyle name="Œ…‹æØ‚è [0.00]_!!!GO" xfId="13089" xr:uid="{00000000-0005-0000-0000-0000B4BB0000}"/>
    <cellStyle name="Œ…‹æØ‚è_!!!GO" xfId="13090" xr:uid="{00000000-0005-0000-0000-0000B5BB0000}"/>
    <cellStyle name="ORK-IN-PROCESS INVENTORY','1371 WORK-IN-PROCESS/SVC DEVIATIONS','1373 WORK-IN-PROCESS R" xfId="13091" xr:uid="{00000000-0005-0000-0000-0000B6BB0000}"/>
    <cellStyle name="ORK-IN-PROCESS INVENTORY','1371 WORK-IN-PROCESS/SVC DEVIATIONS','1373 WORK-IN-PROCESS R 10" xfId="13092" xr:uid="{00000000-0005-0000-0000-0000B7BB0000}"/>
    <cellStyle name="ORK-IN-PROCESS INVENTORY','1371 WORK-IN-PROCESS/SVC DEVIATIONS','1373 WORK-IN-PROCESS R 10 2" xfId="20994" xr:uid="{00000000-0005-0000-0000-0000B8BB0000}"/>
    <cellStyle name="ORK-IN-PROCESS INVENTORY','1371 WORK-IN-PROCESS/SVC DEVIATIONS','1373 WORK-IN-PROCESS R 10 2 2" xfId="36663" xr:uid="{00000000-0005-0000-0000-0000B9BB0000}"/>
    <cellStyle name="ORK-IN-PROCESS INVENTORY','1371 WORK-IN-PROCESS/SVC DEVIATIONS','1373 WORK-IN-PROCESS R 10 2 3" xfId="52260" xr:uid="{00000000-0005-0000-0000-0000BABB0000}"/>
    <cellStyle name="ORK-IN-PROCESS INVENTORY','1371 WORK-IN-PROCESS/SVC DEVIATIONS','1373 WORK-IN-PROCESS R 10 3" xfId="28917" xr:uid="{00000000-0005-0000-0000-0000BBBB0000}"/>
    <cellStyle name="ORK-IN-PROCESS INVENTORY','1371 WORK-IN-PROCESS/SVC DEVIATIONS','1373 WORK-IN-PROCESS R 10 4" xfId="44514" xr:uid="{00000000-0005-0000-0000-0000BCBB0000}"/>
    <cellStyle name="ORK-IN-PROCESS INVENTORY','1371 WORK-IN-PROCESS/SVC DEVIATIONS','1373 WORK-IN-PROCESS R 11" xfId="13093" xr:uid="{00000000-0005-0000-0000-0000BDBB0000}"/>
    <cellStyle name="ORK-IN-PROCESS INVENTORY','1371 WORK-IN-PROCESS/SVC DEVIATIONS','1373 WORK-IN-PROCESS R 11 2" xfId="20995" xr:uid="{00000000-0005-0000-0000-0000BEBB0000}"/>
    <cellStyle name="ORK-IN-PROCESS INVENTORY','1371 WORK-IN-PROCESS/SVC DEVIATIONS','1373 WORK-IN-PROCESS R 11 2 2" xfId="36664" xr:uid="{00000000-0005-0000-0000-0000BFBB0000}"/>
    <cellStyle name="ORK-IN-PROCESS INVENTORY','1371 WORK-IN-PROCESS/SVC DEVIATIONS','1373 WORK-IN-PROCESS R 11 2 3" xfId="52261" xr:uid="{00000000-0005-0000-0000-0000C0BB0000}"/>
    <cellStyle name="ORK-IN-PROCESS INVENTORY','1371 WORK-IN-PROCESS/SVC DEVIATIONS','1373 WORK-IN-PROCESS R 11 3" xfId="28918" xr:uid="{00000000-0005-0000-0000-0000C1BB0000}"/>
    <cellStyle name="ORK-IN-PROCESS INVENTORY','1371 WORK-IN-PROCESS/SVC DEVIATIONS','1373 WORK-IN-PROCESS R 11 4" xfId="44515" xr:uid="{00000000-0005-0000-0000-0000C2BB0000}"/>
    <cellStyle name="ORK-IN-PROCESS INVENTORY','1371 WORK-IN-PROCESS/SVC DEVIATIONS','1373 WORK-IN-PROCESS R 12" xfId="13094" xr:uid="{00000000-0005-0000-0000-0000C3BB0000}"/>
    <cellStyle name="ORK-IN-PROCESS INVENTORY','1371 WORK-IN-PROCESS/SVC DEVIATIONS','1373 WORK-IN-PROCESS R 12 2" xfId="20996" xr:uid="{00000000-0005-0000-0000-0000C4BB0000}"/>
    <cellStyle name="ORK-IN-PROCESS INVENTORY','1371 WORK-IN-PROCESS/SVC DEVIATIONS','1373 WORK-IN-PROCESS R 12 2 2" xfId="36665" xr:uid="{00000000-0005-0000-0000-0000C5BB0000}"/>
    <cellStyle name="ORK-IN-PROCESS INVENTORY','1371 WORK-IN-PROCESS/SVC DEVIATIONS','1373 WORK-IN-PROCESS R 12 2 3" xfId="52262" xr:uid="{00000000-0005-0000-0000-0000C6BB0000}"/>
    <cellStyle name="ORK-IN-PROCESS INVENTORY','1371 WORK-IN-PROCESS/SVC DEVIATIONS','1373 WORK-IN-PROCESS R 12 3" xfId="28919" xr:uid="{00000000-0005-0000-0000-0000C7BB0000}"/>
    <cellStyle name="ORK-IN-PROCESS INVENTORY','1371 WORK-IN-PROCESS/SVC DEVIATIONS','1373 WORK-IN-PROCESS R 12 4" xfId="44516" xr:uid="{00000000-0005-0000-0000-0000C8BB0000}"/>
    <cellStyle name="ORK-IN-PROCESS INVENTORY','1371 WORK-IN-PROCESS/SVC DEVIATIONS','1373 WORK-IN-PROCESS R 13" xfId="13095" xr:uid="{00000000-0005-0000-0000-0000C9BB0000}"/>
    <cellStyle name="ORK-IN-PROCESS INVENTORY','1371 WORK-IN-PROCESS/SVC DEVIATIONS','1373 WORK-IN-PROCESS R 13 2" xfId="20997" xr:uid="{00000000-0005-0000-0000-0000CABB0000}"/>
    <cellStyle name="ORK-IN-PROCESS INVENTORY','1371 WORK-IN-PROCESS/SVC DEVIATIONS','1373 WORK-IN-PROCESS R 13 2 2" xfId="36666" xr:uid="{00000000-0005-0000-0000-0000CBBB0000}"/>
    <cellStyle name="ORK-IN-PROCESS INVENTORY','1371 WORK-IN-PROCESS/SVC DEVIATIONS','1373 WORK-IN-PROCESS R 13 2 3" xfId="52263" xr:uid="{00000000-0005-0000-0000-0000CCBB0000}"/>
    <cellStyle name="ORK-IN-PROCESS INVENTORY','1371 WORK-IN-PROCESS/SVC DEVIATIONS','1373 WORK-IN-PROCESS R 13 3" xfId="28920" xr:uid="{00000000-0005-0000-0000-0000CDBB0000}"/>
    <cellStyle name="ORK-IN-PROCESS INVENTORY','1371 WORK-IN-PROCESS/SVC DEVIATIONS','1373 WORK-IN-PROCESS R 13 4" xfId="44517" xr:uid="{00000000-0005-0000-0000-0000CEBB0000}"/>
    <cellStyle name="ORK-IN-PROCESS INVENTORY','1371 WORK-IN-PROCESS/SVC DEVIATIONS','1373 WORK-IN-PROCESS R 14" xfId="13096" xr:uid="{00000000-0005-0000-0000-0000CFBB0000}"/>
    <cellStyle name="ORK-IN-PROCESS INVENTORY','1371 WORK-IN-PROCESS/SVC DEVIATIONS','1373 WORK-IN-PROCESS R 14 2" xfId="20998" xr:uid="{00000000-0005-0000-0000-0000D0BB0000}"/>
    <cellStyle name="ORK-IN-PROCESS INVENTORY','1371 WORK-IN-PROCESS/SVC DEVIATIONS','1373 WORK-IN-PROCESS R 14 2 2" xfId="36667" xr:uid="{00000000-0005-0000-0000-0000D1BB0000}"/>
    <cellStyle name="ORK-IN-PROCESS INVENTORY','1371 WORK-IN-PROCESS/SVC DEVIATIONS','1373 WORK-IN-PROCESS R 14 2 3" xfId="52264" xr:uid="{00000000-0005-0000-0000-0000D2BB0000}"/>
    <cellStyle name="ORK-IN-PROCESS INVENTORY','1371 WORK-IN-PROCESS/SVC DEVIATIONS','1373 WORK-IN-PROCESS R 14 3" xfId="28921" xr:uid="{00000000-0005-0000-0000-0000D3BB0000}"/>
    <cellStyle name="ORK-IN-PROCESS INVENTORY','1371 WORK-IN-PROCESS/SVC DEVIATIONS','1373 WORK-IN-PROCESS R 14 4" xfId="44518" xr:uid="{00000000-0005-0000-0000-0000D4BB0000}"/>
    <cellStyle name="ORK-IN-PROCESS INVENTORY','1371 WORK-IN-PROCESS/SVC DEVIATIONS','1373 WORK-IN-PROCESS R 15" xfId="20993" xr:uid="{00000000-0005-0000-0000-0000D5BB0000}"/>
    <cellStyle name="ORK-IN-PROCESS INVENTORY','1371 WORK-IN-PROCESS/SVC DEVIATIONS','1373 WORK-IN-PROCESS R 15 2" xfId="36662" xr:uid="{00000000-0005-0000-0000-0000D6BB0000}"/>
    <cellStyle name="ORK-IN-PROCESS INVENTORY','1371 WORK-IN-PROCESS/SVC DEVIATIONS','1373 WORK-IN-PROCESS R 15 3" xfId="52259" xr:uid="{00000000-0005-0000-0000-0000D7BB0000}"/>
    <cellStyle name="ORK-IN-PROCESS INVENTORY','1371 WORK-IN-PROCESS/SVC DEVIATIONS','1373 WORK-IN-PROCESS R 16" xfId="28916" xr:uid="{00000000-0005-0000-0000-0000D8BB0000}"/>
    <cellStyle name="ORK-IN-PROCESS INVENTORY','1371 WORK-IN-PROCESS/SVC DEVIATIONS','1373 WORK-IN-PROCESS R 17" xfId="44513" xr:uid="{00000000-0005-0000-0000-0000D9BB0000}"/>
    <cellStyle name="ORK-IN-PROCESS INVENTORY','1371 WORK-IN-PROCESS/SVC DEVIATIONS','1373 WORK-IN-PROCESS R 2" xfId="13097" xr:uid="{00000000-0005-0000-0000-0000DABB0000}"/>
    <cellStyle name="ORK-IN-PROCESS INVENTORY','1371 WORK-IN-PROCESS/SVC DEVIATIONS','1373 WORK-IN-PROCESS R 2 10" xfId="13098" xr:uid="{00000000-0005-0000-0000-0000DBBB0000}"/>
    <cellStyle name="ORK-IN-PROCESS INVENTORY','1371 WORK-IN-PROCESS/SVC DEVIATIONS','1373 WORK-IN-PROCESS R 2 10 2" xfId="21000" xr:uid="{00000000-0005-0000-0000-0000DCBB0000}"/>
    <cellStyle name="ORK-IN-PROCESS INVENTORY','1371 WORK-IN-PROCESS/SVC DEVIATIONS','1373 WORK-IN-PROCESS R 2 10 2 2" xfId="36669" xr:uid="{00000000-0005-0000-0000-0000DDBB0000}"/>
    <cellStyle name="ORK-IN-PROCESS INVENTORY','1371 WORK-IN-PROCESS/SVC DEVIATIONS','1373 WORK-IN-PROCESS R 2 10 2 3" xfId="52266" xr:uid="{00000000-0005-0000-0000-0000DEBB0000}"/>
    <cellStyle name="ORK-IN-PROCESS INVENTORY','1371 WORK-IN-PROCESS/SVC DEVIATIONS','1373 WORK-IN-PROCESS R 2 10 3" xfId="28923" xr:uid="{00000000-0005-0000-0000-0000DFBB0000}"/>
    <cellStyle name="ORK-IN-PROCESS INVENTORY','1371 WORK-IN-PROCESS/SVC DEVIATIONS','1373 WORK-IN-PROCESS R 2 10 4" xfId="44520" xr:uid="{00000000-0005-0000-0000-0000E0BB0000}"/>
    <cellStyle name="ORK-IN-PROCESS INVENTORY','1371 WORK-IN-PROCESS/SVC DEVIATIONS','1373 WORK-IN-PROCESS R 2 11" xfId="20999" xr:uid="{00000000-0005-0000-0000-0000E1BB0000}"/>
    <cellStyle name="ORK-IN-PROCESS INVENTORY','1371 WORK-IN-PROCESS/SVC DEVIATIONS','1373 WORK-IN-PROCESS R 2 11 2" xfId="36668" xr:uid="{00000000-0005-0000-0000-0000E2BB0000}"/>
    <cellStyle name="ORK-IN-PROCESS INVENTORY','1371 WORK-IN-PROCESS/SVC DEVIATIONS','1373 WORK-IN-PROCESS R 2 11 3" xfId="52265" xr:uid="{00000000-0005-0000-0000-0000E3BB0000}"/>
    <cellStyle name="ORK-IN-PROCESS INVENTORY','1371 WORK-IN-PROCESS/SVC DEVIATIONS','1373 WORK-IN-PROCESS R 2 12" xfId="28922" xr:uid="{00000000-0005-0000-0000-0000E4BB0000}"/>
    <cellStyle name="ORK-IN-PROCESS INVENTORY','1371 WORK-IN-PROCESS/SVC DEVIATIONS','1373 WORK-IN-PROCESS R 2 13" xfId="44519" xr:uid="{00000000-0005-0000-0000-0000E5BB0000}"/>
    <cellStyle name="ORK-IN-PROCESS INVENTORY','1371 WORK-IN-PROCESS/SVC DEVIATIONS','1373 WORK-IN-PROCESS R 2 2" xfId="13099" xr:uid="{00000000-0005-0000-0000-0000E6BB0000}"/>
    <cellStyle name="ORK-IN-PROCESS INVENTORY','1371 WORK-IN-PROCESS/SVC DEVIATIONS','1373 WORK-IN-PROCESS R 2 2 2" xfId="21001" xr:uid="{00000000-0005-0000-0000-0000E7BB0000}"/>
    <cellStyle name="ORK-IN-PROCESS INVENTORY','1371 WORK-IN-PROCESS/SVC DEVIATIONS','1373 WORK-IN-PROCESS R 2 2 2 2" xfId="36670" xr:uid="{00000000-0005-0000-0000-0000E8BB0000}"/>
    <cellStyle name="ORK-IN-PROCESS INVENTORY','1371 WORK-IN-PROCESS/SVC DEVIATIONS','1373 WORK-IN-PROCESS R 2 2 2 3" xfId="52267" xr:uid="{00000000-0005-0000-0000-0000E9BB0000}"/>
    <cellStyle name="ORK-IN-PROCESS INVENTORY','1371 WORK-IN-PROCESS/SVC DEVIATIONS','1373 WORK-IN-PROCESS R 2 2 3" xfId="28924" xr:uid="{00000000-0005-0000-0000-0000EABB0000}"/>
    <cellStyle name="ORK-IN-PROCESS INVENTORY','1371 WORK-IN-PROCESS/SVC DEVIATIONS','1373 WORK-IN-PROCESS R 2 2 4" xfId="44521" xr:uid="{00000000-0005-0000-0000-0000EBBB0000}"/>
    <cellStyle name="ORK-IN-PROCESS INVENTORY','1371 WORK-IN-PROCESS/SVC DEVIATIONS','1373 WORK-IN-PROCESS R 2 3" xfId="13100" xr:uid="{00000000-0005-0000-0000-0000ECBB0000}"/>
    <cellStyle name="ORK-IN-PROCESS INVENTORY','1371 WORK-IN-PROCESS/SVC DEVIATIONS','1373 WORK-IN-PROCESS R 2 3 2" xfId="21002" xr:uid="{00000000-0005-0000-0000-0000EDBB0000}"/>
    <cellStyle name="ORK-IN-PROCESS INVENTORY','1371 WORK-IN-PROCESS/SVC DEVIATIONS','1373 WORK-IN-PROCESS R 2 3 2 2" xfId="36671" xr:uid="{00000000-0005-0000-0000-0000EEBB0000}"/>
    <cellStyle name="ORK-IN-PROCESS INVENTORY','1371 WORK-IN-PROCESS/SVC DEVIATIONS','1373 WORK-IN-PROCESS R 2 3 2 3" xfId="52268" xr:uid="{00000000-0005-0000-0000-0000EFBB0000}"/>
    <cellStyle name="ORK-IN-PROCESS INVENTORY','1371 WORK-IN-PROCESS/SVC DEVIATIONS','1373 WORK-IN-PROCESS R 2 3 3" xfId="28925" xr:uid="{00000000-0005-0000-0000-0000F0BB0000}"/>
    <cellStyle name="ORK-IN-PROCESS INVENTORY','1371 WORK-IN-PROCESS/SVC DEVIATIONS','1373 WORK-IN-PROCESS R 2 3 4" xfId="44522" xr:uid="{00000000-0005-0000-0000-0000F1BB0000}"/>
    <cellStyle name="ORK-IN-PROCESS INVENTORY','1371 WORK-IN-PROCESS/SVC DEVIATIONS','1373 WORK-IN-PROCESS R 2 4" xfId="13101" xr:uid="{00000000-0005-0000-0000-0000F2BB0000}"/>
    <cellStyle name="ORK-IN-PROCESS INVENTORY','1371 WORK-IN-PROCESS/SVC DEVIATIONS','1373 WORK-IN-PROCESS R 2 4 2" xfId="21003" xr:uid="{00000000-0005-0000-0000-0000F3BB0000}"/>
    <cellStyle name="ORK-IN-PROCESS INVENTORY','1371 WORK-IN-PROCESS/SVC DEVIATIONS','1373 WORK-IN-PROCESS R 2 4 2 2" xfId="36672" xr:uid="{00000000-0005-0000-0000-0000F4BB0000}"/>
    <cellStyle name="ORK-IN-PROCESS INVENTORY','1371 WORK-IN-PROCESS/SVC DEVIATIONS','1373 WORK-IN-PROCESS R 2 4 2 3" xfId="52269" xr:uid="{00000000-0005-0000-0000-0000F5BB0000}"/>
    <cellStyle name="ORK-IN-PROCESS INVENTORY','1371 WORK-IN-PROCESS/SVC DEVIATIONS','1373 WORK-IN-PROCESS R 2 4 3" xfId="28926" xr:uid="{00000000-0005-0000-0000-0000F6BB0000}"/>
    <cellStyle name="ORK-IN-PROCESS INVENTORY','1371 WORK-IN-PROCESS/SVC DEVIATIONS','1373 WORK-IN-PROCESS R 2 4 4" xfId="44523" xr:uid="{00000000-0005-0000-0000-0000F7BB0000}"/>
    <cellStyle name="ORK-IN-PROCESS INVENTORY','1371 WORK-IN-PROCESS/SVC DEVIATIONS','1373 WORK-IN-PROCESS R 2 5" xfId="13102" xr:uid="{00000000-0005-0000-0000-0000F8BB0000}"/>
    <cellStyle name="ORK-IN-PROCESS INVENTORY','1371 WORK-IN-PROCESS/SVC DEVIATIONS','1373 WORK-IN-PROCESS R 2 5 2" xfId="21004" xr:uid="{00000000-0005-0000-0000-0000F9BB0000}"/>
    <cellStyle name="ORK-IN-PROCESS INVENTORY','1371 WORK-IN-PROCESS/SVC DEVIATIONS','1373 WORK-IN-PROCESS R 2 5 2 2" xfId="36673" xr:uid="{00000000-0005-0000-0000-0000FABB0000}"/>
    <cellStyle name="ORK-IN-PROCESS INVENTORY','1371 WORK-IN-PROCESS/SVC DEVIATIONS','1373 WORK-IN-PROCESS R 2 5 2 3" xfId="52270" xr:uid="{00000000-0005-0000-0000-0000FBBB0000}"/>
    <cellStyle name="ORK-IN-PROCESS INVENTORY','1371 WORK-IN-PROCESS/SVC DEVIATIONS','1373 WORK-IN-PROCESS R 2 5 3" xfId="28927" xr:uid="{00000000-0005-0000-0000-0000FCBB0000}"/>
    <cellStyle name="ORK-IN-PROCESS INVENTORY','1371 WORK-IN-PROCESS/SVC DEVIATIONS','1373 WORK-IN-PROCESS R 2 5 4" xfId="44524" xr:uid="{00000000-0005-0000-0000-0000FDBB0000}"/>
    <cellStyle name="ORK-IN-PROCESS INVENTORY','1371 WORK-IN-PROCESS/SVC DEVIATIONS','1373 WORK-IN-PROCESS R 2 6" xfId="13103" xr:uid="{00000000-0005-0000-0000-0000FEBB0000}"/>
    <cellStyle name="ORK-IN-PROCESS INVENTORY','1371 WORK-IN-PROCESS/SVC DEVIATIONS','1373 WORK-IN-PROCESS R 2 6 2" xfId="21005" xr:uid="{00000000-0005-0000-0000-0000FFBB0000}"/>
    <cellStyle name="ORK-IN-PROCESS INVENTORY','1371 WORK-IN-PROCESS/SVC DEVIATIONS','1373 WORK-IN-PROCESS R 2 6 2 2" xfId="36674" xr:uid="{00000000-0005-0000-0000-000000BC0000}"/>
    <cellStyle name="ORK-IN-PROCESS INVENTORY','1371 WORK-IN-PROCESS/SVC DEVIATIONS','1373 WORK-IN-PROCESS R 2 6 2 3" xfId="52271" xr:uid="{00000000-0005-0000-0000-000001BC0000}"/>
    <cellStyle name="ORK-IN-PROCESS INVENTORY','1371 WORK-IN-PROCESS/SVC DEVIATIONS','1373 WORK-IN-PROCESS R 2 6 3" xfId="28928" xr:uid="{00000000-0005-0000-0000-000002BC0000}"/>
    <cellStyle name="ORK-IN-PROCESS INVENTORY','1371 WORK-IN-PROCESS/SVC DEVIATIONS','1373 WORK-IN-PROCESS R 2 6 4" xfId="44525" xr:uid="{00000000-0005-0000-0000-000003BC0000}"/>
    <cellStyle name="ORK-IN-PROCESS INVENTORY','1371 WORK-IN-PROCESS/SVC DEVIATIONS','1373 WORK-IN-PROCESS R 2 7" xfId="13104" xr:uid="{00000000-0005-0000-0000-000004BC0000}"/>
    <cellStyle name="ORK-IN-PROCESS INVENTORY','1371 WORK-IN-PROCESS/SVC DEVIATIONS','1373 WORK-IN-PROCESS R 2 7 2" xfId="21006" xr:uid="{00000000-0005-0000-0000-000005BC0000}"/>
    <cellStyle name="ORK-IN-PROCESS INVENTORY','1371 WORK-IN-PROCESS/SVC DEVIATIONS','1373 WORK-IN-PROCESS R 2 7 2 2" xfId="36675" xr:uid="{00000000-0005-0000-0000-000006BC0000}"/>
    <cellStyle name="ORK-IN-PROCESS INVENTORY','1371 WORK-IN-PROCESS/SVC DEVIATIONS','1373 WORK-IN-PROCESS R 2 7 2 3" xfId="52272" xr:uid="{00000000-0005-0000-0000-000007BC0000}"/>
    <cellStyle name="ORK-IN-PROCESS INVENTORY','1371 WORK-IN-PROCESS/SVC DEVIATIONS','1373 WORK-IN-PROCESS R 2 7 3" xfId="28929" xr:uid="{00000000-0005-0000-0000-000008BC0000}"/>
    <cellStyle name="ORK-IN-PROCESS INVENTORY','1371 WORK-IN-PROCESS/SVC DEVIATIONS','1373 WORK-IN-PROCESS R 2 7 4" xfId="44526" xr:uid="{00000000-0005-0000-0000-000009BC0000}"/>
    <cellStyle name="ORK-IN-PROCESS INVENTORY','1371 WORK-IN-PROCESS/SVC DEVIATIONS','1373 WORK-IN-PROCESS R 2 8" xfId="13105" xr:uid="{00000000-0005-0000-0000-00000ABC0000}"/>
    <cellStyle name="ORK-IN-PROCESS INVENTORY','1371 WORK-IN-PROCESS/SVC DEVIATIONS','1373 WORK-IN-PROCESS R 2 8 2" xfId="21007" xr:uid="{00000000-0005-0000-0000-00000BBC0000}"/>
    <cellStyle name="ORK-IN-PROCESS INVENTORY','1371 WORK-IN-PROCESS/SVC DEVIATIONS','1373 WORK-IN-PROCESS R 2 8 2 2" xfId="36676" xr:uid="{00000000-0005-0000-0000-00000CBC0000}"/>
    <cellStyle name="ORK-IN-PROCESS INVENTORY','1371 WORK-IN-PROCESS/SVC DEVIATIONS','1373 WORK-IN-PROCESS R 2 8 2 3" xfId="52273" xr:uid="{00000000-0005-0000-0000-00000DBC0000}"/>
    <cellStyle name="ORK-IN-PROCESS INVENTORY','1371 WORK-IN-PROCESS/SVC DEVIATIONS','1373 WORK-IN-PROCESS R 2 8 3" xfId="28930" xr:uid="{00000000-0005-0000-0000-00000EBC0000}"/>
    <cellStyle name="ORK-IN-PROCESS INVENTORY','1371 WORK-IN-PROCESS/SVC DEVIATIONS','1373 WORK-IN-PROCESS R 2 8 4" xfId="44527" xr:uid="{00000000-0005-0000-0000-00000FBC0000}"/>
    <cellStyle name="ORK-IN-PROCESS INVENTORY','1371 WORK-IN-PROCESS/SVC DEVIATIONS','1373 WORK-IN-PROCESS R 2 9" xfId="13106" xr:uid="{00000000-0005-0000-0000-000010BC0000}"/>
    <cellStyle name="ORK-IN-PROCESS INVENTORY','1371 WORK-IN-PROCESS/SVC DEVIATIONS','1373 WORK-IN-PROCESS R 2 9 2" xfId="21008" xr:uid="{00000000-0005-0000-0000-000011BC0000}"/>
    <cellStyle name="ORK-IN-PROCESS INVENTORY','1371 WORK-IN-PROCESS/SVC DEVIATIONS','1373 WORK-IN-PROCESS R 2 9 2 2" xfId="36677" xr:uid="{00000000-0005-0000-0000-000012BC0000}"/>
    <cellStyle name="ORK-IN-PROCESS INVENTORY','1371 WORK-IN-PROCESS/SVC DEVIATIONS','1373 WORK-IN-PROCESS R 2 9 2 3" xfId="52274" xr:uid="{00000000-0005-0000-0000-000013BC0000}"/>
    <cellStyle name="ORK-IN-PROCESS INVENTORY','1371 WORK-IN-PROCESS/SVC DEVIATIONS','1373 WORK-IN-PROCESS R 2 9 3" xfId="28931" xr:uid="{00000000-0005-0000-0000-000014BC0000}"/>
    <cellStyle name="ORK-IN-PROCESS INVENTORY','1371 WORK-IN-PROCESS/SVC DEVIATIONS','1373 WORK-IN-PROCESS R 2 9 4" xfId="44528" xr:uid="{00000000-0005-0000-0000-000015BC0000}"/>
    <cellStyle name="ORK-IN-PROCESS INVENTORY','1371 WORK-IN-PROCESS/SVC DEVIATIONS','1373 WORK-IN-PROCESS R 3" xfId="13107" xr:uid="{00000000-0005-0000-0000-000016BC0000}"/>
    <cellStyle name="ORK-IN-PROCESS INVENTORY','1371 WORK-IN-PROCESS/SVC DEVIATIONS','1373 WORK-IN-PROCESS R 3 10" xfId="13108" xr:uid="{00000000-0005-0000-0000-000017BC0000}"/>
    <cellStyle name="ORK-IN-PROCESS INVENTORY','1371 WORK-IN-PROCESS/SVC DEVIATIONS','1373 WORK-IN-PROCESS R 3 10 2" xfId="21010" xr:uid="{00000000-0005-0000-0000-000018BC0000}"/>
    <cellStyle name="ORK-IN-PROCESS INVENTORY','1371 WORK-IN-PROCESS/SVC DEVIATIONS','1373 WORK-IN-PROCESS R 3 10 2 2" xfId="36679" xr:uid="{00000000-0005-0000-0000-000019BC0000}"/>
    <cellStyle name="ORK-IN-PROCESS INVENTORY','1371 WORK-IN-PROCESS/SVC DEVIATIONS','1373 WORK-IN-PROCESS R 3 10 2 3" xfId="52276" xr:uid="{00000000-0005-0000-0000-00001ABC0000}"/>
    <cellStyle name="ORK-IN-PROCESS INVENTORY','1371 WORK-IN-PROCESS/SVC DEVIATIONS','1373 WORK-IN-PROCESS R 3 10 3" xfId="28933" xr:uid="{00000000-0005-0000-0000-00001BBC0000}"/>
    <cellStyle name="ORK-IN-PROCESS INVENTORY','1371 WORK-IN-PROCESS/SVC DEVIATIONS','1373 WORK-IN-PROCESS R 3 10 4" xfId="44530" xr:uid="{00000000-0005-0000-0000-00001CBC0000}"/>
    <cellStyle name="ORK-IN-PROCESS INVENTORY','1371 WORK-IN-PROCESS/SVC DEVIATIONS','1373 WORK-IN-PROCESS R 3 11" xfId="21009" xr:uid="{00000000-0005-0000-0000-00001DBC0000}"/>
    <cellStyle name="ORK-IN-PROCESS INVENTORY','1371 WORK-IN-PROCESS/SVC DEVIATIONS','1373 WORK-IN-PROCESS R 3 11 2" xfId="36678" xr:uid="{00000000-0005-0000-0000-00001EBC0000}"/>
    <cellStyle name="ORK-IN-PROCESS INVENTORY','1371 WORK-IN-PROCESS/SVC DEVIATIONS','1373 WORK-IN-PROCESS R 3 11 3" xfId="52275" xr:uid="{00000000-0005-0000-0000-00001FBC0000}"/>
    <cellStyle name="ORK-IN-PROCESS INVENTORY','1371 WORK-IN-PROCESS/SVC DEVIATIONS','1373 WORK-IN-PROCESS R 3 12" xfId="28932" xr:uid="{00000000-0005-0000-0000-000020BC0000}"/>
    <cellStyle name="ORK-IN-PROCESS INVENTORY','1371 WORK-IN-PROCESS/SVC DEVIATIONS','1373 WORK-IN-PROCESS R 3 13" xfId="44529" xr:uid="{00000000-0005-0000-0000-000021BC0000}"/>
    <cellStyle name="ORK-IN-PROCESS INVENTORY','1371 WORK-IN-PROCESS/SVC DEVIATIONS','1373 WORK-IN-PROCESS R 3 2" xfId="13109" xr:uid="{00000000-0005-0000-0000-000022BC0000}"/>
    <cellStyle name="ORK-IN-PROCESS INVENTORY','1371 WORK-IN-PROCESS/SVC DEVIATIONS','1373 WORK-IN-PROCESS R 3 2 2" xfId="21011" xr:uid="{00000000-0005-0000-0000-000023BC0000}"/>
    <cellStyle name="ORK-IN-PROCESS INVENTORY','1371 WORK-IN-PROCESS/SVC DEVIATIONS','1373 WORK-IN-PROCESS R 3 2 2 2" xfId="36680" xr:uid="{00000000-0005-0000-0000-000024BC0000}"/>
    <cellStyle name="ORK-IN-PROCESS INVENTORY','1371 WORK-IN-PROCESS/SVC DEVIATIONS','1373 WORK-IN-PROCESS R 3 2 2 3" xfId="52277" xr:uid="{00000000-0005-0000-0000-000025BC0000}"/>
    <cellStyle name="ORK-IN-PROCESS INVENTORY','1371 WORK-IN-PROCESS/SVC DEVIATIONS','1373 WORK-IN-PROCESS R 3 2 3" xfId="28934" xr:uid="{00000000-0005-0000-0000-000026BC0000}"/>
    <cellStyle name="ORK-IN-PROCESS INVENTORY','1371 WORK-IN-PROCESS/SVC DEVIATIONS','1373 WORK-IN-PROCESS R 3 2 4" xfId="44531" xr:uid="{00000000-0005-0000-0000-000027BC0000}"/>
    <cellStyle name="ORK-IN-PROCESS INVENTORY','1371 WORK-IN-PROCESS/SVC DEVIATIONS','1373 WORK-IN-PROCESS R 3 3" xfId="13110" xr:uid="{00000000-0005-0000-0000-000028BC0000}"/>
    <cellStyle name="ORK-IN-PROCESS INVENTORY','1371 WORK-IN-PROCESS/SVC DEVIATIONS','1373 WORK-IN-PROCESS R 3 3 2" xfId="21012" xr:uid="{00000000-0005-0000-0000-000029BC0000}"/>
    <cellStyle name="ORK-IN-PROCESS INVENTORY','1371 WORK-IN-PROCESS/SVC DEVIATIONS','1373 WORK-IN-PROCESS R 3 3 2 2" xfId="36681" xr:uid="{00000000-0005-0000-0000-00002ABC0000}"/>
    <cellStyle name="ORK-IN-PROCESS INVENTORY','1371 WORK-IN-PROCESS/SVC DEVIATIONS','1373 WORK-IN-PROCESS R 3 3 2 3" xfId="52278" xr:uid="{00000000-0005-0000-0000-00002BBC0000}"/>
    <cellStyle name="ORK-IN-PROCESS INVENTORY','1371 WORK-IN-PROCESS/SVC DEVIATIONS','1373 WORK-IN-PROCESS R 3 3 3" xfId="28935" xr:uid="{00000000-0005-0000-0000-00002CBC0000}"/>
    <cellStyle name="ORK-IN-PROCESS INVENTORY','1371 WORK-IN-PROCESS/SVC DEVIATIONS','1373 WORK-IN-PROCESS R 3 3 4" xfId="44532" xr:uid="{00000000-0005-0000-0000-00002DBC0000}"/>
    <cellStyle name="ORK-IN-PROCESS INVENTORY','1371 WORK-IN-PROCESS/SVC DEVIATIONS','1373 WORK-IN-PROCESS R 3 4" xfId="13111" xr:uid="{00000000-0005-0000-0000-00002EBC0000}"/>
    <cellStyle name="ORK-IN-PROCESS INVENTORY','1371 WORK-IN-PROCESS/SVC DEVIATIONS','1373 WORK-IN-PROCESS R 3 4 2" xfId="21013" xr:uid="{00000000-0005-0000-0000-00002FBC0000}"/>
    <cellStyle name="ORK-IN-PROCESS INVENTORY','1371 WORK-IN-PROCESS/SVC DEVIATIONS','1373 WORK-IN-PROCESS R 3 4 2 2" xfId="36682" xr:uid="{00000000-0005-0000-0000-000030BC0000}"/>
    <cellStyle name="ORK-IN-PROCESS INVENTORY','1371 WORK-IN-PROCESS/SVC DEVIATIONS','1373 WORK-IN-PROCESS R 3 4 2 3" xfId="52279" xr:uid="{00000000-0005-0000-0000-000031BC0000}"/>
    <cellStyle name="ORK-IN-PROCESS INVENTORY','1371 WORK-IN-PROCESS/SVC DEVIATIONS','1373 WORK-IN-PROCESS R 3 4 3" xfId="28936" xr:uid="{00000000-0005-0000-0000-000032BC0000}"/>
    <cellStyle name="ORK-IN-PROCESS INVENTORY','1371 WORK-IN-PROCESS/SVC DEVIATIONS','1373 WORK-IN-PROCESS R 3 4 4" xfId="44533" xr:uid="{00000000-0005-0000-0000-000033BC0000}"/>
    <cellStyle name="ORK-IN-PROCESS INVENTORY','1371 WORK-IN-PROCESS/SVC DEVIATIONS','1373 WORK-IN-PROCESS R 3 5" xfId="13112" xr:uid="{00000000-0005-0000-0000-000034BC0000}"/>
    <cellStyle name="ORK-IN-PROCESS INVENTORY','1371 WORK-IN-PROCESS/SVC DEVIATIONS','1373 WORK-IN-PROCESS R 3 5 2" xfId="21014" xr:uid="{00000000-0005-0000-0000-000035BC0000}"/>
    <cellStyle name="ORK-IN-PROCESS INVENTORY','1371 WORK-IN-PROCESS/SVC DEVIATIONS','1373 WORK-IN-PROCESS R 3 5 2 2" xfId="36683" xr:uid="{00000000-0005-0000-0000-000036BC0000}"/>
    <cellStyle name="ORK-IN-PROCESS INVENTORY','1371 WORK-IN-PROCESS/SVC DEVIATIONS','1373 WORK-IN-PROCESS R 3 5 2 3" xfId="52280" xr:uid="{00000000-0005-0000-0000-000037BC0000}"/>
    <cellStyle name="ORK-IN-PROCESS INVENTORY','1371 WORK-IN-PROCESS/SVC DEVIATIONS','1373 WORK-IN-PROCESS R 3 5 3" xfId="28937" xr:uid="{00000000-0005-0000-0000-000038BC0000}"/>
    <cellStyle name="ORK-IN-PROCESS INVENTORY','1371 WORK-IN-PROCESS/SVC DEVIATIONS','1373 WORK-IN-PROCESS R 3 5 4" xfId="44534" xr:uid="{00000000-0005-0000-0000-000039BC0000}"/>
    <cellStyle name="ORK-IN-PROCESS INVENTORY','1371 WORK-IN-PROCESS/SVC DEVIATIONS','1373 WORK-IN-PROCESS R 3 6" xfId="13113" xr:uid="{00000000-0005-0000-0000-00003ABC0000}"/>
    <cellStyle name="ORK-IN-PROCESS INVENTORY','1371 WORK-IN-PROCESS/SVC DEVIATIONS','1373 WORK-IN-PROCESS R 3 6 2" xfId="21015" xr:uid="{00000000-0005-0000-0000-00003BBC0000}"/>
    <cellStyle name="ORK-IN-PROCESS INVENTORY','1371 WORK-IN-PROCESS/SVC DEVIATIONS','1373 WORK-IN-PROCESS R 3 6 2 2" xfId="36684" xr:uid="{00000000-0005-0000-0000-00003CBC0000}"/>
    <cellStyle name="ORK-IN-PROCESS INVENTORY','1371 WORK-IN-PROCESS/SVC DEVIATIONS','1373 WORK-IN-PROCESS R 3 6 2 3" xfId="52281" xr:uid="{00000000-0005-0000-0000-00003DBC0000}"/>
    <cellStyle name="ORK-IN-PROCESS INVENTORY','1371 WORK-IN-PROCESS/SVC DEVIATIONS','1373 WORK-IN-PROCESS R 3 6 3" xfId="28938" xr:uid="{00000000-0005-0000-0000-00003EBC0000}"/>
    <cellStyle name="ORK-IN-PROCESS INVENTORY','1371 WORK-IN-PROCESS/SVC DEVIATIONS','1373 WORK-IN-PROCESS R 3 6 4" xfId="44535" xr:uid="{00000000-0005-0000-0000-00003FBC0000}"/>
    <cellStyle name="ORK-IN-PROCESS INVENTORY','1371 WORK-IN-PROCESS/SVC DEVIATIONS','1373 WORK-IN-PROCESS R 3 7" xfId="13114" xr:uid="{00000000-0005-0000-0000-000040BC0000}"/>
    <cellStyle name="ORK-IN-PROCESS INVENTORY','1371 WORK-IN-PROCESS/SVC DEVIATIONS','1373 WORK-IN-PROCESS R 3 7 2" xfId="21016" xr:uid="{00000000-0005-0000-0000-000041BC0000}"/>
    <cellStyle name="ORK-IN-PROCESS INVENTORY','1371 WORK-IN-PROCESS/SVC DEVIATIONS','1373 WORK-IN-PROCESS R 3 7 2 2" xfId="36685" xr:uid="{00000000-0005-0000-0000-000042BC0000}"/>
    <cellStyle name="ORK-IN-PROCESS INVENTORY','1371 WORK-IN-PROCESS/SVC DEVIATIONS','1373 WORK-IN-PROCESS R 3 7 2 3" xfId="52282" xr:uid="{00000000-0005-0000-0000-000043BC0000}"/>
    <cellStyle name="ORK-IN-PROCESS INVENTORY','1371 WORK-IN-PROCESS/SVC DEVIATIONS','1373 WORK-IN-PROCESS R 3 7 3" xfId="28939" xr:uid="{00000000-0005-0000-0000-000044BC0000}"/>
    <cellStyle name="ORK-IN-PROCESS INVENTORY','1371 WORK-IN-PROCESS/SVC DEVIATIONS','1373 WORK-IN-PROCESS R 3 7 4" xfId="44536" xr:uid="{00000000-0005-0000-0000-000045BC0000}"/>
    <cellStyle name="ORK-IN-PROCESS INVENTORY','1371 WORK-IN-PROCESS/SVC DEVIATIONS','1373 WORK-IN-PROCESS R 3 8" xfId="13115" xr:uid="{00000000-0005-0000-0000-000046BC0000}"/>
    <cellStyle name="ORK-IN-PROCESS INVENTORY','1371 WORK-IN-PROCESS/SVC DEVIATIONS','1373 WORK-IN-PROCESS R 3 8 2" xfId="21017" xr:uid="{00000000-0005-0000-0000-000047BC0000}"/>
    <cellStyle name="ORK-IN-PROCESS INVENTORY','1371 WORK-IN-PROCESS/SVC DEVIATIONS','1373 WORK-IN-PROCESS R 3 8 2 2" xfId="36686" xr:uid="{00000000-0005-0000-0000-000048BC0000}"/>
    <cellStyle name="ORK-IN-PROCESS INVENTORY','1371 WORK-IN-PROCESS/SVC DEVIATIONS','1373 WORK-IN-PROCESS R 3 8 2 3" xfId="52283" xr:uid="{00000000-0005-0000-0000-000049BC0000}"/>
    <cellStyle name="ORK-IN-PROCESS INVENTORY','1371 WORK-IN-PROCESS/SVC DEVIATIONS','1373 WORK-IN-PROCESS R 3 8 3" xfId="28940" xr:uid="{00000000-0005-0000-0000-00004ABC0000}"/>
    <cellStyle name="ORK-IN-PROCESS INVENTORY','1371 WORK-IN-PROCESS/SVC DEVIATIONS','1373 WORK-IN-PROCESS R 3 8 4" xfId="44537" xr:uid="{00000000-0005-0000-0000-00004BBC0000}"/>
    <cellStyle name="ORK-IN-PROCESS INVENTORY','1371 WORK-IN-PROCESS/SVC DEVIATIONS','1373 WORK-IN-PROCESS R 3 9" xfId="13116" xr:uid="{00000000-0005-0000-0000-00004CBC0000}"/>
    <cellStyle name="ORK-IN-PROCESS INVENTORY','1371 WORK-IN-PROCESS/SVC DEVIATIONS','1373 WORK-IN-PROCESS R 3 9 2" xfId="21018" xr:uid="{00000000-0005-0000-0000-00004DBC0000}"/>
    <cellStyle name="ORK-IN-PROCESS INVENTORY','1371 WORK-IN-PROCESS/SVC DEVIATIONS','1373 WORK-IN-PROCESS R 3 9 2 2" xfId="36687" xr:uid="{00000000-0005-0000-0000-00004EBC0000}"/>
    <cellStyle name="ORK-IN-PROCESS INVENTORY','1371 WORK-IN-PROCESS/SVC DEVIATIONS','1373 WORK-IN-PROCESS R 3 9 2 3" xfId="52284" xr:uid="{00000000-0005-0000-0000-00004FBC0000}"/>
    <cellStyle name="ORK-IN-PROCESS INVENTORY','1371 WORK-IN-PROCESS/SVC DEVIATIONS','1373 WORK-IN-PROCESS R 3 9 3" xfId="28941" xr:uid="{00000000-0005-0000-0000-000050BC0000}"/>
    <cellStyle name="ORK-IN-PROCESS INVENTORY','1371 WORK-IN-PROCESS/SVC DEVIATIONS','1373 WORK-IN-PROCESS R 3 9 4" xfId="44538" xr:uid="{00000000-0005-0000-0000-000051BC0000}"/>
    <cellStyle name="ORK-IN-PROCESS INVENTORY','1371 WORK-IN-PROCESS/SVC DEVIATIONS','1373 WORK-IN-PROCESS R 4" xfId="13117" xr:uid="{00000000-0005-0000-0000-000052BC0000}"/>
    <cellStyle name="ORK-IN-PROCESS INVENTORY','1371 WORK-IN-PROCESS/SVC DEVIATIONS','1373 WORK-IN-PROCESS R 4 10" xfId="13118" xr:uid="{00000000-0005-0000-0000-000053BC0000}"/>
    <cellStyle name="ORK-IN-PROCESS INVENTORY','1371 WORK-IN-PROCESS/SVC DEVIATIONS','1373 WORK-IN-PROCESS R 4 10 2" xfId="21020" xr:uid="{00000000-0005-0000-0000-000054BC0000}"/>
    <cellStyle name="ORK-IN-PROCESS INVENTORY','1371 WORK-IN-PROCESS/SVC DEVIATIONS','1373 WORK-IN-PROCESS R 4 10 2 2" xfId="36689" xr:uid="{00000000-0005-0000-0000-000055BC0000}"/>
    <cellStyle name="ORK-IN-PROCESS INVENTORY','1371 WORK-IN-PROCESS/SVC DEVIATIONS','1373 WORK-IN-PROCESS R 4 10 2 3" xfId="52286" xr:uid="{00000000-0005-0000-0000-000056BC0000}"/>
    <cellStyle name="ORK-IN-PROCESS INVENTORY','1371 WORK-IN-PROCESS/SVC DEVIATIONS','1373 WORK-IN-PROCESS R 4 10 3" xfId="28943" xr:uid="{00000000-0005-0000-0000-000057BC0000}"/>
    <cellStyle name="ORK-IN-PROCESS INVENTORY','1371 WORK-IN-PROCESS/SVC DEVIATIONS','1373 WORK-IN-PROCESS R 4 10 4" xfId="44540" xr:uid="{00000000-0005-0000-0000-000058BC0000}"/>
    <cellStyle name="ORK-IN-PROCESS INVENTORY','1371 WORK-IN-PROCESS/SVC DEVIATIONS','1373 WORK-IN-PROCESS R 4 11" xfId="21019" xr:uid="{00000000-0005-0000-0000-000059BC0000}"/>
    <cellStyle name="ORK-IN-PROCESS INVENTORY','1371 WORK-IN-PROCESS/SVC DEVIATIONS','1373 WORK-IN-PROCESS R 4 11 2" xfId="36688" xr:uid="{00000000-0005-0000-0000-00005ABC0000}"/>
    <cellStyle name="ORK-IN-PROCESS INVENTORY','1371 WORK-IN-PROCESS/SVC DEVIATIONS','1373 WORK-IN-PROCESS R 4 11 3" xfId="52285" xr:uid="{00000000-0005-0000-0000-00005BBC0000}"/>
    <cellStyle name="ORK-IN-PROCESS INVENTORY','1371 WORK-IN-PROCESS/SVC DEVIATIONS','1373 WORK-IN-PROCESS R 4 12" xfId="28942" xr:uid="{00000000-0005-0000-0000-00005CBC0000}"/>
    <cellStyle name="ORK-IN-PROCESS INVENTORY','1371 WORK-IN-PROCESS/SVC DEVIATIONS','1373 WORK-IN-PROCESS R 4 13" xfId="44539" xr:uid="{00000000-0005-0000-0000-00005DBC0000}"/>
    <cellStyle name="ORK-IN-PROCESS INVENTORY','1371 WORK-IN-PROCESS/SVC DEVIATIONS','1373 WORK-IN-PROCESS R 4 2" xfId="13119" xr:uid="{00000000-0005-0000-0000-00005EBC0000}"/>
    <cellStyle name="ORK-IN-PROCESS INVENTORY','1371 WORK-IN-PROCESS/SVC DEVIATIONS','1373 WORK-IN-PROCESS R 4 2 2" xfId="21021" xr:uid="{00000000-0005-0000-0000-00005FBC0000}"/>
    <cellStyle name="ORK-IN-PROCESS INVENTORY','1371 WORK-IN-PROCESS/SVC DEVIATIONS','1373 WORK-IN-PROCESS R 4 2 2 2" xfId="36690" xr:uid="{00000000-0005-0000-0000-000060BC0000}"/>
    <cellStyle name="ORK-IN-PROCESS INVENTORY','1371 WORK-IN-PROCESS/SVC DEVIATIONS','1373 WORK-IN-PROCESS R 4 2 2 3" xfId="52287" xr:uid="{00000000-0005-0000-0000-000061BC0000}"/>
    <cellStyle name="ORK-IN-PROCESS INVENTORY','1371 WORK-IN-PROCESS/SVC DEVIATIONS','1373 WORK-IN-PROCESS R 4 2 3" xfId="28944" xr:uid="{00000000-0005-0000-0000-000062BC0000}"/>
    <cellStyle name="ORK-IN-PROCESS INVENTORY','1371 WORK-IN-PROCESS/SVC DEVIATIONS','1373 WORK-IN-PROCESS R 4 2 4" xfId="44541" xr:uid="{00000000-0005-0000-0000-000063BC0000}"/>
    <cellStyle name="ORK-IN-PROCESS INVENTORY','1371 WORK-IN-PROCESS/SVC DEVIATIONS','1373 WORK-IN-PROCESS R 4 3" xfId="13120" xr:uid="{00000000-0005-0000-0000-000064BC0000}"/>
    <cellStyle name="ORK-IN-PROCESS INVENTORY','1371 WORK-IN-PROCESS/SVC DEVIATIONS','1373 WORK-IN-PROCESS R 4 3 2" xfId="21022" xr:uid="{00000000-0005-0000-0000-000065BC0000}"/>
    <cellStyle name="ORK-IN-PROCESS INVENTORY','1371 WORK-IN-PROCESS/SVC DEVIATIONS','1373 WORK-IN-PROCESS R 4 3 2 2" xfId="36691" xr:uid="{00000000-0005-0000-0000-000066BC0000}"/>
    <cellStyle name="ORK-IN-PROCESS INVENTORY','1371 WORK-IN-PROCESS/SVC DEVIATIONS','1373 WORK-IN-PROCESS R 4 3 2 3" xfId="52288" xr:uid="{00000000-0005-0000-0000-000067BC0000}"/>
    <cellStyle name="ORK-IN-PROCESS INVENTORY','1371 WORK-IN-PROCESS/SVC DEVIATIONS','1373 WORK-IN-PROCESS R 4 3 3" xfId="28945" xr:uid="{00000000-0005-0000-0000-000068BC0000}"/>
    <cellStyle name="ORK-IN-PROCESS INVENTORY','1371 WORK-IN-PROCESS/SVC DEVIATIONS','1373 WORK-IN-PROCESS R 4 3 4" xfId="44542" xr:uid="{00000000-0005-0000-0000-000069BC0000}"/>
    <cellStyle name="ORK-IN-PROCESS INVENTORY','1371 WORK-IN-PROCESS/SVC DEVIATIONS','1373 WORK-IN-PROCESS R 4 4" xfId="13121" xr:uid="{00000000-0005-0000-0000-00006ABC0000}"/>
    <cellStyle name="ORK-IN-PROCESS INVENTORY','1371 WORK-IN-PROCESS/SVC DEVIATIONS','1373 WORK-IN-PROCESS R 4 4 2" xfId="21023" xr:uid="{00000000-0005-0000-0000-00006BBC0000}"/>
    <cellStyle name="ORK-IN-PROCESS INVENTORY','1371 WORK-IN-PROCESS/SVC DEVIATIONS','1373 WORK-IN-PROCESS R 4 4 2 2" xfId="36692" xr:uid="{00000000-0005-0000-0000-00006CBC0000}"/>
    <cellStyle name="ORK-IN-PROCESS INVENTORY','1371 WORK-IN-PROCESS/SVC DEVIATIONS','1373 WORK-IN-PROCESS R 4 4 2 3" xfId="52289" xr:uid="{00000000-0005-0000-0000-00006DBC0000}"/>
    <cellStyle name="ORK-IN-PROCESS INVENTORY','1371 WORK-IN-PROCESS/SVC DEVIATIONS','1373 WORK-IN-PROCESS R 4 4 3" xfId="28946" xr:uid="{00000000-0005-0000-0000-00006EBC0000}"/>
    <cellStyle name="ORK-IN-PROCESS INVENTORY','1371 WORK-IN-PROCESS/SVC DEVIATIONS','1373 WORK-IN-PROCESS R 4 4 4" xfId="44543" xr:uid="{00000000-0005-0000-0000-00006FBC0000}"/>
    <cellStyle name="ORK-IN-PROCESS INVENTORY','1371 WORK-IN-PROCESS/SVC DEVIATIONS','1373 WORK-IN-PROCESS R 4 5" xfId="13122" xr:uid="{00000000-0005-0000-0000-000070BC0000}"/>
    <cellStyle name="ORK-IN-PROCESS INVENTORY','1371 WORK-IN-PROCESS/SVC DEVIATIONS','1373 WORK-IN-PROCESS R 4 5 2" xfId="21024" xr:uid="{00000000-0005-0000-0000-000071BC0000}"/>
    <cellStyle name="ORK-IN-PROCESS INVENTORY','1371 WORK-IN-PROCESS/SVC DEVIATIONS','1373 WORK-IN-PROCESS R 4 5 2 2" xfId="36693" xr:uid="{00000000-0005-0000-0000-000072BC0000}"/>
    <cellStyle name="ORK-IN-PROCESS INVENTORY','1371 WORK-IN-PROCESS/SVC DEVIATIONS','1373 WORK-IN-PROCESS R 4 5 2 3" xfId="52290" xr:uid="{00000000-0005-0000-0000-000073BC0000}"/>
    <cellStyle name="ORK-IN-PROCESS INVENTORY','1371 WORK-IN-PROCESS/SVC DEVIATIONS','1373 WORK-IN-PROCESS R 4 5 3" xfId="28947" xr:uid="{00000000-0005-0000-0000-000074BC0000}"/>
    <cellStyle name="ORK-IN-PROCESS INVENTORY','1371 WORK-IN-PROCESS/SVC DEVIATIONS','1373 WORK-IN-PROCESS R 4 5 4" xfId="44544" xr:uid="{00000000-0005-0000-0000-000075BC0000}"/>
    <cellStyle name="ORK-IN-PROCESS INVENTORY','1371 WORK-IN-PROCESS/SVC DEVIATIONS','1373 WORK-IN-PROCESS R 4 6" xfId="13123" xr:uid="{00000000-0005-0000-0000-000076BC0000}"/>
    <cellStyle name="ORK-IN-PROCESS INVENTORY','1371 WORK-IN-PROCESS/SVC DEVIATIONS','1373 WORK-IN-PROCESS R 4 6 2" xfId="21025" xr:uid="{00000000-0005-0000-0000-000077BC0000}"/>
    <cellStyle name="ORK-IN-PROCESS INVENTORY','1371 WORK-IN-PROCESS/SVC DEVIATIONS','1373 WORK-IN-PROCESS R 4 6 2 2" xfId="36694" xr:uid="{00000000-0005-0000-0000-000078BC0000}"/>
    <cellStyle name="ORK-IN-PROCESS INVENTORY','1371 WORK-IN-PROCESS/SVC DEVIATIONS','1373 WORK-IN-PROCESS R 4 6 2 3" xfId="52291" xr:uid="{00000000-0005-0000-0000-000079BC0000}"/>
    <cellStyle name="ORK-IN-PROCESS INVENTORY','1371 WORK-IN-PROCESS/SVC DEVIATIONS','1373 WORK-IN-PROCESS R 4 6 3" xfId="28948" xr:uid="{00000000-0005-0000-0000-00007ABC0000}"/>
    <cellStyle name="ORK-IN-PROCESS INVENTORY','1371 WORK-IN-PROCESS/SVC DEVIATIONS','1373 WORK-IN-PROCESS R 4 6 4" xfId="44545" xr:uid="{00000000-0005-0000-0000-00007BBC0000}"/>
    <cellStyle name="ORK-IN-PROCESS INVENTORY','1371 WORK-IN-PROCESS/SVC DEVIATIONS','1373 WORK-IN-PROCESS R 4 7" xfId="13124" xr:uid="{00000000-0005-0000-0000-00007CBC0000}"/>
    <cellStyle name="ORK-IN-PROCESS INVENTORY','1371 WORK-IN-PROCESS/SVC DEVIATIONS','1373 WORK-IN-PROCESS R 4 7 2" xfId="21026" xr:uid="{00000000-0005-0000-0000-00007DBC0000}"/>
    <cellStyle name="ORK-IN-PROCESS INVENTORY','1371 WORK-IN-PROCESS/SVC DEVIATIONS','1373 WORK-IN-PROCESS R 4 7 2 2" xfId="36695" xr:uid="{00000000-0005-0000-0000-00007EBC0000}"/>
    <cellStyle name="ORK-IN-PROCESS INVENTORY','1371 WORK-IN-PROCESS/SVC DEVIATIONS','1373 WORK-IN-PROCESS R 4 7 2 3" xfId="52292" xr:uid="{00000000-0005-0000-0000-00007FBC0000}"/>
    <cellStyle name="ORK-IN-PROCESS INVENTORY','1371 WORK-IN-PROCESS/SVC DEVIATIONS','1373 WORK-IN-PROCESS R 4 7 3" xfId="28949" xr:uid="{00000000-0005-0000-0000-000080BC0000}"/>
    <cellStyle name="ORK-IN-PROCESS INVENTORY','1371 WORK-IN-PROCESS/SVC DEVIATIONS','1373 WORK-IN-PROCESS R 4 7 4" xfId="44546" xr:uid="{00000000-0005-0000-0000-000081BC0000}"/>
    <cellStyle name="ORK-IN-PROCESS INVENTORY','1371 WORK-IN-PROCESS/SVC DEVIATIONS','1373 WORK-IN-PROCESS R 4 8" xfId="13125" xr:uid="{00000000-0005-0000-0000-000082BC0000}"/>
    <cellStyle name="ORK-IN-PROCESS INVENTORY','1371 WORK-IN-PROCESS/SVC DEVIATIONS','1373 WORK-IN-PROCESS R 4 8 2" xfId="21027" xr:uid="{00000000-0005-0000-0000-000083BC0000}"/>
    <cellStyle name="ORK-IN-PROCESS INVENTORY','1371 WORK-IN-PROCESS/SVC DEVIATIONS','1373 WORK-IN-PROCESS R 4 8 2 2" xfId="36696" xr:uid="{00000000-0005-0000-0000-000084BC0000}"/>
    <cellStyle name="ORK-IN-PROCESS INVENTORY','1371 WORK-IN-PROCESS/SVC DEVIATIONS','1373 WORK-IN-PROCESS R 4 8 2 3" xfId="52293" xr:uid="{00000000-0005-0000-0000-000085BC0000}"/>
    <cellStyle name="ORK-IN-PROCESS INVENTORY','1371 WORK-IN-PROCESS/SVC DEVIATIONS','1373 WORK-IN-PROCESS R 4 8 3" xfId="28950" xr:uid="{00000000-0005-0000-0000-000086BC0000}"/>
    <cellStyle name="ORK-IN-PROCESS INVENTORY','1371 WORK-IN-PROCESS/SVC DEVIATIONS','1373 WORK-IN-PROCESS R 4 8 4" xfId="44547" xr:uid="{00000000-0005-0000-0000-000087BC0000}"/>
    <cellStyle name="ORK-IN-PROCESS INVENTORY','1371 WORK-IN-PROCESS/SVC DEVIATIONS','1373 WORK-IN-PROCESS R 4 9" xfId="13126" xr:uid="{00000000-0005-0000-0000-000088BC0000}"/>
    <cellStyle name="ORK-IN-PROCESS INVENTORY','1371 WORK-IN-PROCESS/SVC DEVIATIONS','1373 WORK-IN-PROCESS R 4 9 2" xfId="21028" xr:uid="{00000000-0005-0000-0000-000089BC0000}"/>
    <cellStyle name="ORK-IN-PROCESS INVENTORY','1371 WORK-IN-PROCESS/SVC DEVIATIONS','1373 WORK-IN-PROCESS R 4 9 2 2" xfId="36697" xr:uid="{00000000-0005-0000-0000-00008ABC0000}"/>
    <cellStyle name="ORK-IN-PROCESS INVENTORY','1371 WORK-IN-PROCESS/SVC DEVIATIONS','1373 WORK-IN-PROCESS R 4 9 2 3" xfId="52294" xr:uid="{00000000-0005-0000-0000-00008BBC0000}"/>
    <cellStyle name="ORK-IN-PROCESS INVENTORY','1371 WORK-IN-PROCESS/SVC DEVIATIONS','1373 WORK-IN-PROCESS R 4 9 3" xfId="28951" xr:uid="{00000000-0005-0000-0000-00008CBC0000}"/>
    <cellStyle name="ORK-IN-PROCESS INVENTORY','1371 WORK-IN-PROCESS/SVC DEVIATIONS','1373 WORK-IN-PROCESS R 4 9 4" xfId="44548" xr:uid="{00000000-0005-0000-0000-00008DBC0000}"/>
    <cellStyle name="ORK-IN-PROCESS INVENTORY','1371 WORK-IN-PROCESS/SVC DEVIATIONS','1373 WORK-IN-PROCESS R 5" xfId="13127" xr:uid="{00000000-0005-0000-0000-00008EBC0000}"/>
    <cellStyle name="ORK-IN-PROCESS INVENTORY','1371 WORK-IN-PROCESS/SVC DEVIATIONS','1373 WORK-IN-PROCESS R 5 10" xfId="13128" xr:uid="{00000000-0005-0000-0000-00008FBC0000}"/>
    <cellStyle name="ORK-IN-PROCESS INVENTORY','1371 WORK-IN-PROCESS/SVC DEVIATIONS','1373 WORK-IN-PROCESS R 5 10 2" xfId="21030" xr:uid="{00000000-0005-0000-0000-000090BC0000}"/>
    <cellStyle name="ORK-IN-PROCESS INVENTORY','1371 WORK-IN-PROCESS/SVC DEVIATIONS','1373 WORK-IN-PROCESS R 5 10 2 2" xfId="36699" xr:uid="{00000000-0005-0000-0000-000091BC0000}"/>
    <cellStyle name="ORK-IN-PROCESS INVENTORY','1371 WORK-IN-PROCESS/SVC DEVIATIONS','1373 WORK-IN-PROCESS R 5 10 2 3" xfId="52296" xr:uid="{00000000-0005-0000-0000-000092BC0000}"/>
    <cellStyle name="ORK-IN-PROCESS INVENTORY','1371 WORK-IN-PROCESS/SVC DEVIATIONS','1373 WORK-IN-PROCESS R 5 10 3" xfId="28953" xr:uid="{00000000-0005-0000-0000-000093BC0000}"/>
    <cellStyle name="ORK-IN-PROCESS INVENTORY','1371 WORK-IN-PROCESS/SVC DEVIATIONS','1373 WORK-IN-PROCESS R 5 10 4" xfId="44550" xr:uid="{00000000-0005-0000-0000-000094BC0000}"/>
    <cellStyle name="ORK-IN-PROCESS INVENTORY','1371 WORK-IN-PROCESS/SVC DEVIATIONS','1373 WORK-IN-PROCESS R 5 11" xfId="21029" xr:uid="{00000000-0005-0000-0000-000095BC0000}"/>
    <cellStyle name="ORK-IN-PROCESS INVENTORY','1371 WORK-IN-PROCESS/SVC DEVIATIONS','1373 WORK-IN-PROCESS R 5 11 2" xfId="36698" xr:uid="{00000000-0005-0000-0000-000096BC0000}"/>
    <cellStyle name="ORK-IN-PROCESS INVENTORY','1371 WORK-IN-PROCESS/SVC DEVIATIONS','1373 WORK-IN-PROCESS R 5 11 3" xfId="52295" xr:uid="{00000000-0005-0000-0000-000097BC0000}"/>
    <cellStyle name="ORK-IN-PROCESS INVENTORY','1371 WORK-IN-PROCESS/SVC DEVIATIONS','1373 WORK-IN-PROCESS R 5 12" xfId="28952" xr:uid="{00000000-0005-0000-0000-000098BC0000}"/>
    <cellStyle name="ORK-IN-PROCESS INVENTORY','1371 WORK-IN-PROCESS/SVC DEVIATIONS','1373 WORK-IN-PROCESS R 5 13" xfId="44549" xr:uid="{00000000-0005-0000-0000-000099BC0000}"/>
    <cellStyle name="ORK-IN-PROCESS INVENTORY','1371 WORK-IN-PROCESS/SVC DEVIATIONS','1373 WORK-IN-PROCESS R 5 2" xfId="13129" xr:uid="{00000000-0005-0000-0000-00009ABC0000}"/>
    <cellStyle name="ORK-IN-PROCESS INVENTORY','1371 WORK-IN-PROCESS/SVC DEVIATIONS','1373 WORK-IN-PROCESS R 5 2 2" xfId="21031" xr:uid="{00000000-0005-0000-0000-00009BBC0000}"/>
    <cellStyle name="ORK-IN-PROCESS INVENTORY','1371 WORK-IN-PROCESS/SVC DEVIATIONS','1373 WORK-IN-PROCESS R 5 2 2 2" xfId="36700" xr:uid="{00000000-0005-0000-0000-00009CBC0000}"/>
    <cellStyle name="ORK-IN-PROCESS INVENTORY','1371 WORK-IN-PROCESS/SVC DEVIATIONS','1373 WORK-IN-PROCESS R 5 2 2 3" xfId="52297" xr:uid="{00000000-0005-0000-0000-00009DBC0000}"/>
    <cellStyle name="ORK-IN-PROCESS INVENTORY','1371 WORK-IN-PROCESS/SVC DEVIATIONS','1373 WORK-IN-PROCESS R 5 2 3" xfId="28954" xr:uid="{00000000-0005-0000-0000-00009EBC0000}"/>
    <cellStyle name="ORK-IN-PROCESS INVENTORY','1371 WORK-IN-PROCESS/SVC DEVIATIONS','1373 WORK-IN-PROCESS R 5 2 4" xfId="44551" xr:uid="{00000000-0005-0000-0000-00009FBC0000}"/>
    <cellStyle name="ORK-IN-PROCESS INVENTORY','1371 WORK-IN-PROCESS/SVC DEVIATIONS','1373 WORK-IN-PROCESS R 5 3" xfId="13130" xr:uid="{00000000-0005-0000-0000-0000A0BC0000}"/>
    <cellStyle name="ORK-IN-PROCESS INVENTORY','1371 WORK-IN-PROCESS/SVC DEVIATIONS','1373 WORK-IN-PROCESS R 5 3 2" xfId="21032" xr:uid="{00000000-0005-0000-0000-0000A1BC0000}"/>
    <cellStyle name="ORK-IN-PROCESS INVENTORY','1371 WORK-IN-PROCESS/SVC DEVIATIONS','1373 WORK-IN-PROCESS R 5 3 2 2" xfId="36701" xr:uid="{00000000-0005-0000-0000-0000A2BC0000}"/>
    <cellStyle name="ORK-IN-PROCESS INVENTORY','1371 WORK-IN-PROCESS/SVC DEVIATIONS','1373 WORK-IN-PROCESS R 5 3 2 3" xfId="52298" xr:uid="{00000000-0005-0000-0000-0000A3BC0000}"/>
    <cellStyle name="ORK-IN-PROCESS INVENTORY','1371 WORK-IN-PROCESS/SVC DEVIATIONS','1373 WORK-IN-PROCESS R 5 3 3" xfId="28955" xr:uid="{00000000-0005-0000-0000-0000A4BC0000}"/>
    <cellStyle name="ORK-IN-PROCESS INVENTORY','1371 WORK-IN-PROCESS/SVC DEVIATIONS','1373 WORK-IN-PROCESS R 5 3 4" xfId="44552" xr:uid="{00000000-0005-0000-0000-0000A5BC0000}"/>
    <cellStyle name="ORK-IN-PROCESS INVENTORY','1371 WORK-IN-PROCESS/SVC DEVIATIONS','1373 WORK-IN-PROCESS R 5 4" xfId="13131" xr:uid="{00000000-0005-0000-0000-0000A6BC0000}"/>
    <cellStyle name="ORK-IN-PROCESS INVENTORY','1371 WORK-IN-PROCESS/SVC DEVIATIONS','1373 WORK-IN-PROCESS R 5 4 2" xfId="21033" xr:uid="{00000000-0005-0000-0000-0000A7BC0000}"/>
    <cellStyle name="ORK-IN-PROCESS INVENTORY','1371 WORK-IN-PROCESS/SVC DEVIATIONS','1373 WORK-IN-PROCESS R 5 4 2 2" xfId="36702" xr:uid="{00000000-0005-0000-0000-0000A8BC0000}"/>
    <cellStyle name="ORK-IN-PROCESS INVENTORY','1371 WORK-IN-PROCESS/SVC DEVIATIONS','1373 WORK-IN-PROCESS R 5 4 2 3" xfId="52299" xr:uid="{00000000-0005-0000-0000-0000A9BC0000}"/>
    <cellStyle name="ORK-IN-PROCESS INVENTORY','1371 WORK-IN-PROCESS/SVC DEVIATIONS','1373 WORK-IN-PROCESS R 5 4 3" xfId="28956" xr:uid="{00000000-0005-0000-0000-0000AABC0000}"/>
    <cellStyle name="ORK-IN-PROCESS INVENTORY','1371 WORK-IN-PROCESS/SVC DEVIATIONS','1373 WORK-IN-PROCESS R 5 4 4" xfId="44553" xr:uid="{00000000-0005-0000-0000-0000ABBC0000}"/>
    <cellStyle name="ORK-IN-PROCESS INVENTORY','1371 WORK-IN-PROCESS/SVC DEVIATIONS','1373 WORK-IN-PROCESS R 5 5" xfId="13132" xr:uid="{00000000-0005-0000-0000-0000ACBC0000}"/>
    <cellStyle name="ORK-IN-PROCESS INVENTORY','1371 WORK-IN-PROCESS/SVC DEVIATIONS','1373 WORK-IN-PROCESS R 5 5 2" xfId="21034" xr:uid="{00000000-0005-0000-0000-0000ADBC0000}"/>
    <cellStyle name="ORK-IN-PROCESS INVENTORY','1371 WORK-IN-PROCESS/SVC DEVIATIONS','1373 WORK-IN-PROCESS R 5 5 2 2" xfId="36703" xr:uid="{00000000-0005-0000-0000-0000AEBC0000}"/>
    <cellStyle name="ORK-IN-PROCESS INVENTORY','1371 WORK-IN-PROCESS/SVC DEVIATIONS','1373 WORK-IN-PROCESS R 5 5 2 3" xfId="52300" xr:uid="{00000000-0005-0000-0000-0000AFBC0000}"/>
    <cellStyle name="ORK-IN-PROCESS INVENTORY','1371 WORK-IN-PROCESS/SVC DEVIATIONS','1373 WORK-IN-PROCESS R 5 5 3" xfId="28957" xr:uid="{00000000-0005-0000-0000-0000B0BC0000}"/>
    <cellStyle name="ORK-IN-PROCESS INVENTORY','1371 WORK-IN-PROCESS/SVC DEVIATIONS','1373 WORK-IN-PROCESS R 5 5 4" xfId="44554" xr:uid="{00000000-0005-0000-0000-0000B1BC0000}"/>
    <cellStyle name="ORK-IN-PROCESS INVENTORY','1371 WORK-IN-PROCESS/SVC DEVIATIONS','1373 WORK-IN-PROCESS R 5 6" xfId="13133" xr:uid="{00000000-0005-0000-0000-0000B2BC0000}"/>
    <cellStyle name="ORK-IN-PROCESS INVENTORY','1371 WORK-IN-PROCESS/SVC DEVIATIONS','1373 WORK-IN-PROCESS R 5 6 2" xfId="21035" xr:uid="{00000000-0005-0000-0000-0000B3BC0000}"/>
    <cellStyle name="ORK-IN-PROCESS INVENTORY','1371 WORK-IN-PROCESS/SVC DEVIATIONS','1373 WORK-IN-PROCESS R 5 6 2 2" xfId="36704" xr:uid="{00000000-0005-0000-0000-0000B4BC0000}"/>
    <cellStyle name="ORK-IN-PROCESS INVENTORY','1371 WORK-IN-PROCESS/SVC DEVIATIONS','1373 WORK-IN-PROCESS R 5 6 2 3" xfId="52301" xr:uid="{00000000-0005-0000-0000-0000B5BC0000}"/>
    <cellStyle name="ORK-IN-PROCESS INVENTORY','1371 WORK-IN-PROCESS/SVC DEVIATIONS','1373 WORK-IN-PROCESS R 5 6 3" xfId="28958" xr:uid="{00000000-0005-0000-0000-0000B6BC0000}"/>
    <cellStyle name="ORK-IN-PROCESS INVENTORY','1371 WORK-IN-PROCESS/SVC DEVIATIONS','1373 WORK-IN-PROCESS R 5 6 4" xfId="44555" xr:uid="{00000000-0005-0000-0000-0000B7BC0000}"/>
    <cellStyle name="ORK-IN-PROCESS INVENTORY','1371 WORK-IN-PROCESS/SVC DEVIATIONS','1373 WORK-IN-PROCESS R 5 7" xfId="13134" xr:uid="{00000000-0005-0000-0000-0000B8BC0000}"/>
    <cellStyle name="ORK-IN-PROCESS INVENTORY','1371 WORK-IN-PROCESS/SVC DEVIATIONS','1373 WORK-IN-PROCESS R 5 7 2" xfId="21036" xr:uid="{00000000-0005-0000-0000-0000B9BC0000}"/>
    <cellStyle name="ORK-IN-PROCESS INVENTORY','1371 WORK-IN-PROCESS/SVC DEVIATIONS','1373 WORK-IN-PROCESS R 5 7 2 2" xfId="36705" xr:uid="{00000000-0005-0000-0000-0000BABC0000}"/>
    <cellStyle name="ORK-IN-PROCESS INVENTORY','1371 WORK-IN-PROCESS/SVC DEVIATIONS','1373 WORK-IN-PROCESS R 5 7 2 3" xfId="52302" xr:uid="{00000000-0005-0000-0000-0000BBBC0000}"/>
    <cellStyle name="ORK-IN-PROCESS INVENTORY','1371 WORK-IN-PROCESS/SVC DEVIATIONS','1373 WORK-IN-PROCESS R 5 7 3" xfId="28959" xr:uid="{00000000-0005-0000-0000-0000BCBC0000}"/>
    <cellStyle name="ORK-IN-PROCESS INVENTORY','1371 WORK-IN-PROCESS/SVC DEVIATIONS','1373 WORK-IN-PROCESS R 5 7 4" xfId="44556" xr:uid="{00000000-0005-0000-0000-0000BDBC0000}"/>
    <cellStyle name="ORK-IN-PROCESS INVENTORY','1371 WORK-IN-PROCESS/SVC DEVIATIONS','1373 WORK-IN-PROCESS R 5 8" xfId="13135" xr:uid="{00000000-0005-0000-0000-0000BEBC0000}"/>
    <cellStyle name="ORK-IN-PROCESS INVENTORY','1371 WORK-IN-PROCESS/SVC DEVIATIONS','1373 WORK-IN-PROCESS R 5 8 2" xfId="21037" xr:uid="{00000000-0005-0000-0000-0000BFBC0000}"/>
    <cellStyle name="ORK-IN-PROCESS INVENTORY','1371 WORK-IN-PROCESS/SVC DEVIATIONS','1373 WORK-IN-PROCESS R 5 8 2 2" xfId="36706" xr:uid="{00000000-0005-0000-0000-0000C0BC0000}"/>
    <cellStyle name="ORK-IN-PROCESS INVENTORY','1371 WORK-IN-PROCESS/SVC DEVIATIONS','1373 WORK-IN-PROCESS R 5 8 2 3" xfId="52303" xr:uid="{00000000-0005-0000-0000-0000C1BC0000}"/>
    <cellStyle name="ORK-IN-PROCESS INVENTORY','1371 WORK-IN-PROCESS/SVC DEVIATIONS','1373 WORK-IN-PROCESS R 5 8 3" xfId="28960" xr:uid="{00000000-0005-0000-0000-0000C2BC0000}"/>
    <cellStyle name="ORK-IN-PROCESS INVENTORY','1371 WORK-IN-PROCESS/SVC DEVIATIONS','1373 WORK-IN-PROCESS R 5 8 4" xfId="44557" xr:uid="{00000000-0005-0000-0000-0000C3BC0000}"/>
    <cellStyle name="ORK-IN-PROCESS INVENTORY','1371 WORK-IN-PROCESS/SVC DEVIATIONS','1373 WORK-IN-PROCESS R 5 9" xfId="13136" xr:uid="{00000000-0005-0000-0000-0000C4BC0000}"/>
    <cellStyle name="ORK-IN-PROCESS INVENTORY','1371 WORK-IN-PROCESS/SVC DEVIATIONS','1373 WORK-IN-PROCESS R 5 9 2" xfId="21038" xr:uid="{00000000-0005-0000-0000-0000C5BC0000}"/>
    <cellStyle name="ORK-IN-PROCESS INVENTORY','1371 WORK-IN-PROCESS/SVC DEVIATIONS','1373 WORK-IN-PROCESS R 5 9 2 2" xfId="36707" xr:uid="{00000000-0005-0000-0000-0000C6BC0000}"/>
    <cellStyle name="ORK-IN-PROCESS INVENTORY','1371 WORK-IN-PROCESS/SVC DEVIATIONS','1373 WORK-IN-PROCESS R 5 9 2 3" xfId="52304" xr:uid="{00000000-0005-0000-0000-0000C7BC0000}"/>
    <cellStyle name="ORK-IN-PROCESS INVENTORY','1371 WORK-IN-PROCESS/SVC DEVIATIONS','1373 WORK-IN-PROCESS R 5 9 3" xfId="28961" xr:uid="{00000000-0005-0000-0000-0000C8BC0000}"/>
    <cellStyle name="ORK-IN-PROCESS INVENTORY','1371 WORK-IN-PROCESS/SVC DEVIATIONS','1373 WORK-IN-PROCESS R 5 9 4" xfId="44558" xr:uid="{00000000-0005-0000-0000-0000C9BC0000}"/>
    <cellStyle name="ORK-IN-PROCESS INVENTORY','1371 WORK-IN-PROCESS/SVC DEVIATIONS','1373 WORK-IN-PROCESS R 6" xfId="13137" xr:uid="{00000000-0005-0000-0000-0000CABC0000}"/>
    <cellStyle name="ORK-IN-PROCESS INVENTORY','1371 WORK-IN-PROCESS/SVC DEVIATIONS','1373 WORK-IN-PROCESS R 6 2" xfId="21039" xr:uid="{00000000-0005-0000-0000-0000CBBC0000}"/>
    <cellStyle name="ORK-IN-PROCESS INVENTORY','1371 WORK-IN-PROCESS/SVC DEVIATIONS','1373 WORK-IN-PROCESS R 6 2 2" xfId="36708" xr:uid="{00000000-0005-0000-0000-0000CCBC0000}"/>
    <cellStyle name="ORK-IN-PROCESS INVENTORY','1371 WORK-IN-PROCESS/SVC DEVIATIONS','1373 WORK-IN-PROCESS R 6 2 3" xfId="52305" xr:uid="{00000000-0005-0000-0000-0000CDBC0000}"/>
    <cellStyle name="ORK-IN-PROCESS INVENTORY','1371 WORK-IN-PROCESS/SVC DEVIATIONS','1373 WORK-IN-PROCESS R 6 3" xfId="28962" xr:uid="{00000000-0005-0000-0000-0000CEBC0000}"/>
    <cellStyle name="ORK-IN-PROCESS INVENTORY','1371 WORK-IN-PROCESS/SVC DEVIATIONS','1373 WORK-IN-PROCESS R 6 4" xfId="44559" xr:uid="{00000000-0005-0000-0000-0000CFBC0000}"/>
    <cellStyle name="ORK-IN-PROCESS INVENTORY','1371 WORK-IN-PROCESS/SVC DEVIATIONS','1373 WORK-IN-PROCESS R 7" xfId="13138" xr:uid="{00000000-0005-0000-0000-0000D0BC0000}"/>
    <cellStyle name="ORK-IN-PROCESS INVENTORY','1371 WORK-IN-PROCESS/SVC DEVIATIONS','1373 WORK-IN-PROCESS R 7 2" xfId="21040" xr:uid="{00000000-0005-0000-0000-0000D1BC0000}"/>
    <cellStyle name="ORK-IN-PROCESS INVENTORY','1371 WORK-IN-PROCESS/SVC DEVIATIONS','1373 WORK-IN-PROCESS R 7 2 2" xfId="36709" xr:uid="{00000000-0005-0000-0000-0000D2BC0000}"/>
    <cellStyle name="ORK-IN-PROCESS INVENTORY','1371 WORK-IN-PROCESS/SVC DEVIATIONS','1373 WORK-IN-PROCESS R 7 2 3" xfId="52306" xr:uid="{00000000-0005-0000-0000-0000D3BC0000}"/>
    <cellStyle name="ORK-IN-PROCESS INVENTORY','1371 WORK-IN-PROCESS/SVC DEVIATIONS','1373 WORK-IN-PROCESS R 7 3" xfId="28963" xr:uid="{00000000-0005-0000-0000-0000D4BC0000}"/>
    <cellStyle name="ORK-IN-PROCESS INVENTORY','1371 WORK-IN-PROCESS/SVC DEVIATIONS','1373 WORK-IN-PROCESS R 7 4" xfId="44560" xr:uid="{00000000-0005-0000-0000-0000D5BC0000}"/>
    <cellStyle name="ORK-IN-PROCESS INVENTORY','1371 WORK-IN-PROCESS/SVC DEVIATIONS','1373 WORK-IN-PROCESS R 8" xfId="13139" xr:uid="{00000000-0005-0000-0000-0000D6BC0000}"/>
    <cellStyle name="ORK-IN-PROCESS INVENTORY','1371 WORK-IN-PROCESS/SVC DEVIATIONS','1373 WORK-IN-PROCESS R 8 2" xfId="21041" xr:uid="{00000000-0005-0000-0000-0000D7BC0000}"/>
    <cellStyle name="ORK-IN-PROCESS INVENTORY','1371 WORK-IN-PROCESS/SVC DEVIATIONS','1373 WORK-IN-PROCESS R 8 2 2" xfId="36710" xr:uid="{00000000-0005-0000-0000-0000D8BC0000}"/>
    <cellStyle name="ORK-IN-PROCESS INVENTORY','1371 WORK-IN-PROCESS/SVC DEVIATIONS','1373 WORK-IN-PROCESS R 8 2 3" xfId="52307" xr:uid="{00000000-0005-0000-0000-0000D9BC0000}"/>
    <cellStyle name="ORK-IN-PROCESS INVENTORY','1371 WORK-IN-PROCESS/SVC DEVIATIONS','1373 WORK-IN-PROCESS R 8 3" xfId="28964" xr:uid="{00000000-0005-0000-0000-0000DABC0000}"/>
    <cellStyle name="ORK-IN-PROCESS INVENTORY','1371 WORK-IN-PROCESS/SVC DEVIATIONS','1373 WORK-IN-PROCESS R 8 4" xfId="44561" xr:uid="{00000000-0005-0000-0000-0000DBBC0000}"/>
    <cellStyle name="ORK-IN-PROCESS INVENTORY','1371 WORK-IN-PROCESS/SVC DEVIATIONS','1373 WORK-IN-PROCESS R 9" xfId="13140" xr:uid="{00000000-0005-0000-0000-0000DCBC0000}"/>
    <cellStyle name="ORK-IN-PROCESS INVENTORY','1371 WORK-IN-PROCESS/SVC DEVIATIONS','1373 WORK-IN-PROCESS R 9 2" xfId="21042" xr:uid="{00000000-0005-0000-0000-0000DDBC0000}"/>
    <cellStyle name="ORK-IN-PROCESS INVENTORY','1371 WORK-IN-PROCESS/SVC DEVIATIONS','1373 WORK-IN-PROCESS R 9 2 2" xfId="36711" xr:uid="{00000000-0005-0000-0000-0000DEBC0000}"/>
    <cellStyle name="ORK-IN-PROCESS INVENTORY','1371 WORK-IN-PROCESS/SVC DEVIATIONS','1373 WORK-IN-PROCESS R 9 2 3" xfId="52308" xr:uid="{00000000-0005-0000-0000-0000DFBC0000}"/>
    <cellStyle name="ORK-IN-PROCESS INVENTORY','1371 WORK-IN-PROCESS/SVC DEVIATIONS','1373 WORK-IN-PROCESS R 9 3" xfId="28965" xr:uid="{00000000-0005-0000-0000-0000E0BC0000}"/>
    <cellStyle name="ORK-IN-PROCESS INVENTORY','1371 WORK-IN-PROCESS/SVC DEVIATIONS','1373 WORK-IN-PROCESS R 9 4" xfId="44562" xr:uid="{00000000-0005-0000-0000-0000E1BC0000}"/>
    <cellStyle name="Output" xfId="53188" xr:uid="{00000000-0005-0000-0000-0000E2BC0000}"/>
    <cellStyle name="Output 10" xfId="13141" xr:uid="{00000000-0005-0000-0000-0000E3BC0000}"/>
    <cellStyle name="Output 10 2" xfId="21043" xr:uid="{00000000-0005-0000-0000-0000E4BC0000}"/>
    <cellStyle name="Output 10 2 2" xfId="36712" xr:uid="{00000000-0005-0000-0000-0000E5BC0000}"/>
    <cellStyle name="Output 10 2 3" xfId="52309" xr:uid="{00000000-0005-0000-0000-0000E6BC0000}"/>
    <cellStyle name="Output 10 3" xfId="28966" xr:uid="{00000000-0005-0000-0000-0000E7BC0000}"/>
    <cellStyle name="Output 10 4" xfId="44563" xr:uid="{00000000-0005-0000-0000-0000E8BC0000}"/>
    <cellStyle name="Output 11" xfId="13142" xr:uid="{00000000-0005-0000-0000-0000E9BC0000}"/>
    <cellStyle name="Output 11 2" xfId="21044" xr:uid="{00000000-0005-0000-0000-0000EABC0000}"/>
    <cellStyle name="Output 11 2 2" xfId="36713" xr:uid="{00000000-0005-0000-0000-0000EBBC0000}"/>
    <cellStyle name="Output 11 2 3" xfId="52310" xr:uid="{00000000-0005-0000-0000-0000ECBC0000}"/>
    <cellStyle name="Output 11 3" xfId="28967" xr:uid="{00000000-0005-0000-0000-0000EDBC0000}"/>
    <cellStyle name="Output 11 4" xfId="44564" xr:uid="{00000000-0005-0000-0000-0000EEBC0000}"/>
    <cellStyle name="Output 12" xfId="13143" xr:uid="{00000000-0005-0000-0000-0000EFBC0000}"/>
    <cellStyle name="Output 12 2" xfId="21045" xr:uid="{00000000-0005-0000-0000-0000F0BC0000}"/>
    <cellStyle name="Output 12 2 2" xfId="36714" xr:uid="{00000000-0005-0000-0000-0000F1BC0000}"/>
    <cellStyle name="Output 12 2 3" xfId="52311" xr:uid="{00000000-0005-0000-0000-0000F2BC0000}"/>
    <cellStyle name="Output 12 3" xfId="28968" xr:uid="{00000000-0005-0000-0000-0000F3BC0000}"/>
    <cellStyle name="Output 12 4" xfId="44565" xr:uid="{00000000-0005-0000-0000-0000F4BC0000}"/>
    <cellStyle name="Output 13" xfId="13144" xr:uid="{00000000-0005-0000-0000-0000F5BC0000}"/>
    <cellStyle name="Output 13 2" xfId="21046" xr:uid="{00000000-0005-0000-0000-0000F6BC0000}"/>
    <cellStyle name="Output 13 2 2" xfId="36715" xr:uid="{00000000-0005-0000-0000-0000F7BC0000}"/>
    <cellStyle name="Output 13 2 3" xfId="52312" xr:uid="{00000000-0005-0000-0000-0000F8BC0000}"/>
    <cellStyle name="Output 13 3" xfId="28969" xr:uid="{00000000-0005-0000-0000-0000F9BC0000}"/>
    <cellStyle name="Output 13 4" xfId="44566" xr:uid="{00000000-0005-0000-0000-0000FABC0000}"/>
    <cellStyle name="Output 14" xfId="13145" xr:uid="{00000000-0005-0000-0000-0000FBBC0000}"/>
    <cellStyle name="Output 14 2" xfId="21047" xr:uid="{00000000-0005-0000-0000-0000FCBC0000}"/>
    <cellStyle name="Output 14 2 2" xfId="36716" xr:uid="{00000000-0005-0000-0000-0000FDBC0000}"/>
    <cellStyle name="Output 14 2 3" xfId="52313" xr:uid="{00000000-0005-0000-0000-0000FEBC0000}"/>
    <cellStyle name="Output 14 3" xfId="28970" xr:uid="{00000000-0005-0000-0000-0000FFBC0000}"/>
    <cellStyle name="Output 14 4" xfId="44567" xr:uid="{00000000-0005-0000-0000-000000BD0000}"/>
    <cellStyle name="Output 15" xfId="13146" xr:uid="{00000000-0005-0000-0000-000001BD0000}"/>
    <cellStyle name="Output 15 2" xfId="21048" xr:uid="{00000000-0005-0000-0000-000002BD0000}"/>
    <cellStyle name="Output 15 2 2" xfId="36717" xr:uid="{00000000-0005-0000-0000-000003BD0000}"/>
    <cellStyle name="Output 15 2 3" xfId="52314" xr:uid="{00000000-0005-0000-0000-000004BD0000}"/>
    <cellStyle name="Output 15 3" xfId="28971" xr:uid="{00000000-0005-0000-0000-000005BD0000}"/>
    <cellStyle name="Output 15 4" xfId="44568" xr:uid="{00000000-0005-0000-0000-000006BD0000}"/>
    <cellStyle name="Output 16" xfId="13147" xr:uid="{00000000-0005-0000-0000-000007BD0000}"/>
    <cellStyle name="Output 16 2" xfId="21049" xr:uid="{00000000-0005-0000-0000-000008BD0000}"/>
    <cellStyle name="Output 16 2 2" xfId="36718" xr:uid="{00000000-0005-0000-0000-000009BD0000}"/>
    <cellStyle name="Output 16 2 3" xfId="52315" xr:uid="{00000000-0005-0000-0000-00000ABD0000}"/>
    <cellStyle name="Output 16 3" xfId="28972" xr:uid="{00000000-0005-0000-0000-00000BBD0000}"/>
    <cellStyle name="Output 16 4" xfId="44569" xr:uid="{00000000-0005-0000-0000-00000CBD0000}"/>
    <cellStyle name="Output 17" xfId="13148" xr:uid="{00000000-0005-0000-0000-00000DBD0000}"/>
    <cellStyle name="Output 17 2" xfId="21050" xr:uid="{00000000-0005-0000-0000-00000EBD0000}"/>
    <cellStyle name="Output 17 2 2" xfId="36719" xr:uid="{00000000-0005-0000-0000-00000FBD0000}"/>
    <cellStyle name="Output 17 2 3" xfId="52316" xr:uid="{00000000-0005-0000-0000-000010BD0000}"/>
    <cellStyle name="Output 17 3" xfId="28973" xr:uid="{00000000-0005-0000-0000-000011BD0000}"/>
    <cellStyle name="Output 17 4" xfId="44570" xr:uid="{00000000-0005-0000-0000-000012BD0000}"/>
    <cellStyle name="Output 18" xfId="13149" xr:uid="{00000000-0005-0000-0000-000013BD0000}"/>
    <cellStyle name="Output 18 2" xfId="21051" xr:uid="{00000000-0005-0000-0000-000014BD0000}"/>
    <cellStyle name="Output 18 2 2" xfId="36720" xr:uid="{00000000-0005-0000-0000-000015BD0000}"/>
    <cellStyle name="Output 18 2 3" xfId="52317" xr:uid="{00000000-0005-0000-0000-000016BD0000}"/>
    <cellStyle name="Output 18 3" xfId="28974" xr:uid="{00000000-0005-0000-0000-000017BD0000}"/>
    <cellStyle name="Output 18 4" xfId="44571" xr:uid="{00000000-0005-0000-0000-000018BD0000}"/>
    <cellStyle name="Output 19" xfId="13150" xr:uid="{00000000-0005-0000-0000-000019BD0000}"/>
    <cellStyle name="Output 19 2" xfId="21052" xr:uid="{00000000-0005-0000-0000-00001ABD0000}"/>
    <cellStyle name="Output 19 2 2" xfId="36721" xr:uid="{00000000-0005-0000-0000-00001BBD0000}"/>
    <cellStyle name="Output 19 2 3" xfId="52318" xr:uid="{00000000-0005-0000-0000-00001CBD0000}"/>
    <cellStyle name="Output 19 3" xfId="28975" xr:uid="{00000000-0005-0000-0000-00001DBD0000}"/>
    <cellStyle name="Output 19 4" xfId="44572" xr:uid="{00000000-0005-0000-0000-00001EBD0000}"/>
    <cellStyle name="Output 2" xfId="13151" xr:uid="{00000000-0005-0000-0000-00001FBD0000}"/>
    <cellStyle name="Output 2 2" xfId="13152" xr:uid="{00000000-0005-0000-0000-000020BD0000}"/>
    <cellStyle name="Output 2 2 2" xfId="21054" xr:uid="{00000000-0005-0000-0000-000021BD0000}"/>
    <cellStyle name="Output 2 2 2 2" xfId="36723" xr:uid="{00000000-0005-0000-0000-000022BD0000}"/>
    <cellStyle name="Output 2 2 2 3" xfId="52320" xr:uid="{00000000-0005-0000-0000-000023BD0000}"/>
    <cellStyle name="Output 2 2 3" xfId="28977" xr:uid="{00000000-0005-0000-0000-000024BD0000}"/>
    <cellStyle name="Output 2 2 4" xfId="44574" xr:uid="{00000000-0005-0000-0000-000025BD0000}"/>
    <cellStyle name="Output 2 3" xfId="13153" xr:uid="{00000000-0005-0000-0000-000026BD0000}"/>
    <cellStyle name="Output 2 3 2" xfId="21055" xr:uid="{00000000-0005-0000-0000-000027BD0000}"/>
    <cellStyle name="Output 2 3 2 2" xfId="36724" xr:uid="{00000000-0005-0000-0000-000028BD0000}"/>
    <cellStyle name="Output 2 3 2 3" xfId="52321" xr:uid="{00000000-0005-0000-0000-000029BD0000}"/>
    <cellStyle name="Output 2 3 3" xfId="28978" xr:uid="{00000000-0005-0000-0000-00002ABD0000}"/>
    <cellStyle name="Output 2 3 4" xfId="44575" xr:uid="{00000000-0005-0000-0000-00002BBD0000}"/>
    <cellStyle name="Output 2 4" xfId="13154" xr:uid="{00000000-0005-0000-0000-00002CBD0000}"/>
    <cellStyle name="Output 2 4 2" xfId="21056" xr:uid="{00000000-0005-0000-0000-00002DBD0000}"/>
    <cellStyle name="Output 2 4 2 2" xfId="36725" xr:uid="{00000000-0005-0000-0000-00002EBD0000}"/>
    <cellStyle name="Output 2 4 2 3" xfId="52322" xr:uid="{00000000-0005-0000-0000-00002FBD0000}"/>
    <cellStyle name="Output 2 4 3" xfId="28979" xr:uid="{00000000-0005-0000-0000-000030BD0000}"/>
    <cellStyle name="Output 2 4 4" xfId="44576" xr:uid="{00000000-0005-0000-0000-000031BD0000}"/>
    <cellStyle name="Output 2 5" xfId="13155" xr:uid="{00000000-0005-0000-0000-000032BD0000}"/>
    <cellStyle name="Output 2 5 2" xfId="21057" xr:uid="{00000000-0005-0000-0000-000033BD0000}"/>
    <cellStyle name="Output 2 5 2 2" xfId="36726" xr:uid="{00000000-0005-0000-0000-000034BD0000}"/>
    <cellStyle name="Output 2 5 2 3" xfId="52323" xr:uid="{00000000-0005-0000-0000-000035BD0000}"/>
    <cellStyle name="Output 2 5 3" xfId="28980" xr:uid="{00000000-0005-0000-0000-000036BD0000}"/>
    <cellStyle name="Output 2 5 4" xfId="44577" xr:uid="{00000000-0005-0000-0000-000037BD0000}"/>
    <cellStyle name="Output 2 6" xfId="21053" xr:uid="{00000000-0005-0000-0000-000038BD0000}"/>
    <cellStyle name="Output 2 6 2" xfId="36722" xr:uid="{00000000-0005-0000-0000-000039BD0000}"/>
    <cellStyle name="Output 2 6 3" xfId="52319" xr:uid="{00000000-0005-0000-0000-00003ABD0000}"/>
    <cellStyle name="Output 2 7" xfId="28976" xr:uid="{00000000-0005-0000-0000-00003BBD0000}"/>
    <cellStyle name="Output 2 8" xfId="44573" xr:uid="{00000000-0005-0000-0000-00003CBD0000}"/>
    <cellStyle name="Output 20" xfId="13156" xr:uid="{00000000-0005-0000-0000-00003DBD0000}"/>
    <cellStyle name="Output 20 2" xfId="21058" xr:uid="{00000000-0005-0000-0000-00003EBD0000}"/>
    <cellStyle name="Output 20 2 2" xfId="36727" xr:uid="{00000000-0005-0000-0000-00003FBD0000}"/>
    <cellStyle name="Output 20 2 3" xfId="52324" xr:uid="{00000000-0005-0000-0000-000040BD0000}"/>
    <cellStyle name="Output 20 3" xfId="28981" xr:uid="{00000000-0005-0000-0000-000041BD0000}"/>
    <cellStyle name="Output 20 4" xfId="44578" xr:uid="{00000000-0005-0000-0000-000042BD0000}"/>
    <cellStyle name="Output 21" xfId="13157" xr:uid="{00000000-0005-0000-0000-000043BD0000}"/>
    <cellStyle name="Output 21 2" xfId="21059" xr:uid="{00000000-0005-0000-0000-000044BD0000}"/>
    <cellStyle name="Output 21 2 2" xfId="36728" xr:uid="{00000000-0005-0000-0000-000045BD0000}"/>
    <cellStyle name="Output 21 2 3" xfId="52325" xr:uid="{00000000-0005-0000-0000-000046BD0000}"/>
    <cellStyle name="Output 21 3" xfId="28982" xr:uid="{00000000-0005-0000-0000-000047BD0000}"/>
    <cellStyle name="Output 21 4" xfId="44579" xr:uid="{00000000-0005-0000-0000-000048BD0000}"/>
    <cellStyle name="Output 22" xfId="13158" xr:uid="{00000000-0005-0000-0000-000049BD0000}"/>
    <cellStyle name="Output 22 2" xfId="21060" xr:uid="{00000000-0005-0000-0000-00004ABD0000}"/>
    <cellStyle name="Output 22 2 2" xfId="36729" xr:uid="{00000000-0005-0000-0000-00004BBD0000}"/>
    <cellStyle name="Output 22 2 3" xfId="52326" xr:uid="{00000000-0005-0000-0000-00004CBD0000}"/>
    <cellStyle name="Output 22 3" xfId="28983" xr:uid="{00000000-0005-0000-0000-00004DBD0000}"/>
    <cellStyle name="Output 22 4" xfId="44580" xr:uid="{00000000-0005-0000-0000-00004EBD0000}"/>
    <cellStyle name="Output 23" xfId="13159" xr:uid="{00000000-0005-0000-0000-00004FBD0000}"/>
    <cellStyle name="Output 23 2" xfId="21061" xr:uid="{00000000-0005-0000-0000-000050BD0000}"/>
    <cellStyle name="Output 23 2 2" xfId="36730" xr:uid="{00000000-0005-0000-0000-000051BD0000}"/>
    <cellStyle name="Output 23 2 3" xfId="52327" xr:uid="{00000000-0005-0000-0000-000052BD0000}"/>
    <cellStyle name="Output 23 3" xfId="28984" xr:uid="{00000000-0005-0000-0000-000053BD0000}"/>
    <cellStyle name="Output 23 4" xfId="44581" xr:uid="{00000000-0005-0000-0000-000054BD0000}"/>
    <cellStyle name="Output 24" xfId="13160" xr:uid="{00000000-0005-0000-0000-000055BD0000}"/>
    <cellStyle name="Output 24 2" xfId="21062" xr:uid="{00000000-0005-0000-0000-000056BD0000}"/>
    <cellStyle name="Output 24 2 2" xfId="36731" xr:uid="{00000000-0005-0000-0000-000057BD0000}"/>
    <cellStyle name="Output 24 2 3" xfId="52328" xr:uid="{00000000-0005-0000-0000-000058BD0000}"/>
    <cellStyle name="Output 24 3" xfId="28985" xr:uid="{00000000-0005-0000-0000-000059BD0000}"/>
    <cellStyle name="Output 24 4" xfId="44582" xr:uid="{00000000-0005-0000-0000-00005ABD0000}"/>
    <cellStyle name="Output 25" xfId="13161" xr:uid="{00000000-0005-0000-0000-00005BBD0000}"/>
    <cellStyle name="Output 25 2" xfId="21063" xr:uid="{00000000-0005-0000-0000-00005CBD0000}"/>
    <cellStyle name="Output 25 2 2" xfId="36732" xr:uid="{00000000-0005-0000-0000-00005DBD0000}"/>
    <cellStyle name="Output 25 2 3" xfId="52329" xr:uid="{00000000-0005-0000-0000-00005EBD0000}"/>
    <cellStyle name="Output 25 3" xfId="28986" xr:uid="{00000000-0005-0000-0000-00005FBD0000}"/>
    <cellStyle name="Output 25 4" xfId="44583" xr:uid="{00000000-0005-0000-0000-000060BD0000}"/>
    <cellStyle name="Output 26" xfId="13162" xr:uid="{00000000-0005-0000-0000-000061BD0000}"/>
    <cellStyle name="Output 26 2" xfId="21064" xr:uid="{00000000-0005-0000-0000-000062BD0000}"/>
    <cellStyle name="Output 26 2 2" xfId="36733" xr:uid="{00000000-0005-0000-0000-000063BD0000}"/>
    <cellStyle name="Output 26 2 3" xfId="52330" xr:uid="{00000000-0005-0000-0000-000064BD0000}"/>
    <cellStyle name="Output 26 3" xfId="28987" xr:uid="{00000000-0005-0000-0000-000065BD0000}"/>
    <cellStyle name="Output 26 4" xfId="44584" xr:uid="{00000000-0005-0000-0000-000066BD0000}"/>
    <cellStyle name="Output 27" xfId="13163" xr:uid="{00000000-0005-0000-0000-000067BD0000}"/>
    <cellStyle name="Output 27 2" xfId="21065" xr:uid="{00000000-0005-0000-0000-000068BD0000}"/>
    <cellStyle name="Output 27 2 2" xfId="36734" xr:uid="{00000000-0005-0000-0000-000069BD0000}"/>
    <cellStyle name="Output 27 2 3" xfId="52331" xr:uid="{00000000-0005-0000-0000-00006ABD0000}"/>
    <cellStyle name="Output 27 3" xfId="28988" xr:uid="{00000000-0005-0000-0000-00006BBD0000}"/>
    <cellStyle name="Output 27 4" xfId="44585" xr:uid="{00000000-0005-0000-0000-00006CBD0000}"/>
    <cellStyle name="Output 28" xfId="13164" xr:uid="{00000000-0005-0000-0000-00006DBD0000}"/>
    <cellStyle name="Output 28 2" xfId="21066" xr:uid="{00000000-0005-0000-0000-00006EBD0000}"/>
    <cellStyle name="Output 28 2 2" xfId="36735" xr:uid="{00000000-0005-0000-0000-00006FBD0000}"/>
    <cellStyle name="Output 28 2 3" xfId="52332" xr:uid="{00000000-0005-0000-0000-000070BD0000}"/>
    <cellStyle name="Output 28 3" xfId="28989" xr:uid="{00000000-0005-0000-0000-000071BD0000}"/>
    <cellStyle name="Output 28 4" xfId="44586" xr:uid="{00000000-0005-0000-0000-000072BD0000}"/>
    <cellStyle name="Output 29" xfId="13165" xr:uid="{00000000-0005-0000-0000-000073BD0000}"/>
    <cellStyle name="Output 29 2" xfId="21067" xr:uid="{00000000-0005-0000-0000-000074BD0000}"/>
    <cellStyle name="Output 29 2 2" xfId="36736" xr:uid="{00000000-0005-0000-0000-000075BD0000}"/>
    <cellStyle name="Output 29 2 3" xfId="52333" xr:uid="{00000000-0005-0000-0000-000076BD0000}"/>
    <cellStyle name="Output 29 3" xfId="28990" xr:uid="{00000000-0005-0000-0000-000077BD0000}"/>
    <cellStyle name="Output 29 4" xfId="44587" xr:uid="{00000000-0005-0000-0000-000078BD0000}"/>
    <cellStyle name="Output 3" xfId="13166" xr:uid="{00000000-0005-0000-0000-000079BD0000}"/>
    <cellStyle name="Output 3 2" xfId="21068" xr:uid="{00000000-0005-0000-0000-00007ABD0000}"/>
    <cellStyle name="Output 3 2 2" xfId="36737" xr:uid="{00000000-0005-0000-0000-00007BBD0000}"/>
    <cellStyle name="Output 3 2 3" xfId="52334" xr:uid="{00000000-0005-0000-0000-00007CBD0000}"/>
    <cellStyle name="Output 3 3" xfId="28991" xr:uid="{00000000-0005-0000-0000-00007DBD0000}"/>
    <cellStyle name="Output 3 4" xfId="44588" xr:uid="{00000000-0005-0000-0000-00007EBD0000}"/>
    <cellStyle name="Output 30" xfId="13167" xr:uid="{00000000-0005-0000-0000-00007FBD0000}"/>
    <cellStyle name="Output 30 2" xfId="21069" xr:uid="{00000000-0005-0000-0000-000080BD0000}"/>
    <cellStyle name="Output 30 2 2" xfId="36738" xr:uid="{00000000-0005-0000-0000-000081BD0000}"/>
    <cellStyle name="Output 30 2 3" xfId="52335" xr:uid="{00000000-0005-0000-0000-000082BD0000}"/>
    <cellStyle name="Output 30 3" xfId="28992" xr:uid="{00000000-0005-0000-0000-000083BD0000}"/>
    <cellStyle name="Output 30 4" xfId="44589" xr:uid="{00000000-0005-0000-0000-000084BD0000}"/>
    <cellStyle name="Output 31" xfId="13168" xr:uid="{00000000-0005-0000-0000-000085BD0000}"/>
    <cellStyle name="Output 31 2" xfId="21070" xr:uid="{00000000-0005-0000-0000-000086BD0000}"/>
    <cellStyle name="Output 31 2 2" xfId="36739" xr:uid="{00000000-0005-0000-0000-000087BD0000}"/>
    <cellStyle name="Output 31 2 3" xfId="52336" xr:uid="{00000000-0005-0000-0000-000088BD0000}"/>
    <cellStyle name="Output 31 3" xfId="28993" xr:uid="{00000000-0005-0000-0000-000089BD0000}"/>
    <cellStyle name="Output 31 4" xfId="44590" xr:uid="{00000000-0005-0000-0000-00008ABD0000}"/>
    <cellStyle name="Output 32" xfId="13169" xr:uid="{00000000-0005-0000-0000-00008BBD0000}"/>
    <cellStyle name="Output 32 2" xfId="21071" xr:uid="{00000000-0005-0000-0000-00008CBD0000}"/>
    <cellStyle name="Output 32 2 2" xfId="36740" xr:uid="{00000000-0005-0000-0000-00008DBD0000}"/>
    <cellStyle name="Output 32 2 3" xfId="52337" xr:uid="{00000000-0005-0000-0000-00008EBD0000}"/>
    <cellStyle name="Output 32 3" xfId="28994" xr:uid="{00000000-0005-0000-0000-00008FBD0000}"/>
    <cellStyle name="Output 32 4" xfId="44591" xr:uid="{00000000-0005-0000-0000-000090BD0000}"/>
    <cellStyle name="Output 33" xfId="13170" xr:uid="{00000000-0005-0000-0000-000091BD0000}"/>
    <cellStyle name="Output 33 2" xfId="21072" xr:uid="{00000000-0005-0000-0000-000092BD0000}"/>
    <cellStyle name="Output 33 2 2" xfId="36741" xr:uid="{00000000-0005-0000-0000-000093BD0000}"/>
    <cellStyle name="Output 33 2 3" xfId="52338" xr:uid="{00000000-0005-0000-0000-000094BD0000}"/>
    <cellStyle name="Output 33 3" xfId="28995" xr:uid="{00000000-0005-0000-0000-000095BD0000}"/>
    <cellStyle name="Output 33 4" xfId="44592" xr:uid="{00000000-0005-0000-0000-000096BD0000}"/>
    <cellStyle name="Output 34" xfId="13171" xr:uid="{00000000-0005-0000-0000-000097BD0000}"/>
    <cellStyle name="Output 34 2" xfId="21073" xr:uid="{00000000-0005-0000-0000-000098BD0000}"/>
    <cellStyle name="Output 34 2 2" xfId="36742" xr:uid="{00000000-0005-0000-0000-000099BD0000}"/>
    <cellStyle name="Output 34 2 3" xfId="52339" xr:uid="{00000000-0005-0000-0000-00009ABD0000}"/>
    <cellStyle name="Output 34 3" xfId="28996" xr:uid="{00000000-0005-0000-0000-00009BBD0000}"/>
    <cellStyle name="Output 34 4" xfId="44593" xr:uid="{00000000-0005-0000-0000-00009CBD0000}"/>
    <cellStyle name="Output 35" xfId="13172" xr:uid="{00000000-0005-0000-0000-00009DBD0000}"/>
    <cellStyle name="Output 35 2" xfId="21074" xr:uid="{00000000-0005-0000-0000-00009EBD0000}"/>
    <cellStyle name="Output 35 2 2" xfId="36743" xr:uid="{00000000-0005-0000-0000-00009FBD0000}"/>
    <cellStyle name="Output 35 2 3" xfId="52340" xr:uid="{00000000-0005-0000-0000-0000A0BD0000}"/>
    <cellStyle name="Output 35 3" xfId="28997" xr:uid="{00000000-0005-0000-0000-0000A1BD0000}"/>
    <cellStyle name="Output 35 4" xfId="44594" xr:uid="{00000000-0005-0000-0000-0000A2BD0000}"/>
    <cellStyle name="Output 36" xfId="13173" xr:uid="{00000000-0005-0000-0000-0000A3BD0000}"/>
    <cellStyle name="Output 36 2" xfId="21075" xr:uid="{00000000-0005-0000-0000-0000A4BD0000}"/>
    <cellStyle name="Output 36 2 2" xfId="36744" xr:uid="{00000000-0005-0000-0000-0000A5BD0000}"/>
    <cellStyle name="Output 36 2 3" xfId="52341" xr:uid="{00000000-0005-0000-0000-0000A6BD0000}"/>
    <cellStyle name="Output 36 3" xfId="28998" xr:uid="{00000000-0005-0000-0000-0000A7BD0000}"/>
    <cellStyle name="Output 36 4" xfId="44595" xr:uid="{00000000-0005-0000-0000-0000A8BD0000}"/>
    <cellStyle name="Output 37" xfId="13174" xr:uid="{00000000-0005-0000-0000-0000A9BD0000}"/>
    <cellStyle name="Output 37 2" xfId="21076" xr:uid="{00000000-0005-0000-0000-0000AABD0000}"/>
    <cellStyle name="Output 37 2 2" xfId="36745" xr:uid="{00000000-0005-0000-0000-0000ABBD0000}"/>
    <cellStyle name="Output 37 2 3" xfId="52342" xr:uid="{00000000-0005-0000-0000-0000ACBD0000}"/>
    <cellStyle name="Output 37 3" xfId="28999" xr:uid="{00000000-0005-0000-0000-0000ADBD0000}"/>
    <cellStyle name="Output 37 4" xfId="44596" xr:uid="{00000000-0005-0000-0000-0000AEBD0000}"/>
    <cellStyle name="Output 38" xfId="13175" xr:uid="{00000000-0005-0000-0000-0000AFBD0000}"/>
    <cellStyle name="Output 38 2" xfId="21077" xr:uid="{00000000-0005-0000-0000-0000B0BD0000}"/>
    <cellStyle name="Output 38 2 2" xfId="36746" xr:uid="{00000000-0005-0000-0000-0000B1BD0000}"/>
    <cellStyle name="Output 38 2 3" xfId="52343" xr:uid="{00000000-0005-0000-0000-0000B2BD0000}"/>
    <cellStyle name="Output 38 3" xfId="29000" xr:uid="{00000000-0005-0000-0000-0000B3BD0000}"/>
    <cellStyle name="Output 38 4" xfId="44597" xr:uid="{00000000-0005-0000-0000-0000B4BD0000}"/>
    <cellStyle name="Output 4" xfId="13176" xr:uid="{00000000-0005-0000-0000-0000B5BD0000}"/>
    <cellStyle name="Output 4 2" xfId="21078" xr:uid="{00000000-0005-0000-0000-0000B6BD0000}"/>
    <cellStyle name="Output 4 2 2" xfId="36747" xr:uid="{00000000-0005-0000-0000-0000B7BD0000}"/>
    <cellStyle name="Output 4 2 3" xfId="52344" xr:uid="{00000000-0005-0000-0000-0000B8BD0000}"/>
    <cellStyle name="Output 4 3" xfId="29001" xr:uid="{00000000-0005-0000-0000-0000B9BD0000}"/>
    <cellStyle name="Output 4 4" xfId="44598" xr:uid="{00000000-0005-0000-0000-0000BABD0000}"/>
    <cellStyle name="Output 5" xfId="13177" xr:uid="{00000000-0005-0000-0000-0000BBBD0000}"/>
    <cellStyle name="Output 5 2" xfId="21079" xr:uid="{00000000-0005-0000-0000-0000BCBD0000}"/>
    <cellStyle name="Output 5 2 2" xfId="36748" xr:uid="{00000000-0005-0000-0000-0000BDBD0000}"/>
    <cellStyle name="Output 5 2 3" xfId="52345" xr:uid="{00000000-0005-0000-0000-0000BEBD0000}"/>
    <cellStyle name="Output 5 3" xfId="29002" xr:uid="{00000000-0005-0000-0000-0000BFBD0000}"/>
    <cellStyle name="Output 5 4" xfId="44599" xr:uid="{00000000-0005-0000-0000-0000C0BD0000}"/>
    <cellStyle name="Output 6" xfId="13178" xr:uid="{00000000-0005-0000-0000-0000C1BD0000}"/>
    <cellStyle name="Output 6 2" xfId="21080" xr:uid="{00000000-0005-0000-0000-0000C2BD0000}"/>
    <cellStyle name="Output 6 2 2" xfId="36749" xr:uid="{00000000-0005-0000-0000-0000C3BD0000}"/>
    <cellStyle name="Output 6 2 3" xfId="52346" xr:uid="{00000000-0005-0000-0000-0000C4BD0000}"/>
    <cellStyle name="Output 6 3" xfId="29003" xr:uid="{00000000-0005-0000-0000-0000C5BD0000}"/>
    <cellStyle name="Output 6 4" xfId="44600" xr:uid="{00000000-0005-0000-0000-0000C6BD0000}"/>
    <cellStyle name="Output 7" xfId="13179" xr:uid="{00000000-0005-0000-0000-0000C7BD0000}"/>
    <cellStyle name="Output 7 2" xfId="21081" xr:uid="{00000000-0005-0000-0000-0000C8BD0000}"/>
    <cellStyle name="Output 7 2 2" xfId="36750" xr:uid="{00000000-0005-0000-0000-0000C9BD0000}"/>
    <cellStyle name="Output 7 2 3" xfId="52347" xr:uid="{00000000-0005-0000-0000-0000CABD0000}"/>
    <cellStyle name="Output 7 3" xfId="29004" xr:uid="{00000000-0005-0000-0000-0000CBBD0000}"/>
    <cellStyle name="Output 7 4" xfId="44601" xr:uid="{00000000-0005-0000-0000-0000CCBD0000}"/>
    <cellStyle name="Output 8" xfId="13180" xr:uid="{00000000-0005-0000-0000-0000CDBD0000}"/>
    <cellStyle name="Output 8 2" xfId="21082" xr:uid="{00000000-0005-0000-0000-0000CEBD0000}"/>
    <cellStyle name="Output 8 2 2" xfId="36751" xr:uid="{00000000-0005-0000-0000-0000CFBD0000}"/>
    <cellStyle name="Output 8 2 3" xfId="52348" xr:uid="{00000000-0005-0000-0000-0000D0BD0000}"/>
    <cellStyle name="Output 8 3" xfId="29005" xr:uid="{00000000-0005-0000-0000-0000D1BD0000}"/>
    <cellStyle name="Output 8 4" xfId="44602" xr:uid="{00000000-0005-0000-0000-0000D2BD0000}"/>
    <cellStyle name="Output 9" xfId="13181" xr:uid="{00000000-0005-0000-0000-0000D3BD0000}"/>
    <cellStyle name="Output 9 2" xfId="21083" xr:uid="{00000000-0005-0000-0000-0000D4BD0000}"/>
    <cellStyle name="Output 9 2 2" xfId="36752" xr:uid="{00000000-0005-0000-0000-0000D5BD0000}"/>
    <cellStyle name="Output 9 2 3" xfId="52349" xr:uid="{00000000-0005-0000-0000-0000D6BD0000}"/>
    <cellStyle name="Output 9 3" xfId="29006" xr:uid="{00000000-0005-0000-0000-0000D7BD0000}"/>
    <cellStyle name="Output 9 4" xfId="44603" xr:uid="{00000000-0005-0000-0000-0000D8BD0000}"/>
    <cellStyle name="Output Amounts" xfId="13182" xr:uid="{00000000-0005-0000-0000-0000D9BD0000}"/>
    <cellStyle name="Output Amounts 10" xfId="13183" xr:uid="{00000000-0005-0000-0000-0000DABD0000}"/>
    <cellStyle name="Output Amounts 10 2" xfId="21085" xr:uid="{00000000-0005-0000-0000-0000DBBD0000}"/>
    <cellStyle name="Output Amounts 10 2 2" xfId="36754" xr:uid="{00000000-0005-0000-0000-0000DCBD0000}"/>
    <cellStyle name="Output Amounts 10 2 3" xfId="52351" xr:uid="{00000000-0005-0000-0000-0000DDBD0000}"/>
    <cellStyle name="Output Amounts 10 3" xfId="29008" xr:uid="{00000000-0005-0000-0000-0000DEBD0000}"/>
    <cellStyle name="Output Amounts 10 4" xfId="44605" xr:uid="{00000000-0005-0000-0000-0000DFBD0000}"/>
    <cellStyle name="Output Amounts 11" xfId="13184" xr:uid="{00000000-0005-0000-0000-0000E0BD0000}"/>
    <cellStyle name="Output Amounts 11 2" xfId="21086" xr:uid="{00000000-0005-0000-0000-0000E1BD0000}"/>
    <cellStyle name="Output Amounts 11 2 2" xfId="36755" xr:uid="{00000000-0005-0000-0000-0000E2BD0000}"/>
    <cellStyle name="Output Amounts 11 2 3" xfId="52352" xr:uid="{00000000-0005-0000-0000-0000E3BD0000}"/>
    <cellStyle name="Output Amounts 11 3" xfId="29009" xr:uid="{00000000-0005-0000-0000-0000E4BD0000}"/>
    <cellStyle name="Output Amounts 11 4" xfId="44606" xr:uid="{00000000-0005-0000-0000-0000E5BD0000}"/>
    <cellStyle name="Output Amounts 12" xfId="13185" xr:uid="{00000000-0005-0000-0000-0000E6BD0000}"/>
    <cellStyle name="Output Amounts 12 2" xfId="21087" xr:uid="{00000000-0005-0000-0000-0000E7BD0000}"/>
    <cellStyle name="Output Amounts 12 2 2" xfId="36756" xr:uid="{00000000-0005-0000-0000-0000E8BD0000}"/>
    <cellStyle name="Output Amounts 12 2 3" xfId="52353" xr:uid="{00000000-0005-0000-0000-0000E9BD0000}"/>
    <cellStyle name="Output Amounts 12 3" xfId="29010" xr:uid="{00000000-0005-0000-0000-0000EABD0000}"/>
    <cellStyle name="Output Amounts 12 4" xfId="44607" xr:uid="{00000000-0005-0000-0000-0000EBBD0000}"/>
    <cellStyle name="Output Amounts 13" xfId="13186" xr:uid="{00000000-0005-0000-0000-0000ECBD0000}"/>
    <cellStyle name="Output Amounts 13 2" xfId="21088" xr:uid="{00000000-0005-0000-0000-0000EDBD0000}"/>
    <cellStyle name="Output Amounts 13 2 2" xfId="36757" xr:uid="{00000000-0005-0000-0000-0000EEBD0000}"/>
    <cellStyle name="Output Amounts 13 2 3" xfId="52354" xr:uid="{00000000-0005-0000-0000-0000EFBD0000}"/>
    <cellStyle name="Output Amounts 13 3" xfId="29011" xr:uid="{00000000-0005-0000-0000-0000F0BD0000}"/>
    <cellStyle name="Output Amounts 13 4" xfId="44608" xr:uid="{00000000-0005-0000-0000-0000F1BD0000}"/>
    <cellStyle name="Output Amounts 14" xfId="13187" xr:uid="{00000000-0005-0000-0000-0000F2BD0000}"/>
    <cellStyle name="Output Amounts 14 2" xfId="21089" xr:uid="{00000000-0005-0000-0000-0000F3BD0000}"/>
    <cellStyle name="Output Amounts 14 2 2" xfId="36758" xr:uid="{00000000-0005-0000-0000-0000F4BD0000}"/>
    <cellStyle name="Output Amounts 14 2 3" xfId="52355" xr:uid="{00000000-0005-0000-0000-0000F5BD0000}"/>
    <cellStyle name="Output Amounts 14 3" xfId="29012" xr:uid="{00000000-0005-0000-0000-0000F6BD0000}"/>
    <cellStyle name="Output Amounts 14 4" xfId="44609" xr:uid="{00000000-0005-0000-0000-0000F7BD0000}"/>
    <cellStyle name="Output Amounts 15" xfId="21084" xr:uid="{00000000-0005-0000-0000-0000F8BD0000}"/>
    <cellStyle name="Output Amounts 15 2" xfId="36753" xr:uid="{00000000-0005-0000-0000-0000F9BD0000}"/>
    <cellStyle name="Output Amounts 15 3" xfId="52350" xr:uid="{00000000-0005-0000-0000-0000FABD0000}"/>
    <cellStyle name="Output Amounts 16" xfId="29007" xr:uid="{00000000-0005-0000-0000-0000FBBD0000}"/>
    <cellStyle name="Output Amounts 17" xfId="44604" xr:uid="{00000000-0005-0000-0000-0000FCBD0000}"/>
    <cellStyle name="Output Amounts 2" xfId="13188" xr:uid="{00000000-0005-0000-0000-0000FDBD0000}"/>
    <cellStyle name="Output Amounts 2 2" xfId="21090" xr:uid="{00000000-0005-0000-0000-0000FEBD0000}"/>
    <cellStyle name="Output Amounts 2 2 2" xfId="36759" xr:uid="{00000000-0005-0000-0000-0000FFBD0000}"/>
    <cellStyle name="Output Amounts 2 2 3" xfId="52356" xr:uid="{00000000-0005-0000-0000-000000BE0000}"/>
    <cellStyle name="Output Amounts 2 3" xfId="29013" xr:uid="{00000000-0005-0000-0000-000001BE0000}"/>
    <cellStyle name="Output Amounts 2 4" xfId="44610" xr:uid="{00000000-0005-0000-0000-000002BE0000}"/>
    <cellStyle name="Output Amounts 3" xfId="13189" xr:uid="{00000000-0005-0000-0000-000003BE0000}"/>
    <cellStyle name="Output Amounts 3 2" xfId="21091" xr:uid="{00000000-0005-0000-0000-000004BE0000}"/>
    <cellStyle name="Output Amounts 3 2 2" xfId="36760" xr:uid="{00000000-0005-0000-0000-000005BE0000}"/>
    <cellStyle name="Output Amounts 3 2 3" xfId="52357" xr:uid="{00000000-0005-0000-0000-000006BE0000}"/>
    <cellStyle name="Output Amounts 3 3" xfId="29014" xr:uid="{00000000-0005-0000-0000-000007BE0000}"/>
    <cellStyle name="Output Amounts 3 4" xfId="44611" xr:uid="{00000000-0005-0000-0000-000008BE0000}"/>
    <cellStyle name="Output Amounts 4" xfId="13190" xr:uid="{00000000-0005-0000-0000-000009BE0000}"/>
    <cellStyle name="Output Amounts 4 2" xfId="21092" xr:uid="{00000000-0005-0000-0000-00000ABE0000}"/>
    <cellStyle name="Output Amounts 4 2 2" xfId="36761" xr:uid="{00000000-0005-0000-0000-00000BBE0000}"/>
    <cellStyle name="Output Amounts 4 2 3" xfId="52358" xr:uid="{00000000-0005-0000-0000-00000CBE0000}"/>
    <cellStyle name="Output Amounts 4 3" xfId="29015" xr:uid="{00000000-0005-0000-0000-00000DBE0000}"/>
    <cellStyle name="Output Amounts 4 4" xfId="44612" xr:uid="{00000000-0005-0000-0000-00000EBE0000}"/>
    <cellStyle name="Output Amounts 5" xfId="13191" xr:uid="{00000000-0005-0000-0000-00000FBE0000}"/>
    <cellStyle name="Output Amounts 5 2" xfId="21093" xr:uid="{00000000-0005-0000-0000-000010BE0000}"/>
    <cellStyle name="Output Amounts 5 2 2" xfId="36762" xr:uid="{00000000-0005-0000-0000-000011BE0000}"/>
    <cellStyle name="Output Amounts 5 2 3" xfId="52359" xr:uid="{00000000-0005-0000-0000-000012BE0000}"/>
    <cellStyle name="Output Amounts 5 3" xfId="29016" xr:uid="{00000000-0005-0000-0000-000013BE0000}"/>
    <cellStyle name="Output Amounts 5 4" xfId="44613" xr:uid="{00000000-0005-0000-0000-000014BE0000}"/>
    <cellStyle name="Output Amounts 6" xfId="13192" xr:uid="{00000000-0005-0000-0000-000015BE0000}"/>
    <cellStyle name="Output Amounts 6 2" xfId="21094" xr:uid="{00000000-0005-0000-0000-000016BE0000}"/>
    <cellStyle name="Output Amounts 6 2 2" xfId="36763" xr:uid="{00000000-0005-0000-0000-000017BE0000}"/>
    <cellStyle name="Output Amounts 6 2 3" xfId="52360" xr:uid="{00000000-0005-0000-0000-000018BE0000}"/>
    <cellStyle name="Output Amounts 6 3" xfId="29017" xr:uid="{00000000-0005-0000-0000-000019BE0000}"/>
    <cellStyle name="Output Amounts 6 4" xfId="44614" xr:uid="{00000000-0005-0000-0000-00001ABE0000}"/>
    <cellStyle name="Output Amounts 7" xfId="13193" xr:uid="{00000000-0005-0000-0000-00001BBE0000}"/>
    <cellStyle name="Output Amounts 7 2" xfId="21095" xr:uid="{00000000-0005-0000-0000-00001CBE0000}"/>
    <cellStyle name="Output Amounts 7 2 2" xfId="36764" xr:uid="{00000000-0005-0000-0000-00001DBE0000}"/>
    <cellStyle name="Output Amounts 7 2 3" xfId="52361" xr:uid="{00000000-0005-0000-0000-00001EBE0000}"/>
    <cellStyle name="Output Amounts 7 3" xfId="29018" xr:uid="{00000000-0005-0000-0000-00001FBE0000}"/>
    <cellStyle name="Output Amounts 7 4" xfId="44615" xr:uid="{00000000-0005-0000-0000-000020BE0000}"/>
    <cellStyle name="Output Amounts 8" xfId="13194" xr:uid="{00000000-0005-0000-0000-000021BE0000}"/>
    <cellStyle name="Output Amounts 8 2" xfId="21096" xr:uid="{00000000-0005-0000-0000-000022BE0000}"/>
    <cellStyle name="Output Amounts 8 2 2" xfId="36765" xr:uid="{00000000-0005-0000-0000-000023BE0000}"/>
    <cellStyle name="Output Amounts 8 2 3" xfId="52362" xr:uid="{00000000-0005-0000-0000-000024BE0000}"/>
    <cellStyle name="Output Amounts 8 3" xfId="29019" xr:uid="{00000000-0005-0000-0000-000025BE0000}"/>
    <cellStyle name="Output Amounts 8 4" xfId="44616" xr:uid="{00000000-0005-0000-0000-000026BE0000}"/>
    <cellStyle name="Output Amounts 9" xfId="13195" xr:uid="{00000000-0005-0000-0000-000027BE0000}"/>
    <cellStyle name="Output Amounts 9 2" xfId="21097" xr:uid="{00000000-0005-0000-0000-000028BE0000}"/>
    <cellStyle name="Output Amounts 9 2 2" xfId="36766" xr:uid="{00000000-0005-0000-0000-000029BE0000}"/>
    <cellStyle name="Output Amounts 9 2 3" xfId="52363" xr:uid="{00000000-0005-0000-0000-00002ABE0000}"/>
    <cellStyle name="Output Amounts 9 3" xfId="29020" xr:uid="{00000000-0005-0000-0000-00002BBE0000}"/>
    <cellStyle name="Output Amounts 9 4" xfId="44617" xr:uid="{00000000-0005-0000-0000-00002CBE0000}"/>
    <cellStyle name="Output Column Headings" xfId="13196" xr:uid="{00000000-0005-0000-0000-00002DBE0000}"/>
    <cellStyle name="Output Column Headings 2" xfId="21098" xr:uid="{00000000-0005-0000-0000-00002EBE0000}"/>
    <cellStyle name="Output Column Headings 2 2" xfId="36767" xr:uid="{00000000-0005-0000-0000-00002FBE0000}"/>
    <cellStyle name="Output Column Headings 2 3" xfId="52364" xr:uid="{00000000-0005-0000-0000-000030BE0000}"/>
    <cellStyle name="Output Column Headings 3" xfId="29021" xr:uid="{00000000-0005-0000-0000-000031BE0000}"/>
    <cellStyle name="Output Column Headings 4" xfId="44618" xr:uid="{00000000-0005-0000-0000-000032BE0000}"/>
    <cellStyle name="Output Line Items" xfId="13197" xr:uid="{00000000-0005-0000-0000-000033BE0000}"/>
    <cellStyle name="Output Line Items 2" xfId="21099" xr:uid="{00000000-0005-0000-0000-000034BE0000}"/>
    <cellStyle name="Output Line Items 2 2" xfId="36768" xr:uid="{00000000-0005-0000-0000-000035BE0000}"/>
    <cellStyle name="Output Line Items 2 3" xfId="52365" xr:uid="{00000000-0005-0000-0000-000036BE0000}"/>
    <cellStyle name="Output Line Items 3" xfId="29022" xr:uid="{00000000-0005-0000-0000-000037BE0000}"/>
    <cellStyle name="Output Line Items 4" xfId="44619" xr:uid="{00000000-0005-0000-0000-000038BE0000}"/>
    <cellStyle name="Output Report Heading" xfId="13198" xr:uid="{00000000-0005-0000-0000-000039BE0000}"/>
    <cellStyle name="Output Report Heading 2" xfId="21100" xr:uid="{00000000-0005-0000-0000-00003ABE0000}"/>
    <cellStyle name="Output Report Heading 2 2" xfId="36769" xr:uid="{00000000-0005-0000-0000-00003BBE0000}"/>
    <cellStyle name="Output Report Heading 2 3" xfId="52366" xr:uid="{00000000-0005-0000-0000-00003CBE0000}"/>
    <cellStyle name="Output Report Heading 3" xfId="29023" xr:uid="{00000000-0005-0000-0000-00003DBE0000}"/>
    <cellStyle name="Output Report Heading 4" xfId="44620" xr:uid="{00000000-0005-0000-0000-00003EBE0000}"/>
    <cellStyle name="Output Report Title" xfId="13199" xr:uid="{00000000-0005-0000-0000-00003FBE0000}"/>
    <cellStyle name="Output Report Title 2" xfId="21101" xr:uid="{00000000-0005-0000-0000-000040BE0000}"/>
    <cellStyle name="Output Report Title 2 2" xfId="36770" xr:uid="{00000000-0005-0000-0000-000041BE0000}"/>
    <cellStyle name="Output Report Title 2 3" xfId="52367" xr:uid="{00000000-0005-0000-0000-000042BE0000}"/>
    <cellStyle name="Output Report Title 3" xfId="29024" xr:uid="{00000000-0005-0000-0000-000043BE0000}"/>
    <cellStyle name="Output Report Title 4" xfId="44621" xr:uid="{00000000-0005-0000-0000-000044BE0000}"/>
    <cellStyle name="Page Number" xfId="13200" xr:uid="{00000000-0005-0000-0000-000045BE0000}"/>
    <cellStyle name="Page Number 2" xfId="21102" xr:uid="{00000000-0005-0000-0000-000046BE0000}"/>
    <cellStyle name="Page Number 2 2" xfId="36771" xr:uid="{00000000-0005-0000-0000-000047BE0000}"/>
    <cellStyle name="Page Number 2 3" xfId="52368" xr:uid="{00000000-0005-0000-0000-000048BE0000}"/>
    <cellStyle name="Page Number 3" xfId="29025" xr:uid="{00000000-0005-0000-0000-000049BE0000}"/>
    <cellStyle name="Page Number 4" xfId="44622" xr:uid="{00000000-0005-0000-0000-00004ABE0000}"/>
    <cellStyle name="pb_page_heading_LS" xfId="13201" xr:uid="{00000000-0005-0000-0000-00004BBE0000}"/>
    <cellStyle name="per.style" xfId="13202" xr:uid="{00000000-0005-0000-0000-00004CBE0000}"/>
    <cellStyle name="per.style 2" xfId="21103" xr:uid="{00000000-0005-0000-0000-00004DBE0000}"/>
    <cellStyle name="per.style 2 2" xfId="36772" xr:uid="{00000000-0005-0000-0000-00004EBE0000}"/>
    <cellStyle name="per.style 2 3" xfId="52369" xr:uid="{00000000-0005-0000-0000-00004FBE0000}"/>
    <cellStyle name="per.style 3" xfId="29026" xr:uid="{00000000-0005-0000-0000-000050BE0000}"/>
    <cellStyle name="per.style 4" xfId="44623" xr:uid="{00000000-0005-0000-0000-000051BE0000}"/>
    <cellStyle name="Percent (0)" xfId="13203" xr:uid="{00000000-0005-0000-0000-000052BE0000}"/>
    <cellStyle name="Percent (0) 2" xfId="21104" xr:uid="{00000000-0005-0000-0000-000053BE0000}"/>
    <cellStyle name="Percent (0) 2 2" xfId="36773" xr:uid="{00000000-0005-0000-0000-000054BE0000}"/>
    <cellStyle name="Percent (0) 2 3" xfId="52370" xr:uid="{00000000-0005-0000-0000-000055BE0000}"/>
    <cellStyle name="Percent (0) 3" xfId="29027" xr:uid="{00000000-0005-0000-0000-000056BE0000}"/>
    <cellStyle name="Percent (0) 4" xfId="44624" xr:uid="{00000000-0005-0000-0000-000057BE0000}"/>
    <cellStyle name="Percent [0]" xfId="13204" xr:uid="{00000000-0005-0000-0000-000058BE0000}"/>
    <cellStyle name="Percent [0] 2" xfId="13205" xr:uid="{00000000-0005-0000-0000-000059BE0000}"/>
    <cellStyle name="Percent [0] 2 2" xfId="21106" xr:uid="{00000000-0005-0000-0000-00005ABE0000}"/>
    <cellStyle name="Percent [0] 2 2 2" xfId="36775" xr:uid="{00000000-0005-0000-0000-00005BBE0000}"/>
    <cellStyle name="Percent [0] 2 2 3" xfId="52372" xr:uid="{00000000-0005-0000-0000-00005CBE0000}"/>
    <cellStyle name="Percent [0] 2 3" xfId="29029" xr:uid="{00000000-0005-0000-0000-00005DBE0000}"/>
    <cellStyle name="Percent [0] 2 4" xfId="44626" xr:uid="{00000000-0005-0000-0000-00005EBE0000}"/>
    <cellStyle name="Percent [0] 3" xfId="13206" xr:uid="{00000000-0005-0000-0000-00005FBE0000}"/>
    <cellStyle name="Percent [0] 3 2" xfId="21107" xr:uid="{00000000-0005-0000-0000-000060BE0000}"/>
    <cellStyle name="Percent [0] 3 2 2" xfId="36776" xr:uid="{00000000-0005-0000-0000-000061BE0000}"/>
    <cellStyle name="Percent [0] 3 2 3" xfId="52373" xr:uid="{00000000-0005-0000-0000-000062BE0000}"/>
    <cellStyle name="Percent [0] 3 3" xfId="29030" xr:uid="{00000000-0005-0000-0000-000063BE0000}"/>
    <cellStyle name="Percent [0] 3 4" xfId="44627" xr:uid="{00000000-0005-0000-0000-000064BE0000}"/>
    <cellStyle name="Percent [0] 4" xfId="13207" xr:uid="{00000000-0005-0000-0000-000065BE0000}"/>
    <cellStyle name="Percent [0] 4 2" xfId="21108" xr:uid="{00000000-0005-0000-0000-000066BE0000}"/>
    <cellStyle name="Percent [0] 4 2 2" xfId="36777" xr:uid="{00000000-0005-0000-0000-000067BE0000}"/>
    <cellStyle name="Percent [0] 4 2 3" xfId="52374" xr:uid="{00000000-0005-0000-0000-000068BE0000}"/>
    <cellStyle name="Percent [0] 4 3" xfId="29031" xr:uid="{00000000-0005-0000-0000-000069BE0000}"/>
    <cellStyle name="Percent [0] 4 4" xfId="44628" xr:uid="{00000000-0005-0000-0000-00006ABE0000}"/>
    <cellStyle name="Percent [0] 5" xfId="13208" xr:uid="{00000000-0005-0000-0000-00006BBE0000}"/>
    <cellStyle name="Percent [0] 5 2" xfId="21109" xr:uid="{00000000-0005-0000-0000-00006CBE0000}"/>
    <cellStyle name="Percent [0] 5 2 2" xfId="36778" xr:uid="{00000000-0005-0000-0000-00006DBE0000}"/>
    <cellStyle name="Percent [0] 5 2 3" xfId="52375" xr:uid="{00000000-0005-0000-0000-00006EBE0000}"/>
    <cellStyle name="Percent [0] 5 3" xfId="29032" xr:uid="{00000000-0005-0000-0000-00006FBE0000}"/>
    <cellStyle name="Percent [0] 5 4" xfId="44629" xr:uid="{00000000-0005-0000-0000-000070BE0000}"/>
    <cellStyle name="Percent [0] 6" xfId="21105" xr:uid="{00000000-0005-0000-0000-000071BE0000}"/>
    <cellStyle name="Percent [0] 6 2" xfId="36774" xr:uid="{00000000-0005-0000-0000-000072BE0000}"/>
    <cellStyle name="Percent [0] 6 3" xfId="52371" xr:uid="{00000000-0005-0000-0000-000073BE0000}"/>
    <cellStyle name="Percent [0] 7" xfId="29028" xr:uid="{00000000-0005-0000-0000-000074BE0000}"/>
    <cellStyle name="Percent [0] 8" xfId="44625" xr:uid="{00000000-0005-0000-0000-000075BE0000}"/>
    <cellStyle name="Percent [00]" xfId="13209" xr:uid="{00000000-0005-0000-0000-000076BE0000}"/>
    <cellStyle name="Percent [00] 2" xfId="21110" xr:uid="{00000000-0005-0000-0000-000077BE0000}"/>
    <cellStyle name="Percent [00] 2 2" xfId="36779" xr:uid="{00000000-0005-0000-0000-000078BE0000}"/>
    <cellStyle name="Percent [00] 2 3" xfId="52376" xr:uid="{00000000-0005-0000-0000-000079BE0000}"/>
    <cellStyle name="Percent [00] 3" xfId="29033" xr:uid="{00000000-0005-0000-0000-00007ABE0000}"/>
    <cellStyle name="Percent [00] 4" xfId="44630" xr:uid="{00000000-0005-0000-0000-00007BBE0000}"/>
    <cellStyle name="Percent [1]" xfId="13210" xr:uid="{00000000-0005-0000-0000-00007CBE0000}"/>
    <cellStyle name="Percent [1] 2" xfId="13211" xr:uid="{00000000-0005-0000-0000-00007DBE0000}"/>
    <cellStyle name="Percent [1] 2 2" xfId="21112" xr:uid="{00000000-0005-0000-0000-00007EBE0000}"/>
    <cellStyle name="Percent [1] 2 2 2" xfId="36781" xr:uid="{00000000-0005-0000-0000-00007FBE0000}"/>
    <cellStyle name="Percent [1] 2 2 3" xfId="52378" xr:uid="{00000000-0005-0000-0000-000080BE0000}"/>
    <cellStyle name="Percent [1] 2 3" xfId="29035" xr:uid="{00000000-0005-0000-0000-000081BE0000}"/>
    <cellStyle name="Percent [1] 2 4" xfId="44632" xr:uid="{00000000-0005-0000-0000-000082BE0000}"/>
    <cellStyle name="Percent [1] 3" xfId="13212" xr:uid="{00000000-0005-0000-0000-000083BE0000}"/>
    <cellStyle name="Percent [1] 3 2" xfId="21113" xr:uid="{00000000-0005-0000-0000-000084BE0000}"/>
    <cellStyle name="Percent [1] 3 2 2" xfId="36782" xr:uid="{00000000-0005-0000-0000-000085BE0000}"/>
    <cellStyle name="Percent [1] 3 2 3" xfId="52379" xr:uid="{00000000-0005-0000-0000-000086BE0000}"/>
    <cellStyle name="Percent [1] 3 3" xfId="29036" xr:uid="{00000000-0005-0000-0000-000087BE0000}"/>
    <cellStyle name="Percent [1] 3 4" xfId="44633" xr:uid="{00000000-0005-0000-0000-000088BE0000}"/>
    <cellStyle name="Percent [1] 4" xfId="13213" xr:uid="{00000000-0005-0000-0000-000089BE0000}"/>
    <cellStyle name="Percent [1] 4 2" xfId="21114" xr:uid="{00000000-0005-0000-0000-00008ABE0000}"/>
    <cellStyle name="Percent [1] 4 2 2" xfId="36783" xr:uid="{00000000-0005-0000-0000-00008BBE0000}"/>
    <cellStyle name="Percent [1] 4 2 3" xfId="52380" xr:uid="{00000000-0005-0000-0000-00008CBE0000}"/>
    <cellStyle name="Percent [1] 4 3" xfId="29037" xr:uid="{00000000-0005-0000-0000-00008DBE0000}"/>
    <cellStyle name="Percent [1] 4 4" xfId="44634" xr:uid="{00000000-0005-0000-0000-00008EBE0000}"/>
    <cellStyle name="Percent [1] 5" xfId="13214" xr:uid="{00000000-0005-0000-0000-00008FBE0000}"/>
    <cellStyle name="Percent [1] 5 2" xfId="21115" xr:uid="{00000000-0005-0000-0000-000090BE0000}"/>
    <cellStyle name="Percent [1] 5 2 2" xfId="36784" xr:uid="{00000000-0005-0000-0000-000091BE0000}"/>
    <cellStyle name="Percent [1] 5 2 3" xfId="52381" xr:uid="{00000000-0005-0000-0000-000092BE0000}"/>
    <cellStyle name="Percent [1] 5 3" xfId="29038" xr:uid="{00000000-0005-0000-0000-000093BE0000}"/>
    <cellStyle name="Percent [1] 5 4" xfId="44635" xr:uid="{00000000-0005-0000-0000-000094BE0000}"/>
    <cellStyle name="Percent [1] 6" xfId="21111" xr:uid="{00000000-0005-0000-0000-000095BE0000}"/>
    <cellStyle name="Percent [1] 6 2" xfId="36780" xr:uid="{00000000-0005-0000-0000-000096BE0000}"/>
    <cellStyle name="Percent [1] 6 3" xfId="52377" xr:uid="{00000000-0005-0000-0000-000097BE0000}"/>
    <cellStyle name="Percent [1] 7" xfId="29034" xr:uid="{00000000-0005-0000-0000-000098BE0000}"/>
    <cellStyle name="Percent [1] 8" xfId="44631" xr:uid="{00000000-0005-0000-0000-000099BE0000}"/>
    <cellStyle name="Percent [2]" xfId="13215" xr:uid="{00000000-0005-0000-0000-00009ABE0000}"/>
    <cellStyle name="Percent [2] 10" xfId="13216" xr:uid="{00000000-0005-0000-0000-00009BBE0000}"/>
    <cellStyle name="Percent [2] 10 2" xfId="21117" xr:uid="{00000000-0005-0000-0000-00009CBE0000}"/>
    <cellStyle name="Percent [2] 10 2 2" xfId="36786" xr:uid="{00000000-0005-0000-0000-00009DBE0000}"/>
    <cellStyle name="Percent [2] 10 2 3" xfId="52383" xr:uid="{00000000-0005-0000-0000-00009EBE0000}"/>
    <cellStyle name="Percent [2] 10 3" xfId="29040" xr:uid="{00000000-0005-0000-0000-00009FBE0000}"/>
    <cellStyle name="Percent [2] 10 4" xfId="44637" xr:uid="{00000000-0005-0000-0000-0000A0BE0000}"/>
    <cellStyle name="Percent [2] 11" xfId="13217" xr:uid="{00000000-0005-0000-0000-0000A1BE0000}"/>
    <cellStyle name="Percent [2] 11 2" xfId="21118" xr:uid="{00000000-0005-0000-0000-0000A2BE0000}"/>
    <cellStyle name="Percent [2] 11 2 2" xfId="36787" xr:uid="{00000000-0005-0000-0000-0000A3BE0000}"/>
    <cellStyle name="Percent [2] 11 2 3" xfId="52384" xr:uid="{00000000-0005-0000-0000-0000A4BE0000}"/>
    <cellStyle name="Percent [2] 11 3" xfId="29041" xr:uid="{00000000-0005-0000-0000-0000A5BE0000}"/>
    <cellStyle name="Percent [2] 11 4" xfId="44638" xr:uid="{00000000-0005-0000-0000-0000A6BE0000}"/>
    <cellStyle name="Percent [2] 12" xfId="13218" xr:uid="{00000000-0005-0000-0000-0000A7BE0000}"/>
    <cellStyle name="Percent [2] 12 2" xfId="21119" xr:uid="{00000000-0005-0000-0000-0000A8BE0000}"/>
    <cellStyle name="Percent [2] 12 2 2" xfId="36788" xr:uid="{00000000-0005-0000-0000-0000A9BE0000}"/>
    <cellStyle name="Percent [2] 12 2 3" xfId="52385" xr:uid="{00000000-0005-0000-0000-0000AABE0000}"/>
    <cellStyle name="Percent [2] 12 3" xfId="29042" xr:uid="{00000000-0005-0000-0000-0000ABBE0000}"/>
    <cellStyle name="Percent [2] 12 4" xfId="44639" xr:uid="{00000000-0005-0000-0000-0000ACBE0000}"/>
    <cellStyle name="Percent [2] 13" xfId="13219" xr:uid="{00000000-0005-0000-0000-0000ADBE0000}"/>
    <cellStyle name="Percent [2] 13 2" xfId="21120" xr:uid="{00000000-0005-0000-0000-0000AEBE0000}"/>
    <cellStyle name="Percent [2] 13 2 2" xfId="36789" xr:uid="{00000000-0005-0000-0000-0000AFBE0000}"/>
    <cellStyle name="Percent [2] 13 2 3" xfId="52386" xr:uid="{00000000-0005-0000-0000-0000B0BE0000}"/>
    <cellStyle name="Percent [2] 13 3" xfId="29043" xr:uid="{00000000-0005-0000-0000-0000B1BE0000}"/>
    <cellStyle name="Percent [2] 13 4" xfId="44640" xr:uid="{00000000-0005-0000-0000-0000B2BE0000}"/>
    <cellStyle name="Percent [2] 14" xfId="13220" xr:uid="{00000000-0005-0000-0000-0000B3BE0000}"/>
    <cellStyle name="Percent [2] 14 2" xfId="21121" xr:uid="{00000000-0005-0000-0000-0000B4BE0000}"/>
    <cellStyle name="Percent [2] 14 2 2" xfId="36790" xr:uid="{00000000-0005-0000-0000-0000B5BE0000}"/>
    <cellStyle name="Percent [2] 14 2 3" xfId="52387" xr:uid="{00000000-0005-0000-0000-0000B6BE0000}"/>
    <cellStyle name="Percent [2] 14 3" xfId="29044" xr:uid="{00000000-0005-0000-0000-0000B7BE0000}"/>
    <cellStyle name="Percent [2] 14 4" xfId="44641" xr:uid="{00000000-0005-0000-0000-0000B8BE0000}"/>
    <cellStyle name="Percent [2] 15" xfId="21116" xr:uid="{00000000-0005-0000-0000-0000B9BE0000}"/>
    <cellStyle name="Percent [2] 15 2" xfId="36785" xr:uid="{00000000-0005-0000-0000-0000BABE0000}"/>
    <cellStyle name="Percent [2] 15 3" xfId="52382" xr:uid="{00000000-0005-0000-0000-0000BBBE0000}"/>
    <cellStyle name="Percent [2] 16" xfId="29039" xr:uid="{00000000-0005-0000-0000-0000BCBE0000}"/>
    <cellStyle name="Percent [2] 17" xfId="44636" xr:uid="{00000000-0005-0000-0000-0000BDBE0000}"/>
    <cellStyle name="Percent [2] 2" xfId="13221" xr:uid="{00000000-0005-0000-0000-0000BEBE0000}"/>
    <cellStyle name="Percent [2] 2 10" xfId="13222" xr:uid="{00000000-0005-0000-0000-0000BFBE0000}"/>
    <cellStyle name="Percent [2] 2 10 2" xfId="21123" xr:uid="{00000000-0005-0000-0000-0000C0BE0000}"/>
    <cellStyle name="Percent [2] 2 10 2 2" xfId="36792" xr:uid="{00000000-0005-0000-0000-0000C1BE0000}"/>
    <cellStyle name="Percent [2] 2 10 2 3" xfId="52389" xr:uid="{00000000-0005-0000-0000-0000C2BE0000}"/>
    <cellStyle name="Percent [2] 2 10 3" xfId="29046" xr:uid="{00000000-0005-0000-0000-0000C3BE0000}"/>
    <cellStyle name="Percent [2] 2 10 4" xfId="44643" xr:uid="{00000000-0005-0000-0000-0000C4BE0000}"/>
    <cellStyle name="Percent [2] 2 11" xfId="21122" xr:uid="{00000000-0005-0000-0000-0000C5BE0000}"/>
    <cellStyle name="Percent [2] 2 11 2" xfId="36791" xr:uid="{00000000-0005-0000-0000-0000C6BE0000}"/>
    <cellStyle name="Percent [2] 2 11 3" xfId="52388" xr:uid="{00000000-0005-0000-0000-0000C7BE0000}"/>
    <cellStyle name="Percent [2] 2 12" xfId="29045" xr:uid="{00000000-0005-0000-0000-0000C8BE0000}"/>
    <cellStyle name="Percent [2] 2 13" xfId="44642" xr:uid="{00000000-0005-0000-0000-0000C9BE0000}"/>
    <cellStyle name="Percent [2] 2 2" xfId="13223" xr:uid="{00000000-0005-0000-0000-0000CABE0000}"/>
    <cellStyle name="Percent [2] 2 2 2" xfId="21124" xr:uid="{00000000-0005-0000-0000-0000CBBE0000}"/>
    <cellStyle name="Percent [2] 2 2 2 2" xfId="36793" xr:uid="{00000000-0005-0000-0000-0000CCBE0000}"/>
    <cellStyle name="Percent [2] 2 2 2 3" xfId="52390" xr:uid="{00000000-0005-0000-0000-0000CDBE0000}"/>
    <cellStyle name="Percent [2] 2 2 3" xfId="29047" xr:uid="{00000000-0005-0000-0000-0000CEBE0000}"/>
    <cellStyle name="Percent [2] 2 2 4" xfId="44644" xr:uid="{00000000-0005-0000-0000-0000CFBE0000}"/>
    <cellStyle name="Percent [2] 2 3" xfId="13224" xr:uid="{00000000-0005-0000-0000-0000D0BE0000}"/>
    <cellStyle name="Percent [2] 2 3 2" xfId="21125" xr:uid="{00000000-0005-0000-0000-0000D1BE0000}"/>
    <cellStyle name="Percent [2] 2 3 2 2" xfId="36794" xr:uid="{00000000-0005-0000-0000-0000D2BE0000}"/>
    <cellStyle name="Percent [2] 2 3 2 3" xfId="52391" xr:uid="{00000000-0005-0000-0000-0000D3BE0000}"/>
    <cellStyle name="Percent [2] 2 3 3" xfId="29048" xr:uid="{00000000-0005-0000-0000-0000D4BE0000}"/>
    <cellStyle name="Percent [2] 2 3 4" xfId="44645" xr:uid="{00000000-0005-0000-0000-0000D5BE0000}"/>
    <cellStyle name="Percent [2] 2 4" xfId="13225" xr:uid="{00000000-0005-0000-0000-0000D6BE0000}"/>
    <cellStyle name="Percent [2] 2 4 2" xfId="21126" xr:uid="{00000000-0005-0000-0000-0000D7BE0000}"/>
    <cellStyle name="Percent [2] 2 4 2 2" xfId="36795" xr:uid="{00000000-0005-0000-0000-0000D8BE0000}"/>
    <cellStyle name="Percent [2] 2 4 2 3" xfId="52392" xr:uid="{00000000-0005-0000-0000-0000D9BE0000}"/>
    <cellStyle name="Percent [2] 2 4 3" xfId="29049" xr:uid="{00000000-0005-0000-0000-0000DABE0000}"/>
    <cellStyle name="Percent [2] 2 4 4" xfId="44646" xr:uid="{00000000-0005-0000-0000-0000DBBE0000}"/>
    <cellStyle name="Percent [2] 2 5" xfId="13226" xr:uid="{00000000-0005-0000-0000-0000DCBE0000}"/>
    <cellStyle name="Percent [2] 2 5 2" xfId="21127" xr:uid="{00000000-0005-0000-0000-0000DDBE0000}"/>
    <cellStyle name="Percent [2] 2 5 2 2" xfId="36796" xr:uid="{00000000-0005-0000-0000-0000DEBE0000}"/>
    <cellStyle name="Percent [2] 2 5 2 3" xfId="52393" xr:uid="{00000000-0005-0000-0000-0000DFBE0000}"/>
    <cellStyle name="Percent [2] 2 5 3" xfId="29050" xr:uid="{00000000-0005-0000-0000-0000E0BE0000}"/>
    <cellStyle name="Percent [2] 2 5 4" xfId="44647" xr:uid="{00000000-0005-0000-0000-0000E1BE0000}"/>
    <cellStyle name="Percent [2] 2 6" xfId="13227" xr:uid="{00000000-0005-0000-0000-0000E2BE0000}"/>
    <cellStyle name="Percent [2] 2 6 2" xfId="21128" xr:uid="{00000000-0005-0000-0000-0000E3BE0000}"/>
    <cellStyle name="Percent [2] 2 6 2 2" xfId="36797" xr:uid="{00000000-0005-0000-0000-0000E4BE0000}"/>
    <cellStyle name="Percent [2] 2 6 2 3" xfId="52394" xr:uid="{00000000-0005-0000-0000-0000E5BE0000}"/>
    <cellStyle name="Percent [2] 2 6 3" xfId="29051" xr:uid="{00000000-0005-0000-0000-0000E6BE0000}"/>
    <cellStyle name="Percent [2] 2 6 4" xfId="44648" xr:uid="{00000000-0005-0000-0000-0000E7BE0000}"/>
    <cellStyle name="Percent [2] 2 7" xfId="13228" xr:uid="{00000000-0005-0000-0000-0000E8BE0000}"/>
    <cellStyle name="Percent [2] 2 7 2" xfId="21129" xr:uid="{00000000-0005-0000-0000-0000E9BE0000}"/>
    <cellStyle name="Percent [2] 2 7 2 2" xfId="36798" xr:uid="{00000000-0005-0000-0000-0000EABE0000}"/>
    <cellStyle name="Percent [2] 2 7 2 3" xfId="52395" xr:uid="{00000000-0005-0000-0000-0000EBBE0000}"/>
    <cellStyle name="Percent [2] 2 7 3" xfId="29052" xr:uid="{00000000-0005-0000-0000-0000ECBE0000}"/>
    <cellStyle name="Percent [2] 2 7 4" xfId="44649" xr:uid="{00000000-0005-0000-0000-0000EDBE0000}"/>
    <cellStyle name="Percent [2] 2 8" xfId="13229" xr:uid="{00000000-0005-0000-0000-0000EEBE0000}"/>
    <cellStyle name="Percent [2] 2 8 2" xfId="21130" xr:uid="{00000000-0005-0000-0000-0000EFBE0000}"/>
    <cellStyle name="Percent [2] 2 8 2 2" xfId="36799" xr:uid="{00000000-0005-0000-0000-0000F0BE0000}"/>
    <cellStyle name="Percent [2] 2 8 2 3" xfId="52396" xr:uid="{00000000-0005-0000-0000-0000F1BE0000}"/>
    <cellStyle name="Percent [2] 2 8 3" xfId="29053" xr:uid="{00000000-0005-0000-0000-0000F2BE0000}"/>
    <cellStyle name="Percent [2] 2 8 4" xfId="44650" xr:uid="{00000000-0005-0000-0000-0000F3BE0000}"/>
    <cellStyle name="Percent [2] 2 9" xfId="13230" xr:uid="{00000000-0005-0000-0000-0000F4BE0000}"/>
    <cellStyle name="Percent [2] 2 9 2" xfId="21131" xr:uid="{00000000-0005-0000-0000-0000F5BE0000}"/>
    <cellStyle name="Percent [2] 2 9 2 2" xfId="36800" xr:uid="{00000000-0005-0000-0000-0000F6BE0000}"/>
    <cellStyle name="Percent [2] 2 9 2 3" xfId="52397" xr:uid="{00000000-0005-0000-0000-0000F7BE0000}"/>
    <cellStyle name="Percent [2] 2 9 3" xfId="29054" xr:uid="{00000000-0005-0000-0000-0000F8BE0000}"/>
    <cellStyle name="Percent [2] 2 9 4" xfId="44651" xr:uid="{00000000-0005-0000-0000-0000F9BE0000}"/>
    <cellStyle name="Percent [2] 3" xfId="13231" xr:uid="{00000000-0005-0000-0000-0000FABE0000}"/>
    <cellStyle name="Percent [2] 3 10" xfId="13232" xr:uid="{00000000-0005-0000-0000-0000FBBE0000}"/>
    <cellStyle name="Percent [2] 3 10 2" xfId="21133" xr:uid="{00000000-0005-0000-0000-0000FCBE0000}"/>
    <cellStyle name="Percent [2] 3 10 2 2" xfId="36802" xr:uid="{00000000-0005-0000-0000-0000FDBE0000}"/>
    <cellStyle name="Percent [2] 3 10 2 3" xfId="52399" xr:uid="{00000000-0005-0000-0000-0000FEBE0000}"/>
    <cellStyle name="Percent [2] 3 10 3" xfId="29056" xr:uid="{00000000-0005-0000-0000-0000FFBE0000}"/>
    <cellStyle name="Percent [2] 3 10 4" xfId="44653" xr:uid="{00000000-0005-0000-0000-000000BF0000}"/>
    <cellStyle name="Percent [2] 3 11" xfId="21132" xr:uid="{00000000-0005-0000-0000-000001BF0000}"/>
    <cellStyle name="Percent [2] 3 11 2" xfId="36801" xr:uid="{00000000-0005-0000-0000-000002BF0000}"/>
    <cellStyle name="Percent [2] 3 11 3" xfId="52398" xr:uid="{00000000-0005-0000-0000-000003BF0000}"/>
    <cellStyle name="Percent [2] 3 12" xfId="29055" xr:uid="{00000000-0005-0000-0000-000004BF0000}"/>
    <cellStyle name="Percent [2] 3 13" xfId="44652" xr:uid="{00000000-0005-0000-0000-000005BF0000}"/>
    <cellStyle name="Percent [2] 3 2" xfId="13233" xr:uid="{00000000-0005-0000-0000-000006BF0000}"/>
    <cellStyle name="Percent [2] 3 2 2" xfId="21134" xr:uid="{00000000-0005-0000-0000-000007BF0000}"/>
    <cellStyle name="Percent [2] 3 2 2 2" xfId="36803" xr:uid="{00000000-0005-0000-0000-000008BF0000}"/>
    <cellStyle name="Percent [2] 3 2 2 3" xfId="52400" xr:uid="{00000000-0005-0000-0000-000009BF0000}"/>
    <cellStyle name="Percent [2] 3 2 3" xfId="29057" xr:uid="{00000000-0005-0000-0000-00000ABF0000}"/>
    <cellStyle name="Percent [2] 3 2 4" xfId="44654" xr:uid="{00000000-0005-0000-0000-00000BBF0000}"/>
    <cellStyle name="Percent [2] 3 3" xfId="13234" xr:uid="{00000000-0005-0000-0000-00000CBF0000}"/>
    <cellStyle name="Percent [2] 3 3 2" xfId="21135" xr:uid="{00000000-0005-0000-0000-00000DBF0000}"/>
    <cellStyle name="Percent [2] 3 3 2 2" xfId="36804" xr:uid="{00000000-0005-0000-0000-00000EBF0000}"/>
    <cellStyle name="Percent [2] 3 3 2 3" xfId="52401" xr:uid="{00000000-0005-0000-0000-00000FBF0000}"/>
    <cellStyle name="Percent [2] 3 3 3" xfId="29058" xr:uid="{00000000-0005-0000-0000-000010BF0000}"/>
    <cellStyle name="Percent [2] 3 3 4" xfId="44655" xr:uid="{00000000-0005-0000-0000-000011BF0000}"/>
    <cellStyle name="Percent [2] 3 4" xfId="13235" xr:uid="{00000000-0005-0000-0000-000012BF0000}"/>
    <cellStyle name="Percent [2] 3 4 2" xfId="21136" xr:uid="{00000000-0005-0000-0000-000013BF0000}"/>
    <cellStyle name="Percent [2] 3 4 2 2" xfId="36805" xr:uid="{00000000-0005-0000-0000-000014BF0000}"/>
    <cellStyle name="Percent [2] 3 4 2 3" xfId="52402" xr:uid="{00000000-0005-0000-0000-000015BF0000}"/>
    <cellStyle name="Percent [2] 3 4 3" xfId="29059" xr:uid="{00000000-0005-0000-0000-000016BF0000}"/>
    <cellStyle name="Percent [2] 3 4 4" xfId="44656" xr:uid="{00000000-0005-0000-0000-000017BF0000}"/>
    <cellStyle name="Percent [2] 3 5" xfId="13236" xr:uid="{00000000-0005-0000-0000-000018BF0000}"/>
    <cellStyle name="Percent [2] 3 5 2" xfId="21137" xr:uid="{00000000-0005-0000-0000-000019BF0000}"/>
    <cellStyle name="Percent [2] 3 5 2 2" xfId="36806" xr:uid="{00000000-0005-0000-0000-00001ABF0000}"/>
    <cellStyle name="Percent [2] 3 5 2 3" xfId="52403" xr:uid="{00000000-0005-0000-0000-00001BBF0000}"/>
    <cellStyle name="Percent [2] 3 5 3" xfId="29060" xr:uid="{00000000-0005-0000-0000-00001CBF0000}"/>
    <cellStyle name="Percent [2] 3 5 4" xfId="44657" xr:uid="{00000000-0005-0000-0000-00001DBF0000}"/>
    <cellStyle name="Percent [2] 3 6" xfId="13237" xr:uid="{00000000-0005-0000-0000-00001EBF0000}"/>
    <cellStyle name="Percent [2] 3 6 2" xfId="21138" xr:uid="{00000000-0005-0000-0000-00001FBF0000}"/>
    <cellStyle name="Percent [2] 3 6 2 2" xfId="36807" xr:uid="{00000000-0005-0000-0000-000020BF0000}"/>
    <cellStyle name="Percent [2] 3 6 2 3" xfId="52404" xr:uid="{00000000-0005-0000-0000-000021BF0000}"/>
    <cellStyle name="Percent [2] 3 6 3" xfId="29061" xr:uid="{00000000-0005-0000-0000-000022BF0000}"/>
    <cellStyle name="Percent [2] 3 6 4" xfId="44658" xr:uid="{00000000-0005-0000-0000-000023BF0000}"/>
    <cellStyle name="Percent [2] 3 7" xfId="13238" xr:uid="{00000000-0005-0000-0000-000024BF0000}"/>
    <cellStyle name="Percent [2] 3 7 2" xfId="21139" xr:uid="{00000000-0005-0000-0000-000025BF0000}"/>
    <cellStyle name="Percent [2] 3 7 2 2" xfId="36808" xr:uid="{00000000-0005-0000-0000-000026BF0000}"/>
    <cellStyle name="Percent [2] 3 7 2 3" xfId="52405" xr:uid="{00000000-0005-0000-0000-000027BF0000}"/>
    <cellStyle name="Percent [2] 3 7 3" xfId="29062" xr:uid="{00000000-0005-0000-0000-000028BF0000}"/>
    <cellStyle name="Percent [2] 3 7 4" xfId="44659" xr:uid="{00000000-0005-0000-0000-000029BF0000}"/>
    <cellStyle name="Percent [2] 3 8" xfId="13239" xr:uid="{00000000-0005-0000-0000-00002ABF0000}"/>
    <cellStyle name="Percent [2] 3 8 2" xfId="21140" xr:uid="{00000000-0005-0000-0000-00002BBF0000}"/>
    <cellStyle name="Percent [2] 3 8 2 2" xfId="36809" xr:uid="{00000000-0005-0000-0000-00002CBF0000}"/>
    <cellStyle name="Percent [2] 3 8 2 3" xfId="52406" xr:uid="{00000000-0005-0000-0000-00002DBF0000}"/>
    <cellStyle name="Percent [2] 3 8 3" xfId="29063" xr:uid="{00000000-0005-0000-0000-00002EBF0000}"/>
    <cellStyle name="Percent [2] 3 8 4" xfId="44660" xr:uid="{00000000-0005-0000-0000-00002FBF0000}"/>
    <cellStyle name="Percent [2] 3 9" xfId="13240" xr:uid="{00000000-0005-0000-0000-000030BF0000}"/>
    <cellStyle name="Percent [2] 3 9 2" xfId="21141" xr:uid="{00000000-0005-0000-0000-000031BF0000}"/>
    <cellStyle name="Percent [2] 3 9 2 2" xfId="36810" xr:uid="{00000000-0005-0000-0000-000032BF0000}"/>
    <cellStyle name="Percent [2] 3 9 2 3" xfId="52407" xr:uid="{00000000-0005-0000-0000-000033BF0000}"/>
    <cellStyle name="Percent [2] 3 9 3" xfId="29064" xr:uid="{00000000-0005-0000-0000-000034BF0000}"/>
    <cellStyle name="Percent [2] 3 9 4" xfId="44661" xr:uid="{00000000-0005-0000-0000-000035BF0000}"/>
    <cellStyle name="Percent [2] 4" xfId="13241" xr:uid="{00000000-0005-0000-0000-000036BF0000}"/>
    <cellStyle name="Percent [2] 4 10" xfId="13242" xr:uid="{00000000-0005-0000-0000-000037BF0000}"/>
    <cellStyle name="Percent [2] 4 10 2" xfId="21143" xr:uid="{00000000-0005-0000-0000-000038BF0000}"/>
    <cellStyle name="Percent [2] 4 10 2 2" xfId="36812" xr:uid="{00000000-0005-0000-0000-000039BF0000}"/>
    <cellStyle name="Percent [2] 4 10 2 3" xfId="52409" xr:uid="{00000000-0005-0000-0000-00003ABF0000}"/>
    <cellStyle name="Percent [2] 4 10 3" xfId="29066" xr:uid="{00000000-0005-0000-0000-00003BBF0000}"/>
    <cellStyle name="Percent [2] 4 10 4" xfId="44663" xr:uid="{00000000-0005-0000-0000-00003CBF0000}"/>
    <cellStyle name="Percent [2] 4 11" xfId="21142" xr:uid="{00000000-0005-0000-0000-00003DBF0000}"/>
    <cellStyle name="Percent [2] 4 11 2" xfId="36811" xr:uid="{00000000-0005-0000-0000-00003EBF0000}"/>
    <cellStyle name="Percent [2] 4 11 3" xfId="52408" xr:uid="{00000000-0005-0000-0000-00003FBF0000}"/>
    <cellStyle name="Percent [2] 4 12" xfId="29065" xr:uid="{00000000-0005-0000-0000-000040BF0000}"/>
    <cellStyle name="Percent [2] 4 13" xfId="44662" xr:uid="{00000000-0005-0000-0000-000041BF0000}"/>
    <cellStyle name="Percent [2] 4 2" xfId="13243" xr:uid="{00000000-0005-0000-0000-000042BF0000}"/>
    <cellStyle name="Percent [2] 4 2 2" xfId="21144" xr:uid="{00000000-0005-0000-0000-000043BF0000}"/>
    <cellStyle name="Percent [2] 4 2 2 2" xfId="36813" xr:uid="{00000000-0005-0000-0000-000044BF0000}"/>
    <cellStyle name="Percent [2] 4 2 2 3" xfId="52410" xr:uid="{00000000-0005-0000-0000-000045BF0000}"/>
    <cellStyle name="Percent [2] 4 2 3" xfId="29067" xr:uid="{00000000-0005-0000-0000-000046BF0000}"/>
    <cellStyle name="Percent [2] 4 2 4" xfId="44664" xr:uid="{00000000-0005-0000-0000-000047BF0000}"/>
    <cellStyle name="Percent [2] 4 3" xfId="13244" xr:uid="{00000000-0005-0000-0000-000048BF0000}"/>
    <cellStyle name="Percent [2] 4 3 2" xfId="21145" xr:uid="{00000000-0005-0000-0000-000049BF0000}"/>
    <cellStyle name="Percent [2] 4 3 2 2" xfId="36814" xr:uid="{00000000-0005-0000-0000-00004ABF0000}"/>
    <cellStyle name="Percent [2] 4 3 2 3" xfId="52411" xr:uid="{00000000-0005-0000-0000-00004BBF0000}"/>
    <cellStyle name="Percent [2] 4 3 3" xfId="29068" xr:uid="{00000000-0005-0000-0000-00004CBF0000}"/>
    <cellStyle name="Percent [2] 4 3 4" xfId="44665" xr:uid="{00000000-0005-0000-0000-00004DBF0000}"/>
    <cellStyle name="Percent [2] 4 4" xfId="13245" xr:uid="{00000000-0005-0000-0000-00004EBF0000}"/>
    <cellStyle name="Percent [2] 4 4 2" xfId="21146" xr:uid="{00000000-0005-0000-0000-00004FBF0000}"/>
    <cellStyle name="Percent [2] 4 4 2 2" xfId="36815" xr:uid="{00000000-0005-0000-0000-000050BF0000}"/>
    <cellStyle name="Percent [2] 4 4 2 3" xfId="52412" xr:uid="{00000000-0005-0000-0000-000051BF0000}"/>
    <cellStyle name="Percent [2] 4 4 3" xfId="29069" xr:uid="{00000000-0005-0000-0000-000052BF0000}"/>
    <cellStyle name="Percent [2] 4 4 4" xfId="44666" xr:uid="{00000000-0005-0000-0000-000053BF0000}"/>
    <cellStyle name="Percent [2] 4 5" xfId="13246" xr:uid="{00000000-0005-0000-0000-000054BF0000}"/>
    <cellStyle name="Percent [2] 4 5 2" xfId="21147" xr:uid="{00000000-0005-0000-0000-000055BF0000}"/>
    <cellStyle name="Percent [2] 4 5 2 2" xfId="36816" xr:uid="{00000000-0005-0000-0000-000056BF0000}"/>
    <cellStyle name="Percent [2] 4 5 2 3" xfId="52413" xr:uid="{00000000-0005-0000-0000-000057BF0000}"/>
    <cellStyle name="Percent [2] 4 5 3" xfId="29070" xr:uid="{00000000-0005-0000-0000-000058BF0000}"/>
    <cellStyle name="Percent [2] 4 5 4" xfId="44667" xr:uid="{00000000-0005-0000-0000-000059BF0000}"/>
    <cellStyle name="Percent [2] 4 6" xfId="13247" xr:uid="{00000000-0005-0000-0000-00005ABF0000}"/>
    <cellStyle name="Percent [2] 4 6 2" xfId="21148" xr:uid="{00000000-0005-0000-0000-00005BBF0000}"/>
    <cellStyle name="Percent [2] 4 6 2 2" xfId="36817" xr:uid="{00000000-0005-0000-0000-00005CBF0000}"/>
    <cellStyle name="Percent [2] 4 6 2 3" xfId="52414" xr:uid="{00000000-0005-0000-0000-00005DBF0000}"/>
    <cellStyle name="Percent [2] 4 6 3" xfId="29071" xr:uid="{00000000-0005-0000-0000-00005EBF0000}"/>
    <cellStyle name="Percent [2] 4 6 4" xfId="44668" xr:uid="{00000000-0005-0000-0000-00005FBF0000}"/>
    <cellStyle name="Percent [2] 4 7" xfId="13248" xr:uid="{00000000-0005-0000-0000-000060BF0000}"/>
    <cellStyle name="Percent [2] 4 7 2" xfId="21149" xr:uid="{00000000-0005-0000-0000-000061BF0000}"/>
    <cellStyle name="Percent [2] 4 7 2 2" xfId="36818" xr:uid="{00000000-0005-0000-0000-000062BF0000}"/>
    <cellStyle name="Percent [2] 4 7 2 3" xfId="52415" xr:uid="{00000000-0005-0000-0000-000063BF0000}"/>
    <cellStyle name="Percent [2] 4 7 3" xfId="29072" xr:uid="{00000000-0005-0000-0000-000064BF0000}"/>
    <cellStyle name="Percent [2] 4 7 4" xfId="44669" xr:uid="{00000000-0005-0000-0000-000065BF0000}"/>
    <cellStyle name="Percent [2] 4 8" xfId="13249" xr:uid="{00000000-0005-0000-0000-000066BF0000}"/>
    <cellStyle name="Percent [2] 4 8 2" xfId="21150" xr:uid="{00000000-0005-0000-0000-000067BF0000}"/>
    <cellStyle name="Percent [2] 4 8 2 2" xfId="36819" xr:uid="{00000000-0005-0000-0000-000068BF0000}"/>
    <cellStyle name="Percent [2] 4 8 2 3" xfId="52416" xr:uid="{00000000-0005-0000-0000-000069BF0000}"/>
    <cellStyle name="Percent [2] 4 8 3" xfId="29073" xr:uid="{00000000-0005-0000-0000-00006ABF0000}"/>
    <cellStyle name="Percent [2] 4 8 4" xfId="44670" xr:uid="{00000000-0005-0000-0000-00006BBF0000}"/>
    <cellStyle name="Percent [2] 4 9" xfId="13250" xr:uid="{00000000-0005-0000-0000-00006CBF0000}"/>
    <cellStyle name="Percent [2] 4 9 2" xfId="21151" xr:uid="{00000000-0005-0000-0000-00006DBF0000}"/>
    <cellStyle name="Percent [2] 4 9 2 2" xfId="36820" xr:uid="{00000000-0005-0000-0000-00006EBF0000}"/>
    <cellStyle name="Percent [2] 4 9 2 3" xfId="52417" xr:uid="{00000000-0005-0000-0000-00006FBF0000}"/>
    <cellStyle name="Percent [2] 4 9 3" xfId="29074" xr:uid="{00000000-0005-0000-0000-000070BF0000}"/>
    <cellStyle name="Percent [2] 4 9 4" xfId="44671" xr:uid="{00000000-0005-0000-0000-000071BF0000}"/>
    <cellStyle name="Percent [2] 5" xfId="13251" xr:uid="{00000000-0005-0000-0000-000072BF0000}"/>
    <cellStyle name="Percent [2] 5 10" xfId="13252" xr:uid="{00000000-0005-0000-0000-000073BF0000}"/>
    <cellStyle name="Percent [2] 5 10 2" xfId="21153" xr:uid="{00000000-0005-0000-0000-000074BF0000}"/>
    <cellStyle name="Percent [2] 5 10 2 2" xfId="36822" xr:uid="{00000000-0005-0000-0000-000075BF0000}"/>
    <cellStyle name="Percent [2] 5 10 2 3" xfId="52419" xr:uid="{00000000-0005-0000-0000-000076BF0000}"/>
    <cellStyle name="Percent [2] 5 10 3" xfId="29076" xr:uid="{00000000-0005-0000-0000-000077BF0000}"/>
    <cellStyle name="Percent [2] 5 10 4" xfId="44673" xr:uid="{00000000-0005-0000-0000-000078BF0000}"/>
    <cellStyle name="Percent [2] 5 11" xfId="21152" xr:uid="{00000000-0005-0000-0000-000079BF0000}"/>
    <cellStyle name="Percent [2] 5 11 2" xfId="36821" xr:uid="{00000000-0005-0000-0000-00007ABF0000}"/>
    <cellStyle name="Percent [2] 5 11 3" xfId="52418" xr:uid="{00000000-0005-0000-0000-00007BBF0000}"/>
    <cellStyle name="Percent [2] 5 12" xfId="29075" xr:uid="{00000000-0005-0000-0000-00007CBF0000}"/>
    <cellStyle name="Percent [2] 5 13" xfId="44672" xr:uid="{00000000-0005-0000-0000-00007DBF0000}"/>
    <cellStyle name="Percent [2] 5 2" xfId="13253" xr:uid="{00000000-0005-0000-0000-00007EBF0000}"/>
    <cellStyle name="Percent [2] 5 2 2" xfId="21154" xr:uid="{00000000-0005-0000-0000-00007FBF0000}"/>
    <cellStyle name="Percent [2] 5 2 2 2" xfId="36823" xr:uid="{00000000-0005-0000-0000-000080BF0000}"/>
    <cellStyle name="Percent [2] 5 2 2 3" xfId="52420" xr:uid="{00000000-0005-0000-0000-000081BF0000}"/>
    <cellStyle name="Percent [2] 5 2 3" xfId="29077" xr:uid="{00000000-0005-0000-0000-000082BF0000}"/>
    <cellStyle name="Percent [2] 5 2 4" xfId="44674" xr:uid="{00000000-0005-0000-0000-000083BF0000}"/>
    <cellStyle name="Percent [2] 5 3" xfId="13254" xr:uid="{00000000-0005-0000-0000-000084BF0000}"/>
    <cellStyle name="Percent [2] 5 3 2" xfId="21155" xr:uid="{00000000-0005-0000-0000-000085BF0000}"/>
    <cellStyle name="Percent [2] 5 3 2 2" xfId="36824" xr:uid="{00000000-0005-0000-0000-000086BF0000}"/>
    <cellStyle name="Percent [2] 5 3 2 3" xfId="52421" xr:uid="{00000000-0005-0000-0000-000087BF0000}"/>
    <cellStyle name="Percent [2] 5 3 3" xfId="29078" xr:uid="{00000000-0005-0000-0000-000088BF0000}"/>
    <cellStyle name="Percent [2] 5 3 4" xfId="44675" xr:uid="{00000000-0005-0000-0000-000089BF0000}"/>
    <cellStyle name="Percent [2] 5 4" xfId="13255" xr:uid="{00000000-0005-0000-0000-00008ABF0000}"/>
    <cellStyle name="Percent [2] 5 4 2" xfId="21156" xr:uid="{00000000-0005-0000-0000-00008BBF0000}"/>
    <cellStyle name="Percent [2] 5 4 2 2" xfId="36825" xr:uid="{00000000-0005-0000-0000-00008CBF0000}"/>
    <cellStyle name="Percent [2] 5 4 2 3" xfId="52422" xr:uid="{00000000-0005-0000-0000-00008DBF0000}"/>
    <cellStyle name="Percent [2] 5 4 3" xfId="29079" xr:uid="{00000000-0005-0000-0000-00008EBF0000}"/>
    <cellStyle name="Percent [2] 5 4 4" xfId="44676" xr:uid="{00000000-0005-0000-0000-00008FBF0000}"/>
    <cellStyle name="Percent [2] 5 5" xfId="13256" xr:uid="{00000000-0005-0000-0000-000090BF0000}"/>
    <cellStyle name="Percent [2] 5 5 2" xfId="21157" xr:uid="{00000000-0005-0000-0000-000091BF0000}"/>
    <cellStyle name="Percent [2] 5 5 2 2" xfId="36826" xr:uid="{00000000-0005-0000-0000-000092BF0000}"/>
    <cellStyle name="Percent [2] 5 5 2 3" xfId="52423" xr:uid="{00000000-0005-0000-0000-000093BF0000}"/>
    <cellStyle name="Percent [2] 5 5 3" xfId="29080" xr:uid="{00000000-0005-0000-0000-000094BF0000}"/>
    <cellStyle name="Percent [2] 5 5 4" xfId="44677" xr:uid="{00000000-0005-0000-0000-000095BF0000}"/>
    <cellStyle name="Percent [2] 5 6" xfId="13257" xr:uid="{00000000-0005-0000-0000-000096BF0000}"/>
    <cellStyle name="Percent [2] 5 6 2" xfId="21158" xr:uid="{00000000-0005-0000-0000-000097BF0000}"/>
    <cellStyle name="Percent [2] 5 6 2 2" xfId="36827" xr:uid="{00000000-0005-0000-0000-000098BF0000}"/>
    <cellStyle name="Percent [2] 5 6 2 3" xfId="52424" xr:uid="{00000000-0005-0000-0000-000099BF0000}"/>
    <cellStyle name="Percent [2] 5 6 3" xfId="29081" xr:uid="{00000000-0005-0000-0000-00009ABF0000}"/>
    <cellStyle name="Percent [2] 5 6 4" xfId="44678" xr:uid="{00000000-0005-0000-0000-00009BBF0000}"/>
    <cellStyle name="Percent [2] 5 7" xfId="13258" xr:uid="{00000000-0005-0000-0000-00009CBF0000}"/>
    <cellStyle name="Percent [2] 5 7 2" xfId="21159" xr:uid="{00000000-0005-0000-0000-00009DBF0000}"/>
    <cellStyle name="Percent [2] 5 7 2 2" xfId="36828" xr:uid="{00000000-0005-0000-0000-00009EBF0000}"/>
    <cellStyle name="Percent [2] 5 7 2 3" xfId="52425" xr:uid="{00000000-0005-0000-0000-00009FBF0000}"/>
    <cellStyle name="Percent [2] 5 7 3" xfId="29082" xr:uid="{00000000-0005-0000-0000-0000A0BF0000}"/>
    <cellStyle name="Percent [2] 5 7 4" xfId="44679" xr:uid="{00000000-0005-0000-0000-0000A1BF0000}"/>
    <cellStyle name="Percent [2] 5 8" xfId="13259" xr:uid="{00000000-0005-0000-0000-0000A2BF0000}"/>
    <cellStyle name="Percent [2] 5 8 2" xfId="21160" xr:uid="{00000000-0005-0000-0000-0000A3BF0000}"/>
    <cellStyle name="Percent [2] 5 8 2 2" xfId="36829" xr:uid="{00000000-0005-0000-0000-0000A4BF0000}"/>
    <cellStyle name="Percent [2] 5 8 2 3" xfId="52426" xr:uid="{00000000-0005-0000-0000-0000A5BF0000}"/>
    <cellStyle name="Percent [2] 5 8 3" xfId="29083" xr:uid="{00000000-0005-0000-0000-0000A6BF0000}"/>
    <cellStyle name="Percent [2] 5 8 4" xfId="44680" xr:uid="{00000000-0005-0000-0000-0000A7BF0000}"/>
    <cellStyle name="Percent [2] 5 9" xfId="13260" xr:uid="{00000000-0005-0000-0000-0000A8BF0000}"/>
    <cellStyle name="Percent [2] 5 9 2" xfId="21161" xr:uid="{00000000-0005-0000-0000-0000A9BF0000}"/>
    <cellStyle name="Percent [2] 5 9 2 2" xfId="36830" xr:uid="{00000000-0005-0000-0000-0000AABF0000}"/>
    <cellStyle name="Percent [2] 5 9 2 3" xfId="52427" xr:uid="{00000000-0005-0000-0000-0000ABBF0000}"/>
    <cellStyle name="Percent [2] 5 9 3" xfId="29084" xr:uid="{00000000-0005-0000-0000-0000ACBF0000}"/>
    <cellStyle name="Percent [2] 5 9 4" xfId="44681" xr:uid="{00000000-0005-0000-0000-0000ADBF0000}"/>
    <cellStyle name="Percent [2] 6" xfId="13261" xr:uid="{00000000-0005-0000-0000-0000AEBF0000}"/>
    <cellStyle name="Percent [2] 6 2" xfId="21162" xr:uid="{00000000-0005-0000-0000-0000AFBF0000}"/>
    <cellStyle name="Percent [2] 6 2 2" xfId="36831" xr:uid="{00000000-0005-0000-0000-0000B0BF0000}"/>
    <cellStyle name="Percent [2] 6 2 3" xfId="52428" xr:uid="{00000000-0005-0000-0000-0000B1BF0000}"/>
    <cellStyle name="Percent [2] 6 3" xfId="29085" xr:uid="{00000000-0005-0000-0000-0000B2BF0000}"/>
    <cellStyle name="Percent [2] 6 4" xfId="44682" xr:uid="{00000000-0005-0000-0000-0000B3BF0000}"/>
    <cellStyle name="Percent [2] 7" xfId="13262" xr:uid="{00000000-0005-0000-0000-0000B4BF0000}"/>
    <cellStyle name="Percent [2] 7 2" xfId="21163" xr:uid="{00000000-0005-0000-0000-0000B5BF0000}"/>
    <cellStyle name="Percent [2] 7 2 2" xfId="36832" xr:uid="{00000000-0005-0000-0000-0000B6BF0000}"/>
    <cellStyle name="Percent [2] 7 2 3" xfId="52429" xr:uid="{00000000-0005-0000-0000-0000B7BF0000}"/>
    <cellStyle name="Percent [2] 7 3" xfId="29086" xr:uid="{00000000-0005-0000-0000-0000B8BF0000}"/>
    <cellStyle name="Percent [2] 7 4" xfId="44683" xr:uid="{00000000-0005-0000-0000-0000B9BF0000}"/>
    <cellStyle name="Percent [2] 8" xfId="13263" xr:uid="{00000000-0005-0000-0000-0000BABF0000}"/>
    <cellStyle name="Percent [2] 8 2" xfId="21164" xr:uid="{00000000-0005-0000-0000-0000BBBF0000}"/>
    <cellStyle name="Percent [2] 8 2 2" xfId="36833" xr:uid="{00000000-0005-0000-0000-0000BCBF0000}"/>
    <cellStyle name="Percent [2] 8 2 3" xfId="52430" xr:uid="{00000000-0005-0000-0000-0000BDBF0000}"/>
    <cellStyle name="Percent [2] 8 3" xfId="29087" xr:uid="{00000000-0005-0000-0000-0000BEBF0000}"/>
    <cellStyle name="Percent [2] 8 4" xfId="44684" xr:uid="{00000000-0005-0000-0000-0000BFBF0000}"/>
    <cellStyle name="Percent [2] 9" xfId="13264" xr:uid="{00000000-0005-0000-0000-0000C0BF0000}"/>
    <cellStyle name="Percent [2] 9 2" xfId="21165" xr:uid="{00000000-0005-0000-0000-0000C1BF0000}"/>
    <cellStyle name="Percent [2] 9 2 2" xfId="36834" xr:uid="{00000000-0005-0000-0000-0000C2BF0000}"/>
    <cellStyle name="Percent [2] 9 2 3" xfId="52431" xr:uid="{00000000-0005-0000-0000-0000C3BF0000}"/>
    <cellStyle name="Percent [2] 9 3" xfId="29088" xr:uid="{00000000-0005-0000-0000-0000C4BF0000}"/>
    <cellStyle name="Percent [2] 9 4" xfId="44685" xr:uid="{00000000-0005-0000-0000-0000C5BF0000}"/>
    <cellStyle name="Percent [2] U" xfId="13265" xr:uid="{00000000-0005-0000-0000-0000C6BF0000}"/>
    <cellStyle name="Percent [2] U 2" xfId="21166" xr:uid="{00000000-0005-0000-0000-0000C7BF0000}"/>
    <cellStyle name="Percent [2] U 2 2" xfId="36835" xr:uid="{00000000-0005-0000-0000-0000C8BF0000}"/>
    <cellStyle name="Percent [2] U 2 3" xfId="52432" xr:uid="{00000000-0005-0000-0000-0000C9BF0000}"/>
    <cellStyle name="Percent [2] U 3" xfId="29089" xr:uid="{00000000-0005-0000-0000-0000CABF0000}"/>
    <cellStyle name="Percent [2] U 4" xfId="44686" xr:uid="{00000000-0005-0000-0000-0000CBBF0000}"/>
    <cellStyle name="Percent [2]_310107_CI-Portugal Financing_Audited_Link" xfId="13266" xr:uid="{00000000-0005-0000-0000-0000CCBF0000}"/>
    <cellStyle name="Percent 2" xfId="13267" xr:uid="{00000000-0005-0000-0000-0000CDBF0000}"/>
    <cellStyle name="Percent 2 10" xfId="21167" xr:uid="{00000000-0005-0000-0000-0000CEBF0000}"/>
    <cellStyle name="Percent 2 10 2" xfId="36836" xr:uid="{00000000-0005-0000-0000-0000CFBF0000}"/>
    <cellStyle name="Percent 2 10 3" xfId="52433" xr:uid="{00000000-0005-0000-0000-0000D0BF0000}"/>
    <cellStyle name="Percent 2 11" xfId="29090" xr:uid="{00000000-0005-0000-0000-0000D1BF0000}"/>
    <cellStyle name="Percent 2 12" xfId="44687" xr:uid="{00000000-0005-0000-0000-0000D2BF0000}"/>
    <cellStyle name="Percent 2 2" xfId="13268" xr:uid="{00000000-0005-0000-0000-0000D3BF0000}"/>
    <cellStyle name="Percent 2 2 2" xfId="13269" xr:uid="{00000000-0005-0000-0000-0000D4BF0000}"/>
    <cellStyle name="Percent 2 2 2 2" xfId="21169" xr:uid="{00000000-0005-0000-0000-0000D5BF0000}"/>
    <cellStyle name="Percent 2 2 2 2 2" xfId="36838" xr:uid="{00000000-0005-0000-0000-0000D6BF0000}"/>
    <cellStyle name="Percent 2 2 2 2 3" xfId="52435" xr:uid="{00000000-0005-0000-0000-0000D7BF0000}"/>
    <cellStyle name="Percent 2 2 2 3" xfId="29092" xr:uid="{00000000-0005-0000-0000-0000D8BF0000}"/>
    <cellStyle name="Percent 2 2 2 4" xfId="44689" xr:uid="{00000000-0005-0000-0000-0000D9BF0000}"/>
    <cellStyle name="Percent 2 2 3" xfId="13270" xr:uid="{00000000-0005-0000-0000-0000DABF0000}"/>
    <cellStyle name="Percent 2 2 3 2" xfId="21170" xr:uid="{00000000-0005-0000-0000-0000DBBF0000}"/>
    <cellStyle name="Percent 2 2 3 2 2" xfId="36839" xr:uid="{00000000-0005-0000-0000-0000DCBF0000}"/>
    <cellStyle name="Percent 2 2 3 2 3" xfId="52436" xr:uid="{00000000-0005-0000-0000-0000DDBF0000}"/>
    <cellStyle name="Percent 2 2 3 3" xfId="29093" xr:uid="{00000000-0005-0000-0000-0000DEBF0000}"/>
    <cellStyle name="Percent 2 2 3 4" xfId="44690" xr:uid="{00000000-0005-0000-0000-0000DFBF0000}"/>
    <cellStyle name="Percent 2 2 4" xfId="21168" xr:uid="{00000000-0005-0000-0000-0000E0BF0000}"/>
    <cellStyle name="Percent 2 2 4 2" xfId="36837" xr:uid="{00000000-0005-0000-0000-0000E1BF0000}"/>
    <cellStyle name="Percent 2 2 4 3" xfId="52434" xr:uid="{00000000-0005-0000-0000-0000E2BF0000}"/>
    <cellStyle name="Percent 2 2 5" xfId="29091" xr:uid="{00000000-0005-0000-0000-0000E3BF0000}"/>
    <cellStyle name="Percent 2 2 6" xfId="44688" xr:uid="{00000000-0005-0000-0000-0000E4BF0000}"/>
    <cellStyle name="Percent 2 3" xfId="13271" xr:uid="{00000000-0005-0000-0000-0000E5BF0000}"/>
    <cellStyle name="Percent 2 3 10" xfId="13272" xr:uid="{00000000-0005-0000-0000-0000E6BF0000}"/>
    <cellStyle name="Percent 2 3 10 2" xfId="21172" xr:uid="{00000000-0005-0000-0000-0000E7BF0000}"/>
    <cellStyle name="Percent 2 3 10 2 2" xfId="36841" xr:uid="{00000000-0005-0000-0000-0000E8BF0000}"/>
    <cellStyle name="Percent 2 3 10 2 3" xfId="52438" xr:uid="{00000000-0005-0000-0000-0000E9BF0000}"/>
    <cellStyle name="Percent 2 3 10 3" xfId="29095" xr:uid="{00000000-0005-0000-0000-0000EABF0000}"/>
    <cellStyle name="Percent 2 3 10 4" xfId="44692" xr:uid="{00000000-0005-0000-0000-0000EBBF0000}"/>
    <cellStyle name="Percent 2 3 11" xfId="13273" xr:uid="{00000000-0005-0000-0000-0000ECBF0000}"/>
    <cellStyle name="Percent 2 3 11 2" xfId="21173" xr:uid="{00000000-0005-0000-0000-0000EDBF0000}"/>
    <cellStyle name="Percent 2 3 11 2 2" xfId="36842" xr:uid="{00000000-0005-0000-0000-0000EEBF0000}"/>
    <cellStyle name="Percent 2 3 11 2 3" xfId="52439" xr:uid="{00000000-0005-0000-0000-0000EFBF0000}"/>
    <cellStyle name="Percent 2 3 11 3" xfId="29096" xr:uid="{00000000-0005-0000-0000-0000F0BF0000}"/>
    <cellStyle name="Percent 2 3 11 4" xfId="44693" xr:uid="{00000000-0005-0000-0000-0000F1BF0000}"/>
    <cellStyle name="Percent 2 3 12" xfId="13274" xr:uid="{00000000-0005-0000-0000-0000F2BF0000}"/>
    <cellStyle name="Percent 2 3 12 2" xfId="21174" xr:uid="{00000000-0005-0000-0000-0000F3BF0000}"/>
    <cellStyle name="Percent 2 3 12 2 2" xfId="36843" xr:uid="{00000000-0005-0000-0000-0000F4BF0000}"/>
    <cellStyle name="Percent 2 3 12 2 3" xfId="52440" xr:uid="{00000000-0005-0000-0000-0000F5BF0000}"/>
    <cellStyle name="Percent 2 3 12 3" xfId="29097" xr:uid="{00000000-0005-0000-0000-0000F6BF0000}"/>
    <cellStyle name="Percent 2 3 12 4" xfId="44694" xr:uid="{00000000-0005-0000-0000-0000F7BF0000}"/>
    <cellStyle name="Percent 2 3 13" xfId="13275" xr:uid="{00000000-0005-0000-0000-0000F8BF0000}"/>
    <cellStyle name="Percent 2 3 13 2" xfId="21175" xr:uid="{00000000-0005-0000-0000-0000F9BF0000}"/>
    <cellStyle name="Percent 2 3 13 2 2" xfId="36844" xr:uid="{00000000-0005-0000-0000-0000FABF0000}"/>
    <cellStyle name="Percent 2 3 13 2 3" xfId="52441" xr:uid="{00000000-0005-0000-0000-0000FBBF0000}"/>
    <cellStyle name="Percent 2 3 13 3" xfId="29098" xr:uid="{00000000-0005-0000-0000-0000FCBF0000}"/>
    <cellStyle name="Percent 2 3 13 4" xfId="44695" xr:uid="{00000000-0005-0000-0000-0000FDBF0000}"/>
    <cellStyle name="Percent 2 3 14" xfId="13276" xr:uid="{00000000-0005-0000-0000-0000FEBF0000}"/>
    <cellStyle name="Percent 2 3 14 2" xfId="13277" xr:uid="{00000000-0005-0000-0000-0000FFBF0000}"/>
    <cellStyle name="Percent 2 3 14 2 2" xfId="21177" xr:uid="{00000000-0005-0000-0000-000000C00000}"/>
    <cellStyle name="Percent 2 3 14 2 2 2" xfId="36846" xr:uid="{00000000-0005-0000-0000-000001C00000}"/>
    <cellStyle name="Percent 2 3 14 2 2 3" xfId="52443" xr:uid="{00000000-0005-0000-0000-000002C00000}"/>
    <cellStyle name="Percent 2 3 14 2 3" xfId="29100" xr:uid="{00000000-0005-0000-0000-000003C00000}"/>
    <cellStyle name="Percent 2 3 14 2 4" xfId="44697" xr:uid="{00000000-0005-0000-0000-000004C00000}"/>
    <cellStyle name="Percent 2 3 14 3" xfId="13278" xr:uid="{00000000-0005-0000-0000-000005C00000}"/>
    <cellStyle name="Percent 2 3 14 3 2" xfId="21178" xr:uid="{00000000-0005-0000-0000-000006C00000}"/>
    <cellStyle name="Percent 2 3 14 3 2 2" xfId="36847" xr:uid="{00000000-0005-0000-0000-000007C00000}"/>
    <cellStyle name="Percent 2 3 14 3 2 3" xfId="52444" xr:uid="{00000000-0005-0000-0000-000008C00000}"/>
    <cellStyle name="Percent 2 3 14 3 3" xfId="29101" xr:uid="{00000000-0005-0000-0000-000009C00000}"/>
    <cellStyle name="Percent 2 3 14 3 4" xfId="44698" xr:uid="{00000000-0005-0000-0000-00000AC00000}"/>
    <cellStyle name="Percent 2 3 14 4" xfId="13279" xr:uid="{00000000-0005-0000-0000-00000BC00000}"/>
    <cellStyle name="Percent 2 3 14 4 2" xfId="21179" xr:uid="{00000000-0005-0000-0000-00000CC00000}"/>
    <cellStyle name="Percent 2 3 14 4 2 2" xfId="36848" xr:uid="{00000000-0005-0000-0000-00000DC00000}"/>
    <cellStyle name="Percent 2 3 14 4 2 3" xfId="52445" xr:uid="{00000000-0005-0000-0000-00000EC00000}"/>
    <cellStyle name="Percent 2 3 14 4 3" xfId="29102" xr:uid="{00000000-0005-0000-0000-00000FC00000}"/>
    <cellStyle name="Percent 2 3 14 4 4" xfId="44699" xr:uid="{00000000-0005-0000-0000-000010C00000}"/>
    <cellStyle name="Percent 2 3 14 5" xfId="13280" xr:uid="{00000000-0005-0000-0000-000011C00000}"/>
    <cellStyle name="Percent 2 3 14 5 2" xfId="21180" xr:uid="{00000000-0005-0000-0000-000012C00000}"/>
    <cellStyle name="Percent 2 3 14 5 2 2" xfId="36849" xr:uid="{00000000-0005-0000-0000-000013C00000}"/>
    <cellStyle name="Percent 2 3 14 5 2 3" xfId="52446" xr:uid="{00000000-0005-0000-0000-000014C00000}"/>
    <cellStyle name="Percent 2 3 14 5 3" xfId="29103" xr:uid="{00000000-0005-0000-0000-000015C00000}"/>
    <cellStyle name="Percent 2 3 14 5 4" xfId="44700" xr:uid="{00000000-0005-0000-0000-000016C00000}"/>
    <cellStyle name="Percent 2 3 14 6" xfId="21176" xr:uid="{00000000-0005-0000-0000-000017C00000}"/>
    <cellStyle name="Percent 2 3 14 6 2" xfId="36845" xr:uid="{00000000-0005-0000-0000-000018C00000}"/>
    <cellStyle name="Percent 2 3 14 6 3" xfId="52442" xr:uid="{00000000-0005-0000-0000-000019C00000}"/>
    <cellStyle name="Percent 2 3 14 7" xfId="29099" xr:uid="{00000000-0005-0000-0000-00001AC00000}"/>
    <cellStyle name="Percent 2 3 14 8" xfId="44696" xr:uid="{00000000-0005-0000-0000-00001BC00000}"/>
    <cellStyle name="Percent 2 3 15" xfId="13281" xr:uid="{00000000-0005-0000-0000-00001CC00000}"/>
    <cellStyle name="Percent 2 3 15 2" xfId="21181" xr:uid="{00000000-0005-0000-0000-00001DC00000}"/>
    <cellStyle name="Percent 2 3 15 2 2" xfId="36850" xr:uid="{00000000-0005-0000-0000-00001EC00000}"/>
    <cellStyle name="Percent 2 3 15 2 3" xfId="52447" xr:uid="{00000000-0005-0000-0000-00001FC00000}"/>
    <cellStyle name="Percent 2 3 15 3" xfId="29104" xr:uid="{00000000-0005-0000-0000-000020C00000}"/>
    <cellStyle name="Percent 2 3 15 4" xfId="44701" xr:uid="{00000000-0005-0000-0000-000021C00000}"/>
    <cellStyle name="Percent 2 3 16" xfId="13282" xr:uid="{00000000-0005-0000-0000-000022C00000}"/>
    <cellStyle name="Percent 2 3 16 2" xfId="21182" xr:uid="{00000000-0005-0000-0000-000023C00000}"/>
    <cellStyle name="Percent 2 3 16 2 2" xfId="36851" xr:uid="{00000000-0005-0000-0000-000024C00000}"/>
    <cellStyle name="Percent 2 3 16 2 3" xfId="52448" xr:uid="{00000000-0005-0000-0000-000025C00000}"/>
    <cellStyle name="Percent 2 3 16 3" xfId="29105" xr:uid="{00000000-0005-0000-0000-000026C00000}"/>
    <cellStyle name="Percent 2 3 16 4" xfId="44702" xr:uid="{00000000-0005-0000-0000-000027C00000}"/>
    <cellStyle name="Percent 2 3 17" xfId="13283" xr:uid="{00000000-0005-0000-0000-000028C00000}"/>
    <cellStyle name="Percent 2 3 17 2" xfId="21183" xr:uid="{00000000-0005-0000-0000-000029C00000}"/>
    <cellStyle name="Percent 2 3 17 2 2" xfId="36852" xr:uid="{00000000-0005-0000-0000-00002AC00000}"/>
    <cellStyle name="Percent 2 3 17 2 3" xfId="52449" xr:uid="{00000000-0005-0000-0000-00002BC00000}"/>
    <cellStyle name="Percent 2 3 17 3" xfId="29106" xr:uid="{00000000-0005-0000-0000-00002CC00000}"/>
    <cellStyle name="Percent 2 3 17 4" xfId="44703" xr:uid="{00000000-0005-0000-0000-00002DC00000}"/>
    <cellStyle name="Percent 2 3 18" xfId="13284" xr:uid="{00000000-0005-0000-0000-00002EC00000}"/>
    <cellStyle name="Percent 2 3 18 2" xfId="21184" xr:uid="{00000000-0005-0000-0000-00002FC00000}"/>
    <cellStyle name="Percent 2 3 18 2 2" xfId="36853" xr:uid="{00000000-0005-0000-0000-000030C00000}"/>
    <cellStyle name="Percent 2 3 18 2 3" xfId="52450" xr:uid="{00000000-0005-0000-0000-000031C00000}"/>
    <cellStyle name="Percent 2 3 18 3" xfId="29107" xr:uid="{00000000-0005-0000-0000-000032C00000}"/>
    <cellStyle name="Percent 2 3 18 4" xfId="44704" xr:uid="{00000000-0005-0000-0000-000033C00000}"/>
    <cellStyle name="Percent 2 3 19" xfId="13285" xr:uid="{00000000-0005-0000-0000-000034C00000}"/>
    <cellStyle name="Percent 2 3 19 2" xfId="21185" xr:uid="{00000000-0005-0000-0000-000035C00000}"/>
    <cellStyle name="Percent 2 3 19 2 2" xfId="36854" xr:uid="{00000000-0005-0000-0000-000036C00000}"/>
    <cellStyle name="Percent 2 3 19 2 3" xfId="52451" xr:uid="{00000000-0005-0000-0000-000037C00000}"/>
    <cellStyle name="Percent 2 3 19 3" xfId="29108" xr:uid="{00000000-0005-0000-0000-000038C00000}"/>
    <cellStyle name="Percent 2 3 19 4" xfId="44705" xr:uid="{00000000-0005-0000-0000-000039C00000}"/>
    <cellStyle name="Percent 2 3 2" xfId="13286" xr:uid="{00000000-0005-0000-0000-00003AC00000}"/>
    <cellStyle name="Percent 2 3 2 2" xfId="13287" xr:uid="{00000000-0005-0000-0000-00003BC00000}"/>
    <cellStyle name="Percent 2 3 2 2 2" xfId="21187" xr:uid="{00000000-0005-0000-0000-00003CC00000}"/>
    <cellStyle name="Percent 2 3 2 2 2 2" xfId="36856" xr:uid="{00000000-0005-0000-0000-00003DC00000}"/>
    <cellStyle name="Percent 2 3 2 2 2 3" xfId="52453" xr:uid="{00000000-0005-0000-0000-00003EC00000}"/>
    <cellStyle name="Percent 2 3 2 2 3" xfId="29110" xr:uid="{00000000-0005-0000-0000-00003FC00000}"/>
    <cellStyle name="Percent 2 3 2 2 4" xfId="44707" xr:uid="{00000000-0005-0000-0000-000040C00000}"/>
    <cellStyle name="Percent 2 3 2 3" xfId="13288" xr:uid="{00000000-0005-0000-0000-000041C00000}"/>
    <cellStyle name="Percent 2 3 2 3 2" xfId="21188" xr:uid="{00000000-0005-0000-0000-000042C00000}"/>
    <cellStyle name="Percent 2 3 2 3 2 2" xfId="36857" xr:uid="{00000000-0005-0000-0000-000043C00000}"/>
    <cellStyle name="Percent 2 3 2 3 2 3" xfId="52454" xr:uid="{00000000-0005-0000-0000-000044C00000}"/>
    <cellStyle name="Percent 2 3 2 3 3" xfId="29111" xr:uid="{00000000-0005-0000-0000-000045C00000}"/>
    <cellStyle name="Percent 2 3 2 3 4" xfId="44708" xr:uid="{00000000-0005-0000-0000-000046C00000}"/>
    <cellStyle name="Percent 2 3 2 4" xfId="13289" xr:uid="{00000000-0005-0000-0000-000047C00000}"/>
    <cellStyle name="Percent 2 3 2 4 2" xfId="21189" xr:uid="{00000000-0005-0000-0000-000048C00000}"/>
    <cellStyle name="Percent 2 3 2 4 2 2" xfId="36858" xr:uid="{00000000-0005-0000-0000-000049C00000}"/>
    <cellStyle name="Percent 2 3 2 4 2 3" xfId="52455" xr:uid="{00000000-0005-0000-0000-00004AC00000}"/>
    <cellStyle name="Percent 2 3 2 4 3" xfId="29112" xr:uid="{00000000-0005-0000-0000-00004BC00000}"/>
    <cellStyle name="Percent 2 3 2 4 4" xfId="44709" xr:uid="{00000000-0005-0000-0000-00004CC00000}"/>
    <cellStyle name="Percent 2 3 2 5" xfId="13290" xr:uid="{00000000-0005-0000-0000-00004DC00000}"/>
    <cellStyle name="Percent 2 3 2 5 2" xfId="21190" xr:uid="{00000000-0005-0000-0000-00004EC00000}"/>
    <cellStyle name="Percent 2 3 2 5 2 2" xfId="36859" xr:uid="{00000000-0005-0000-0000-00004FC00000}"/>
    <cellStyle name="Percent 2 3 2 5 2 3" xfId="52456" xr:uid="{00000000-0005-0000-0000-000050C00000}"/>
    <cellStyle name="Percent 2 3 2 5 3" xfId="29113" xr:uid="{00000000-0005-0000-0000-000051C00000}"/>
    <cellStyle name="Percent 2 3 2 5 4" xfId="44710" xr:uid="{00000000-0005-0000-0000-000052C00000}"/>
    <cellStyle name="Percent 2 3 2 6" xfId="13291" xr:uid="{00000000-0005-0000-0000-000053C00000}"/>
    <cellStyle name="Percent 2 3 2 6 2" xfId="21191" xr:uid="{00000000-0005-0000-0000-000054C00000}"/>
    <cellStyle name="Percent 2 3 2 6 2 2" xfId="36860" xr:uid="{00000000-0005-0000-0000-000055C00000}"/>
    <cellStyle name="Percent 2 3 2 6 2 3" xfId="52457" xr:uid="{00000000-0005-0000-0000-000056C00000}"/>
    <cellStyle name="Percent 2 3 2 6 3" xfId="29114" xr:uid="{00000000-0005-0000-0000-000057C00000}"/>
    <cellStyle name="Percent 2 3 2 6 4" xfId="44711" xr:uid="{00000000-0005-0000-0000-000058C00000}"/>
    <cellStyle name="Percent 2 3 2 7" xfId="21186" xr:uid="{00000000-0005-0000-0000-000059C00000}"/>
    <cellStyle name="Percent 2 3 2 7 2" xfId="36855" xr:uid="{00000000-0005-0000-0000-00005AC00000}"/>
    <cellStyle name="Percent 2 3 2 7 3" xfId="52452" xr:uid="{00000000-0005-0000-0000-00005BC00000}"/>
    <cellStyle name="Percent 2 3 2 8" xfId="29109" xr:uid="{00000000-0005-0000-0000-00005CC00000}"/>
    <cellStyle name="Percent 2 3 2 9" xfId="44706" xr:uid="{00000000-0005-0000-0000-00005DC00000}"/>
    <cellStyle name="Percent 2 3 20" xfId="21171" xr:uid="{00000000-0005-0000-0000-00005EC00000}"/>
    <cellStyle name="Percent 2 3 20 2" xfId="36840" xr:uid="{00000000-0005-0000-0000-00005FC00000}"/>
    <cellStyle name="Percent 2 3 20 3" xfId="52437" xr:uid="{00000000-0005-0000-0000-000060C00000}"/>
    <cellStyle name="Percent 2 3 21" xfId="29094" xr:uid="{00000000-0005-0000-0000-000061C00000}"/>
    <cellStyle name="Percent 2 3 22" xfId="44691" xr:uid="{00000000-0005-0000-0000-000062C00000}"/>
    <cellStyle name="Percent 2 3 3" xfId="13292" xr:uid="{00000000-0005-0000-0000-000063C00000}"/>
    <cellStyle name="Percent 2 3 3 2" xfId="21192" xr:uid="{00000000-0005-0000-0000-000064C00000}"/>
    <cellStyle name="Percent 2 3 3 2 2" xfId="36861" xr:uid="{00000000-0005-0000-0000-000065C00000}"/>
    <cellStyle name="Percent 2 3 3 2 3" xfId="52458" xr:uid="{00000000-0005-0000-0000-000066C00000}"/>
    <cellStyle name="Percent 2 3 3 3" xfId="29115" xr:uid="{00000000-0005-0000-0000-000067C00000}"/>
    <cellStyle name="Percent 2 3 3 4" xfId="44712" xr:uid="{00000000-0005-0000-0000-000068C00000}"/>
    <cellStyle name="Percent 2 3 4" xfId="13293" xr:uid="{00000000-0005-0000-0000-000069C00000}"/>
    <cellStyle name="Percent 2 3 4 2" xfId="21193" xr:uid="{00000000-0005-0000-0000-00006AC00000}"/>
    <cellStyle name="Percent 2 3 4 2 2" xfId="36862" xr:uid="{00000000-0005-0000-0000-00006BC00000}"/>
    <cellStyle name="Percent 2 3 4 2 3" xfId="52459" xr:uid="{00000000-0005-0000-0000-00006CC00000}"/>
    <cellStyle name="Percent 2 3 4 3" xfId="29116" xr:uid="{00000000-0005-0000-0000-00006DC00000}"/>
    <cellStyle name="Percent 2 3 4 4" xfId="44713" xr:uid="{00000000-0005-0000-0000-00006EC00000}"/>
    <cellStyle name="Percent 2 3 5" xfId="13294" xr:uid="{00000000-0005-0000-0000-00006FC00000}"/>
    <cellStyle name="Percent 2 3 5 2" xfId="21194" xr:uid="{00000000-0005-0000-0000-000070C00000}"/>
    <cellStyle name="Percent 2 3 5 2 2" xfId="36863" xr:uid="{00000000-0005-0000-0000-000071C00000}"/>
    <cellStyle name="Percent 2 3 5 2 3" xfId="52460" xr:uid="{00000000-0005-0000-0000-000072C00000}"/>
    <cellStyle name="Percent 2 3 5 3" xfId="29117" xr:uid="{00000000-0005-0000-0000-000073C00000}"/>
    <cellStyle name="Percent 2 3 5 4" xfId="44714" xr:uid="{00000000-0005-0000-0000-000074C00000}"/>
    <cellStyle name="Percent 2 3 6" xfId="13295" xr:uid="{00000000-0005-0000-0000-000075C00000}"/>
    <cellStyle name="Percent 2 3 6 2" xfId="21195" xr:uid="{00000000-0005-0000-0000-000076C00000}"/>
    <cellStyle name="Percent 2 3 6 2 2" xfId="36864" xr:uid="{00000000-0005-0000-0000-000077C00000}"/>
    <cellStyle name="Percent 2 3 6 2 3" xfId="52461" xr:uid="{00000000-0005-0000-0000-000078C00000}"/>
    <cellStyle name="Percent 2 3 6 3" xfId="29118" xr:uid="{00000000-0005-0000-0000-000079C00000}"/>
    <cellStyle name="Percent 2 3 6 4" xfId="44715" xr:uid="{00000000-0005-0000-0000-00007AC00000}"/>
    <cellStyle name="Percent 2 3 7" xfId="13296" xr:uid="{00000000-0005-0000-0000-00007BC00000}"/>
    <cellStyle name="Percent 2 3 7 2" xfId="21196" xr:uid="{00000000-0005-0000-0000-00007CC00000}"/>
    <cellStyle name="Percent 2 3 7 2 2" xfId="36865" xr:uid="{00000000-0005-0000-0000-00007DC00000}"/>
    <cellStyle name="Percent 2 3 7 2 3" xfId="52462" xr:uid="{00000000-0005-0000-0000-00007EC00000}"/>
    <cellStyle name="Percent 2 3 7 3" xfId="29119" xr:uid="{00000000-0005-0000-0000-00007FC00000}"/>
    <cellStyle name="Percent 2 3 7 4" xfId="44716" xr:uid="{00000000-0005-0000-0000-000080C00000}"/>
    <cellStyle name="Percent 2 3 8" xfId="13297" xr:uid="{00000000-0005-0000-0000-000081C00000}"/>
    <cellStyle name="Percent 2 3 8 2" xfId="21197" xr:uid="{00000000-0005-0000-0000-000082C00000}"/>
    <cellStyle name="Percent 2 3 8 2 2" xfId="36866" xr:uid="{00000000-0005-0000-0000-000083C00000}"/>
    <cellStyle name="Percent 2 3 8 2 3" xfId="52463" xr:uid="{00000000-0005-0000-0000-000084C00000}"/>
    <cellStyle name="Percent 2 3 8 3" xfId="29120" xr:uid="{00000000-0005-0000-0000-000085C00000}"/>
    <cellStyle name="Percent 2 3 8 4" xfId="44717" xr:uid="{00000000-0005-0000-0000-000086C00000}"/>
    <cellStyle name="Percent 2 3 9" xfId="13298" xr:uid="{00000000-0005-0000-0000-000087C00000}"/>
    <cellStyle name="Percent 2 3 9 2" xfId="21198" xr:uid="{00000000-0005-0000-0000-000088C00000}"/>
    <cellStyle name="Percent 2 3 9 2 2" xfId="36867" xr:uid="{00000000-0005-0000-0000-000089C00000}"/>
    <cellStyle name="Percent 2 3 9 2 3" xfId="52464" xr:uid="{00000000-0005-0000-0000-00008AC00000}"/>
    <cellStyle name="Percent 2 3 9 3" xfId="29121" xr:uid="{00000000-0005-0000-0000-00008BC00000}"/>
    <cellStyle name="Percent 2 3 9 4" xfId="44718" xr:uid="{00000000-0005-0000-0000-00008CC00000}"/>
    <cellStyle name="Percent 2 4" xfId="13299" xr:uid="{00000000-0005-0000-0000-00008DC00000}"/>
    <cellStyle name="Percent 2 4 2" xfId="13300" xr:uid="{00000000-0005-0000-0000-00008EC00000}"/>
    <cellStyle name="Percent 2 4 2 2" xfId="21200" xr:uid="{00000000-0005-0000-0000-00008FC00000}"/>
    <cellStyle name="Percent 2 4 2 2 2" xfId="36869" xr:uid="{00000000-0005-0000-0000-000090C00000}"/>
    <cellStyle name="Percent 2 4 2 2 3" xfId="52466" xr:uid="{00000000-0005-0000-0000-000091C00000}"/>
    <cellStyle name="Percent 2 4 2 3" xfId="29123" xr:uid="{00000000-0005-0000-0000-000092C00000}"/>
    <cellStyle name="Percent 2 4 2 4" xfId="44720" xr:uid="{00000000-0005-0000-0000-000093C00000}"/>
    <cellStyle name="Percent 2 4 3" xfId="13301" xr:uid="{00000000-0005-0000-0000-000094C00000}"/>
    <cellStyle name="Percent 2 4 3 2" xfId="21201" xr:uid="{00000000-0005-0000-0000-000095C00000}"/>
    <cellStyle name="Percent 2 4 3 2 2" xfId="36870" xr:uid="{00000000-0005-0000-0000-000096C00000}"/>
    <cellStyle name="Percent 2 4 3 2 3" xfId="52467" xr:uid="{00000000-0005-0000-0000-000097C00000}"/>
    <cellStyle name="Percent 2 4 3 3" xfId="29124" xr:uid="{00000000-0005-0000-0000-000098C00000}"/>
    <cellStyle name="Percent 2 4 3 4" xfId="44721" xr:uid="{00000000-0005-0000-0000-000099C00000}"/>
    <cellStyle name="Percent 2 4 4" xfId="21199" xr:uid="{00000000-0005-0000-0000-00009AC00000}"/>
    <cellStyle name="Percent 2 4 4 2" xfId="36868" xr:uid="{00000000-0005-0000-0000-00009BC00000}"/>
    <cellStyle name="Percent 2 4 4 3" xfId="52465" xr:uid="{00000000-0005-0000-0000-00009CC00000}"/>
    <cellStyle name="Percent 2 4 5" xfId="29122" xr:uid="{00000000-0005-0000-0000-00009DC00000}"/>
    <cellStyle name="Percent 2 4 6" xfId="44719" xr:uid="{00000000-0005-0000-0000-00009EC00000}"/>
    <cellStyle name="Percent 2 5" xfId="13302" xr:uid="{00000000-0005-0000-0000-00009FC00000}"/>
    <cellStyle name="Percent 2 5 2" xfId="13303" xr:uid="{00000000-0005-0000-0000-0000A0C00000}"/>
    <cellStyle name="Percent 2 5 2 2" xfId="21203" xr:uid="{00000000-0005-0000-0000-0000A1C00000}"/>
    <cellStyle name="Percent 2 5 2 2 2" xfId="36872" xr:uid="{00000000-0005-0000-0000-0000A2C00000}"/>
    <cellStyle name="Percent 2 5 2 2 3" xfId="52469" xr:uid="{00000000-0005-0000-0000-0000A3C00000}"/>
    <cellStyle name="Percent 2 5 2 3" xfId="29126" xr:uid="{00000000-0005-0000-0000-0000A4C00000}"/>
    <cellStyle name="Percent 2 5 2 4" xfId="44723" xr:uid="{00000000-0005-0000-0000-0000A5C00000}"/>
    <cellStyle name="Percent 2 5 3" xfId="13304" xr:uid="{00000000-0005-0000-0000-0000A6C00000}"/>
    <cellStyle name="Percent 2 5 3 2" xfId="21204" xr:uid="{00000000-0005-0000-0000-0000A7C00000}"/>
    <cellStyle name="Percent 2 5 3 2 2" xfId="36873" xr:uid="{00000000-0005-0000-0000-0000A8C00000}"/>
    <cellStyle name="Percent 2 5 3 2 3" xfId="52470" xr:uid="{00000000-0005-0000-0000-0000A9C00000}"/>
    <cellStyle name="Percent 2 5 3 3" xfId="29127" xr:uid="{00000000-0005-0000-0000-0000AAC00000}"/>
    <cellStyle name="Percent 2 5 3 4" xfId="44724" xr:uid="{00000000-0005-0000-0000-0000ABC00000}"/>
    <cellStyle name="Percent 2 5 4" xfId="21202" xr:uid="{00000000-0005-0000-0000-0000ACC00000}"/>
    <cellStyle name="Percent 2 5 4 2" xfId="36871" xr:uid="{00000000-0005-0000-0000-0000ADC00000}"/>
    <cellStyle name="Percent 2 5 4 3" xfId="52468" xr:uid="{00000000-0005-0000-0000-0000AEC00000}"/>
    <cellStyle name="Percent 2 5 5" xfId="29125" xr:uid="{00000000-0005-0000-0000-0000AFC00000}"/>
    <cellStyle name="Percent 2 5 6" xfId="44722" xr:uid="{00000000-0005-0000-0000-0000B0C00000}"/>
    <cellStyle name="Percent 2 6" xfId="13305" xr:uid="{00000000-0005-0000-0000-0000B1C00000}"/>
    <cellStyle name="Percent 2 6 2" xfId="13306" xr:uid="{00000000-0005-0000-0000-0000B2C00000}"/>
    <cellStyle name="Percent 2 6 2 2" xfId="21206" xr:uid="{00000000-0005-0000-0000-0000B3C00000}"/>
    <cellStyle name="Percent 2 6 2 2 2" xfId="36875" xr:uid="{00000000-0005-0000-0000-0000B4C00000}"/>
    <cellStyle name="Percent 2 6 2 2 3" xfId="52472" xr:uid="{00000000-0005-0000-0000-0000B5C00000}"/>
    <cellStyle name="Percent 2 6 2 3" xfId="29129" xr:uid="{00000000-0005-0000-0000-0000B6C00000}"/>
    <cellStyle name="Percent 2 6 2 4" xfId="44726" xr:uid="{00000000-0005-0000-0000-0000B7C00000}"/>
    <cellStyle name="Percent 2 6 3" xfId="13307" xr:uid="{00000000-0005-0000-0000-0000B8C00000}"/>
    <cellStyle name="Percent 2 6 3 2" xfId="21207" xr:uid="{00000000-0005-0000-0000-0000B9C00000}"/>
    <cellStyle name="Percent 2 6 3 2 2" xfId="36876" xr:uid="{00000000-0005-0000-0000-0000BAC00000}"/>
    <cellStyle name="Percent 2 6 3 2 3" xfId="52473" xr:uid="{00000000-0005-0000-0000-0000BBC00000}"/>
    <cellStyle name="Percent 2 6 3 3" xfId="29130" xr:uid="{00000000-0005-0000-0000-0000BCC00000}"/>
    <cellStyle name="Percent 2 6 3 4" xfId="44727" xr:uid="{00000000-0005-0000-0000-0000BDC00000}"/>
    <cellStyle name="Percent 2 6 4" xfId="21205" xr:uid="{00000000-0005-0000-0000-0000BEC00000}"/>
    <cellStyle name="Percent 2 6 4 2" xfId="36874" xr:uid="{00000000-0005-0000-0000-0000BFC00000}"/>
    <cellStyle name="Percent 2 6 4 3" xfId="52471" xr:uid="{00000000-0005-0000-0000-0000C0C00000}"/>
    <cellStyle name="Percent 2 6 5" xfId="29128" xr:uid="{00000000-0005-0000-0000-0000C1C00000}"/>
    <cellStyle name="Percent 2 6 6" xfId="44725" xr:uid="{00000000-0005-0000-0000-0000C2C00000}"/>
    <cellStyle name="Percent 2 7" xfId="13308" xr:uid="{00000000-0005-0000-0000-0000C3C00000}"/>
    <cellStyle name="Percent 2 7 2" xfId="13309" xr:uid="{00000000-0005-0000-0000-0000C4C00000}"/>
    <cellStyle name="Percent 2 7 2 2" xfId="21209" xr:uid="{00000000-0005-0000-0000-0000C5C00000}"/>
    <cellStyle name="Percent 2 7 2 2 2" xfId="36878" xr:uid="{00000000-0005-0000-0000-0000C6C00000}"/>
    <cellStyle name="Percent 2 7 2 2 3" xfId="52475" xr:uid="{00000000-0005-0000-0000-0000C7C00000}"/>
    <cellStyle name="Percent 2 7 2 3" xfId="29132" xr:uid="{00000000-0005-0000-0000-0000C8C00000}"/>
    <cellStyle name="Percent 2 7 2 4" xfId="44729" xr:uid="{00000000-0005-0000-0000-0000C9C00000}"/>
    <cellStyle name="Percent 2 7 3" xfId="13310" xr:uid="{00000000-0005-0000-0000-0000CAC00000}"/>
    <cellStyle name="Percent 2 7 3 2" xfId="21210" xr:uid="{00000000-0005-0000-0000-0000CBC00000}"/>
    <cellStyle name="Percent 2 7 3 2 2" xfId="36879" xr:uid="{00000000-0005-0000-0000-0000CCC00000}"/>
    <cellStyle name="Percent 2 7 3 2 3" xfId="52476" xr:uid="{00000000-0005-0000-0000-0000CDC00000}"/>
    <cellStyle name="Percent 2 7 3 3" xfId="29133" xr:uid="{00000000-0005-0000-0000-0000CEC00000}"/>
    <cellStyle name="Percent 2 7 3 4" xfId="44730" xr:uid="{00000000-0005-0000-0000-0000CFC00000}"/>
    <cellStyle name="Percent 2 7 4" xfId="21208" xr:uid="{00000000-0005-0000-0000-0000D0C00000}"/>
    <cellStyle name="Percent 2 7 4 2" xfId="36877" xr:uid="{00000000-0005-0000-0000-0000D1C00000}"/>
    <cellStyle name="Percent 2 7 4 3" xfId="52474" xr:uid="{00000000-0005-0000-0000-0000D2C00000}"/>
    <cellStyle name="Percent 2 7 5" xfId="29131" xr:uid="{00000000-0005-0000-0000-0000D3C00000}"/>
    <cellStyle name="Percent 2 7 6" xfId="44728" xr:uid="{00000000-0005-0000-0000-0000D4C00000}"/>
    <cellStyle name="Percent 2 8" xfId="13311" xr:uid="{00000000-0005-0000-0000-0000D5C00000}"/>
    <cellStyle name="Percent 2 8 2" xfId="13312" xr:uid="{00000000-0005-0000-0000-0000D6C00000}"/>
    <cellStyle name="Percent 2 8 2 2" xfId="21212" xr:uid="{00000000-0005-0000-0000-0000D7C00000}"/>
    <cellStyle name="Percent 2 8 2 2 2" xfId="36881" xr:uid="{00000000-0005-0000-0000-0000D8C00000}"/>
    <cellStyle name="Percent 2 8 2 2 3" xfId="52478" xr:uid="{00000000-0005-0000-0000-0000D9C00000}"/>
    <cellStyle name="Percent 2 8 2 3" xfId="29135" xr:uid="{00000000-0005-0000-0000-0000DAC00000}"/>
    <cellStyle name="Percent 2 8 2 4" xfId="44732" xr:uid="{00000000-0005-0000-0000-0000DBC00000}"/>
    <cellStyle name="Percent 2 8 3" xfId="13313" xr:uid="{00000000-0005-0000-0000-0000DCC00000}"/>
    <cellStyle name="Percent 2 8 3 2" xfId="21213" xr:uid="{00000000-0005-0000-0000-0000DDC00000}"/>
    <cellStyle name="Percent 2 8 3 2 2" xfId="36882" xr:uid="{00000000-0005-0000-0000-0000DEC00000}"/>
    <cellStyle name="Percent 2 8 3 2 3" xfId="52479" xr:uid="{00000000-0005-0000-0000-0000DFC00000}"/>
    <cellStyle name="Percent 2 8 3 3" xfId="29136" xr:uid="{00000000-0005-0000-0000-0000E0C00000}"/>
    <cellStyle name="Percent 2 8 3 4" xfId="44733" xr:uid="{00000000-0005-0000-0000-0000E1C00000}"/>
    <cellStyle name="Percent 2 8 4" xfId="21211" xr:uid="{00000000-0005-0000-0000-0000E2C00000}"/>
    <cellStyle name="Percent 2 8 4 2" xfId="36880" xr:uid="{00000000-0005-0000-0000-0000E3C00000}"/>
    <cellStyle name="Percent 2 8 4 3" xfId="52477" xr:uid="{00000000-0005-0000-0000-0000E4C00000}"/>
    <cellStyle name="Percent 2 8 5" xfId="29134" xr:uid="{00000000-0005-0000-0000-0000E5C00000}"/>
    <cellStyle name="Percent 2 8 6" xfId="44731" xr:uid="{00000000-0005-0000-0000-0000E6C00000}"/>
    <cellStyle name="Percent 2 9" xfId="13314" xr:uid="{00000000-0005-0000-0000-0000E7C00000}"/>
    <cellStyle name="Percent 2 9 2" xfId="21214" xr:uid="{00000000-0005-0000-0000-0000E8C00000}"/>
    <cellStyle name="Percent 2 9 2 2" xfId="36883" xr:uid="{00000000-0005-0000-0000-0000E9C00000}"/>
    <cellStyle name="Percent 2 9 2 3" xfId="52480" xr:uid="{00000000-0005-0000-0000-0000EAC00000}"/>
    <cellStyle name="Percent 2 9 3" xfId="29137" xr:uid="{00000000-0005-0000-0000-0000EBC00000}"/>
    <cellStyle name="Percent 2 9 4" xfId="44734" xr:uid="{00000000-0005-0000-0000-0000ECC00000}"/>
    <cellStyle name="Percent 3" xfId="13315" xr:uid="{00000000-0005-0000-0000-0000EDC00000}"/>
    <cellStyle name="Percent 3 2" xfId="13316" xr:uid="{00000000-0005-0000-0000-0000EEC00000}"/>
    <cellStyle name="Percent 3 2 2" xfId="21216" xr:uid="{00000000-0005-0000-0000-0000EFC00000}"/>
    <cellStyle name="Percent 3 2 2 2" xfId="36885" xr:uid="{00000000-0005-0000-0000-0000F0C00000}"/>
    <cellStyle name="Percent 3 2 2 3" xfId="52482" xr:uid="{00000000-0005-0000-0000-0000F1C00000}"/>
    <cellStyle name="Percent 3 2 3" xfId="29139" xr:uid="{00000000-0005-0000-0000-0000F2C00000}"/>
    <cellStyle name="Percent 3 2 4" xfId="44736" xr:uid="{00000000-0005-0000-0000-0000F3C00000}"/>
    <cellStyle name="Percent 3 3" xfId="13317" xr:uid="{00000000-0005-0000-0000-0000F4C00000}"/>
    <cellStyle name="Percent 3 3 2" xfId="21217" xr:uid="{00000000-0005-0000-0000-0000F5C00000}"/>
    <cellStyle name="Percent 3 3 2 2" xfId="36886" xr:uid="{00000000-0005-0000-0000-0000F6C00000}"/>
    <cellStyle name="Percent 3 3 2 3" xfId="52483" xr:uid="{00000000-0005-0000-0000-0000F7C00000}"/>
    <cellStyle name="Percent 3 3 3" xfId="29140" xr:uid="{00000000-0005-0000-0000-0000F8C00000}"/>
    <cellStyle name="Percent 3 3 4" xfId="44737" xr:uid="{00000000-0005-0000-0000-0000F9C00000}"/>
    <cellStyle name="Percent 3 4" xfId="13318" xr:uid="{00000000-0005-0000-0000-0000FAC00000}"/>
    <cellStyle name="Percent 3 4 2" xfId="21218" xr:uid="{00000000-0005-0000-0000-0000FBC00000}"/>
    <cellStyle name="Percent 3 4 2 2" xfId="36887" xr:uid="{00000000-0005-0000-0000-0000FCC00000}"/>
    <cellStyle name="Percent 3 4 2 3" xfId="52484" xr:uid="{00000000-0005-0000-0000-0000FDC00000}"/>
    <cellStyle name="Percent 3 4 3" xfId="29141" xr:uid="{00000000-0005-0000-0000-0000FEC00000}"/>
    <cellStyle name="Percent 3 4 4" xfId="44738" xr:uid="{00000000-0005-0000-0000-0000FFC00000}"/>
    <cellStyle name="Percent 3 5" xfId="21215" xr:uid="{00000000-0005-0000-0000-000000C10000}"/>
    <cellStyle name="Percent 3 5 2" xfId="36884" xr:uid="{00000000-0005-0000-0000-000001C10000}"/>
    <cellStyle name="Percent 3 5 3" xfId="52481" xr:uid="{00000000-0005-0000-0000-000002C10000}"/>
    <cellStyle name="Percent 3 6" xfId="29138" xr:uid="{00000000-0005-0000-0000-000003C10000}"/>
    <cellStyle name="Percent 3 7" xfId="44735" xr:uid="{00000000-0005-0000-0000-000004C10000}"/>
    <cellStyle name="Percent 4" xfId="13319" xr:uid="{00000000-0005-0000-0000-000005C10000}"/>
    <cellStyle name="Percent 4 10" xfId="13320" xr:uid="{00000000-0005-0000-0000-000006C10000}"/>
    <cellStyle name="Percent 4 10 2" xfId="21220" xr:uid="{00000000-0005-0000-0000-000007C10000}"/>
    <cellStyle name="Percent 4 10 2 2" xfId="36889" xr:uid="{00000000-0005-0000-0000-000008C10000}"/>
    <cellStyle name="Percent 4 10 2 3" xfId="52486" xr:uid="{00000000-0005-0000-0000-000009C10000}"/>
    <cellStyle name="Percent 4 10 3" xfId="29143" xr:uid="{00000000-0005-0000-0000-00000AC10000}"/>
    <cellStyle name="Percent 4 10 4" xfId="44740" xr:uid="{00000000-0005-0000-0000-00000BC10000}"/>
    <cellStyle name="Percent 4 11" xfId="13321" xr:uid="{00000000-0005-0000-0000-00000CC10000}"/>
    <cellStyle name="Percent 4 11 2" xfId="21221" xr:uid="{00000000-0005-0000-0000-00000DC10000}"/>
    <cellStyle name="Percent 4 11 2 2" xfId="36890" xr:uid="{00000000-0005-0000-0000-00000EC10000}"/>
    <cellStyle name="Percent 4 11 2 3" xfId="52487" xr:uid="{00000000-0005-0000-0000-00000FC10000}"/>
    <cellStyle name="Percent 4 11 3" xfId="29144" xr:uid="{00000000-0005-0000-0000-000010C10000}"/>
    <cellStyle name="Percent 4 11 4" xfId="44741" xr:uid="{00000000-0005-0000-0000-000011C10000}"/>
    <cellStyle name="Percent 4 12" xfId="13322" xr:uid="{00000000-0005-0000-0000-000012C10000}"/>
    <cellStyle name="Percent 4 12 2" xfId="21222" xr:uid="{00000000-0005-0000-0000-000013C10000}"/>
    <cellStyle name="Percent 4 12 2 2" xfId="36891" xr:uid="{00000000-0005-0000-0000-000014C10000}"/>
    <cellStyle name="Percent 4 12 2 3" xfId="52488" xr:uid="{00000000-0005-0000-0000-000015C10000}"/>
    <cellStyle name="Percent 4 12 3" xfId="29145" xr:uid="{00000000-0005-0000-0000-000016C10000}"/>
    <cellStyle name="Percent 4 12 4" xfId="44742" xr:uid="{00000000-0005-0000-0000-000017C10000}"/>
    <cellStyle name="Percent 4 13" xfId="13323" xr:uid="{00000000-0005-0000-0000-000018C10000}"/>
    <cellStyle name="Percent 4 13 2" xfId="21223" xr:uid="{00000000-0005-0000-0000-000019C10000}"/>
    <cellStyle name="Percent 4 13 2 2" xfId="36892" xr:uid="{00000000-0005-0000-0000-00001AC10000}"/>
    <cellStyle name="Percent 4 13 2 3" xfId="52489" xr:uid="{00000000-0005-0000-0000-00001BC10000}"/>
    <cellStyle name="Percent 4 13 3" xfId="29146" xr:uid="{00000000-0005-0000-0000-00001CC10000}"/>
    <cellStyle name="Percent 4 13 4" xfId="44743" xr:uid="{00000000-0005-0000-0000-00001DC10000}"/>
    <cellStyle name="Percent 4 14" xfId="13324" xr:uid="{00000000-0005-0000-0000-00001EC10000}"/>
    <cellStyle name="Percent 4 14 2" xfId="21224" xr:uid="{00000000-0005-0000-0000-00001FC10000}"/>
    <cellStyle name="Percent 4 14 2 2" xfId="36893" xr:uid="{00000000-0005-0000-0000-000020C10000}"/>
    <cellStyle name="Percent 4 14 2 3" xfId="52490" xr:uid="{00000000-0005-0000-0000-000021C10000}"/>
    <cellStyle name="Percent 4 14 3" xfId="29147" xr:uid="{00000000-0005-0000-0000-000022C10000}"/>
    <cellStyle name="Percent 4 14 4" xfId="44744" xr:uid="{00000000-0005-0000-0000-000023C10000}"/>
    <cellStyle name="Percent 4 15" xfId="21219" xr:uid="{00000000-0005-0000-0000-000024C10000}"/>
    <cellStyle name="Percent 4 15 2" xfId="36888" xr:uid="{00000000-0005-0000-0000-000025C10000}"/>
    <cellStyle name="Percent 4 15 3" xfId="52485" xr:uid="{00000000-0005-0000-0000-000026C10000}"/>
    <cellStyle name="Percent 4 16" xfId="29142" xr:uid="{00000000-0005-0000-0000-000027C10000}"/>
    <cellStyle name="Percent 4 17" xfId="44739" xr:uid="{00000000-0005-0000-0000-000028C10000}"/>
    <cellStyle name="Percent 4 2" xfId="13325" xr:uid="{00000000-0005-0000-0000-000029C10000}"/>
    <cellStyle name="Percent 4 2 2" xfId="21225" xr:uid="{00000000-0005-0000-0000-00002AC10000}"/>
    <cellStyle name="Percent 4 2 2 2" xfId="36894" xr:uid="{00000000-0005-0000-0000-00002BC10000}"/>
    <cellStyle name="Percent 4 2 2 3" xfId="52491" xr:uid="{00000000-0005-0000-0000-00002CC10000}"/>
    <cellStyle name="Percent 4 2 3" xfId="29148" xr:uid="{00000000-0005-0000-0000-00002DC10000}"/>
    <cellStyle name="Percent 4 2 4" xfId="44745" xr:uid="{00000000-0005-0000-0000-00002EC10000}"/>
    <cellStyle name="Percent 4 3" xfId="13326" xr:uid="{00000000-0005-0000-0000-00002FC10000}"/>
    <cellStyle name="Percent 4 3 2" xfId="21226" xr:uid="{00000000-0005-0000-0000-000030C10000}"/>
    <cellStyle name="Percent 4 3 2 2" xfId="36895" xr:uid="{00000000-0005-0000-0000-000031C10000}"/>
    <cellStyle name="Percent 4 3 2 3" xfId="52492" xr:uid="{00000000-0005-0000-0000-000032C10000}"/>
    <cellStyle name="Percent 4 3 3" xfId="29149" xr:uid="{00000000-0005-0000-0000-000033C10000}"/>
    <cellStyle name="Percent 4 3 4" xfId="44746" xr:uid="{00000000-0005-0000-0000-000034C10000}"/>
    <cellStyle name="Percent 4 4" xfId="13327" xr:uid="{00000000-0005-0000-0000-000035C10000}"/>
    <cellStyle name="Percent 4 4 2" xfId="21227" xr:uid="{00000000-0005-0000-0000-000036C10000}"/>
    <cellStyle name="Percent 4 4 2 2" xfId="36896" xr:uid="{00000000-0005-0000-0000-000037C10000}"/>
    <cellStyle name="Percent 4 4 2 3" xfId="52493" xr:uid="{00000000-0005-0000-0000-000038C10000}"/>
    <cellStyle name="Percent 4 4 3" xfId="29150" xr:uid="{00000000-0005-0000-0000-000039C10000}"/>
    <cellStyle name="Percent 4 4 4" xfId="44747" xr:uid="{00000000-0005-0000-0000-00003AC10000}"/>
    <cellStyle name="Percent 4 5" xfId="13328" xr:uid="{00000000-0005-0000-0000-00003BC10000}"/>
    <cellStyle name="Percent 4 5 2" xfId="21228" xr:uid="{00000000-0005-0000-0000-00003CC10000}"/>
    <cellStyle name="Percent 4 5 2 2" xfId="36897" xr:uid="{00000000-0005-0000-0000-00003DC10000}"/>
    <cellStyle name="Percent 4 5 2 3" xfId="52494" xr:uid="{00000000-0005-0000-0000-00003EC10000}"/>
    <cellStyle name="Percent 4 5 3" xfId="29151" xr:uid="{00000000-0005-0000-0000-00003FC10000}"/>
    <cellStyle name="Percent 4 5 4" xfId="44748" xr:uid="{00000000-0005-0000-0000-000040C10000}"/>
    <cellStyle name="Percent 4 6" xfId="13329" xr:uid="{00000000-0005-0000-0000-000041C10000}"/>
    <cellStyle name="Percent 4 6 2" xfId="21229" xr:uid="{00000000-0005-0000-0000-000042C10000}"/>
    <cellStyle name="Percent 4 6 2 2" xfId="36898" xr:uid="{00000000-0005-0000-0000-000043C10000}"/>
    <cellStyle name="Percent 4 6 2 3" xfId="52495" xr:uid="{00000000-0005-0000-0000-000044C10000}"/>
    <cellStyle name="Percent 4 6 3" xfId="29152" xr:uid="{00000000-0005-0000-0000-000045C10000}"/>
    <cellStyle name="Percent 4 6 4" xfId="44749" xr:uid="{00000000-0005-0000-0000-000046C10000}"/>
    <cellStyle name="Percent 4 7" xfId="13330" xr:uid="{00000000-0005-0000-0000-000047C10000}"/>
    <cellStyle name="Percent 4 7 2" xfId="21230" xr:uid="{00000000-0005-0000-0000-000048C10000}"/>
    <cellStyle name="Percent 4 7 2 2" xfId="36899" xr:uid="{00000000-0005-0000-0000-000049C10000}"/>
    <cellStyle name="Percent 4 7 2 3" xfId="52496" xr:uid="{00000000-0005-0000-0000-00004AC10000}"/>
    <cellStyle name="Percent 4 7 3" xfId="29153" xr:uid="{00000000-0005-0000-0000-00004BC10000}"/>
    <cellStyle name="Percent 4 7 4" xfId="44750" xr:uid="{00000000-0005-0000-0000-00004CC10000}"/>
    <cellStyle name="Percent 4 8" xfId="13331" xr:uid="{00000000-0005-0000-0000-00004DC10000}"/>
    <cellStyle name="Percent 4 8 2" xfId="21231" xr:uid="{00000000-0005-0000-0000-00004EC10000}"/>
    <cellStyle name="Percent 4 8 2 2" xfId="36900" xr:uid="{00000000-0005-0000-0000-00004FC10000}"/>
    <cellStyle name="Percent 4 8 2 3" xfId="52497" xr:uid="{00000000-0005-0000-0000-000050C10000}"/>
    <cellStyle name="Percent 4 8 3" xfId="29154" xr:uid="{00000000-0005-0000-0000-000051C10000}"/>
    <cellStyle name="Percent 4 8 4" xfId="44751" xr:uid="{00000000-0005-0000-0000-000052C10000}"/>
    <cellStyle name="Percent 4 9" xfId="13332" xr:uid="{00000000-0005-0000-0000-000053C10000}"/>
    <cellStyle name="Percent 4 9 2" xfId="21232" xr:uid="{00000000-0005-0000-0000-000054C10000}"/>
    <cellStyle name="Percent 4 9 2 2" xfId="36901" xr:uid="{00000000-0005-0000-0000-000055C10000}"/>
    <cellStyle name="Percent 4 9 2 3" xfId="52498" xr:uid="{00000000-0005-0000-0000-000056C10000}"/>
    <cellStyle name="Percent 4 9 3" xfId="29155" xr:uid="{00000000-0005-0000-0000-000057C10000}"/>
    <cellStyle name="Percent 4 9 4" xfId="44752" xr:uid="{00000000-0005-0000-0000-000058C10000}"/>
    <cellStyle name="Percent 5 10" xfId="13333" xr:uid="{00000000-0005-0000-0000-000059C10000}"/>
    <cellStyle name="Percent 5 10 2" xfId="21233" xr:uid="{00000000-0005-0000-0000-00005AC10000}"/>
    <cellStyle name="Percent 5 10 2 2" xfId="36902" xr:uid="{00000000-0005-0000-0000-00005BC10000}"/>
    <cellStyle name="Percent 5 10 2 3" xfId="52499" xr:uid="{00000000-0005-0000-0000-00005CC10000}"/>
    <cellStyle name="Percent 5 10 3" xfId="29156" xr:uid="{00000000-0005-0000-0000-00005DC10000}"/>
    <cellStyle name="Percent 5 10 4" xfId="44753" xr:uid="{00000000-0005-0000-0000-00005EC10000}"/>
    <cellStyle name="Percent 5 2" xfId="13334" xr:uid="{00000000-0005-0000-0000-00005FC10000}"/>
    <cellStyle name="Percent 5 2 2" xfId="21234" xr:uid="{00000000-0005-0000-0000-000060C10000}"/>
    <cellStyle name="Percent 5 2 2 2" xfId="36903" xr:uid="{00000000-0005-0000-0000-000061C10000}"/>
    <cellStyle name="Percent 5 2 2 3" xfId="52500" xr:uid="{00000000-0005-0000-0000-000062C10000}"/>
    <cellStyle name="Percent 5 2 3" xfId="29157" xr:uid="{00000000-0005-0000-0000-000063C10000}"/>
    <cellStyle name="Percent 5 2 4" xfId="44754" xr:uid="{00000000-0005-0000-0000-000064C10000}"/>
    <cellStyle name="Percent 5 3" xfId="13335" xr:uid="{00000000-0005-0000-0000-000065C10000}"/>
    <cellStyle name="Percent 5 3 2" xfId="21235" xr:uid="{00000000-0005-0000-0000-000066C10000}"/>
    <cellStyle name="Percent 5 3 2 2" xfId="36904" xr:uid="{00000000-0005-0000-0000-000067C10000}"/>
    <cellStyle name="Percent 5 3 2 3" xfId="52501" xr:uid="{00000000-0005-0000-0000-000068C10000}"/>
    <cellStyle name="Percent 5 3 3" xfId="29158" xr:uid="{00000000-0005-0000-0000-000069C10000}"/>
    <cellStyle name="Percent 5 3 4" xfId="44755" xr:uid="{00000000-0005-0000-0000-00006AC10000}"/>
    <cellStyle name="Percent 5 4" xfId="13336" xr:uid="{00000000-0005-0000-0000-00006BC10000}"/>
    <cellStyle name="Percent 5 4 2" xfId="21236" xr:uid="{00000000-0005-0000-0000-00006CC10000}"/>
    <cellStyle name="Percent 5 4 2 2" xfId="36905" xr:uid="{00000000-0005-0000-0000-00006DC10000}"/>
    <cellStyle name="Percent 5 4 2 3" xfId="52502" xr:uid="{00000000-0005-0000-0000-00006EC10000}"/>
    <cellStyle name="Percent 5 4 3" xfId="29159" xr:uid="{00000000-0005-0000-0000-00006FC10000}"/>
    <cellStyle name="Percent 5 4 4" xfId="44756" xr:uid="{00000000-0005-0000-0000-000070C10000}"/>
    <cellStyle name="Percent 5 5" xfId="13337" xr:uid="{00000000-0005-0000-0000-000071C10000}"/>
    <cellStyle name="Percent 5 5 2" xfId="21237" xr:uid="{00000000-0005-0000-0000-000072C10000}"/>
    <cellStyle name="Percent 5 5 2 2" xfId="36906" xr:uid="{00000000-0005-0000-0000-000073C10000}"/>
    <cellStyle name="Percent 5 5 2 3" xfId="52503" xr:uid="{00000000-0005-0000-0000-000074C10000}"/>
    <cellStyle name="Percent 5 5 3" xfId="29160" xr:uid="{00000000-0005-0000-0000-000075C10000}"/>
    <cellStyle name="Percent 5 5 4" xfId="44757" xr:uid="{00000000-0005-0000-0000-000076C10000}"/>
    <cellStyle name="Percent 5 6" xfId="13338" xr:uid="{00000000-0005-0000-0000-000077C10000}"/>
    <cellStyle name="Percent 5 6 2" xfId="21238" xr:uid="{00000000-0005-0000-0000-000078C10000}"/>
    <cellStyle name="Percent 5 6 2 2" xfId="36907" xr:uid="{00000000-0005-0000-0000-000079C10000}"/>
    <cellStyle name="Percent 5 6 2 3" xfId="52504" xr:uid="{00000000-0005-0000-0000-00007AC10000}"/>
    <cellStyle name="Percent 5 6 3" xfId="29161" xr:uid="{00000000-0005-0000-0000-00007BC10000}"/>
    <cellStyle name="Percent 5 6 4" xfId="44758" xr:uid="{00000000-0005-0000-0000-00007CC10000}"/>
    <cellStyle name="Percent 5 7" xfId="13339" xr:uid="{00000000-0005-0000-0000-00007DC10000}"/>
    <cellStyle name="Percent 5 7 2" xfId="21239" xr:uid="{00000000-0005-0000-0000-00007EC10000}"/>
    <cellStyle name="Percent 5 7 2 2" xfId="36908" xr:uid="{00000000-0005-0000-0000-00007FC10000}"/>
    <cellStyle name="Percent 5 7 2 3" xfId="52505" xr:uid="{00000000-0005-0000-0000-000080C10000}"/>
    <cellStyle name="Percent 5 7 3" xfId="29162" xr:uid="{00000000-0005-0000-0000-000081C10000}"/>
    <cellStyle name="Percent 5 7 4" xfId="44759" xr:uid="{00000000-0005-0000-0000-000082C10000}"/>
    <cellStyle name="Percent 5 8" xfId="13340" xr:uid="{00000000-0005-0000-0000-000083C10000}"/>
    <cellStyle name="Percent 5 8 2" xfId="21240" xr:uid="{00000000-0005-0000-0000-000084C10000}"/>
    <cellStyle name="Percent 5 8 2 2" xfId="36909" xr:uid="{00000000-0005-0000-0000-000085C10000}"/>
    <cellStyle name="Percent 5 8 2 3" xfId="52506" xr:uid="{00000000-0005-0000-0000-000086C10000}"/>
    <cellStyle name="Percent 5 8 3" xfId="29163" xr:uid="{00000000-0005-0000-0000-000087C10000}"/>
    <cellStyle name="Percent 5 8 4" xfId="44760" xr:uid="{00000000-0005-0000-0000-000088C10000}"/>
    <cellStyle name="Percent 5 9" xfId="13341" xr:uid="{00000000-0005-0000-0000-000089C10000}"/>
    <cellStyle name="Percent 5 9 2" xfId="21241" xr:uid="{00000000-0005-0000-0000-00008AC10000}"/>
    <cellStyle name="Percent 5 9 2 2" xfId="36910" xr:uid="{00000000-0005-0000-0000-00008BC10000}"/>
    <cellStyle name="Percent 5 9 2 3" xfId="52507" xr:uid="{00000000-0005-0000-0000-00008CC10000}"/>
    <cellStyle name="Percent 5 9 3" xfId="29164" xr:uid="{00000000-0005-0000-0000-00008DC10000}"/>
    <cellStyle name="Percent 5 9 4" xfId="44761" xr:uid="{00000000-0005-0000-0000-00008EC10000}"/>
    <cellStyle name="Percent 6 10" xfId="13342" xr:uid="{00000000-0005-0000-0000-00008FC10000}"/>
    <cellStyle name="Percent 6 10 2" xfId="21242" xr:uid="{00000000-0005-0000-0000-000090C10000}"/>
    <cellStyle name="Percent 6 10 2 2" xfId="36911" xr:uid="{00000000-0005-0000-0000-000091C10000}"/>
    <cellStyle name="Percent 6 10 2 3" xfId="52508" xr:uid="{00000000-0005-0000-0000-000092C10000}"/>
    <cellStyle name="Percent 6 10 3" xfId="29165" xr:uid="{00000000-0005-0000-0000-000093C10000}"/>
    <cellStyle name="Percent 6 10 4" xfId="44762" xr:uid="{00000000-0005-0000-0000-000094C10000}"/>
    <cellStyle name="Percent 6 2" xfId="13343" xr:uid="{00000000-0005-0000-0000-000095C10000}"/>
    <cellStyle name="Percent 6 2 2" xfId="21243" xr:uid="{00000000-0005-0000-0000-000096C10000}"/>
    <cellStyle name="Percent 6 2 2 2" xfId="36912" xr:uid="{00000000-0005-0000-0000-000097C10000}"/>
    <cellStyle name="Percent 6 2 2 3" xfId="52509" xr:uid="{00000000-0005-0000-0000-000098C10000}"/>
    <cellStyle name="Percent 6 2 3" xfId="29166" xr:uid="{00000000-0005-0000-0000-000099C10000}"/>
    <cellStyle name="Percent 6 2 4" xfId="44763" xr:uid="{00000000-0005-0000-0000-00009AC10000}"/>
    <cellStyle name="Percent 6 3" xfId="13344" xr:uid="{00000000-0005-0000-0000-00009BC10000}"/>
    <cellStyle name="Percent 6 3 2" xfId="21244" xr:uid="{00000000-0005-0000-0000-00009CC10000}"/>
    <cellStyle name="Percent 6 3 2 2" xfId="36913" xr:uid="{00000000-0005-0000-0000-00009DC10000}"/>
    <cellStyle name="Percent 6 3 2 3" xfId="52510" xr:uid="{00000000-0005-0000-0000-00009EC10000}"/>
    <cellStyle name="Percent 6 3 3" xfId="29167" xr:uid="{00000000-0005-0000-0000-00009FC10000}"/>
    <cellStyle name="Percent 6 3 4" xfId="44764" xr:uid="{00000000-0005-0000-0000-0000A0C10000}"/>
    <cellStyle name="Percent 6 4" xfId="13345" xr:uid="{00000000-0005-0000-0000-0000A1C10000}"/>
    <cellStyle name="Percent 6 4 2" xfId="21245" xr:uid="{00000000-0005-0000-0000-0000A2C10000}"/>
    <cellStyle name="Percent 6 4 2 2" xfId="36914" xr:uid="{00000000-0005-0000-0000-0000A3C10000}"/>
    <cellStyle name="Percent 6 4 2 3" xfId="52511" xr:uid="{00000000-0005-0000-0000-0000A4C10000}"/>
    <cellStyle name="Percent 6 4 3" xfId="29168" xr:uid="{00000000-0005-0000-0000-0000A5C10000}"/>
    <cellStyle name="Percent 6 4 4" xfId="44765" xr:uid="{00000000-0005-0000-0000-0000A6C10000}"/>
    <cellStyle name="Percent 6 5" xfId="13346" xr:uid="{00000000-0005-0000-0000-0000A7C10000}"/>
    <cellStyle name="Percent 6 5 2" xfId="21246" xr:uid="{00000000-0005-0000-0000-0000A8C10000}"/>
    <cellStyle name="Percent 6 5 2 2" xfId="36915" xr:uid="{00000000-0005-0000-0000-0000A9C10000}"/>
    <cellStyle name="Percent 6 5 2 3" xfId="52512" xr:uid="{00000000-0005-0000-0000-0000AAC10000}"/>
    <cellStyle name="Percent 6 5 3" xfId="29169" xr:uid="{00000000-0005-0000-0000-0000ABC10000}"/>
    <cellStyle name="Percent 6 5 4" xfId="44766" xr:uid="{00000000-0005-0000-0000-0000ACC10000}"/>
    <cellStyle name="Percent 6 6" xfId="13347" xr:uid="{00000000-0005-0000-0000-0000ADC10000}"/>
    <cellStyle name="Percent 6 6 2" xfId="21247" xr:uid="{00000000-0005-0000-0000-0000AEC10000}"/>
    <cellStyle name="Percent 6 6 2 2" xfId="36916" xr:uid="{00000000-0005-0000-0000-0000AFC10000}"/>
    <cellStyle name="Percent 6 6 2 3" xfId="52513" xr:uid="{00000000-0005-0000-0000-0000B0C10000}"/>
    <cellStyle name="Percent 6 6 3" xfId="29170" xr:uid="{00000000-0005-0000-0000-0000B1C10000}"/>
    <cellStyle name="Percent 6 6 4" xfId="44767" xr:uid="{00000000-0005-0000-0000-0000B2C10000}"/>
    <cellStyle name="Percent 6 7" xfId="13348" xr:uid="{00000000-0005-0000-0000-0000B3C10000}"/>
    <cellStyle name="Percent 6 7 2" xfId="21248" xr:uid="{00000000-0005-0000-0000-0000B4C10000}"/>
    <cellStyle name="Percent 6 7 2 2" xfId="36917" xr:uid="{00000000-0005-0000-0000-0000B5C10000}"/>
    <cellStyle name="Percent 6 7 2 3" xfId="52514" xr:uid="{00000000-0005-0000-0000-0000B6C10000}"/>
    <cellStyle name="Percent 6 7 3" xfId="29171" xr:uid="{00000000-0005-0000-0000-0000B7C10000}"/>
    <cellStyle name="Percent 6 7 4" xfId="44768" xr:uid="{00000000-0005-0000-0000-0000B8C10000}"/>
    <cellStyle name="Percent 6 8" xfId="13349" xr:uid="{00000000-0005-0000-0000-0000B9C10000}"/>
    <cellStyle name="Percent 6 8 2" xfId="21249" xr:uid="{00000000-0005-0000-0000-0000BAC10000}"/>
    <cellStyle name="Percent 6 8 2 2" xfId="36918" xr:uid="{00000000-0005-0000-0000-0000BBC10000}"/>
    <cellStyle name="Percent 6 8 2 3" xfId="52515" xr:uid="{00000000-0005-0000-0000-0000BCC10000}"/>
    <cellStyle name="Percent 6 8 3" xfId="29172" xr:uid="{00000000-0005-0000-0000-0000BDC10000}"/>
    <cellStyle name="Percent 6 8 4" xfId="44769" xr:uid="{00000000-0005-0000-0000-0000BEC10000}"/>
    <cellStyle name="Percent 6 9" xfId="13350" xr:uid="{00000000-0005-0000-0000-0000BFC10000}"/>
    <cellStyle name="Percent 6 9 2" xfId="21250" xr:uid="{00000000-0005-0000-0000-0000C0C10000}"/>
    <cellStyle name="Percent 6 9 2 2" xfId="36919" xr:uid="{00000000-0005-0000-0000-0000C1C10000}"/>
    <cellStyle name="Percent 6 9 2 3" xfId="52516" xr:uid="{00000000-0005-0000-0000-0000C2C10000}"/>
    <cellStyle name="Percent 6 9 3" xfId="29173" xr:uid="{00000000-0005-0000-0000-0000C3C10000}"/>
    <cellStyle name="Percent 6 9 4" xfId="44770" xr:uid="{00000000-0005-0000-0000-0000C4C10000}"/>
    <cellStyle name="Percent 8" xfId="13351" xr:uid="{00000000-0005-0000-0000-0000C5C10000}"/>
    <cellStyle name="Percent 8 10" xfId="13352" xr:uid="{00000000-0005-0000-0000-0000C6C10000}"/>
    <cellStyle name="Percent 8 10 2" xfId="21252" xr:uid="{00000000-0005-0000-0000-0000C7C10000}"/>
    <cellStyle name="Percent 8 10 2 2" xfId="36921" xr:uid="{00000000-0005-0000-0000-0000C8C10000}"/>
    <cellStyle name="Percent 8 10 2 3" xfId="52518" xr:uid="{00000000-0005-0000-0000-0000C9C10000}"/>
    <cellStyle name="Percent 8 10 3" xfId="29175" xr:uid="{00000000-0005-0000-0000-0000CAC10000}"/>
    <cellStyle name="Percent 8 10 4" xfId="44772" xr:uid="{00000000-0005-0000-0000-0000CBC10000}"/>
    <cellStyle name="Percent 8 11" xfId="13353" xr:uid="{00000000-0005-0000-0000-0000CCC10000}"/>
    <cellStyle name="Percent 8 11 2" xfId="21253" xr:uid="{00000000-0005-0000-0000-0000CDC10000}"/>
    <cellStyle name="Percent 8 11 2 2" xfId="36922" xr:uid="{00000000-0005-0000-0000-0000CEC10000}"/>
    <cellStyle name="Percent 8 11 2 3" xfId="52519" xr:uid="{00000000-0005-0000-0000-0000CFC10000}"/>
    <cellStyle name="Percent 8 11 3" xfId="29176" xr:uid="{00000000-0005-0000-0000-0000D0C10000}"/>
    <cellStyle name="Percent 8 11 4" xfId="44773" xr:uid="{00000000-0005-0000-0000-0000D1C10000}"/>
    <cellStyle name="Percent 8 12" xfId="13354" xr:uid="{00000000-0005-0000-0000-0000D2C10000}"/>
    <cellStyle name="Percent 8 12 2" xfId="21254" xr:uid="{00000000-0005-0000-0000-0000D3C10000}"/>
    <cellStyle name="Percent 8 12 2 2" xfId="36923" xr:uid="{00000000-0005-0000-0000-0000D4C10000}"/>
    <cellStyle name="Percent 8 12 2 3" xfId="52520" xr:uid="{00000000-0005-0000-0000-0000D5C10000}"/>
    <cellStyle name="Percent 8 12 3" xfId="29177" xr:uid="{00000000-0005-0000-0000-0000D6C10000}"/>
    <cellStyle name="Percent 8 12 4" xfId="44774" xr:uid="{00000000-0005-0000-0000-0000D7C10000}"/>
    <cellStyle name="Percent 8 13" xfId="13355" xr:uid="{00000000-0005-0000-0000-0000D8C10000}"/>
    <cellStyle name="Percent 8 13 2" xfId="21255" xr:uid="{00000000-0005-0000-0000-0000D9C10000}"/>
    <cellStyle name="Percent 8 13 2 2" xfId="36924" xr:uid="{00000000-0005-0000-0000-0000DAC10000}"/>
    <cellStyle name="Percent 8 13 2 3" xfId="52521" xr:uid="{00000000-0005-0000-0000-0000DBC10000}"/>
    <cellStyle name="Percent 8 13 3" xfId="29178" xr:uid="{00000000-0005-0000-0000-0000DCC10000}"/>
    <cellStyle name="Percent 8 13 4" xfId="44775" xr:uid="{00000000-0005-0000-0000-0000DDC10000}"/>
    <cellStyle name="Percent 8 14" xfId="13356" xr:uid="{00000000-0005-0000-0000-0000DEC10000}"/>
    <cellStyle name="Percent 8 14 2" xfId="21256" xr:uid="{00000000-0005-0000-0000-0000DFC10000}"/>
    <cellStyle name="Percent 8 14 2 2" xfId="36925" xr:uid="{00000000-0005-0000-0000-0000E0C10000}"/>
    <cellStyle name="Percent 8 14 2 3" xfId="52522" xr:uid="{00000000-0005-0000-0000-0000E1C10000}"/>
    <cellStyle name="Percent 8 14 3" xfId="29179" xr:uid="{00000000-0005-0000-0000-0000E2C10000}"/>
    <cellStyle name="Percent 8 14 4" xfId="44776" xr:uid="{00000000-0005-0000-0000-0000E3C10000}"/>
    <cellStyle name="Percent 8 15" xfId="13357" xr:uid="{00000000-0005-0000-0000-0000E4C10000}"/>
    <cellStyle name="Percent 8 15 2" xfId="21257" xr:uid="{00000000-0005-0000-0000-0000E5C10000}"/>
    <cellStyle name="Percent 8 15 2 2" xfId="36926" xr:uid="{00000000-0005-0000-0000-0000E6C10000}"/>
    <cellStyle name="Percent 8 15 2 3" xfId="52523" xr:uid="{00000000-0005-0000-0000-0000E7C10000}"/>
    <cellStyle name="Percent 8 15 3" xfId="29180" xr:uid="{00000000-0005-0000-0000-0000E8C10000}"/>
    <cellStyle name="Percent 8 15 4" xfId="44777" xr:uid="{00000000-0005-0000-0000-0000E9C10000}"/>
    <cellStyle name="Percent 8 16" xfId="13358" xr:uid="{00000000-0005-0000-0000-0000EAC10000}"/>
    <cellStyle name="Percent 8 16 2" xfId="21258" xr:uid="{00000000-0005-0000-0000-0000EBC10000}"/>
    <cellStyle name="Percent 8 16 2 2" xfId="36927" xr:uid="{00000000-0005-0000-0000-0000ECC10000}"/>
    <cellStyle name="Percent 8 16 2 3" xfId="52524" xr:uid="{00000000-0005-0000-0000-0000EDC10000}"/>
    <cellStyle name="Percent 8 16 3" xfId="29181" xr:uid="{00000000-0005-0000-0000-0000EEC10000}"/>
    <cellStyle name="Percent 8 16 4" xfId="44778" xr:uid="{00000000-0005-0000-0000-0000EFC10000}"/>
    <cellStyle name="Percent 8 17" xfId="13359" xr:uid="{00000000-0005-0000-0000-0000F0C10000}"/>
    <cellStyle name="Percent 8 17 2" xfId="21259" xr:uid="{00000000-0005-0000-0000-0000F1C10000}"/>
    <cellStyle name="Percent 8 17 2 2" xfId="36928" xr:uid="{00000000-0005-0000-0000-0000F2C10000}"/>
    <cellStyle name="Percent 8 17 2 3" xfId="52525" xr:uid="{00000000-0005-0000-0000-0000F3C10000}"/>
    <cellStyle name="Percent 8 17 3" xfId="29182" xr:uid="{00000000-0005-0000-0000-0000F4C10000}"/>
    <cellStyle name="Percent 8 17 4" xfId="44779" xr:uid="{00000000-0005-0000-0000-0000F5C10000}"/>
    <cellStyle name="Percent 8 18" xfId="21251" xr:uid="{00000000-0005-0000-0000-0000F6C10000}"/>
    <cellStyle name="Percent 8 18 2" xfId="36920" xr:uid="{00000000-0005-0000-0000-0000F7C10000}"/>
    <cellStyle name="Percent 8 18 3" xfId="52517" xr:uid="{00000000-0005-0000-0000-0000F8C10000}"/>
    <cellStyle name="Percent 8 19" xfId="29174" xr:uid="{00000000-0005-0000-0000-0000F9C10000}"/>
    <cellStyle name="Percent 8 2" xfId="13360" xr:uid="{00000000-0005-0000-0000-0000FAC10000}"/>
    <cellStyle name="Percent 8 2 2" xfId="21260" xr:uid="{00000000-0005-0000-0000-0000FBC10000}"/>
    <cellStyle name="Percent 8 2 2 2" xfId="36929" xr:uid="{00000000-0005-0000-0000-0000FCC10000}"/>
    <cellStyle name="Percent 8 2 2 3" xfId="52526" xr:uid="{00000000-0005-0000-0000-0000FDC10000}"/>
    <cellStyle name="Percent 8 2 3" xfId="29183" xr:uid="{00000000-0005-0000-0000-0000FEC10000}"/>
    <cellStyle name="Percent 8 2 4" xfId="44780" xr:uid="{00000000-0005-0000-0000-0000FFC10000}"/>
    <cellStyle name="Percent 8 20" xfId="44771" xr:uid="{00000000-0005-0000-0000-000000C20000}"/>
    <cellStyle name="Percent 8 3" xfId="13361" xr:uid="{00000000-0005-0000-0000-000001C20000}"/>
    <cellStyle name="Percent 8 3 2" xfId="21261" xr:uid="{00000000-0005-0000-0000-000002C20000}"/>
    <cellStyle name="Percent 8 3 2 2" xfId="36930" xr:uid="{00000000-0005-0000-0000-000003C20000}"/>
    <cellStyle name="Percent 8 3 2 3" xfId="52527" xr:uid="{00000000-0005-0000-0000-000004C20000}"/>
    <cellStyle name="Percent 8 3 3" xfId="29184" xr:uid="{00000000-0005-0000-0000-000005C20000}"/>
    <cellStyle name="Percent 8 3 4" xfId="44781" xr:uid="{00000000-0005-0000-0000-000006C20000}"/>
    <cellStyle name="Percent 8 4" xfId="13362" xr:uid="{00000000-0005-0000-0000-000007C20000}"/>
    <cellStyle name="Percent 8 4 2" xfId="21262" xr:uid="{00000000-0005-0000-0000-000008C20000}"/>
    <cellStyle name="Percent 8 4 2 2" xfId="36931" xr:uid="{00000000-0005-0000-0000-000009C20000}"/>
    <cellStyle name="Percent 8 4 2 3" xfId="52528" xr:uid="{00000000-0005-0000-0000-00000AC20000}"/>
    <cellStyle name="Percent 8 4 3" xfId="29185" xr:uid="{00000000-0005-0000-0000-00000BC20000}"/>
    <cellStyle name="Percent 8 4 4" xfId="44782" xr:uid="{00000000-0005-0000-0000-00000CC20000}"/>
    <cellStyle name="Percent 8 5" xfId="13363" xr:uid="{00000000-0005-0000-0000-00000DC20000}"/>
    <cellStyle name="Percent 8 5 2" xfId="21263" xr:uid="{00000000-0005-0000-0000-00000EC20000}"/>
    <cellStyle name="Percent 8 5 2 2" xfId="36932" xr:uid="{00000000-0005-0000-0000-00000FC20000}"/>
    <cellStyle name="Percent 8 5 2 3" xfId="52529" xr:uid="{00000000-0005-0000-0000-000010C20000}"/>
    <cellStyle name="Percent 8 5 3" xfId="29186" xr:uid="{00000000-0005-0000-0000-000011C20000}"/>
    <cellStyle name="Percent 8 5 4" xfId="44783" xr:uid="{00000000-0005-0000-0000-000012C20000}"/>
    <cellStyle name="Percent 8 6" xfId="13364" xr:uid="{00000000-0005-0000-0000-000013C20000}"/>
    <cellStyle name="Percent 8 6 2" xfId="21264" xr:uid="{00000000-0005-0000-0000-000014C20000}"/>
    <cellStyle name="Percent 8 6 2 2" xfId="36933" xr:uid="{00000000-0005-0000-0000-000015C20000}"/>
    <cellStyle name="Percent 8 6 2 3" xfId="52530" xr:uid="{00000000-0005-0000-0000-000016C20000}"/>
    <cellStyle name="Percent 8 6 3" xfId="29187" xr:uid="{00000000-0005-0000-0000-000017C20000}"/>
    <cellStyle name="Percent 8 6 4" xfId="44784" xr:uid="{00000000-0005-0000-0000-000018C20000}"/>
    <cellStyle name="Percent 8 7" xfId="13365" xr:uid="{00000000-0005-0000-0000-000019C20000}"/>
    <cellStyle name="Percent 8 7 2" xfId="21265" xr:uid="{00000000-0005-0000-0000-00001AC20000}"/>
    <cellStyle name="Percent 8 7 2 2" xfId="36934" xr:uid="{00000000-0005-0000-0000-00001BC20000}"/>
    <cellStyle name="Percent 8 7 2 3" xfId="52531" xr:uid="{00000000-0005-0000-0000-00001CC20000}"/>
    <cellStyle name="Percent 8 7 3" xfId="29188" xr:uid="{00000000-0005-0000-0000-00001DC20000}"/>
    <cellStyle name="Percent 8 7 4" xfId="44785" xr:uid="{00000000-0005-0000-0000-00001EC20000}"/>
    <cellStyle name="Percent 8 8" xfId="13366" xr:uid="{00000000-0005-0000-0000-00001FC20000}"/>
    <cellStyle name="Percent 8 8 2" xfId="21266" xr:uid="{00000000-0005-0000-0000-000020C20000}"/>
    <cellStyle name="Percent 8 8 2 2" xfId="36935" xr:uid="{00000000-0005-0000-0000-000021C20000}"/>
    <cellStyle name="Percent 8 8 2 3" xfId="52532" xr:uid="{00000000-0005-0000-0000-000022C20000}"/>
    <cellStyle name="Percent 8 8 3" xfId="29189" xr:uid="{00000000-0005-0000-0000-000023C20000}"/>
    <cellStyle name="Percent 8 8 4" xfId="44786" xr:uid="{00000000-0005-0000-0000-000024C20000}"/>
    <cellStyle name="Percent 8 9" xfId="13367" xr:uid="{00000000-0005-0000-0000-000025C20000}"/>
    <cellStyle name="Percent 8 9 2" xfId="21267" xr:uid="{00000000-0005-0000-0000-000026C20000}"/>
    <cellStyle name="Percent 8 9 2 2" xfId="36936" xr:uid="{00000000-0005-0000-0000-000027C20000}"/>
    <cellStyle name="Percent 8 9 2 3" xfId="52533" xr:uid="{00000000-0005-0000-0000-000028C20000}"/>
    <cellStyle name="Percent 8 9 3" xfId="29190" xr:uid="{00000000-0005-0000-0000-000029C20000}"/>
    <cellStyle name="Percent 8 9 4" xfId="44787" xr:uid="{00000000-0005-0000-0000-00002AC20000}"/>
    <cellStyle name="Percent 9" xfId="13368" xr:uid="{00000000-0005-0000-0000-00002BC20000}"/>
    <cellStyle name="Percent 9 2" xfId="21268" xr:uid="{00000000-0005-0000-0000-00002CC20000}"/>
    <cellStyle name="Percent 9 2 2" xfId="36937" xr:uid="{00000000-0005-0000-0000-00002DC20000}"/>
    <cellStyle name="Percent 9 2 3" xfId="52534" xr:uid="{00000000-0005-0000-0000-00002EC20000}"/>
    <cellStyle name="Percent 9 3" xfId="29191" xr:uid="{00000000-0005-0000-0000-00002FC20000}"/>
    <cellStyle name="Percent 9 4" xfId="44788" xr:uid="{00000000-0005-0000-0000-000030C20000}"/>
    <cellStyle name="percentformat" xfId="13369" xr:uid="{00000000-0005-0000-0000-000031C20000}"/>
    <cellStyle name="percentformat 10" xfId="13370" xr:uid="{00000000-0005-0000-0000-000032C20000}"/>
    <cellStyle name="percentformat 10 2" xfId="21270" xr:uid="{00000000-0005-0000-0000-000033C20000}"/>
    <cellStyle name="percentformat 10 2 2" xfId="36939" xr:uid="{00000000-0005-0000-0000-000034C20000}"/>
    <cellStyle name="percentformat 10 2 3" xfId="52536" xr:uid="{00000000-0005-0000-0000-000035C20000}"/>
    <cellStyle name="percentformat 10 3" xfId="29193" xr:uid="{00000000-0005-0000-0000-000036C20000}"/>
    <cellStyle name="percentformat 10 4" xfId="44790" xr:uid="{00000000-0005-0000-0000-000037C20000}"/>
    <cellStyle name="percentformat 11" xfId="13371" xr:uid="{00000000-0005-0000-0000-000038C20000}"/>
    <cellStyle name="percentformat 11 2" xfId="21271" xr:uid="{00000000-0005-0000-0000-000039C20000}"/>
    <cellStyle name="percentformat 11 2 2" xfId="36940" xr:uid="{00000000-0005-0000-0000-00003AC20000}"/>
    <cellStyle name="percentformat 11 2 3" xfId="52537" xr:uid="{00000000-0005-0000-0000-00003BC20000}"/>
    <cellStyle name="percentformat 11 3" xfId="29194" xr:uid="{00000000-0005-0000-0000-00003CC20000}"/>
    <cellStyle name="percentformat 11 4" xfId="44791" xr:uid="{00000000-0005-0000-0000-00003DC20000}"/>
    <cellStyle name="percentformat 12" xfId="13372" xr:uid="{00000000-0005-0000-0000-00003EC20000}"/>
    <cellStyle name="percentformat 12 2" xfId="21272" xr:uid="{00000000-0005-0000-0000-00003FC20000}"/>
    <cellStyle name="percentformat 12 2 2" xfId="36941" xr:uid="{00000000-0005-0000-0000-000040C20000}"/>
    <cellStyle name="percentformat 12 2 3" xfId="52538" xr:uid="{00000000-0005-0000-0000-000041C20000}"/>
    <cellStyle name="percentformat 12 3" xfId="29195" xr:uid="{00000000-0005-0000-0000-000042C20000}"/>
    <cellStyle name="percentformat 12 4" xfId="44792" xr:uid="{00000000-0005-0000-0000-000043C20000}"/>
    <cellStyle name="percentformat 13" xfId="13373" xr:uid="{00000000-0005-0000-0000-000044C20000}"/>
    <cellStyle name="percentformat 13 2" xfId="21273" xr:uid="{00000000-0005-0000-0000-000045C20000}"/>
    <cellStyle name="percentformat 13 2 2" xfId="36942" xr:uid="{00000000-0005-0000-0000-000046C20000}"/>
    <cellStyle name="percentformat 13 2 3" xfId="52539" xr:uid="{00000000-0005-0000-0000-000047C20000}"/>
    <cellStyle name="percentformat 13 3" xfId="29196" xr:uid="{00000000-0005-0000-0000-000048C20000}"/>
    <cellStyle name="percentformat 13 4" xfId="44793" xr:uid="{00000000-0005-0000-0000-000049C20000}"/>
    <cellStyle name="percentformat 14" xfId="13374" xr:uid="{00000000-0005-0000-0000-00004AC20000}"/>
    <cellStyle name="percentformat 14 2" xfId="21274" xr:uid="{00000000-0005-0000-0000-00004BC20000}"/>
    <cellStyle name="percentformat 14 2 2" xfId="36943" xr:uid="{00000000-0005-0000-0000-00004CC20000}"/>
    <cellStyle name="percentformat 14 2 3" xfId="52540" xr:uid="{00000000-0005-0000-0000-00004DC20000}"/>
    <cellStyle name="percentformat 14 3" xfId="29197" xr:uid="{00000000-0005-0000-0000-00004EC20000}"/>
    <cellStyle name="percentformat 14 4" xfId="44794" xr:uid="{00000000-0005-0000-0000-00004FC20000}"/>
    <cellStyle name="percentformat 15" xfId="21269" xr:uid="{00000000-0005-0000-0000-000050C20000}"/>
    <cellStyle name="percentformat 15 2" xfId="36938" xr:uid="{00000000-0005-0000-0000-000051C20000}"/>
    <cellStyle name="percentformat 15 3" xfId="52535" xr:uid="{00000000-0005-0000-0000-000052C20000}"/>
    <cellStyle name="percentformat 16" xfId="29192" xr:uid="{00000000-0005-0000-0000-000053C20000}"/>
    <cellStyle name="percentformat 17" xfId="44789" xr:uid="{00000000-0005-0000-0000-000054C20000}"/>
    <cellStyle name="percentformat 2" xfId="13375" xr:uid="{00000000-0005-0000-0000-000055C20000}"/>
    <cellStyle name="percentformat 2 10" xfId="13376" xr:uid="{00000000-0005-0000-0000-000056C20000}"/>
    <cellStyle name="percentformat 2 10 2" xfId="21276" xr:uid="{00000000-0005-0000-0000-000057C20000}"/>
    <cellStyle name="percentformat 2 10 2 2" xfId="36945" xr:uid="{00000000-0005-0000-0000-000058C20000}"/>
    <cellStyle name="percentformat 2 10 2 3" xfId="52542" xr:uid="{00000000-0005-0000-0000-000059C20000}"/>
    <cellStyle name="percentformat 2 10 3" xfId="29199" xr:uid="{00000000-0005-0000-0000-00005AC20000}"/>
    <cellStyle name="percentformat 2 10 4" xfId="44796" xr:uid="{00000000-0005-0000-0000-00005BC20000}"/>
    <cellStyle name="percentformat 2 11" xfId="21275" xr:uid="{00000000-0005-0000-0000-00005CC20000}"/>
    <cellStyle name="percentformat 2 11 2" xfId="36944" xr:uid="{00000000-0005-0000-0000-00005DC20000}"/>
    <cellStyle name="percentformat 2 11 3" xfId="52541" xr:uid="{00000000-0005-0000-0000-00005EC20000}"/>
    <cellStyle name="percentformat 2 12" xfId="29198" xr:uid="{00000000-0005-0000-0000-00005FC20000}"/>
    <cellStyle name="percentformat 2 13" xfId="44795" xr:uid="{00000000-0005-0000-0000-000060C20000}"/>
    <cellStyle name="percentformat 2 2" xfId="13377" xr:uid="{00000000-0005-0000-0000-000061C20000}"/>
    <cellStyle name="percentformat 2 2 2" xfId="21277" xr:uid="{00000000-0005-0000-0000-000062C20000}"/>
    <cellStyle name="percentformat 2 2 2 2" xfId="36946" xr:uid="{00000000-0005-0000-0000-000063C20000}"/>
    <cellStyle name="percentformat 2 2 2 3" xfId="52543" xr:uid="{00000000-0005-0000-0000-000064C20000}"/>
    <cellStyle name="percentformat 2 2 3" xfId="29200" xr:uid="{00000000-0005-0000-0000-000065C20000}"/>
    <cellStyle name="percentformat 2 2 4" xfId="44797" xr:uid="{00000000-0005-0000-0000-000066C20000}"/>
    <cellStyle name="percentformat 2 3" xfId="13378" xr:uid="{00000000-0005-0000-0000-000067C20000}"/>
    <cellStyle name="percentformat 2 3 2" xfId="21278" xr:uid="{00000000-0005-0000-0000-000068C20000}"/>
    <cellStyle name="percentformat 2 3 2 2" xfId="36947" xr:uid="{00000000-0005-0000-0000-000069C20000}"/>
    <cellStyle name="percentformat 2 3 2 3" xfId="52544" xr:uid="{00000000-0005-0000-0000-00006AC20000}"/>
    <cellStyle name="percentformat 2 3 3" xfId="29201" xr:uid="{00000000-0005-0000-0000-00006BC20000}"/>
    <cellStyle name="percentformat 2 3 4" xfId="44798" xr:uid="{00000000-0005-0000-0000-00006CC20000}"/>
    <cellStyle name="percentformat 2 4" xfId="13379" xr:uid="{00000000-0005-0000-0000-00006DC20000}"/>
    <cellStyle name="percentformat 2 4 2" xfId="21279" xr:uid="{00000000-0005-0000-0000-00006EC20000}"/>
    <cellStyle name="percentformat 2 4 2 2" xfId="36948" xr:uid="{00000000-0005-0000-0000-00006FC20000}"/>
    <cellStyle name="percentformat 2 4 2 3" xfId="52545" xr:uid="{00000000-0005-0000-0000-000070C20000}"/>
    <cellStyle name="percentformat 2 4 3" xfId="29202" xr:uid="{00000000-0005-0000-0000-000071C20000}"/>
    <cellStyle name="percentformat 2 4 4" xfId="44799" xr:uid="{00000000-0005-0000-0000-000072C20000}"/>
    <cellStyle name="percentformat 2 5" xfId="13380" xr:uid="{00000000-0005-0000-0000-000073C20000}"/>
    <cellStyle name="percentformat 2 5 2" xfId="21280" xr:uid="{00000000-0005-0000-0000-000074C20000}"/>
    <cellStyle name="percentformat 2 5 2 2" xfId="36949" xr:uid="{00000000-0005-0000-0000-000075C20000}"/>
    <cellStyle name="percentformat 2 5 2 3" xfId="52546" xr:uid="{00000000-0005-0000-0000-000076C20000}"/>
    <cellStyle name="percentformat 2 5 3" xfId="29203" xr:uid="{00000000-0005-0000-0000-000077C20000}"/>
    <cellStyle name="percentformat 2 5 4" xfId="44800" xr:uid="{00000000-0005-0000-0000-000078C20000}"/>
    <cellStyle name="percentformat 2 6" xfId="13381" xr:uid="{00000000-0005-0000-0000-000079C20000}"/>
    <cellStyle name="percentformat 2 6 2" xfId="21281" xr:uid="{00000000-0005-0000-0000-00007AC20000}"/>
    <cellStyle name="percentformat 2 6 2 2" xfId="36950" xr:uid="{00000000-0005-0000-0000-00007BC20000}"/>
    <cellStyle name="percentformat 2 6 2 3" xfId="52547" xr:uid="{00000000-0005-0000-0000-00007CC20000}"/>
    <cellStyle name="percentformat 2 6 3" xfId="29204" xr:uid="{00000000-0005-0000-0000-00007DC20000}"/>
    <cellStyle name="percentformat 2 6 4" xfId="44801" xr:uid="{00000000-0005-0000-0000-00007EC20000}"/>
    <cellStyle name="percentformat 2 7" xfId="13382" xr:uid="{00000000-0005-0000-0000-00007FC20000}"/>
    <cellStyle name="percentformat 2 7 2" xfId="21282" xr:uid="{00000000-0005-0000-0000-000080C20000}"/>
    <cellStyle name="percentformat 2 7 2 2" xfId="36951" xr:uid="{00000000-0005-0000-0000-000081C20000}"/>
    <cellStyle name="percentformat 2 7 2 3" xfId="52548" xr:uid="{00000000-0005-0000-0000-000082C20000}"/>
    <cellStyle name="percentformat 2 7 3" xfId="29205" xr:uid="{00000000-0005-0000-0000-000083C20000}"/>
    <cellStyle name="percentformat 2 7 4" xfId="44802" xr:uid="{00000000-0005-0000-0000-000084C20000}"/>
    <cellStyle name="percentformat 2 8" xfId="13383" xr:uid="{00000000-0005-0000-0000-000085C20000}"/>
    <cellStyle name="percentformat 2 8 2" xfId="21283" xr:uid="{00000000-0005-0000-0000-000086C20000}"/>
    <cellStyle name="percentformat 2 8 2 2" xfId="36952" xr:uid="{00000000-0005-0000-0000-000087C20000}"/>
    <cellStyle name="percentformat 2 8 2 3" xfId="52549" xr:uid="{00000000-0005-0000-0000-000088C20000}"/>
    <cellStyle name="percentformat 2 8 3" xfId="29206" xr:uid="{00000000-0005-0000-0000-000089C20000}"/>
    <cellStyle name="percentformat 2 8 4" xfId="44803" xr:uid="{00000000-0005-0000-0000-00008AC20000}"/>
    <cellStyle name="percentformat 2 9" xfId="13384" xr:uid="{00000000-0005-0000-0000-00008BC20000}"/>
    <cellStyle name="percentformat 2 9 2" xfId="21284" xr:uid="{00000000-0005-0000-0000-00008CC20000}"/>
    <cellStyle name="percentformat 2 9 2 2" xfId="36953" xr:uid="{00000000-0005-0000-0000-00008DC20000}"/>
    <cellStyle name="percentformat 2 9 2 3" xfId="52550" xr:uid="{00000000-0005-0000-0000-00008EC20000}"/>
    <cellStyle name="percentformat 2 9 3" xfId="29207" xr:uid="{00000000-0005-0000-0000-00008FC20000}"/>
    <cellStyle name="percentformat 2 9 4" xfId="44804" xr:uid="{00000000-0005-0000-0000-000090C20000}"/>
    <cellStyle name="percentformat 3" xfId="13385" xr:uid="{00000000-0005-0000-0000-000091C20000}"/>
    <cellStyle name="percentformat 3 10" xfId="13386" xr:uid="{00000000-0005-0000-0000-000092C20000}"/>
    <cellStyle name="percentformat 3 10 2" xfId="21286" xr:uid="{00000000-0005-0000-0000-000093C20000}"/>
    <cellStyle name="percentformat 3 10 2 2" xfId="36955" xr:uid="{00000000-0005-0000-0000-000094C20000}"/>
    <cellStyle name="percentformat 3 10 2 3" xfId="52552" xr:uid="{00000000-0005-0000-0000-000095C20000}"/>
    <cellStyle name="percentformat 3 10 3" xfId="29209" xr:uid="{00000000-0005-0000-0000-000096C20000}"/>
    <cellStyle name="percentformat 3 10 4" xfId="44806" xr:uid="{00000000-0005-0000-0000-000097C20000}"/>
    <cellStyle name="percentformat 3 11" xfId="21285" xr:uid="{00000000-0005-0000-0000-000098C20000}"/>
    <cellStyle name="percentformat 3 11 2" xfId="36954" xr:uid="{00000000-0005-0000-0000-000099C20000}"/>
    <cellStyle name="percentformat 3 11 3" xfId="52551" xr:uid="{00000000-0005-0000-0000-00009AC20000}"/>
    <cellStyle name="percentformat 3 12" xfId="29208" xr:uid="{00000000-0005-0000-0000-00009BC20000}"/>
    <cellStyle name="percentformat 3 13" xfId="44805" xr:uid="{00000000-0005-0000-0000-00009CC20000}"/>
    <cellStyle name="percentformat 3 2" xfId="13387" xr:uid="{00000000-0005-0000-0000-00009DC20000}"/>
    <cellStyle name="percentformat 3 2 2" xfId="21287" xr:uid="{00000000-0005-0000-0000-00009EC20000}"/>
    <cellStyle name="percentformat 3 2 2 2" xfId="36956" xr:uid="{00000000-0005-0000-0000-00009FC20000}"/>
    <cellStyle name="percentformat 3 2 2 3" xfId="52553" xr:uid="{00000000-0005-0000-0000-0000A0C20000}"/>
    <cellStyle name="percentformat 3 2 3" xfId="29210" xr:uid="{00000000-0005-0000-0000-0000A1C20000}"/>
    <cellStyle name="percentformat 3 2 4" xfId="44807" xr:uid="{00000000-0005-0000-0000-0000A2C20000}"/>
    <cellStyle name="percentformat 3 3" xfId="13388" xr:uid="{00000000-0005-0000-0000-0000A3C20000}"/>
    <cellStyle name="percentformat 3 3 2" xfId="21288" xr:uid="{00000000-0005-0000-0000-0000A4C20000}"/>
    <cellStyle name="percentformat 3 3 2 2" xfId="36957" xr:uid="{00000000-0005-0000-0000-0000A5C20000}"/>
    <cellStyle name="percentformat 3 3 2 3" xfId="52554" xr:uid="{00000000-0005-0000-0000-0000A6C20000}"/>
    <cellStyle name="percentformat 3 3 3" xfId="29211" xr:uid="{00000000-0005-0000-0000-0000A7C20000}"/>
    <cellStyle name="percentformat 3 3 4" xfId="44808" xr:uid="{00000000-0005-0000-0000-0000A8C20000}"/>
    <cellStyle name="percentformat 3 4" xfId="13389" xr:uid="{00000000-0005-0000-0000-0000A9C20000}"/>
    <cellStyle name="percentformat 3 4 2" xfId="21289" xr:uid="{00000000-0005-0000-0000-0000AAC20000}"/>
    <cellStyle name="percentformat 3 4 2 2" xfId="36958" xr:uid="{00000000-0005-0000-0000-0000ABC20000}"/>
    <cellStyle name="percentformat 3 4 2 3" xfId="52555" xr:uid="{00000000-0005-0000-0000-0000ACC20000}"/>
    <cellStyle name="percentformat 3 4 3" xfId="29212" xr:uid="{00000000-0005-0000-0000-0000ADC20000}"/>
    <cellStyle name="percentformat 3 4 4" xfId="44809" xr:uid="{00000000-0005-0000-0000-0000AEC20000}"/>
    <cellStyle name="percentformat 3 5" xfId="13390" xr:uid="{00000000-0005-0000-0000-0000AFC20000}"/>
    <cellStyle name="percentformat 3 5 2" xfId="21290" xr:uid="{00000000-0005-0000-0000-0000B0C20000}"/>
    <cellStyle name="percentformat 3 5 2 2" xfId="36959" xr:uid="{00000000-0005-0000-0000-0000B1C20000}"/>
    <cellStyle name="percentformat 3 5 2 3" xfId="52556" xr:uid="{00000000-0005-0000-0000-0000B2C20000}"/>
    <cellStyle name="percentformat 3 5 3" xfId="29213" xr:uid="{00000000-0005-0000-0000-0000B3C20000}"/>
    <cellStyle name="percentformat 3 5 4" xfId="44810" xr:uid="{00000000-0005-0000-0000-0000B4C20000}"/>
    <cellStyle name="percentformat 3 6" xfId="13391" xr:uid="{00000000-0005-0000-0000-0000B5C20000}"/>
    <cellStyle name="percentformat 3 6 2" xfId="21291" xr:uid="{00000000-0005-0000-0000-0000B6C20000}"/>
    <cellStyle name="percentformat 3 6 2 2" xfId="36960" xr:uid="{00000000-0005-0000-0000-0000B7C20000}"/>
    <cellStyle name="percentformat 3 6 2 3" xfId="52557" xr:uid="{00000000-0005-0000-0000-0000B8C20000}"/>
    <cellStyle name="percentformat 3 6 3" xfId="29214" xr:uid="{00000000-0005-0000-0000-0000B9C20000}"/>
    <cellStyle name="percentformat 3 6 4" xfId="44811" xr:uid="{00000000-0005-0000-0000-0000BAC20000}"/>
    <cellStyle name="percentformat 3 7" xfId="13392" xr:uid="{00000000-0005-0000-0000-0000BBC20000}"/>
    <cellStyle name="percentformat 3 7 2" xfId="21292" xr:uid="{00000000-0005-0000-0000-0000BCC20000}"/>
    <cellStyle name="percentformat 3 7 2 2" xfId="36961" xr:uid="{00000000-0005-0000-0000-0000BDC20000}"/>
    <cellStyle name="percentformat 3 7 2 3" xfId="52558" xr:uid="{00000000-0005-0000-0000-0000BEC20000}"/>
    <cellStyle name="percentformat 3 7 3" xfId="29215" xr:uid="{00000000-0005-0000-0000-0000BFC20000}"/>
    <cellStyle name="percentformat 3 7 4" xfId="44812" xr:uid="{00000000-0005-0000-0000-0000C0C20000}"/>
    <cellStyle name="percentformat 3 8" xfId="13393" xr:uid="{00000000-0005-0000-0000-0000C1C20000}"/>
    <cellStyle name="percentformat 3 8 2" xfId="21293" xr:uid="{00000000-0005-0000-0000-0000C2C20000}"/>
    <cellStyle name="percentformat 3 8 2 2" xfId="36962" xr:uid="{00000000-0005-0000-0000-0000C3C20000}"/>
    <cellStyle name="percentformat 3 8 2 3" xfId="52559" xr:uid="{00000000-0005-0000-0000-0000C4C20000}"/>
    <cellStyle name="percentformat 3 8 3" xfId="29216" xr:uid="{00000000-0005-0000-0000-0000C5C20000}"/>
    <cellStyle name="percentformat 3 8 4" xfId="44813" xr:uid="{00000000-0005-0000-0000-0000C6C20000}"/>
    <cellStyle name="percentformat 3 9" xfId="13394" xr:uid="{00000000-0005-0000-0000-0000C7C20000}"/>
    <cellStyle name="percentformat 3 9 2" xfId="21294" xr:uid="{00000000-0005-0000-0000-0000C8C20000}"/>
    <cellStyle name="percentformat 3 9 2 2" xfId="36963" xr:uid="{00000000-0005-0000-0000-0000C9C20000}"/>
    <cellStyle name="percentformat 3 9 2 3" xfId="52560" xr:uid="{00000000-0005-0000-0000-0000CAC20000}"/>
    <cellStyle name="percentformat 3 9 3" xfId="29217" xr:uid="{00000000-0005-0000-0000-0000CBC20000}"/>
    <cellStyle name="percentformat 3 9 4" xfId="44814" xr:uid="{00000000-0005-0000-0000-0000CCC20000}"/>
    <cellStyle name="percentformat 4" xfId="13395" xr:uid="{00000000-0005-0000-0000-0000CDC20000}"/>
    <cellStyle name="percentformat 4 10" xfId="13396" xr:uid="{00000000-0005-0000-0000-0000CEC20000}"/>
    <cellStyle name="percentformat 4 10 2" xfId="21296" xr:uid="{00000000-0005-0000-0000-0000CFC20000}"/>
    <cellStyle name="percentformat 4 10 2 2" xfId="36965" xr:uid="{00000000-0005-0000-0000-0000D0C20000}"/>
    <cellStyle name="percentformat 4 10 2 3" xfId="52562" xr:uid="{00000000-0005-0000-0000-0000D1C20000}"/>
    <cellStyle name="percentformat 4 10 3" xfId="29219" xr:uid="{00000000-0005-0000-0000-0000D2C20000}"/>
    <cellStyle name="percentformat 4 10 4" xfId="44816" xr:uid="{00000000-0005-0000-0000-0000D3C20000}"/>
    <cellStyle name="percentformat 4 11" xfId="21295" xr:uid="{00000000-0005-0000-0000-0000D4C20000}"/>
    <cellStyle name="percentformat 4 11 2" xfId="36964" xr:uid="{00000000-0005-0000-0000-0000D5C20000}"/>
    <cellStyle name="percentformat 4 11 3" xfId="52561" xr:uid="{00000000-0005-0000-0000-0000D6C20000}"/>
    <cellStyle name="percentformat 4 12" xfId="29218" xr:uid="{00000000-0005-0000-0000-0000D7C20000}"/>
    <cellStyle name="percentformat 4 13" xfId="44815" xr:uid="{00000000-0005-0000-0000-0000D8C20000}"/>
    <cellStyle name="percentformat 4 2" xfId="13397" xr:uid="{00000000-0005-0000-0000-0000D9C20000}"/>
    <cellStyle name="percentformat 4 2 2" xfId="21297" xr:uid="{00000000-0005-0000-0000-0000DAC20000}"/>
    <cellStyle name="percentformat 4 2 2 2" xfId="36966" xr:uid="{00000000-0005-0000-0000-0000DBC20000}"/>
    <cellStyle name="percentformat 4 2 2 3" xfId="52563" xr:uid="{00000000-0005-0000-0000-0000DCC20000}"/>
    <cellStyle name="percentformat 4 2 3" xfId="29220" xr:uid="{00000000-0005-0000-0000-0000DDC20000}"/>
    <cellStyle name="percentformat 4 2 4" xfId="44817" xr:uid="{00000000-0005-0000-0000-0000DEC20000}"/>
    <cellStyle name="percentformat 4 3" xfId="13398" xr:uid="{00000000-0005-0000-0000-0000DFC20000}"/>
    <cellStyle name="percentformat 4 3 2" xfId="21298" xr:uid="{00000000-0005-0000-0000-0000E0C20000}"/>
    <cellStyle name="percentformat 4 3 2 2" xfId="36967" xr:uid="{00000000-0005-0000-0000-0000E1C20000}"/>
    <cellStyle name="percentformat 4 3 2 3" xfId="52564" xr:uid="{00000000-0005-0000-0000-0000E2C20000}"/>
    <cellStyle name="percentformat 4 3 3" xfId="29221" xr:uid="{00000000-0005-0000-0000-0000E3C20000}"/>
    <cellStyle name="percentformat 4 3 4" xfId="44818" xr:uid="{00000000-0005-0000-0000-0000E4C20000}"/>
    <cellStyle name="percentformat 4 4" xfId="13399" xr:uid="{00000000-0005-0000-0000-0000E5C20000}"/>
    <cellStyle name="percentformat 4 4 2" xfId="21299" xr:uid="{00000000-0005-0000-0000-0000E6C20000}"/>
    <cellStyle name="percentformat 4 4 2 2" xfId="36968" xr:uid="{00000000-0005-0000-0000-0000E7C20000}"/>
    <cellStyle name="percentformat 4 4 2 3" xfId="52565" xr:uid="{00000000-0005-0000-0000-0000E8C20000}"/>
    <cellStyle name="percentformat 4 4 3" xfId="29222" xr:uid="{00000000-0005-0000-0000-0000E9C20000}"/>
    <cellStyle name="percentformat 4 4 4" xfId="44819" xr:uid="{00000000-0005-0000-0000-0000EAC20000}"/>
    <cellStyle name="percentformat 4 5" xfId="13400" xr:uid="{00000000-0005-0000-0000-0000EBC20000}"/>
    <cellStyle name="percentformat 4 5 2" xfId="21300" xr:uid="{00000000-0005-0000-0000-0000ECC20000}"/>
    <cellStyle name="percentformat 4 5 2 2" xfId="36969" xr:uid="{00000000-0005-0000-0000-0000EDC20000}"/>
    <cellStyle name="percentformat 4 5 2 3" xfId="52566" xr:uid="{00000000-0005-0000-0000-0000EEC20000}"/>
    <cellStyle name="percentformat 4 5 3" xfId="29223" xr:uid="{00000000-0005-0000-0000-0000EFC20000}"/>
    <cellStyle name="percentformat 4 5 4" xfId="44820" xr:uid="{00000000-0005-0000-0000-0000F0C20000}"/>
    <cellStyle name="percentformat 4 6" xfId="13401" xr:uid="{00000000-0005-0000-0000-0000F1C20000}"/>
    <cellStyle name="percentformat 4 6 2" xfId="21301" xr:uid="{00000000-0005-0000-0000-0000F2C20000}"/>
    <cellStyle name="percentformat 4 6 2 2" xfId="36970" xr:uid="{00000000-0005-0000-0000-0000F3C20000}"/>
    <cellStyle name="percentformat 4 6 2 3" xfId="52567" xr:uid="{00000000-0005-0000-0000-0000F4C20000}"/>
    <cellStyle name="percentformat 4 6 3" xfId="29224" xr:uid="{00000000-0005-0000-0000-0000F5C20000}"/>
    <cellStyle name="percentformat 4 6 4" xfId="44821" xr:uid="{00000000-0005-0000-0000-0000F6C20000}"/>
    <cellStyle name="percentformat 4 7" xfId="13402" xr:uid="{00000000-0005-0000-0000-0000F7C20000}"/>
    <cellStyle name="percentformat 4 7 2" xfId="21302" xr:uid="{00000000-0005-0000-0000-0000F8C20000}"/>
    <cellStyle name="percentformat 4 7 2 2" xfId="36971" xr:uid="{00000000-0005-0000-0000-0000F9C20000}"/>
    <cellStyle name="percentformat 4 7 2 3" xfId="52568" xr:uid="{00000000-0005-0000-0000-0000FAC20000}"/>
    <cellStyle name="percentformat 4 7 3" xfId="29225" xr:uid="{00000000-0005-0000-0000-0000FBC20000}"/>
    <cellStyle name="percentformat 4 7 4" xfId="44822" xr:uid="{00000000-0005-0000-0000-0000FCC20000}"/>
    <cellStyle name="percentformat 4 8" xfId="13403" xr:uid="{00000000-0005-0000-0000-0000FDC20000}"/>
    <cellStyle name="percentformat 4 8 2" xfId="21303" xr:uid="{00000000-0005-0000-0000-0000FEC20000}"/>
    <cellStyle name="percentformat 4 8 2 2" xfId="36972" xr:uid="{00000000-0005-0000-0000-0000FFC20000}"/>
    <cellStyle name="percentformat 4 8 2 3" xfId="52569" xr:uid="{00000000-0005-0000-0000-000000C30000}"/>
    <cellStyle name="percentformat 4 8 3" xfId="29226" xr:uid="{00000000-0005-0000-0000-000001C30000}"/>
    <cellStyle name="percentformat 4 8 4" xfId="44823" xr:uid="{00000000-0005-0000-0000-000002C30000}"/>
    <cellStyle name="percentformat 4 9" xfId="13404" xr:uid="{00000000-0005-0000-0000-000003C30000}"/>
    <cellStyle name="percentformat 4 9 2" xfId="21304" xr:uid="{00000000-0005-0000-0000-000004C30000}"/>
    <cellStyle name="percentformat 4 9 2 2" xfId="36973" xr:uid="{00000000-0005-0000-0000-000005C30000}"/>
    <cellStyle name="percentformat 4 9 2 3" xfId="52570" xr:uid="{00000000-0005-0000-0000-000006C30000}"/>
    <cellStyle name="percentformat 4 9 3" xfId="29227" xr:uid="{00000000-0005-0000-0000-000007C30000}"/>
    <cellStyle name="percentformat 4 9 4" xfId="44824" xr:uid="{00000000-0005-0000-0000-000008C30000}"/>
    <cellStyle name="percentformat 5" xfId="13405" xr:uid="{00000000-0005-0000-0000-000009C30000}"/>
    <cellStyle name="percentformat 5 10" xfId="13406" xr:uid="{00000000-0005-0000-0000-00000AC30000}"/>
    <cellStyle name="percentformat 5 10 2" xfId="21306" xr:uid="{00000000-0005-0000-0000-00000BC30000}"/>
    <cellStyle name="percentformat 5 10 2 2" xfId="36975" xr:uid="{00000000-0005-0000-0000-00000CC30000}"/>
    <cellStyle name="percentformat 5 10 2 3" xfId="52572" xr:uid="{00000000-0005-0000-0000-00000DC30000}"/>
    <cellStyle name="percentformat 5 10 3" xfId="29229" xr:uid="{00000000-0005-0000-0000-00000EC30000}"/>
    <cellStyle name="percentformat 5 10 4" xfId="44826" xr:uid="{00000000-0005-0000-0000-00000FC30000}"/>
    <cellStyle name="percentformat 5 11" xfId="21305" xr:uid="{00000000-0005-0000-0000-000010C30000}"/>
    <cellStyle name="percentformat 5 11 2" xfId="36974" xr:uid="{00000000-0005-0000-0000-000011C30000}"/>
    <cellStyle name="percentformat 5 11 3" xfId="52571" xr:uid="{00000000-0005-0000-0000-000012C30000}"/>
    <cellStyle name="percentformat 5 12" xfId="29228" xr:uid="{00000000-0005-0000-0000-000013C30000}"/>
    <cellStyle name="percentformat 5 13" xfId="44825" xr:uid="{00000000-0005-0000-0000-000014C30000}"/>
    <cellStyle name="percentformat 5 2" xfId="13407" xr:uid="{00000000-0005-0000-0000-000015C30000}"/>
    <cellStyle name="percentformat 5 2 2" xfId="21307" xr:uid="{00000000-0005-0000-0000-000016C30000}"/>
    <cellStyle name="percentformat 5 2 2 2" xfId="36976" xr:uid="{00000000-0005-0000-0000-000017C30000}"/>
    <cellStyle name="percentformat 5 2 2 3" xfId="52573" xr:uid="{00000000-0005-0000-0000-000018C30000}"/>
    <cellStyle name="percentformat 5 2 3" xfId="29230" xr:uid="{00000000-0005-0000-0000-000019C30000}"/>
    <cellStyle name="percentformat 5 2 4" xfId="44827" xr:uid="{00000000-0005-0000-0000-00001AC30000}"/>
    <cellStyle name="percentformat 5 3" xfId="13408" xr:uid="{00000000-0005-0000-0000-00001BC30000}"/>
    <cellStyle name="percentformat 5 3 2" xfId="21308" xr:uid="{00000000-0005-0000-0000-00001CC30000}"/>
    <cellStyle name="percentformat 5 3 2 2" xfId="36977" xr:uid="{00000000-0005-0000-0000-00001DC30000}"/>
    <cellStyle name="percentformat 5 3 2 3" xfId="52574" xr:uid="{00000000-0005-0000-0000-00001EC30000}"/>
    <cellStyle name="percentformat 5 3 3" xfId="29231" xr:uid="{00000000-0005-0000-0000-00001FC30000}"/>
    <cellStyle name="percentformat 5 3 4" xfId="44828" xr:uid="{00000000-0005-0000-0000-000020C30000}"/>
    <cellStyle name="percentformat 5 4" xfId="13409" xr:uid="{00000000-0005-0000-0000-000021C30000}"/>
    <cellStyle name="percentformat 5 4 2" xfId="21309" xr:uid="{00000000-0005-0000-0000-000022C30000}"/>
    <cellStyle name="percentformat 5 4 2 2" xfId="36978" xr:uid="{00000000-0005-0000-0000-000023C30000}"/>
    <cellStyle name="percentformat 5 4 2 3" xfId="52575" xr:uid="{00000000-0005-0000-0000-000024C30000}"/>
    <cellStyle name="percentformat 5 4 3" xfId="29232" xr:uid="{00000000-0005-0000-0000-000025C30000}"/>
    <cellStyle name="percentformat 5 4 4" xfId="44829" xr:uid="{00000000-0005-0000-0000-000026C30000}"/>
    <cellStyle name="percentformat 5 5" xfId="13410" xr:uid="{00000000-0005-0000-0000-000027C30000}"/>
    <cellStyle name="percentformat 5 5 2" xfId="21310" xr:uid="{00000000-0005-0000-0000-000028C30000}"/>
    <cellStyle name="percentformat 5 5 2 2" xfId="36979" xr:uid="{00000000-0005-0000-0000-000029C30000}"/>
    <cellStyle name="percentformat 5 5 2 3" xfId="52576" xr:uid="{00000000-0005-0000-0000-00002AC30000}"/>
    <cellStyle name="percentformat 5 5 3" xfId="29233" xr:uid="{00000000-0005-0000-0000-00002BC30000}"/>
    <cellStyle name="percentformat 5 5 4" xfId="44830" xr:uid="{00000000-0005-0000-0000-00002CC30000}"/>
    <cellStyle name="percentformat 5 6" xfId="13411" xr:uid="{00000000-0005-0000-0000-00002DC30000}"/>
    <cellStyle name="percentformat 5 6 2" xfId="21311" xr:uid="{00000000-0005-0000-0000-00002EC30000}"/>
    <cellStyle name="percentformat 5 6 2 2" xfId="36980" xr:uid="{00000000-0005-0000-0000-00002FC30000}"/>
    <cellStyle name="percentformat 5 6 2 3" xfId="52577" xr:uid="{00000000-0005-0000-0000-000030C30000}"/>
    <cellStyle name="percentformat 5 6 3" xfId="29234" xr:uid="{00000000-0005-0000-0000-000031C30000}"/>
    <cellStyle name="percentformat 5 6 4" xfId="44831" xr:uid="{00000000-0005-0000-0000-000032C30000}"/>
    <cellStyle name="percentformat 5 7" xfId="13412" xr:uid="{00000000-0005-0000-0000-000033C30000}"/>
    <cellStyle name="percentformat 5 7 2" xfId="21312" xr:uid="{00000000-0005-0000-0000-000034C30000}"/>
    <cellStyle name="percentformat 5 7 2 2" xfId="36981" xr:uid="{00000000-0005-0000-0000-000035C30000}"/>
    <cellStyle name="percentformat 5 7 2 3" xfId="52578" xr:uid="{00000000-0005-0000-0000-000036C30000}"/>
    <cellStyle name="percentformat 5 7 3" xfId="29235" xr:uid="{00000000-0005-0000-0000-000037C30000}"/>
    <cellStyle name="percentformat 5 7 4" xfId="44832" xr:uid="{00000000-0005-0000-0000-000038C30000}"/>
    <cellStyle name="percentformat 5 8" xfId="13413" xr:uid="{00000000-0005-0000-0000-000039C30000}"/>
    <cellStyle name="percentformat 5 8 2" xfId="21313" xr:uid="{00000000-0005-0000-0000-00003AC30000}"/>
    <cellStyle name="percentformat 5 8 2 2" xfId="36982" xr:uid="{00000000-0005-0000-0000-00003BC30000}"/>
    <cellStyle name="percentformat 5 8 2 3" xfId="52579" xr:uid="{00000000-0005-0000-0000-00003CC30000}"/>
    <cellStyle name="percentformat 5 8 3" xfId="29236" xr:uid="{00000000-0005-0000-0000-00003DC30000}"/>
    <cellStyle name="percentformat 5 8 4" xfId="44833" xr:uid="{00000000-0005-0000-0000-00003EC30000}"/>
    <cellStyle name="percentformat 5 9" xfId="13414" xr:uid="{00000000-0005-0000-0000-00003FC30000}"/>
    <cellStyle name="percentformat 5 9 2" xfId="21314" xr:uid="{00000000-0005-0000-0000-000040C30000}"/>
    <cellStyle name="percentformat 5 9 2 2" xfId="36983" xr:uid="{00000000-0005-0000-0000-000041C30000}"/>
    <cellStyle name="percentformat 5 9 2 3" xfId="52580" xr:uid="{00000000-0005-0000-0000-000042C30000}"/>
    <cellStyle name="percentformat 5 9 3" xfId="29237" xr:uid="{00000000-0005-0000-0000-000043C30000}"/>
    <cellStyle name="percentformat 5 9 4" xfId="44834" xr:uid="{00000000-0005-0000-0000-000044C30000}"/>
    <cellStyle name="percentformat 6" xfId="13415" xr:uid="{00000000-0005-0000-0000-000045C30000}"/>
    <cellStyle name="percentformat 6 2" xfId="21315" xr:uid="{00000000-0005-0000-0000-000046C30000}"/>
    <cellStyle name="percentformat 6 2 2" xfId="36984" xr:uid="{00000000-0005-0000-0000-000047C30000}"/>
    <cellStyle name="percentformat 6 2 3" xfId="52581" xr:uid="{00000000-0005-0000-0000-000048C30000}"/>
    <cellStyle name="percentformat 6 3" xfId="29238" xr:uid="{00000000-0005-0000-0000-000049C30000}"/>
    <cellStyle name="percentformat 6 4" xfId="44835" xr:uid="{00000000-0005-0000-0000-00004AC30000}"/>
    <cellStyle name="percentformat 7" xfId="13416" xr:uid="{00000000-0005-0000-0000-00004BC30000}"/>
    <cellStyle name="percentformat 7 2" xfId="21316" xr:uid="{00000000-0005-0000-0000-00004CC30000}"/>
    <cellStyle name="percentformat 7 2 2" xfId="36985" xr:uid="{00000000-0005-0000-0000-00004DC30000}"/>
    <cellStyle name="percentformat 7 2 3" xfId="52582" xr:uid="{00000000-0005-0000-0000-00004EC30000}"/>
    <cellStyle name="percentformat 7 3" xfId="29239" xr:uid="{00000000-0005-0000-0000-00004FC30000}"/>
    <cellStyle name="percentformat 7 4" xfId="44836" xr:uid="{00000000-0005-0000-0000-000050C30000}"/>
    <cellStyle name="percentformat 8" xfId="13417" xr:uid="{00000000-0005-0000-0000-000051C30000}"/>
    <cellStyle name="percentformat 8 2" xfId="21317" xr:uid="{00000000-0005-0000-0000-000052C30000}"/>
    <cellStyle name="percentformat 8 2 2" xfId="36986" xr:uid="{00000000-0005-0000-0000-000053C30000}"/>
    <cellStyle name="percentformat 8 2 3" xfId="52583" xr:uid="{00000000-0005-0000-0000-000054C30000}"/>
    <cellStyle name="percentformat 8 3" xfId="29240" xr:uid="{00000000-0005-0000-0000-000055C30000}"/>
    <cellStyle name="percentformat 8 4" xfId="44837" xr:uid="{00000000-0005-0000-0000-000056C30000}"/>
    <cellStyle name="percentformat 9" xfId="13418" xr:uid="{00000000-0005-0000-0000-000057C30000}"/>
    <cellStyle name="percentformat 9 2" xfId="21318" xr:uid="{00000000-0005-0000-0000-000058C30000}"/>
    <cellStyle name="percentformat 9 2 2" xfId="36987" xr:uid="{00000000-0005-0000-0000-000059C30000}"/>
    <cellStyle name="percentformat 9 2 3" xfId="52584" xr:uid="{00000000-0005-0000-0000-00005AC30000}"/>
    <cellStyle name="percentformat 9 3" xfId="29241" xr:uid="{00000000-0005-0000-0000-00005BC30000}"/>
    <cellStyle name="percentformat 9 4" xfId="44838" xr:uid="{00000000-0005-0000-0000-00005CC30000}"/>
    <cellStyle name="Porcentagem" xfId="2" builtinId="5"/>
    <cellStyle name="Porcentagem 10" xfId="531" xr:uid="{00000000-0005-0000-0000-00005EC30000}"/>
    <cellStyle name="Porcentagem 11" xfId="37668" xr:uid="{00000000-0005-0000-0000-00005FC30000}"/>
    <cellStyle name="Porcentagem 2" xfId="312" xr:uid="{00000000-0005-0000-0000-000060C30000}"/>
    <cellStyle name="Porcentagem 2 2" xfId="313" xr:uid="{00000000-0005-0000-0000-000061C30000}"/>
    <cellStyle name="Porcentagem 2 2 2" xfId="13421" xr:uid="{00000000-0005-0000-0000-000062C30000}"/>
    <cellStyle name="Porcentagem 2 2 2 2" xfId="21321" xr:uid="{00000000-0005-0000-0000-000063C30000}"/>
    <cellStyle name="Porcentagem 2 2 2 2 2" xfId="36990" xr:uid="{00000000-0005-0000-0000-000064C30000}"/>
    <cellStyle name="Porcentagem 2 2 2 2 3" xfId="52587" xr:uid="{00000000-0005-0000-0000-000065C30000}"/>
    <cellStyle name="Porcentagem 2 2 2 3" xfId="29244" xr:uid="{00000000-0005-0000-0000-000066C30000}"/>
    <cellStyle name="Porcentagem 2 2 2 4" xfId="44841" xr:uid="{00000000-0005-0000-0000-000067C30000}"/>
    <cellStyle name="Porcentagem 2 2 3" xfId="13422" xr:uid="{00000000-0005-0000-0000-000068C30000}"/>
    <cellStyle name="Porcentagem 2 2 3 2" xfId="21322" xr:uid="{00000000-0005-0000-0000-000069C30000}"/>
    <cellStyle name="Porcentagem 2 2 3 2 2" xfId="36991" xr:uid="{00000000-0005-0000-0000-00006AC30000}"/>
    <cellStyle name="Porcentagem 2 2 3 2 3" xfId="52588" xr:uid="{00000000-0005-0000-0000-00006BC30000}"/>
    <cellStyle name="Porcentagem 2 2 3 3" xfId="29245" xr:uid="{00000000-0005-0000-0000-00006CC30000}"/>
    <cellStyle name="Porcentagem 2 2 3 4" xfId="44842" xr:uid="{00000000-0005-0000-0000-00006DC30000}"/>
    <cellStyle name="Porcentagem 2 2 4" xfId="21320" xr:uid="{00000000-0005-0000-0000-00006EC30000}"/>
    <cellStyle name="Porcentagem 2 2 4 2" xfId="36989" xr:uid="{00000000-0005-0000-0000-00006FC30000}"/>
    <cellStyle name="Porcentagem 2 2 4 3" xfId="52586" xr:uid="{00000000-0005-0000-0000-000070C30000}"/>
    <cellStyle name="Porcentagem 2 2 5" xfId="13420" xr:uid="{00000000-0005-0000-0000-000071C30000}"/>
    <cellStyle name="Porcentagem 2 2 5 2" xfId="29243" xr:uid="{00000000-0005-0000-0000-000072C30000}"/>
    <cellStyle name="Porcentagem 2 2 6" xfId="44840" xr:uid="{00000000-0005-0000-0000-000073C30000}"/>
    <cellStyle name="Porcentagem 2 3" xfId="314" xr:uid="{00000000-0005-0000-0000-000074C30000}"/>
    <cellStyle name="Porcentagem 2 3 2" xfId="21323" xr:uid="{00000000-0005-0000-0000-000075C30000}"/>
    <cellStyle name="Porcentagem 2 3 2 2" xfId="36992" xr:uid="{00000000-0005-0000-0000-000076C30000}"/>
    <cellStyle name="Porcentagem 2 3 2 3" xfId="52589" xr:uid="{00000000-0005-0000-0000-000077C30000}"/>
    <cellStyle name="Porcentagem 2 3 3" xfId="13423" xr:uid="{00000000-0005-0000-0000-000078C30000}"/>
    <cellStyle name="Porcentagem 2 3 3 2" xfId="29246" xr:uid="{00000000-0005-0000-0000-000079C30000}"/>
    <cellStyle name="Porcentagem 2 3 4" xfId="44843" xr:uid="{00000000-0005-0000-0000-00007AC30000}"/>
    <cellStyle name="Porcentagem 2 4" xfId="13424" xr:uid="{00000000-0005-0000-0000-00007BC30000}"/>
    <cellStyle name="Porcentagem 2 4 2" xfId="21324" xr:uid="{00000000-0005-0000-0000-00007CC30000}"/>
    <cellStyle name="Porcentagem 2 4 2 2" xfId="36993" xr:uid="{00000000-0005-0000-0000-00007DC30000}"/>
    <cellStyle name="Porcentagem 2 4 2 3" xfId="52590" xr:uid="{00000000-0005-0000-0000-00007EC30000}"/>
    <cellStyle name="Porcentagem 2 4 3" xfId="29247" xr:uid="{00000000-0005-0000-0000-00007FC30000}"/>
    <cellStyle name="Porcentagem 2 4 4" xfId="44844" xr:uid="{00000000-0005-0000-0000-000080C30000}"/>
    <cellStyle name="Porcentagem 2 5" xfId="21319" xr:uid="{00000000-0005-0000-0000-000081C30000}"/>
    <cellStyle name="Porcentagem 2 5 2" xfId="36988" xr:uid="{00000000-0005-0000-0000-000082C30000}"/>
    <cellStyle name="Porcentagem 2 5 3" xfId="52585" xr:uid="{00000000-0005-0000-0000-000083C30000}"/>
    <cellStyle name="Porcentagem 2 6" xfId="13419" xr:uid="{00000000-0005-0000-0000-000084C30000}"/>
    <cellStyle name="Porcentagem 2 6 2" xfId="29242" xr:uid="{00000000-0005-0000-0000-000085C30000}"/>
    <cellStyle name="Porcentagem 2 7" xfId="44839" xr:uid="{00000000-0005-0000-0000-000086C30000}"/>
    <cellStyle name="Porcentagem 3" xfId="315" xr:uid="{00000000-0005-0000-0000-000087C30000}"/>
    <cellStyle name="Porcentagem 3 2" xfId="316" xr:uid="{00000000-0005-0000-0000-000088C30000}"/>
    <cellStyle name="Porcentagem 3 2 2" xfId="21326" xr:uid="{00000000-0005-0000-0000-000089C30000}"/>
    <cellStyle name="Porcentagem 3 2 2 2" xfId="36995" xr:uid="{00000000-0005-0000-0000-00008AC30000}"/>
    <cellStyle name="Porcentagem 3 2 2 3" xfId="52592" xr:uid="{00000000-0005-0000-0000-00008BC30000}"/>
    <cellStyle name="Porcentagem 3 2 3" xfId="13426" xr:uid="{00000000-0005-0000-0000-00008CC30000}"/>
    <cellStyle name="Porcentagem 3 2 3 2" xfId="29249" xr:uid="{00000000-0005-0000-0000-00008DC30000}"/>
    <cellStyle name="Porcentagem 3 2 4" xfId="44846" xr:uid="{00000000-0005-0000-0000-00008EC30000}"/>
    <cellStyle name="Porcentagem 3 3" xfId="13427" xr:uid="{00000000-0005-0000-0000-00008FC30000}"/>
    <cellStyle name="Porcentagem 3 3 2" xfId="21327" xr:uid="{00000000-0005-0000-0000-000090C30000}"/>
    <cellStyle name="Porcentagem 3 3 2 2" xfId="36996" xr:uid="{00000000-0005-0000-0000-000091C30000}"/>
    <cellStyle name="Porcentagem 3 3 2 3" xfId="52593" xr:uid="{00000000-0005-0000-0000-000092C30000}"/>
    <cellStyle name="Porcentagem 3 3 3" xfId="29250" xr:uid="{00000000-0005-0000-0000-000093C30000}"/>
    <cellStyle name="Porcentagem 3 3 4" xfId="44847" xr:uid="{00000000-0005-0000-0000-000094C30000}"/>
    <cellStyle name="Porcentagem 3 4" xfId="21325" xr:uid="{00000000-0005-0000-0000-000095C30000}"/>
    <cellStyle name="Porcentagem 3 4 2" xfId="36994" xr:uid="{00000000-0005-0000-0000-000096C30000}"/>
    <cellStyle name="Porcentagem 3 4 3" xfId="52591" xr:uid="{00000000-0005-0000-0000-000097C30000}"/>
    <cellStyle name="Porcentagem 3 5" xfId="13425" xr:uid="{00000000-0005-0000-0000-000098C30000}"/>
    <cellStyle name="Porcentagem 3 5 2" xfId="29248" xr:uid="{00000000-0005-0000-0000-000099C30000}"/>
    <cellStyle name="Porcentagem 3 6" xfId="44845" xr:uid="{00000000-0005-0000-0000-00009AC30000}"/>
    <cellStyle name="Porcentagem 4" xfId="317" xr:uid="{00000000-0005-0000-0000-00009BC30000}"/>
    <cellStyle name="Porcentagem 4 2" xfId="318" xr:uid="{00000000-0005-0000-0000-00009CC30000}"/>
    <cellStyle name="Porcentagem 4 2 2" xfId="21329" xr:uid="{00000000-0005-0000-0000-00009DC30000}"/>
    <cellStyle name="Porcentagem 4 2 2 2" xfId="36998" xr:uid="{00000000-0005-0000-0000-00009EC30000}"/>
    <cellStyle name="Porcentagem 4 2 2 3" xfId="52595" xr:uid="{00000000-0005-0000-0000-00009FC30000}"/>
    <cellStyle name="Porcentagem 4 2 3" xfId="13429" xr:uid="{00000000-0005-0000-0000-0000A0C30000}"/>
    <cellStyle name="Porcentagem 4 2 3 2" xfId="29252" xr:uid="{00000000-0005-0000-0000-0000A1C30000}"/>
    <cellStyle name="Porcentagem 4 2 4" xfId="44849" xr:uid="{00000000-0005-0000-0000-0000A2C30000}"/>
    <cellStyle name="Porcentagem 4 3" xfId="13430" xr:uid="{00000000-0005-0000-0000-0000A3C30000}"/>
    <cellStyle name="Porcentagem 4 3 2" xfId="21330" xr:uid="{00000000-0005-0000-0000-0000A4C30000}"/>
    <cellStyle name="Porcentagem 4 3 2 2" xfId="36999" xr:uid="{00000000-0005-0000-0000-0000A5C30000}"/>
    <cellStyle name="Porcentagem 4 3 2 3" xfId="52596" xr:uid="{00000000-0005-0000-0000-0000A6C30000}"/>
    <cellStyle name="Porcentagem 4 3 3" xfId="29253" xr:uid="{00000000-0005-0000-0000-0000A7C30000}"/>
    <cellStyle name="Porcentagem 4 3 4" xfId="44850" xr:uid="{00000000-0005-0000-0000-0000A8C30000}"/>
    <cellStyle name="Porcentagem 4 4" xfId="21328" xr:uid="{00000000-0005-0000-0000-0000A9C30000}"/>
    <cellStyle name="Porcentagem 4 4 2" xfId="36997" xr:uid="{00000000-0005-0000-0000-0000AAC30000}"/>
    <cellStyle name="Porcentagem 4 4 3" xfId="52594" xr:uid="{00000000-0005-0000-0000-0000ABC30000}"/>
    <cellStyle name="Porcentagem 4 5" xfId="13428" xr:uid="{00000000-0005-0000-0000-0000ACC30000}"/>
    <cellStyle name="Porcentagem 4 5 2" xfId="29251" xr:uid="{00000000-0005-0000-0000-0000ADC30000}"/>
    <cellStyle name="Porcentagem 4 6" xfId="44848" xr:uid="{00000000-0005-0000-0000-0000AEC30000}"/>
    <cellStyle name="Porcentagem 5" xfId="319" xr:uid="{00000000-0005-0000-0000-0000AFC30000}"/>
    <cellStyle name="Porcentagem 5 2" xfId="13432" xr:uid="{00000000-0005-0000-0000-0000B0C30000}"/>
    <cellStyle name="Porcentagem 5 2 2" xfId="21332" xr:uid="{00000000-0005-0000-0000-0000B1C30000}"/>
    <cellStyle name="Porcentagem 5 2 2 2" xfId="37001" xr:uid="{00000000-0005-0000-0000-0000B2C30000}"/>
    <cellStyle name="Porcentagem 5 2 2 3" xfId="52598" xr:uid="{00000000-0005-0000-0000-0000B3C30000}"/>
    <cellStyle name="Porcentagem 5 2 3" xfId="29255" xr:uid="{00000000-0005-0000-0000-0000B4C30000}"/>
    <cellStyle name="Porcentagem 5 2 4" xfId="44852" xr:uid="{00000000-0005-0000-0000-0000B5C30000}"/>
    <cellStyle name="Porcentagem 5 3" xfId="13433" xr:uid="{00000000-0005-0000-0000-0000B6C30000}"/>
    <cellStyle name="Porcentagem 5 3 2" xfId="21333" xr:uid="{00000000-0005-0000-0000-0000B7C30000}"/>
    <cellStyle name="Porcentagem 5 3 2 2" xfId="37002" xr:uid="{00000000-0005-0000-0000-0000B8C30000}"/>
    <cellStyle name="Porcentagem 5 3 2 3" xfId="52599" xr:uid="{00000000-0005-0000-0000-0000B9C30000}"/>
    <cellStyle name="Porcentagem 5 3 3" xfId="29256" xr:uid="{00000000-0005-0000-0000-0000BAC30000}"/>
    <cellStyle name="Porcentagem 5 3 4" xfId="44853" xr:uid="{00000000-0005-0000-0000-0000BBC30000}"/>
    <cellStyle name="Porcentagem 5 4" xfId="21331" xr:uid="{00000000-0005-0000-0000-0000BCC30000}"/>
    <cellStyle name="Porcentagem 5 4 2" xfId="37000" xr:uid="{00000000-0005-0000-0000-0000BDC30000}"/>
    <cellStyle name="Porcentagem 5 4 3" xfId="52597" xr:uid="{00000000-0005-0000-0000-0000BEC30000}"/>
    <cellStyle name="Porcentagem 5 5" xfId="13431" xr:uid="{00000000-0005-0000-0000-0000BFC30000}"/>
    <cellStyle name="Porcentagem 5 5 2" xfId="29254" xr:uid="{00000000-0005-0000-0000-0000C0C30000}"/>
    <cellStyle name="Porcentagem 5 6" xfId="44851" xr:uid="{00000000-0005-0000-0000-0000C1C30000}"/>
    <cellStyle name="Porcentagem 6" xfId="487" xr:uid="{00000000-0005-0000-0000-0000C2C30000}"/>
    <cellStyle name="Porcentagem 6 2" xfId="530" xr:uid="{00000000-0005-0000-0000-0000C3C30000}"/>
    <cellStyle name="Porcentagem 6 2 2" xfId="21335" xr:uid="{00000000-0005-0000-0000-0000C4C30000}"/>
    <cellStyle name="Porcentagem 6 2 2 2" xfId="37004" xr:uid="{00000000-0005-0000-0000-0000C5C30000}"/>
    <cellStyle name="Porcentagem 6 2 2 3" xfId="52601" xr:uid="{00000000-0005-0000-0000-0000C6C30000}"/>
    <cellStyle name="Porcentagem 6 2 3" xfId="13435" xr:uid="{00000000-0005-0000-0000-0000C7C30000}"/>
    <cellStyle name="Porcentagem 6 2 3 2" xfId="29258" xr:uid="{00000000-0005-0000-0000-0000C8C30000}"/>
    <cellStyle name="Porcentagem 6 2 4" xfId="21950" xr:uid="{00000000-0005-0000-0000-0000C9C30000}"/>
    <cellStyle name="Porcentagem 6 2 4 2" xfId="37618" xr:uid="{00000000-0005-0000-0000-0000CAC30000}"/>
    <cellStyle name="Porcentagem 6 2 5" xfId="22030" xr:uid="{00000000-0005-0000-0000-0000CBC30000}"/>
    <cellStyle name="Porcentagem 6 2 6" xfId="44855" xr:uid="{00000000-0005-0000-0000-0000CCC30000}"/>
    <cellStyle name="Porcentagem 6 3" xfId="13436" xr:uid="{00000000-0005-0000-0000-0000CDC30000}"/>
    <cellStyle name="Porcentagem 6 3 2" xfId="21336" xr:uid="{00000000-0005-0000-0000-0000CEC30000}"/>
    <cellStyle name="Porcentagem 6 3 2 2" xfId="37005" xr:uid="{00000000-0005-0000-0000-0000CFC30000}"/>
    <cellStyle name="Porcentagem 6 3 2 3" xfId="52602" xr:uid="{00000000-0005-0000-0000-0000D0C30000}"/>
    <cellStyle name="Porcentagem 6 3 3" xfId="29259" xr:uid="{00000000-0005-0000-0000-0000D1C30000}"/>
    <cellStyle name="Porcentagem 6 3 4" xfId="44856" xr:uid="{00000000-0005-0000-0000-0000D2C30000}"/>
    <cellStyle name="Porcentagem 6 4" xfId="21334" xr:uid="{00000000-0005-0000-0000-0000D3C30000}"/>
    <cellStyle name="Porcentagem 6 4 2" xfId="37003" xr:uid="{00000000-0005-0000-0000-0000D4C30000}"/>
    <cellStyle name="Porcentagem 6 4 3" xfId="52600" xr:uid="{00000000-0005-0000-0000-0000D5C30000}"/>
    <cellStyle name="Porcentagem 6 5" xfId="13434" xr:uid="{00000000-0005-0000-0000-0000D6C30000}"/>
    <cellStyle name="Porcentagem 6 5 2" xfId="29257" xr:uid="{00000000-0005-0000-0000-0000D7C30000}"/>
    <cellStyle name="Porcentagem 6 6" xfId="21926" xr:uid="{00000000-0005-0000-0000-0000D8C30000}"/>
    <cellStyle name="Porcentagem 6 6 2" xfId="37594" xr:uid="{00000000-0005-0000-0000-0000D9C30000}"/>
    <cellStyle name="Porcentagem 6 7" xfId="21992" xr:uid="{00000000-0005-0000-0000-0000DAC30000}"/>
    <cellStyle name="Porcentagem 6 8" xfId="44854" xr:uid="{00000000-0005-0000-0000-0000DBC30000}"/>
    <cellStyle name="Porcentagem 7" xfId="515" xr:uid="{00000000-0005-0000-0000-0000DCC30000}"/>
    <cellStyle name="Porcentagem 7 2" xfId="21337" xr:uid="{00000000-0005-0000-0000-0000DDC30000}"/>
    <cellStyle name="Porcentagem 7 2 2" xfId="37006" xr:uid="{00000000-0005-0000-0000-0000DEC30000}"/>
    <cellStyle name="Porcentagem 7 2 3" xfId="52603" xr:uid="{00000000-0005-0000-0000-0000DFC30000}"/>
    <cellStyle name="Porcentagem 7 3" xfId="13437" xr:uid="{00000000-0005-0000-0000-0000E0C30000}"/>
    <cellStyle name="Porcentagem 7 3 2" xfId="29260" xr:uid="{00000000-0005-0000-0000-0000E1C30000}"/>
    <cellStyle name="Porcentagem 7 4" xfId="21940" xr:uid="{00000000-0005-0000-0000-0000E2C30000}"/>
    <cellStyle name="Porcentagem 7 4 2" xfId="37608" xr:uid="{00000000-0005-0000-0000-0000E3C30000}"/>
    <cellStyle name="Porcentagem 7 5" xfId="22020" xr:uid="{00000000-0005-0000-0000-0000E4C30000}"/>
    <cellStyle name="Porcentagem 7 6" xfId="44857" xr:uid="{00000000-0005-0000-0000-0000E5C30000}"/>
    <cellStyle name="Porcentagem 8" xfId="524" xr:uid="{00000000-0005-0000-0000-0000E6C30000}"/>
    <cellStyle name="Porcentagem 8 2" xfId="21338" xr:uid="{00000000-0005-0000-0000-0000E7C30000}"/>
    <cellStyle name="Porcentagem 8 2 2" xfId="37007" xr:uid="{00000000-0005-0000-0000-0000E8C30000}"/>
    <cellStyle name="Porcentagem 8 2 3" xfId="52604" xr:uid="{00000000-0005-0000-0000-0000E9C30000}"/>
    <cellStyle name="Porcentagem 8 3" xfId="13438" xr:uid="{00000000-0005-0000-0000-0000EAC30000}"/>
    <cellStyle name="Porcentagem 8 3 2" xfId="29261" xr:uid="{00000000-0005-0000-0000-0000EBC30000}"/>
    <cellStyle name="Porcentagem 8 4" xfId="44858" xr:uid="{00000000-0005-0000-0000-0000ECC30000}"/>
    <cellStyle name="Porcentagem 9" xfId="13439" xr:uid="{00000000-0005-0000-0000-0000EDC30000}"/>
    <cellStyle name="Porcentagem 9 2" xfId="21339" xr:uid="{00000000-0005-0000-0000-0000EEC30000}"/>
    <cellStyle name="Porcentagem 9 2 2" xfId="37008" xr:uid="{00000000-0005-0000-0000-0000EFC30000}"/>
    <cellStyle name="Porcentagem 9 2 3" xfId="52605" xr:uid="{00000000-0005-0000-0000-0000F0C30000}"/>
    <cellStyle name="Porcentagem 9 3" xfId="29262" xr:uid="{00000000-0005-0000-0000-0000F1C30000}"/>
    <cellStyle name="Porcentagem 9 4" xfId="44859" xr:uid="{00000000-0005-0000-0000-0000F2C30000}"/>
    <cellStyle name="Porcentaje" xfId="13440" xr:uid="{00000000-0005-0000-0000-0000F3C30000}"/>
    <cellStyle name="Porcentaje 2" xfId="21340" xr:uid="{00000000-0005-0000-0000-0000F4C30000}"/>
    <cellStyle name="Porcentaje 2 2" xfId="37009" xr:uid="{00000000-0005-0000-0000-0000F5C30000}"/>
    <cellStyle name="Porcentaje 2 3" xfId="52606" xr:uid="{00000000-0005-0000-0000-0000F6C30000}"/>
    <cellStyle name="Porcentaje 3" xfId="29263" xr:uid="{00000000-0005-0000-0000-0000F7C30000}"/>
    <cellStyle name="Porcentaje 4" xfId="44860" xr:uid="{00000000-0005-0000-0000-0000F8C30000}"/>
    <cellStyle name="Pounds (0)" xfId="13441" xr:uid="{00000000-0005-0000-0000-0000F9C30000}"/>
    <cellStyle name="Pounds (0) 2" xfId="13442" xr:uid="{00000000-0005-0000-0000-0000FAC30000}"/>
    <cellStyle name="Pounds (0) 2 2" xfId="21342" xr:uid="{00000000-0005-0000-0000-0000FBC30000}"/>
    <cellStyle name="Pounds (0) 2 2 2" xfId="37011" xr:uid="{00000000-0005-0000-0000-0000FCC30000}"/>
    <cellStyle name="Pounds (0) 2 2 3" xfId="52608" xr:uid="{00000000-0005-0000-0000-0000FDC30000}"/>
    <cellStyle name="Pounds (0) 2 3" xfId="29265" xr:uid="{00000000-0005-0000-0000-0000FEC30000}"/>
    <cellStyle name="Pounds (0) 2 4" xfId="44862" xr:uid="{00000000-0005-0000-0000-0000FFC30000}"/>
    <cellStyle name="Pounds (0) 3" xfId="13443" xr:uid="{00000000-0005-0000-0000-000000C40000}"/>
    <cellStyle name="Pounds (0) 3 2" xfId="21343" xr:uid="{00000000-0005-0000-0000-000001C40000}"/>
    <cellStyle name="Pounds (0) 3 2 2" xfId="37012" xr:uid="{00000000-0005-0000-0000-000002C40000}"/>
    <cellStyle name="Pounds (0) 3 2 3" xfId="52609" xr:uid="{00000000-0005-0000-0000-000003C40000}"/>
    <cellStyle name="Pounds (0) 3 3" xfId="29266" xr:uid="{00000000-0005-0000-0000-000004C40000}"/>
    <cellStyle name="Pounds (0) 3 4" xfId="44863" xr:uid="{00000000-0005-0000-0000-000005C40000}"/>
    <cellStyle name="Pounds (0) 4" xfId="13444" xr:uid="{00000000-0005-0000-0000-000006C40000}"/>
    <cellStyle name="Pounds (0) 4 2" xfId="21344" xr:uid="{00000000-0005-0000-0000-000007C40000}"/>
    <cellStyle name="Pounds (0) 4 2 2" xfId="37013" xr:uid="{00000000-0005-0000-0000-000008C40000}"/>
    <cellStyle name="Pounds (0) 4 2 3" xfId="52610" xr:uid="{00000000-0005-0000-0000-000009C40000}"/>
    <cellStyle name="Pounds (0) 4 3" xfId="29267" xr:uid="{00000000-0005-0000-0000-00000AC40000}"/>
    <cellStyle name="Pounds (0) 4 4" xfId="44864" xr:uid="{00000000-0005-0000-0000-00000BC40000}"/>
    <cellStyle name="Pounds (0) 5" xfId="13445" xr:uid="{00000000-0005-0000-0000-00000CC40000}"/>
    <cellStyle name="Pounds (0) 5 2" xfId="21345" xr:uid="{00000000-0005-0000-0000-00000DC40000}"/>
    <cellStyle name="Pounds (0) 5 2 2" xfId="37014" xr:uid="{00000000-0005-0000-0000-00000EC40000}"/>
    <cellStyle name="Pounds (0) 5 2 3" xfId="52611" xr:uid="{00000000-0005-0000-0000-00000FC40000}"/>
    <cellStyle name="Pounds (0) 5 3" xfId="29268" xr:uid="{00000000-0005-0000-0000-000010C40000}"/>
    <cellStyle name="Pounds (0) 5 4" xfId="44865" xr:uid="{00000000-0005-0000-0000-000011C40000}"/>
    <cellStyle name="Pounds (0) 6" xfId="21341" xr:uid="{00000000-0005-0000-0000-000012C40000}"/>
    <cellStyle name="Pounds (0) 6 2" xfId="37010" xr:uid="{00000000-0005-0000-0000-000013C40000}"/>
    <cellStyle name="Pounds (0) 6 3" xfId="52607" xr:uid="{00000000-0005-0000-0000-000014C40000}"/>
    <cellStyle name="Pounds (0) 7" xfId="29264" xr:uid="{00000000-0005-0000-0000-000015C40000}"/>
    <cellStyle name="Pounds (0) 8" xfId="44861" xr:uid="{00000000-0005-0000-0000-000016C40000}"/>
    <cellStyle name="PrePop Currency (0)" xfId="13446" xr:uid="{00000000-0005-0000-0000-000017C40000}"/>
    <cellStyle name="PrePop Currency (0) 2" xfId="21346" xr:uid="{00000000-0005-0000-0000-000018C40000}"/>
    <cellStyle name="PrePop Currency (0) 2 2" xfId="37015" xr:uid="{00000000-0005-0000-0000-000019C40000}"/>
    <cellStyle name="PrePop Currency (0) 2 3" xfId="52612" xr:uid="{00000000-0005-0000-0000-00001AC40000}"/>
    <cellStyle name="PrePop Currency (0) 3" xfId="29269" xr:uid="{00000000-0005-0000-0000-00001BC40000}"/>
    <cellStyle name="PrePop Currency (0) 4" xfId="44866" xr:uid="{00000000-0005-0000-0000-00001CC40000}"/>
    <cellStyle name="PrePop Currency (2)" xfId="13447" xr:uid="{00000000-0005-0000-0000-00001DC40000}"/>
    <cellStyle name="PrePop Currency (2) 2" xfId="21347" xr:uid="{00000000-0005-0000-0000-00001EC40000}"/>
    <cellStyle name="PrePop Currency (2) 2 2" xfId="37016" xr:uid="{00000000-0005-0000-0000-00001FC40000}"/>
    <cellStyle name="PrePop Currency (2) 2 3" xfId="52613" xr:uid="{00000000-0005-0000-0000-000020C40000}"/>
    <cellStyle name="PrePop Currency (2) 3" xfId="29270" xr:uid="{00000000-0005-0000-0000-000021C40000}"/>
    <cellStyle name="PrePop Currency (2) 4" xfId="44867" xr:uid="{00000000-0005-0000-0000-000022C40000}"/>
    <cellStyle name="PrePop Units (0)" xfId="13448" xr:uid="{00000000-0005-0000-0000-000023C40000}"/>
    <cellStyle name="PrePop Units (0) 2" xfId="21348" xr:uid="{00000000-0005-0000-0000-000024C40000}"/>
    <cellStyle name="PrePop Units (0) 2 2" xfId="37017" xr:uid="{00000000-0005-0000-0000-000025C40000}"/>
    <cellStyle name="PrePop Units (0) 2 3" xfId="52614" xr:uid="{00000000-0005-0000-0000-000026C40000}"/>
    <cellStyle name="PrePop Units (0) 3" xfId="29271" xr:uid="{00000000-0005-0000-0000-000027C40000}"/>
    <cellStyle name="PrePop Units (0) 4" xfId="44868" xr:uid="{00000000-0005-0000-0000-000028C40000}"/>
    <cellStyle name="PrePop Units (1)" xfId="13449" xr:uid="{00000000-0005-0000-0000-000029C40000}"/>
    <cellStyle name="PrePop Units (1) 2" xfId="21349" xr:uid="{00000000-0005-0000-0000-00002AC40000}"/>
    <cellStyle name="PrePop Units (1) 2 2" xfId="37018" xr:uid="{00000000-0005-0000-0000-00002BC40000}"/>
    <cellStyle name="PrePop Units (1) 2 3" xfId="52615" xr:uid="{00000000-0005-0000-0000-00002CC40000}"/>
    <cellStyle name="PrePop Units (1) 3" xfId="29272" xr:uid="{00000000-0005-0000-0000-00002DC40000}"/>
    <cellStyle name="PrePop Units (1) 4" xfId="44869" xr:uid="{00000000-0005-0000-0000-00002EC40000}"/>
    <cellStyle name="PrePop Units (2)" xfId="13450" xr:uid="{00000000-0005-0000-0000-00002FC40000}"/>
    <cellStyle name="PrePop Units (2) 2" xfId="21350" xr:uid="{00000000-0005-0000-0000-000030C40000}"/>
    <cellStyle name="PrePop Units (2) 2 2" xfId="37019" xr:uid="{00000000-0005-0000-0000-000031C40000}"/>
    <cellStyle name="PrePop Units (2) 2 3" xfId="52616" xr:uid="{00000000-0005-0000-0000-000032C40000}"/>
    <cellStyle name="PrePop Units (2) 3" xfId="29273" xr:uid="{00000000-0005-0000-0000-000033C40000}"/>
    <cellStyle name="PrePop Units (2) 4" xfId="44870" xr:uid="{00000000-0005-0000-0000-000034C40000}"/>
    <cellStyle name="pricing" xfId="13451" xr:uid="{00000000-0005-0000-0000-000035C40000}"/>
    <cellStyle name="pricing 2" xfId="21351" xr:uid="{00000000-0005-0000-0000-000036C40000}"/>
    <cellStyle name="pricing 2 2" xfId="37020" xr:uid="{00000000-0005-0000-0000-000037C40000}"/>
    <cellStyle name="pricing 2 3" xfId="52617" xr:uid="{00000000-0005-0000-0000-000038C40000}"/>
    <cellStyle name="pricing 3" xfId="29274" xr:uid="{00000000-0005-0000-0000-000039C40000}"/>
    <cellStyle name="pricing 4" xfId="44871" xr:uid="{00000000-0005-0000-0000-00003AC40000}"/>
    <cellStyle name="Proportion" xfId="13452" xr:uid="{00000000-0005-0000-0000-00003BC40000}"/>
    <cellStyle name="Proportion 2" xfId="21352" xr:uid="{00000000-0005-0000-0000-00003CC40000}"/>
    <cellStyle name="Proportion 2 2" xfId="37021" xr:uid="{00000000-0005-0000-0000-00003DC40000}"/>
    <cellStyle name="Proportion 2 3" xfId="52618" xr:uid="{00000000-0005-0000-0000-00003EC40000}"/>
    <cellStyle name="Proportion 3" xfId="29275" xr:uid="{00000000-0005-0000-0000-00003FC40000}"/>
    <cellStyle name="Proportion 4" xfId="44872" xr:uid="{00000000-0005-0000-0000-000040C40000}"/>
    <cellStyle name="PSChar" xfId="13453" xr:uid="{00000000-0005-0000-0000-000041C40000}"/>
    <cellStyle name="PSChar 2" xfId="21353" xr:uid="{00000000-0005-0000-0000-000042C40000}"/>
    <cellStyle name="PSChar 2 2" xfId="37022" xr:uid="{00000000-0005-0000-0000-000043C40000}"/>
    <cellStyle name="PSChar 2 3" xfId="52619" xr:uid="{00000000-0005-0000-0000-000044C40000}"/>
    <cellStyle name="PSChar 3" xfId="29276" xr:uid="{00000000-0005-0000-0000-000045C40000}"/>
    <cellStyle name="PSChar 4" xfId="44873" xr:uid="{00000000-0005-0000-0000-000046C40000}"/>
    <cellStyle name="PSSpacer" xfId="13454" xr:uid="{00000000-0005-0000-0000-000047C40000}"/>
    <cellStyle name="PSSpacer 2" xfId="21354" xr:uid="{00000000-0005-0000-0000-000048C40000}"/>
    <cellStyle name="PSSpacer 2 2" xfId="37023" xr:uid="{00000000-0005-0000-0000-000049C40000}"/>
    <cellStyle name="PSSpacer 2 3" xfId="52620" xr:uid="{00000000-0005-0000-0000-00004AC40000}"/>
    <cellStyle name="PSSpacer 3" xfId="29277" xr:uid="{00000000-0005-0000-0000-00004BC40000}"/>
    <cellStyle name="PSSpacer 4" xfId="44874" xr:uid="{00000000-0005-0000-0000-00004CC40000}"/>
    <cellStyle name="QDF" xfId="13455" xr:uid="{00000000-0005-0000-0000-00004DC40000}"/>
    <cellStyle name="QDF 2" xfId="21355" xr:uid="{00000000-0005-0000-0000-00004EC40000}"/>
    <cellStyle name="QDF 2 2" xfId="37024" xr:uid="{00000000-0005-0000-0000-00004FC40000}"/>
    <cellStyle name="QDF 2 3" xfId="52621" xr:uid="{00000000-0005-0000-0000-000050C40000}"/>
    <cellStyle name="QDF 3" xfId="29278" xr:uid="{00000000-0005-0000-0000-000051C40000}"/>
    <cellStyle name="QDF 4" xfId="44875" xr:uid="{00000000-0005-0000-0000-000052C40000}"/>
    <cellStyle name="R00A" xfId="13456" xr:uid="{00000000-0005-0000-0000-000053C40000}"/>
    <cellStyle name="R00A 2" xfId="21356" xr:uid="{00000000-0005-0000-0000-000054C40000}"/>
    <cellStyle name="R00A 2 2" xfId="37025" xr:uid="{00000000-0005-0000-0000-000055C40000}"/>
    <cellStyle name="R00A 2 3" xfId="52622" xr:uid="{00000000-0005-0000-0000-000056C40000}"/>
    <cellStyle name="R00A 3" xfId="29279" xr:uid="{00000000-0005-0000-0000-000057C40000}"/>
    <cellStyle name="R00A 4" xfId="44876" xr:uid="{00000000-0005-0000-0000-000058C40000}"/>
    <cellStyle name="R00B" xfId="13457" xr:uid="{00000000-0005-0000-0000-000059C40000}"/>
    <cellStyle name="R00B 2" xfId="21357" xr:uid="{00000000-0005-0000-0000-00005AC40000}"/>
    <cellStyle name="R00B 2 2" xfId="37026" xr:uid="{00000000-0005-0000-0000-00005BC40000}"/>
    <cellStyle name="R00B 2 3" xfId="52623" xr:uid="{00000000-0005-0000-0000-00005CC40000}"/>
    <cellStyle name="R00B 3" xfId="29280" xr:uid="{00000000-0005-0000-0000-00005DC40000}"/>
    <cellStyle name="R00B 4" xfId="44877" xr:uid="{00000000-0005-0000-0000-00005EC40000}"/>
    <cellStyle name="R00L" xfId="13458" xr:uid="{00000000-0005-0000-0000-00005FC40000}"/>
    <cellStyle name="R00L 2" xfId="21358" xr:uid="{00000000-0005-0000-0000-000060C40000}"/>
    <cellStyle name="R00L 2 2" xfId="37027" xr:uid="{00000000-0005-0000-0000-000061C40000}"/>
    <cellStyle name="R00L 2 3" xfId="52624" xr:uid="{00000000-0005-0000-0000-000062C40000}"/>
    <cellStyle name="R00L 3" xfId="29281" xr:uid="{00000000-0005-0000-0000-000063C40000}"/>
    <cellStyle name="R00L 4" xfId="44878" xr:uid="{00000000-0005-0000-0000-000064C40000}"/>
    <cellStyle name="R01A" xfId="13459" xr:uid="{00000000-0005-0000-0000-000065C40000}"/>
    <cellStyle name="R01A 2" xfId="21359" xr:uid="{00000000-0005-0000-0000-000066C40000}"/>
    <cellStyle name="R01A 2 2" xfId="37028" xr:uid="{00000000-0005-0000-0000-000067C40000}"/>
    <cellStyle name="R01A 2 3" xfId="52625" xr:uid="{00000000-0005-0000-0000-000068C40000}"/>
    <cellStyle name="R01A 3" xfId="29282" xr:uid="{00000000-0005-0000-0000-000069C40000}"/>
    <cellStyle name="R01A 4" xfId="44879" xr:uid="{00000000-0005-0000-0000-00006AC40000}"/>
    <cellStyle name="R01B" xfId="13460" xr:uid="{00000000-0005-0000-0000-00006BC40000}"/>
    <cellStyle name="R01B 2" xfId="13461" xr:uid="{00000000-0005-0000-0000-00006CC40000}"/>
    <cellStyle name="R01B 2 2" xfId="21361" xr:uid="{00000000-0005-0000-0000-00006DC40000}"/>
    <cellStyle name="R01B 2 2 2" xfId="37030" xr:uid="{00000000-0005-0000-0000-00006EC40000}"/>
    <cellStyle name="R01B 2 2 3" xfId="52627" xr:uid="{00000000-0005-0000-0000-00006FC40000}"/>
    <cellStyle name="R01B 2 3" xfId="29284" xr:uid="{00000000-0005-0000-0000-000070C40000}"/>
    <cellStyle name="R01B 2 4" xfId="44881" xr:uid="{00000000-0005-0000-0000-000071C40000}"/>
    <cellStyle name="R01B 3" xfId="13462" xr:uid="{00000000-0005-0000-0000-000072C40000}"/>
    <cellStyle name="R01B 3 2" xfId="21362" xr:uid="{00000000-0005-0000-0000-000073C40000}"/>
    <cellStyle name="R01B 3 2 2" xfId="37031" xr:uid="{00000000-0005-0000-0000-000074C40000}"/>
    <cellStyle name="R01B 3 2 3" xfId="52628" xr:uid="{00000000-0005-0000-0000-000075C40000}"/>
    <cellStyle name="R01B 3 3" xfId="29285" xr:uid="{00000000-0005-0000-0000-000076C40000}"/>
    <cellStyle name="R01B 3 4" xfId="44882" xr:uid="{00000000-0005-0000-0000-000077C40000}"/>
    <cellStyle name="R01B 4" xfId="21360" xr:uid="{00000000-0005-0000-0000-000078C40000}"/>
    <cellStyle name="R01B 4 2" xfId="37029" xr:uid="{00000000-0005-0000-0000-000079C40000}"/>
    <cellStyle name="R01B 4 3" xfId="52626" xr:uid="{00000000-0005-0000-0000-00007AC40000}"/>
    <cellStyle name="R01B 5" xfId="29283" xr:uid="{00000000-0005-0000-0000-00007BC40000}"/>
    <cellStyle name="R01B 6" xfId="44880" xr:uid="{00000000-0005-0000-0000-00007CC40000}"/>
    <cellStyle name="R01H" xfId="13463" xr:uid="{00000000-0005-0000-0000-00007DC40000}"/>
    <cellStyle name="R01H 2" xfId="21363" xr:uid="{00000000-0005-0000-0000-00007EC40000}"/>
    <cellStyle name="R01H 2 2" xfId="37032" xr:uid="{00000000-0005-0000-0000-00007FC40000}"/>
    <cellStyle name="R01H 2 3" xfId="52629" xr:uid="{00000000-0005-0000-0000-000080C40000}"/>
    <cellStyle name="R01H 3" xfId="29286" xr:uid="{00000000-0005-0000-0000-000081C40000}"/>
    <cellStyle name="R01H 4" xfId="44883" xr:uid="{00000000-0005-0000-0000-000082C40000}"/>
    <cellStyle name="R01L" xfId="13464" xr:uid="{00000000-0005-0000-0000-000083C40000}"/>
    <cellStyle name="R01L 2" xfId="21364" xr:uid="{00000000-0005-0000-0000-000084C40000}"/>
    <cellStyle name="R01L 2 2" xfId="37033" xr:uid="{00000000-0005-0000-0000-000085C40000}"/>
    <cellStyle name="R01L 2 3" xfId="52630" xr:uid="{00000000-0005-0000-0000-000086C40000}"/>
    <cellStyle name="R01L 3" xfId="29287" xr:uid="{00000000-0005-0000-0000-000087C40000}"/>
    <cellStyle name="R01L 4" xfId="44884" xr:uid="{00000000-0005-0000-0000-000088C40000}"/>
    <cellStyle name="R02A" xfId="13465" xr:uid="{00000000-0005-0000-0000-000089C40000}"/>
    <cellStyle name="R02A 2" xfId="13466" xr:uid="{00000000-0005-0000-0000-00008AC40000}"/>
    <cellStyle name="R02A 2 2" xfId="21366" xr:uid="{00000000-0005-0000-0000-00008BC40000}"/>
    <cellStyle name="R02A 2 2 2" xfId="37035" xr:uid="{00000000-0005-0000-0000-00008CC40000}"/>
    <cellStyle name="R02A 2 2 3" xfId="52632" xr:uid="{00000000-0005-0000-0000-00008DC40000}"/>
    <cellStyle name="R02A 2 3" xfId="29289" xr:uid="{00000000-0005-0000-0000-00008EC40000}"/>
    <cellStyle name="R02A 2 4" xfId="44886" xr:uid="{00000000-0005-0000-0000-00008FC40000}"/>
    <cellStyle name="R02A 3" xfId="13467" xr:uid="{00000000-0005-0000-0000-000090C40000}"/>
    <cellStyle name="R02A 3 2" xfId="21367" xr:uid="{00000000-0005-0000-0000-000091C40000}"/>
    <cellStyle name="R02A 3 2 2" xfId="37036" xr:uid="{00000000-0005-0000-0000-000092C40000}"/>
    <cellStyle name="R02A 3 2 3" xfId="52633" xr:uid="{00000000-0005-0000-0000-000093C40000}"/>
    <cellStyle name="R02A 3 3" xfId="29290" xr:uid="{00000000-0005-0000-0000-000094C40000}"/>
    <cellStyle name="R02A 3 4" xfId="44887" xr:uid="{00000000-0005-0000-0000-000095C40000}"/>
    <cellStyle name="R02A 4" xfId="21365" xr:uid="{00000000-0005-0000-0000-000096C40000}"/>
    <cellStyle name="R02A 4 2" xfId="37034" xr:uid="{00000000-0005-0000-0000-000097C40000}"/>
    <cellStyle name="R02A 4 3" xfId="52631" xr:uid="{00000000-0005-0000-0000-000098C40000}"/>
    <cellStyle name="R02A 5" xfId="29288" xr:uid="{00000000-0005-0000-0000-000099C40000}"/>
    <cellStyle name="R02A 6" xfId="44885" xr:uid="{00000000-0005-0000-0000-00009AC40000}"/>
    <cellStyle name="R02B" xfId="13468" xr:uid="{00000000-0005-0000-0000-00009BC40000}"/>
    <cellStyle name="R02B 2" xfId="13469" xr:uid="{00000000-0005-0000-0000-00009CC40000}"/>
    <cellStyle name="R02B 2 2" xfId="21369" xr:uid="{00000000-0005-0000-0000-00009DC40000}"/>
    <cellStyle name="R02B 2 2 2" xfId="37038" xr:uid="{00000000-0005-0000-0000-00009EC40000}"/>
    <cellStyle name="R02B 2 2 3" xfId="52635" xr:uid="{00000000-0005-0000-0000-00009FC40000}"/>
    <cellStyle name="R02B 2 3" xfId="29292" xr:uid="{00000000-0005-0000-0000-0000A0C40000}"/>
    <cellStyle name="R02B 2 4" xfId="44889" xr:uid="{00000000-0005-0000-0000-0000A1C40000}"/>
    <cellStyle name="R02B 3" xfId="13470" xr:uid="{00000000-0005-0000-0000-0000A2C40000}"/>
    <cellStyle name="R02B 3 2" xfId="21370" xr:uid="{00000000-0005-0000-0000-0000A3C40000}"/>
    <cellStyle name="R02B 3 2 2" xfId="37039" xr:uid="{00000000-0005-0000-0000-0000A4C40000}"/>
    <cellStyle name="R02B 3 2 3" xfId="52636" xr:uid="{00000000-0005-0000-0000-0000A5C40000}"/>
    <cellStyle name="R02B 3 3" xfId="29293" xr:uid="{00000000-0005-0000-0000-0000A6C40000}"/>
    <cellStyle name="R02B 3 4" xfId="44890" xr:uid="{00000000-0005-0000-0000-0000A7C40000}"/>
    <cellStyle name="R02B 4" xfId="13471" xr:uid="{00000000-0005-0000-0000-0000A8C40000}"/>
    <cellStyle name="R02B 4 2" xfId="21371" xr:uid="{00000000-0005-0000-0000-0000A9C40000}"/>
    <cellStyle name="R02B 4 2 2" xfId="37040" xr:uid="{00000000-0005-0000-0000-0000AAC40000}"/>
    <cellStyle name="R02B 4 2 3" xfId="52637" xr:uid="{00000000-0005-0000-0000-0000ABC40000}"/>
    <cellStyle name="R02B 4 3" xfId="29294" xr:uid="{00000000-0005-0000-0000-0000ACC40000}"/>
    <cellStyle name="R02B 4 4" xfId="44891" xr:uid="{00000000-0005-0000-0000-0000ADC40000}"/>
    <cellStyle name="R02B 5" xfId="13472" xr:uid="{00000000-0005-0000-0000-0000AEC40000}"/>
    <cellStyle name="R02B 5 2" xfId="21372" xr:uid="{00000000-0005-0000-0000-0000AFC40000}"/>
    <cellStyle name="R02B 5 2 2" xfId="37041" xr:uid="{00000000-0005-0000-0000-0000B0C40000}"/>
    <cellStyle name="R02B 5 2 3" xfId="52638" xr:uid="{00000000-0005-0000-0000-0000B1C40000}"/>
    <cellStyle name="R02B 5 3" xfId="29295" xr:uid="{00000000-0005-0000-0000-0000B2C40000}"/>
    <cellStyle name="R02B 5 4" xfId="44892" xr:uid="{00000000-0005-0000-0000-0000B3C40000}"/>
    <cellStyle name="R02B 6" xfId="21368" xr:uid="{00000000-0005-0000-0000-0000B4C40000}"/>
    <cellStyle name="R02B 6 2" xfId="37037" xr:uid="{00000000-0005-0000-0000-0000B5C40000}"/>
    <cellStyle name="R02B 6 3" xfId="52634" xr:uid="{00000000-0005-0000-0000-0000B6C40000}"/>
    <cellStyle name="R02B 7" xfId="29291" xr:uid="{00000000-0005-0000-0000-0000B7C40000}"/>
    <cellStyle name="R02B 8" xfId="44888" xr:uid="{00000000-0005-0000-0000-0000B8C40000}"/>
    <cellStyle name="R02H" xfId="13473" xr:uid="{00000000-0005-0000-0000-0000B9C40000}"/>
    <cellStyle name="R02H 2" xfId="21373" xr:uid="{00000000-0005-0000-0000-0000BAC40000}"/>
    <cellStyle name="R02H 2 2" xfId="37042" xr:uid="{00000000-0005-0000-0000-0000BBC40000}"/>
    <cellStyle name="R02H 2 3" xfId="52639" xr:uid="{00000000-0005-0000-0000-0000BCC40000}"/>
    <cellStyle name="R02H 3" xfId="29296" xr:uid="{00000000-0005-0000-0000-0000BDC40000}"/>
    <cellStyle name="R02H 4" xfId="44893" xr:uid="{00000000-0005-0000-0000-0000BEC40000}"/>
    <cellStyle name="R02L" xfId="13474" xr:uid="{00000000-0005-0000-0000-0000BFC40000}"/>
    <cellStyle name="R02L 2" xfId="21374" xr:uid="{00000000-0005-0000-0000-0000C0C40000}"/>
    <cellStyle name="R02L 2 2" xfId="37043" xr:uid="{00000000-0005-0000-0000-0000C1C40000}"/>
    <cellStyle name="R02L 2 3" xfId="52640" xr:uid="{00000000-0005-0000-0000-0000C2C40000}"/>
    <cellStyle name="R02L 3" xfId="29297" xr:uid="{00000000-0005-0000-0000-0000C3C40000}"/>
    <cellStyle name="R02L 4" xfId="44894" xr:uid="{00000000-0005-0000-0000-0000C4C40000}"/>
    <cellStyle name="R03A" xfId="13475" xr:uid="{00000000-0005-0000-0000-0000C5C40000}"/>
    <cellStyle name="R03A 2" xfId="13476" xr:uid="{00000000-0005-0000-0000-0000C6C40000}"/>
    <cellStyle name="R03A 2 2" xfId="21376" xr:uid="{00000000-0005-0000-0000-0000C7C40000}"/>
    <cellStyle name="R03A 2 2 2" xfId="37045" xr:uid="{00000000-0005-0000-0000-0000C8C40000}"/>
    <cellStyle name="R03A 2 2 3" xfId="52642" xr:uid="{00000000-0005-0000-0000-0000C9C40000}"/>
    <cellStyle name="R03A 2 3" xfId="29299" xr:uid="{00000000-0005-0000-0000-0000CAC40000}"/>
    <cellStyle name="R03A 2 4" xfId="44896" xr:uid="{00000000-0005-0000-0000-0000CBC40000}"/>
    <cellStyle name="R03A 3" xfId="13477" xr:uid="{00000000-0005-0000-0000-0000CCC40000}"/>
    <cellStyle name="R03A 3 2" xfId="21377" xr:uid="{00000000-0005-0000-0000-0000CDC40000}"/>
    <cellStyle name="R03A 3 2 2" xfId="37046" xr:uid="{00000000-0005-0000-0000-0000CEC40000}"/>
    <cellStyle name="R03A 3 2 3" xfId="52643" xr:uid="{00000000-0005-0000-0000-0000CFC40000}"/>
    <cellStyle name="R03A 3 3" xfId="29300" xr:uid="{00000000-0005-0000-0000-0000D0C40000}"/>
    <cellStyle name="R03A 3 4" xfId="44897" xr:uid="{00000000-0005-0000-0000-0000D1C40000}"/>
    <cellStyle name="R03A 4" xfId="21375" xr:uid="{00000000-0005-0000-0000-0000D2C40000}"/>
    <cellStyle name="R03A 4 2" xfId="37044" xr:uid="{00000000-0005-0000-0000-0000D3C40000}"/>
    <cellStyle name="R03A 4 3" xfId="52641" xr:uid="{00000000-0005-0000-0000-0000D4C40000}"/>
    <cellStyle name="R03A 5" xfId="29298" xr:uid="{00000000-0005-0000-0000-0000D5C40000}"/>
    <cellStyle name="R03A 6" xfId="44895" xr:uid="{00000000-0005-0000-0000-0000D6C40000}"/>
    <cellStyle name="R03B" xfId="13478" xr:uid="{00000000-0005-0000-0000-0000D7C40000}"/>
    <cellStyle name="R03B 2" xfId="13479" xr:uid="{00000000-0005-0000-0000-0000D8C40000}"/>
    <cellStyle name="R03B 2 2" xfId="21379" xr:uid="{00000000-0005-0000-0000-0000D9C40000}"/>
    <cellStyle name="R03B 2 2 2" xfId="37048" xr:uid="{00000000-0005-0000-0000-0000DAC40000}"/>
    <cellStyle name="R03B 2 2 3" xfId="52645" xr:uid="{00000000-0005-0000-0000-0000DBC40000}"/>
    <cellStyle name="R03B 2 3" xfId="29302" xr:uid="{00000000-0005-0000-0000-0000DCC40000}"/>
    <cellStyle name="R03B 2 4" xfId="44899" xr:uid="{00000000-0005-0000-0000-0000DDC40000}"/>
    <cellStyle name="R03B 3" xfId="13480" xr:uid="{00000000-0005-0000-0000-0000DEC40000}"/>
    <cellStyle name="R03B 3 2" xfId="21380" xr:uid="{00000000-0005-0000-0000-0000DFC40000}"/>
    <cellStyle name="R03B 3 2 2" xfId="37049" xr:uid="{00000000-0005-0000-0000-0000E0C40000}"/>
    <cellStyle name="R03B 3 2 3" xfId="52646" xr:uid="{00000000-0005-0000-0000-0000E1C40000}"/>
    <cellStyle name="R03B 3 3" xfId="29303" xr:uid="{00000000-0005-0000-0000-0000E2C40000}"/>
    <cellStyle name="R03B 3 4" xfId="44900" xr:uid="{00000000-0005-0000-0000-0000E3C40000}"/>
    <cellStyle name="R03B 4" xfId="13481" xr:uid="{00000000-0005-0000-0000-0000E4C40000}"/>
    <cellStyle name="R03B 4 2" xfId="21381" xr:uid="{00000000-0005-0000-0000-0000E5C40000}"/>
    <cellStyle name="R03B 4 2 2" xfId="37050" xr:uid="{00000000-0005-0000-0000-0000E6C40000}"/>
    <cellStyle name="R03B 4 2 3" xfId="52647" xr:uid="{00000000-0005-0000-0000-0000E7C40000}"/>
    <cellStyle name="R03B 4 3" xfId="29304" xr:uid="{00000000-0005-0000-0000-0000E8C40000}"/>
    <cellStyle name="R03B 4 4" xfId="44901" xr:uid="{00000000-0005-0000-0000-0000E9C40000}"/>
    <cellStyle name="R03B 5" xfId="13482" xr:uid="{00000000-0005-0000-0000-0000EAC40000}"/>
    <cellStyle name="R03B 5 2" xfId="21382" xr:uid="{00000000-0005-0000-0000-0000EBC40000}"/>
    <cellStyle name="R03B 5 2 2" xfId="37051" xr:uid="{00000000-0005-0000-0000-0000ECC40000}"/>
    <cellStyle name="R03B 5 2 3" xfId="52648" xr:uid="{00000000-0005-0000-0000-0000EDC40000}"/>
    <cellStyle name="R03B 5 3" xfId="29305" xr:uid="{00000000-0005-0000-0000-0000EEC40000}"/>
    <cellStyle name="R03B 5 4" xfId="44902" xr:uid="{00000000-0005-0000-0000-0000EFC40000}"/>
    <cellStyle name="R03B 6" xfId="21378" xr:uid="{00000000-0005-0000-0000-0000F0C40000}"/>
    <cellStyle name="R03B 6 2" xfId="37047" xr:uid="{00000000-0005-0000-0000-0000F1C40000}"/>
    <cellStyle name="R03B 6 3" xfId="52644" xr:uid="{00000000-0005-0000-0000-0000F2C40000}"/>
    <cellStyle name="R03B 7" xfId="29301" xr:uid="{00000000-0005-0000-0000-0000F3C40000}"/>
    <cellStyle name="R03B 8" xfId="44898" xr:uid="{00000000-0005-0000-0000-0000F4C40000}"/>
    <cellStyle name="R03H" xfId="13483" xr:uid="{00000000-0005-0000-0000-0000F5C40000}"/>
    <cellStyle name="R03H 2" xfId="21383" xr:uid="{00000000-0005-0000-0000-0000F6C40000}"/>
    <cellStyle name="R03H 2 2" xfId="37052" xr:uid="{00000000-0005-0000-0000-0000F7C40000}"/>
    <cellStyle name="R03H 2 3" xfId="52649" xr:uid="{00000000-0005-0000-0000-0000F8C40000}"/>
    <cellStyle name="R03H 3" xfId="29306" xr:uid="{00000000-0005-0000-0000-0000F9C40000}"/>
    <cellStyle name="R03H 4" xfId="44903" xr:uid="{00000000-0005-0000-0000-0000FAC40000}"/>
    <cellStyle name="R03L" xfId="13484" xr:uid="{00000000-0005-0000-0000-0000FBC40000}"/>
    <cellStyle name="R03L 2" xfId="21384" xr:uid="{00000000-0005-0000-0000-0000FCC40000}"/>
    <cellStyle name="R03L 2 2" xfId="37053" xr:uid="{00000000-0005-0000-0000-0000FDC40000}"/>
    <cellStyle name="R03L 2 3" xfId="52650" xr:uid="{00000000-0005-0000-0000-0000FEC40000}"/>
    <cellStyle name="R03L 3" xfId="29307" xr:uid="{00000000-0005-0000-0000-0000FFC40000}"/>
    <cellStyle name="R03L 4" xfId="44904" xr:uid="{00000000-0005-0000-0000-000000C50000}"/>
    <cellStyle name="R04A" xfId="13485" xr:uid="{00000000-0005-0000-0000-000001C50000}"/>
    <cellStyle name="R04A 2" xfId="13486" xr:uid="{00000000-0005-0000-0000-000002C50000}"/>
    <cellStyle name="R04A 2 2" xfId="21386" xr:uid="{00000000-0005-0000-0000-000003C50000}"/>
    <cellStyle name="R04A 2 2 2" xfId="37055" xr:uid="{00000000-0005-0000-0000-000004C50000}"/>
    <cellStyle name="R04A 2 2 3" xfId="52652" xr:uid="{00000000-0005-0000-0000-000005C50000}"/>
    <cellStyle name="R04A 2 3" xfId="29309" xr:uid="{00000000-0005-0000-0000-000006C50000}"/>
    <cellStyle name="R04A 2 4" xfId="44906" xr:uid="{00000000-0005-0000-0000-000007C50000}"/>
    <cellStyle name="R04A 3" xfId="13487" xr:uid="{00000000-0005-0000-0000-000008C50000}"/>
    <cellStyle name="R04A 3 2" xfId="21387" xr:uid="{00000000-0005-0000-0000-000009C50000}"/>
    <cellStyle name="R04A 3 2 2" xfId="37056" xr:uid="{00000000-0005-0000-0000-00000AC50000}"/>
    <cellStyle name="R04A 3 2 3" xfId="52653" xr:uid="{00000000-0005-0000-0000-00000BC50000}"/>
    <cellStyle name="R04A 3 3" xfId="29310" xr:uid="{00000000-0005-0000-0000-00000CC50000}"/>
    <cellStyle name="R04A 3 4" xfId="44907" xr:uid="{00000000-0005-0000-0000-00000DC50000}"/>
    <cellStyle name="R04A 4" xfId="21385" xr:uid="{00000000-0005-0000-0000-00000EC50000}"/>
    <cellStyle name="R04A 4 2" xfId="37054" xr:uid="{00000000-0005-0000-0000-00000FC50000}"/>
    <cellStyle name="R04A 4 3" xfId="52651" xr:uid="{00000000-0005-0000-0000-000010C50000}"/>
    <cellStyle name="R04A 5" xfId="29308" xr:uid="{00000000-0005-0000-0000-000011C50000}"/>
    <cellStyle name="R04A 6" xfId="44905" xr:uid="{00000000-0005-0000-0000-000012C50000}"/>
    <cellStyle name="R04B" xfId="13488" xr:uid="{00000000-0005-0000-0000-000013C50000}"/>
    <cellStyle name="R04B 2" xfId="13489" xr:uid="{00000000-0005-0000-0000-000014C50000}"/>
    <cellStyle name="R04B 2 2" xfId="21389" xr:uid="{00000000-0005-0000-0000-000015C50000}"/>
    <cellStyle name="R04B 2 2 2" xfId="37058" xr:uid="{00000000-0005-0000-0000-000016C50000}"/>
    <cellStyle name="R04B 2 2 3" xfId="52655" xr:uid="{00000000-0005-0000-0000-000017C50000}"/>
    <cellStyle name="R04B 2 3" xfId="29312" xr:uid="{00000000-0005-0000-0000-000018C50000}"/>
    <cellStyle name="R04B 2 4" xfId="44909" xr:uid="{00000000-0005-0000-0000-000019C50000}"/>
    <cellStyle name="R04B 3" xfId="13490" xr:uid="{00000000-0005-0000-0000-00001AC50000}"/>
    <cellStyle name="R04B 3 2" xfId="21390" xr:uid="{00000000-0005-0000-0000-00001BC50000}"/>
    <cellStyle name="R04B 3 2 2" xfId="37059" xr:uid="{00000000-0005-0000-0000-00001CC50000}"/>
    <cellStyle name="R04B 3 2 3" xfId="52656" xr:uid="{00000000-0005-0000-0000-00001DC50000}"/>
    <cellStyle name="R04B 3 3" xfId="29313" xr:uid="{00000000-0005-0000-0000-00001EC50000}"/>
    <cellStyle name="R04B 3 4" xfId="44910" xr:uid="{00000000-0005-0000-0000-00001FC50000}"/>
    <cellStyle name="R04B 4" xfId="13491" xr:uid="{00000000-0005-0000-0000-000020C50000}"/>
    <cellStyle name="R04B 4 2" xfId="21391" xr:uid="{00000000-0005-0000-0000-000021C50000}"/>
    <cellStyle name="R04B 4 2 2" xfId="37060" xr:uid="{00000000-0005-0000-0000-000022C50000}"/>
    <cellStyle name="R04B 4 2 3" xfId="52657" xr:uid="{00000000-0005-0000-0000-000023C50000}"/>
    <cellStyle name="R04B 4 3" xfId="29314" xr:uid="{00000000-0005-0000-0000-000024C50000}"/>
    <cellStyle name="R04B 4 4" xfId="44911" xr:uid="{00000000-0005-0000-0000-000025C50000}"/>
    <cellStyle name="R04B 5" xfId="13492" xr:uid="{00000000-0005-0000-0000-000026C50000}"/>
    <cellStyle name="R04B 5 2" xfId="21392" xr:uid="{00000000-0005-0000-0000-000027C50000}"/>
    <cellStyle name="R04B 5 2 2" xfId="37061" xr:uid="{00000000-0005-0000-0000-000028C50000}"/>
    <cellStyle name="R04B 5 2 3" xfId="52658" xr:uid="{00000000-0005-0000-0000-000029C50000}"/>
    <cellStyle name="R04B 5 3" xfId="29315" xr:uid="{00000000-0005-0000-0000-00002AC50000}"/>
    <cellStyle name="R04B 5 4" xfId="44912" xr:uid="{00000000-0005-0000-0000-00002BC50000}"/>
    <cellStyle name="R04B 6" xfId="21388" xr:uid="{00000000-0005-0000-0000-00002CC50000}"/>
    <cellStyle name="R04B 6 2" xfId="37057" xr:uid="{00000000-0005-0000-0000-00002DC50000}"/>
    <cellStyle name="R04B 6 3" xfId="52654" xr:uid="{00000000-0005-0000-0000-00002EC50000}"/>
    <cellStyle name="R04B 7" xfId="29311" xr:uid="{00000000-0005-0000-0000-00002FC50000}"/>
    <cellStyle name="R04B 8" xfId="44908" xr:uid="{00000000-0005-0000-0000-000030C50000}"/>
    <cellStyle name="R04H" xfId="13493" xr:uid="{00000000-0005-0000-0000-000031C50000}"/>
    <cellStyle name="R04H 2" xfId="21393" xr:uid="{00000000-0005-0000-0000-000032C50000}"/>
    <cellStyle name="R04H 2 2" xfId="37062" xr:uid="{00000000-0005-0000-0000-000033C50000}"/>
    <cellStyle name="R04H 2 3" xfId="52659" xr:uid="{00000000-0005-0000-0000-000034C50000}"/>
    <cellStyle name="R04H 3" xfId="29316" xr:uid="{00000000-0005-0000-0000-000035C50000}"/>
    <cellStyle name="R04H 4" xfId="44913" xr:uid="{00000000-0005-0000-0000-000036C50000}"/>
    <cellStyle name="R04L" xfId="13494" xr:uid="{00000000-0005-0000-0000-000037C50000}"/>
    <cellStyle name="R04L 2" xfId="21394" xr:uid="{00000000-0005-0000-0000-000038C50000}"/>
    <cellStyle name="R04L 2 2" xfId="37063" xr:uid="{00000000-0005-0000-0000-000039C50000}"/>
    <cellStyle name="R04L 2 3" xfId="52660" xr:uid="{00000000-0005-0000-0000-00003AC50000}"/>
    <cellStyle name="R04L 3" xfId="29317" xr:uid="{00000000-0005-0000-0000-00003BC50000}"/>
    <cellStyle name="R04L 4" xfId="44914" xr:uid="{00000000-0005-0000-0000-00003CC50000}"/>
    <cellStyle name="R05A" xfId="13495" xr:uid="{00000000-0005-0000-0000-00003DC50000}"/>
    <cellStyle name="R05A 2" xfId="13496" xr:uid="{00000000-0005-0000-0000-00003EC50000}"/>
    <cellStyle name="R05A 2 2" xfId="21396" xr:uid="{00000000-0005-0000-0000-00003FC50000}"/>
    <cellStyle name="R05A 2 2 2" xfId="37065" xr:uid="{00000000-0005-0000-0000-000040C50000}"/>
    <cellStyle name="R05A 2 2 3" xfId="52662" xr:uid="{00000000-0005-0000-0000-000041C50000}"/>
    <cellStyle name="R05A 2 3" xfId="29319" xr:uid="{00000000-0005-0000-0000-000042C50000}"/>
    <cellStyle name="R05A 2 4" xfId="44916" xr:uid="{00000000-0005-0000-0000-000043C50000}"/>
    <cellStyle name="R05A 3" xfId="13497" xr:uid="{00000000-0005-0000-0000-000044C50000}"/>
    <cellStyle name="R05A 3 2" xfId="21397" xr:uid="{00000000-0005-0000-0000-000045C50000}"/>
    <cellStyle name="R05A 3 2 2" xfId="37066" xr:uid="{00000000-0005-0000-0000-000046C50000}"/>
    <cellStyle name="R05A 3 2 3" xfId="52663" xr:uid="{00000000-0005-0000-0000-000047C50000}"/>
    <cellStyle name="R05A 3 3" xfId="29320" xr:uid="{00000000-0005-0000-0000-000048C50000}"/>
    <cellStyle name="R05A 3 4" xfId="44917" xr:uid="{00000000-0005-0000-0000-000049C50000}"/>
    <cellStyle name="R05A 4" xfId="21395" xr:uid="{00000000-0005-0000-0000-00004AC50000}"/>
    <cellStyle name="R05A 4 2" xfId="37064" xr:uid="{00000000-0005-0000-0000-00004BC50000}"/>
    <cellStyle name="R05A 4 3" xfId="52661" xr:uid="{00000000-0005-0000-0000-00004CC50000}"/>
    <cellStyle name="R05A 5" xfId="29318" xr:uid="{00000000-0005-0000-0000-00004DC50000}"/>
    <cellStyle name="R05A 6" xfId="44915" xr:uid="{00000000-0005-0000-0000-00004EC50000}"/>
    <cellStyle name="R05B" xfId="13498" xr:uid="{00000000-0005-0000-0000-00004FC50000}"/>
    <cellStyle name="R05B 2" xfId="13499" xr:uid="{00000000-0005-0000-0000-000050C50000}"/>
    <cellStyle name="R05B 2 2" xfId="21399" xr:uid="{00000000-0005-0000-0000-000051C50000}"/>
    <cellStyle name="R05B 2 2 2" xfId="37068" xr:uid="{00000000-0005-0000-0000-000052C50000}"/>
    <cellStyle name="R05B 2 2 3" xfId="52665" xr:uid="{00000000-0005-0000-0000-000053C50000}"/>
    <cellStyle name="R05B 2 3" xfId="29322" xr:uid="{00000000-0005-0000-0000-000054C50000}"/>
    <cellStyle name="R05B 2 4" xfId="44919" xr:uid="{00000000-0005-0000-0000-000055C50000}"/>
    <cellStyle name="R05B 3" xfId="13500" xr:uid="{00000000-0005-0000-0000-000056C50000}"/>
    <cellStyle name="R05B 3 2" xfId="21400" xr:uid="{00000000-0005-0000-0000-000057C50000}"/>
    <cellStyle name="R05B 3 2 2" xfId="37069" xr:uid="{00000000-0005-0000-0000-000058C50000}"/>
    <cellStyle name="R05B 3 2 3" xfId="52666" xr:uid="{00000000-0005-0000-0000-000059C50000}"/>
    <cellStyle name="R05B 3 3" xfId="29323" xr:uid="{00000000-0005-0000-0000-00005AC50000}"/>
    <cellStyle name="R05B 3 4" xfId="44920" xr:uid="{00000000-0005-0000-0000-00005BC50000}"/>
    <cellStyle name="R05B 4" xfId="13501" xr:uid="{00000000-0005-0000-0000-00005CC50000}"/>
    <cellStyle name="R05B 4 2" xfId="21401" xr:uid="{00000000-0005-0000-0000-00005DC50000}"/>
    <cellStyle name="R05B 4 2 2" xfId="37070" xr:uid="{00000000-0005-0000-0000-00005EC50000}"/>
    <cellStyle name="R05B 4 2 3" xfId="52667" xr:uid="{00000000-0005-0000-0000-00005FC50000}"/>
    <cellStyle name="R05B 4 3" xfId="29324" xr:uid="{00000000-0005-0000-0000-000060C50000}"/>
    <cellStyle name="R05B 4 4" xfId="44921" xr:uid="{00000000-0005-0000-0000-000061C50000}"/>
    <cellStyle name="R05B 5" xfId="13502" xr:uid="{00000000-0005-0000-0000-000062C50000}"/>
    <cellStyle name="R05B 5 2" xfId="21402" xr:uid="{00000000-0005-0000-0000-000063C50000}"/>
    <cellStyle name="R05B 5 2 2" xfId="37071" xr:uid="{00000000-0005-0000-0000-000064C50000}"/>
    <cellStyle name="R05B 5 2 3" xfId="52668" xr:uid="{00000000-0005-0000-0000-000065C50000}"/>
    <cellStyle name="R05B 5 3" xfId="29325" xr:uid="{00000000-0005-0000-0000-000066C50000}"/>
    <cellStyle name="R05B 5 4" xfId="44922" xr:uid="{00000000-0005-0000-0000-000067C50000}"/>
    <cellStyle name="R05B 6" xfId="21398" xr:uid="{00000000-0005-0000-0000-000068C50000}"/>
    <cellStyle name="R05B 6 2" xfId="37067" xr:uid="{00000000-0005-0000-0000-000069C50000}"/>
    <cellStyle name="R05B 6 3" xfId="52664" xr:uid="{00000000-0005-0000-0000-00006AC50000}"/>
    <cellStyle name="R05B 7" xfId="29321" xr:uid="{00000000-0005-0000-0000-00006BC50000}"/>
    <cellStyle name="R05B 8" xfId="44918" xr:uid="{00000000-0005-0000-0000-00006CC50000}"/>
    <cellStyle name="R05H" xfId="13503" xr:uid="{00000000-0005-0000-0000-00006DC50000}"/>
    <cellStyle name="R05H 2" xfId="21403" xr:uid="{00000000-0005-0000-0000-00006EC50000}"/>
    <cellStyle name="R05H 2 2" xfId="37072" xr:uid="{00000000-0005-0000-0000-00006FC50000}"/>
    <cellStyle name="R05H 2 3" xfId="52669" xr:uid="{00000000-0005-0000-0000-000070C50000}"/>
    <cellStyle name="R05H 3" xfId="29326" xr:uid="{00000000-0005-0000-0000-000071C50000}"/>
    <cellStyle name="R05H 4" xfId="44923" xr:uid="{00000000-0005-0000-0000-000072C50000}"/>
    <cellStyle name="R05L" xfId="13504" xr:uid="{00000000-0005-0000-0000-000073C50000}"/>
    <cellStyle name="R05L 2" xfId="21404" xr:uid="{00000000-0005-0000-0000-000074C50000}"/>
    <cellStyle name="R05L 2 2" xfId="37073" xr:uid="{00000000-0005-0000-0000-000075C50000}"/>
    <cellStyle name="R05L 2 3" xfId="52670" xr:uid="{00000000-0005-0000-0000-000076C50000}"/>
    <cellStyle name="R05L 3" xfId="29327" xr:uid="{00000000-0005-0000-0000-000077C50000}"/>
    <cellStyle name="R05L 4" xfId="44924" xr:uid="{00000000-0005-0000-0000-000078C50000}"/>
    <cellStyle name="R06A" xfId="13505" xr:uid="{00000000-0005-0000-0000-000079C50000}"/>
    <cellStyle name="R06A 2" xfId="13506" xr:uid="{00000000-0005-0000-0000-00007AC50000}"/>
    <cellStyle name="R06A 2 2" xfId="21406" xr:uid="{00000000-0005-0000-0000-00007BC50000}"/>
    <cellStyle name="R06A 2 2 2" xfId="37075" xr:uid="{00000000-0005-0000-0000-00007CC50000}"/>
    <cellStyle name="R06A 2 2 3" xfId="52672" xr:uid="{00000000-0005-0000-0000-00007DC50000}"/>
    <cellStyle name="R06A 2 3" xfId="29329" xr:uid="{00000000-0005-0000-0000-00007EC50000}"/>
    <cellStyle name="R06A 2 4" xfId="44926" xr:uid="{00000000-0005-0000-0000-00007FC50000}"/>
    <cellStyle name="R06A 3" xfId="13507" xr:uid="{00000000-0005-0000-0000-000080C50000}"/>
    <cellStyle name="R06A 3 2" xfId="21407" xr:uid="{00000000-0005-0000-0000-000081C50000}"/>
    <cellStyle name="R06A 3 2 2" xfId="37076" xr:uid="{00000000-0005-0000-0000-000082C50000}"/>
    <cellStyle name="R06A 3 2 3" xfId="52673" xr:uid="{00000000-0005-0000-0000-000083C50000}"/>
    <cellStyle name="R06A 3 3" xfId="29330" xr:uid="{00000000-0005-0000-0000-000084C50000}"/>
    <cellStyle name="R06A 3 4" xfId="44927" xr:uid="{00000000-0005-0000-0000-000085C50000}"/>
    <cellStyle name="R06A 4" xfId="21405" xr:uid="{00000000-0005-0000-0000-000086C50000}"/>
    <cellStyle name="R06A 4 2" xfId="37074" xr:uid="{00000000-0005-0000-0000-000087C50000}"/>
    <cellStyle name="R06A 4 3" xfId="52671" xr:uid="{00000000-0005-0000-0000-000088C50000}"/>
    <cellStyle name="R06A 5" xfId="29328" xr:uid="{00000000-0005-0000-0000-000089C50000}"/>
    <cellStyle name="R06A 6" xfId="44925" xr:uid="{00000000-0005-0000-0000-00008AC50000}"/>
    <cellStyle name="R06B" xfId="13508" xr:uid="{00000000-0005-0000-0000-00008BC50000}"/>
    <cellStyle name="R06B 2" xfId="13509" xr:uid="{00000000-0005-0000-0000-00008CC50000}"/>
    <cellStyle name="R06B 2 2" xfId="21409" xr:uid="{00000000-0005-0000-0000-00008DC50000}"/>
    <cellStyle name="R06B 2 2 2" xfId="37078" xr:uid="{00000000-0005-0000-0000-00008EC50000}"/>
    <cellStyle name="R06B 2 2 3" xfId="52675" xr:uid="{00000000-0005-0000-0000-00008FC50000}"/>
    <cellStyle name="R06B 2 3" xfId="29332" xr:uid="{00000000-0005-0000-0000-000090C50000}"/>
    <cellStyle name="R06B 2 4" xfId="44929" xr:uid="{00000000-0005-0000-0000-000091C50000}"/>
    <cellStyle name="R06B 3" xfId="13510" xr:uid="{00000000-0005-0000-0000-000092C50000}"/>
    <cellStyle name="R06B 3 2" xfId="21410" xr:uid="{00000000-0005-0000-0000-000093C50000}"/>
    <cellStyle name="R06B 3 2 2" xfId="37079" xr:uid="{00000000-0005-0000-0000-000094C50000}"/>
    <cellStyle name="R06B 3 2 3" xfId="52676" xr:uid="{00000000-0005-0000-0000-000095C50000}"/>
    <cellStyle name="R06B 3 3" xfId="29333" xr:uid="{00000000-0005-0000-0000-000096C50000}"/>
    <cellStyle name="R06B 3 4" xfId="44930" xr:uid="{00000000-0005-0000-0000-000097C50000}"/>
    <cellStyle name="R06B 4" xfId="13511" xr:uid="{00000000-0005-0000-0000-000098C50000}"/>
    <cellStyle name="R06B 4 2" xfId="21411" xr:uid="{00000000-0005-0000-0000-000099C50000}"/>
    <cellStyle name="R06B 4 2 2" xfId="37080" xr:uid="{00000000-0005-0000-0000-00009AC50000}"/>
    <cellStyle name="R06B 4 2 3" xfId="52677" xr:uid="{00000000-0005-0000-0000-00009BC50000}"/>
    <cellStyle name="R06B 4 3" xfId="29334" xr:uid="{00000000-0005-0000-0000-00009CC50000}"/>
    <cellStyle name="R06B 4 4" xfId="44931" xr:uid="{00000000-0005-0000-0000-00009DC50000}"/>
    <cellStyle name="R06B 5" xfId="13512" xr:uid="{00000000-0005-0000-0000-00009EC50000}"/>
    <cellStyle name="R06B 5 2" xfId="21412" xr:uid="{00000000-0005-0000-0000-00009FC50000}"/>
    <cellStyle name="R06B 5 2 2" xfId="37081" xr:uid="{00000000-0005-0000-0000-0000A0C50000}"/>
    <cellStyle name="R06B 5 2 3" xfId="52678" xr:uid="{00000000-0005-0000-0000-0000A1C50000}"/>
    <cellStyle name="R06B 5 3" xfId="29335" xr:uid="{00000000-0005-0000-0000-0000A2C50000}"/>
    <cellStyle name="R06B 5 4" xfId="44932" xr:uid="{00000000-0005-0000-0000-0000A3C50000}"/>
    <cellStyle name="R06B 6" xfId="21408" xr:uid="{00000000-0005-0000-0000-0000A4C50000}"/>
    <cellStyle name="R06B 6 2" xfId="37077" xr:uid="{00000000-0005-0000-0000-0000A5C50000}"/>
    <cellStyle name="R06B 6 3" xfId="52674" xr:uid="{00000000-0005-0000-0000-0000A6C50000}"/>
    <cellStyle name="R06B 7" xfId="29331" xr:uid="{00000000-0005-0000-0000-0000A7C50000}"/>
    <cellStyle name="R06B 8" xfId="44928" xr:uid="{00000000-0005-0000-0000-0000A8C50000}"/>
    <cellStyle name="R06H" xfId="13513" xr:uid="{00000000-0005-0000-0000-0000A9C50000}"/>
    <cellStyle name="R06H 2" xfId="21413" xr:uid="{00000000-0005-0000-0000-0000AAC50000}"/>
    <cellStyle name="R06H 2 2" xfId="37082" xr:uid="{00000000-0005-0000-0000-0000ABC50000}"/>
    <cellStyle name="R06H 2 3" xfId="52679" xr:uid="{00000000-0005-0000-0000-0000ACC50000}"/>
    <cellStyle name="R06H 3" xfId="29336" xr:uid="{00000000-0005-0000-0000-0000ADC50000}"/>
    <cellStyle name="R06H 4" xfId="44933" xr:uid="{00000000-0005-0000-0000-0000AEC50000}"/>
    <cellStyle name="R06L" xfId="13514" xr:uid="{00000000-0005-0000-0000-0000AFC50000}"/>
    <cellStyle name="R06L 2" xfId="21414" xr:uid="{00000000-0005-0000-0000-0000B0C50000}"/>
    <cellStyle name="R06L 2 2" xfId="37083" xr:uid="{00000000-0005-0000-0000-0000B1C50000}"/>
    <cellStyle name="R06L 2 3" xfId="52680" xr:uid="{00000000-0005-0000-0000-0000B2C50000}"/>
    <cellStyle name="R06L 3" xfId="29337" xr:uid="{00000000-0005-0000-0000-0000B3C50000}"/>
    <cellStyle name="R06L 4" xfId="44934" xr:uid="{00000000-0005-0000-0000-0000B4C50000}"/>
    <cellStyle name="R07A" xfId="13515" xr:uid="{00000000-0005-0000-0000-0000B5C50000}"/>
    <cellStyle name="R07A 2" xfId="21415" xr:uid="{00000000-0005-0000-0000-0000B6C50000}"/>
    <cellStyle name="R07A 2 2" xfId="37084" xr:uid="{00000000-0005-0000-0000-0000B7C50000}"/>
    <cellStyle name="R07A 2 3" xfId="52681" xr:uid="{00000000-0005-0000-0000-0000B8C50000}"/>
    <cellStyle name="R07A 3" xfId="29338" xr:uid="{00000000-0005-0000-0000-0000B9C50000}"/>
    <cellStyle name="R07A 4" xfId="44935" xr:uid="{00000000-0005-0000-0000-0000BAC50000}"/>
    <cellStyle name="R07B" xfId="13516" xr:uid="{00000000-0005-0000-0000-0000BBC50000}"/>
    <cellStyle name="R07B 2" xfId="13517" xr:uid="{00000000-0005-0000-0000-0000BCC50000}"/>
    <cellStyle name="R07B 2 2" xfId="21417" xr:uid="{00000000-0005-0000-0000-0000BDC50000}"/>
    <cellStyle name="R07B 2 2 2" xfId="37086" xr:uid="{00000000-0005-0000-0000-0000BEC50000}"/>
    <cellStyle name="R07B 2 2 3" xfId="52683" xr:uid="{00000000-0005-0000-0000-0000BFC50000}"/>
    <cellStyle name="R07B 2 3" xfId="29340" xr:uid="{00000000-0005-0000-0000-0000C0C50000}"/>
    <cellStyle name="R07B 2 4" xfId="44937" xr:uid="{00000000-0005-0000-0000-0000C1C50000}"/>
    <cellStyle name="R07B 3" xfId="13518" xr:uid="{00000000-0005-0000-0000-0000C2C50000}"/>
    <cellStyle name="R07B 3 2" xfId="21418" xr:uid="{00000000-0005-0000-0000-0000C3C50000}"/>
    <cellStyle name="R07B 3 2 2" xfId="37087" xr:uid="{00000000-0005-0000-0000-0000C4C50000}"/>
    <cellStyle name="R07B 3 2 3" xfId="52684" xr:uid="{00000000-0005-0000-0000-0000C5C50000}"/>
    <cellStyle name="R07B 3 3" xfId="29341" xr:uid="{00000000-0005-0000-0000-0000C6C50000}"/>
    <cellStyle name="R07B 3 4" xfId="44938" xr:uid="{00000000-0005-0000-0000-0000C7C50000}"/>
    <cellStyle name="R07B 4" xfId="13519" xr:uid="{00000000-0005-0000-0000-0000C8C50000}"/>
    <cellStyle name="R07B 4 2" xfId="21419" xr:uid="{00000000-0005-0000-0000-0000C9C50000}"/>
    <cellStyle name="R07B 4 2 2" xfId="37088" xr:uid="{00000000-0005-0000-0000-0000CAC50000}"/>
    <cellStyle name="R07B 4 2 3" xfId="52685" xr:uid="{00000000-0005-0000-0000-0000CBC50000}"/>
    <cellStyle name="R07B 4 3" xfId="29342" xr:uid="{00000000-0005-0000-0000-0000CCC50000}"/>
    <cellStyle name="R07B 4 4" xfId="44939" xr:uid="{00000000-0005-0000-0000-0000CDC50000}"/>
    <cellStyle name="R07B 5" xfId="13520" xr:uid="{00000000-0005-0000-0000-0000CEC50000}"/>
    <cellStyle name="R07B 5 2" xfId="21420" xr:uid="{00000000-0005-0000-0000-0000CFC50000}"/>
    <cellStyle name="R07B 5 2 2" xfId="37089" xr:uid="{00000000-0005-0000-0000-0000D0C50000}"/>
    <cellStyle name="R07B 5 2 3" xfId="52686" xr:uid="{00000000-0005-0000-0000-0000D1C50000}"/>
    <cellStyle name="R07B 5 3" xfId="29343" xr:uid="{00000000-0005-0000-0000-0000D2C50000}"/>
    <cellStyle name="R07B 5 4" xfId="44940" xr:uid="{00000000-0005-0000-0000-0000D3C50000}"/>
    <cellStyle name="R07B 6" xfId="21416" xr:uid="{00000000-0005-0000-0000-0000D4C50000}"/>
    <cellStyle name="R07B 6 2" xfId="37085" xr:uid="{00000000-0005-0000-0000-0000D5C50000}"/>
    <cellStyle name="R07B 6 3" xfId="52682" xr:uid="{00000000-0005-0000-0000-0000D6C50000}"/>
    <cellStyle name="R07B 7" xfId="29339" xr:uid="{00000000-0005-0000-0000-0000D7C50000}"/>
    <cellStyle name="R07B 8" xfId="44936" xr:uid="{00000000-0005-0000-0000-0000D8C50000}"/>
    <cellStyle name="R07H" xfId="13521" xr:uid="{00000000-0005-0000-0000-0000D9C50000}"/>
    <cellStyle name="R07H 2" xfId="21421" xr:uid="{00000000-0005-0000-0000-0000DAC50000}"/>
    <cellStyle name="R07H 2 2" xfId="37090" xr:uid="{00000000-0005-0000-0000-0000DBC50000}"/>
    <cellStyle name="R07H 2 3" xfId="52687" xr:uid="{00000000-0005-0000-0000-0000DCC50000}"/>
    <cellStyle name="R07H 3" xfId="29344" xr:uid="{00000000-0005-0000-0000-0000DDC50000}"/>
    <cellStyle name="R07H 4" xfId="44941" xr:uid="{00000000-0005-0000-0000-0000DEC50000}"/>
    <cellStyle name="R07L" xfId="13522" xr:uid="{00000000-0005-0000-0000-0000DFC50000}"/>
    <cellStyle name="R07L 2" xfId="21422" xr:uid="{00000000-0005-0000-0000-0000E0C50000}"/>
    <cellStyle name="R07L 2 2" xfId="37091" xr:uid="{00000000-0005-0000-0000-0000E1C50000}"/>
    <cellStyle name="R07L 2 3" xfId="52688" xr:uid="{00000000-0005-0000-0000-0000E2C50000}"/>
    <cellStyle name="R07L 3" xfId="29345" xr:uid="{00000000-0005-0000-0000-0000E3C50000}"/>
    <cellStyle name="R07L 4" xfId="44942" xr:uid="{00000000-0005-0000-0000-0000E4C50000}"/>
    <cellStyle name="Range Name" xfId="13523" xr:uid="{00000000-0005-0000-0000-0000E5C50000}"/>
    <cellStyle name="Range Name 2" xfId="21423" xr:uid="{00000000-0005-0000-0000-0000E6C50000}"/>
    <cellStyle name="Range Name 2 2" xfId="37092" xr:uid="{00000000-0005-0000-0000-0000E7C50000}"/>
    <cellStyle name="Range Name 2 3" xfId="52689" xr:uid="{00000000-0005-0000-0000-0000E8C50000}"/>
    <cellStyle name="Range Name 3" xfId="29346" xr:uid="{00000000-0005-0000-0000-0000E9C50000}"/>
    <cellStyle name="Range Name 4" xfId="44943" xr:uid="{00000000-0005-0000-0000-0000EAC50000}"/>
    <cellStyle name="Ratio" xfId="13524" xr:uid="{00000000-0005-0000-0000-0000EBC50000}"/>
    <cellStyle name="Ratio 2" xfId="21424" xr:uid="{00000000-0005-0000-0000-0000ECC50000}"/>
    <cellStyle name="Ratio 2 2" xfId="37093" xr:uid="{00000000-0005-0000-0000-0000EDC50000}"/>
    <cellStyle name="Ratio 2 3" xfId="52690" xr:uid="{00000000-0005-0000-0000-0000EEC50000}"/>
    <cellStyle name="Ratio 3" xfId="29347" xr:uid="{00000000-0005-0000-0000-0000EFC50000}"/>
    <cellStyle name="Ratio 4" xfId="44944" xr:uid="{00000000-0005-0000-0000-0000F0C50000}"/>
    <cellStyle name="Reports" xfId="13525" xr:uid="{00000000-0005-0000-0000-0000F1C50000}"/>
    <cellStyle name="Reports 2" xfId="21425" xr:uid="{00000000-0005-0000-0000-0000F2C50000}"/>
    <cellStyle name="Reports 2 2" xfId="37094" xr:uid="{00000000-0005-0000-0000-0000F3C50000}"/>
    <cellStyle name="Reports 2 3" xfId="52691" xr:uid="{00000000-0005-0000-0000-0000F4C50000}"/>
    <cellStyle name="Reports 3" xfId="29348" xr:uid="{00000000-0005-0000-0000-0000F5C50000}"/>
    <cellStyle name="Reports 4" xfId="44945" xr:uid="{00000000-0005-0000-0000-0000F6C50000}"/>
    <cellStyle name="Reset  - Style4" xfId="13526" xr:uid="{00000000-0005-0000-0000-0000F7C50000}"/>
    <cellStyle name="Reset  - Style4 2" xfId="21426" xr:uid="{00000000-0005-0000-0000-0000F8C50000}"/>
    <cellStyle name="Reset  - Style4 2 2" xfId="37095" xr:uid="{00000000-0005-0000-0000-0000F9C50000}"/>
    <cellStyle name="Reset  - Style4 2 3" xfId="52692" xr:uid="{00000000-0005-0000-0000-0000FAC50000}"/>
    <cellStyle name="Reset  - Style4 3" xfId="29349" xr:uid="{00000000-0005-0000-0000-0000FBC50000}"/>
    <cellStyle name="Reset  - Style4 4" xfId="44946" xr:uid="{00000000-0005-0000-0000-0000FCC50000}"/>
    <cellStyle name="RevList" xfId="13527" xr:uid="{00000000-0005-0000-0000-0000FDC50000}"/>
    <cellStyle name="RevList 2" xfId="21427" xr:uid="{00000000-0005-0000-0000-0000FEC50000}"/>
    <cellStyle name="RevList 2 2" xfId="37096" xr:uid="{00000000-0005-0000-0000-0000FFC50000}"/>
    <cellStyle name="RevList 2 3" xfId="52693" xr:uid="{00000000-0005-0000-0000-000000C60000}"/>
    <cellStyle name="RevList 3" xfId="29350" xr:uid="{00000000-0005-0000-0000-000001C60000}"/>
    <cellStyle name="RevList 4" xfId="44947" xr:uid="{00000000-0005-0000-0000-000002C60000}"/>
    <cellStyle name="RM" xfId="13528" xr:uid="{00000000-0005-0000-0000-000003C60000}"/>
    <cellStyle name="RM 2" xfId="21428" xr:uid="{00000000-0005-0000-0000-000004C60000}"/>
    <cellStyle name="RM 2 2" xfId="37097" xr:uid="{00000000-0005-0000-0000-000005C60000}"/>
    <cellStyle name="RM 2 3" xfId="52694" xr:uid="{00000000-0005-0000-0000-000006C60000}"/>
    <cellStyle name="RM 3" xfId="29351" xr:uid="{00000000-0005-0000-0000-000007C60000}"/>
    <cellStyle name="RM 4" xfId="44948" xr:uid="{00000000-0005-0000-0000-000008C60000}"/>
    <cellStyle name="RowLevel_1_OUTPUT2" xfId="13529" xr:uid="{00000000-0005-0000-0000-000009C60000}"/>
    <cellStyle name="Ruim" xfId="9" builtinId="27" customBuiltin="1"/>
    <cellStyle name="_x0005_ŠˆoO¤_x0005_²ˆo´_x0005_ÖˆoÄ_x0005_üˆoÔ_x0005_ †oä_x0005_´†oô_x0005_Ê†o_x0004__x0006_Ü†o_x0014__x0006_ð†o$_x0006__x001e_‰o4_x0006_8‰oD_x0006_`‰oT_x0006_„‰od_x0006_˜‰ot_x0006_¸‰o„_x0006_Ô‰o”_x0006_è‰o¤_x0006_" xfId="13530" xr:uid="{00000000-0005-0000-0000-00000AC60000}"/>
    <cellStyle name="_x0005_ŠˆoO¤_x0005_²ˆo´_x0005_ÖˆoÄ_x0005_üˆoÔ_x0005_ †oä_x0005_´†oô_x0005_Ê†o_x0004__x0006_Ü†o_x0014__x0006_ð†o$_x0006__x001e_‰o4_x0006_8‰oD_x0006_`‰oT_x0006_„‰od_x0006_˜‰ot_x0006_¸‰o„_x0006_Ô‰o”_x0006_è‰o¤_x0006_ 2" xfId="21429" xr:uid="{00000000-0005-0000-0000-00000BC60000}"/>
    <cellStyle name="_x0005_ŠˆoO¤_x0005_²ˆo´_x0005_ÖˆoÄ_x0005_üˆoÔ_x0005_ †oä_x0005_´†oô_x0005_Ê†o_x0004__x0006_Ü†o_x0014__x0006_ð†o$_x0006__x001e_‰o4_x0006_8‰oD_x0006_`‰oT_x0006_„‰od_x0006_˜‰ot_x0006_¸‰o„_x0006_Ô‰o”_x0006_è‰o¤_x0006_ 2 2" xfId="37098" xr:uid="{00000000-0005-0000-0000-00000CC60000}"/>
    <cellStyle name="_x0005_ŠˆoO¤_x0005_²ˆo´_x0005_ÖˆoÄ_x0005_üˆoÔ_x0005_ †oä_x0005_´†oô_x0005_Ê†o_x0004__x0006_Ü†o_x0014__x0006_ð†o$_x0006__x001e_‰o4_x0006_8‰oD_x0006_`‰oT_x0006_„‰od_x0006_˜‰ot_x0006_¸‰o„_x0006_Ô‰o”_x0006_è‰o¤_x0006_ 2 3" xfId="52695" xr:uid="{00000000-0005-0000-0000-00000DC60000}"/>
    <cellStyle name="_x0005_ŠˆoO¤_x0005_²ˆo´_x0005_ÖˆoÄ_x0005_üˆoÔ_x0005_ †oä_x0005_´†oô_x0005_Ê†o_x0004__x0006_Ü†o_x0014__x0006_ð†o$_x0006__x001e_‰o4_x0006_8‰oD_x0006_`‰oT_x0006_„‰od_x0006_˜‰ot_x0006_¸‰o„_x0006_Ô‰o”_x0006_è‰o¤_x0006_ 3" xfId="29352" xr:uid="{00000000-0005-0000-0000-00000EC60000}"/>
    <cellStyle name="_x0005_ŠˆoO¤_x0005_²ˆo´_x0005_ÖˆoÄ_x0005_üˆoÔ_x0005_ †oä_x0005_´†oô_x0005_Ê†o_x0004__x0006_Ü†o_x0014__x0006_ð†o$_x0006__x001e_‰o4_x0006_8‰oD_x0006_`‰oT_x0006_„‰od_x0006_˜‰ot_x0006_¸‰o„_x0006_Ô‰o”_x0006_è‰o¤_x0006_ 4" xfId="44949" xr:uid="{00000000-0005-0000-0000-00000FC60000}"/>
    <cellStyle name="Saída" xfId="12" builtinId="21" customBuiltin="1"/>
    <cellStyle name="Saída 2" xfId="320" xr:uid="{00000000-0005-0000-0000-000011C60000}"/>
    <cellStyle name="Saída 2 2" xfId="21430" xr:uid="{00000000-0005-0000-0000-000012C60000}"/>
    <cellStyle name="Saída 2 2 2" xfId="37099" xr:uid="{00000000-0005-0000-0000-000013C60000}"/>
    <cellStyle name="Saída 2 2 3" xfId="52696" xr:uid="{00000000-0005-0000-0000-000014C60000}"/>
    <cellStyle name="Saída 2 3" xfId="13531" xr:uid="{00000000-0005-0000-0000-000015C60000}"/>
    <cellStyle name="Saída 2 3 2" xfId="29353" xr:uid="{00000000-0005-0000-0000-000016C60000}"/>
    <cellStyle name="Saída 2 4" xfId="44950" xr:uid="{00000000-0005-0000-0000-000017C60000}"/>
    <cellStyle name="Saldos" xfId="13532" xr:uid="{00000000-0005-0000-0000-000018C60000}"/>
    <cellStyle name="Saldos 2" xfId="21431" xr:uid="{00000000-0005-0000-0000-000019C60000}"/>
    <cellStyle name="Saldos 2 2" xfId="37100" xr:uid="{00000000-0005-0000-0000-00001AC60000}"/>
    <cellStyle name="Saldos 2 3" xfId="52697" xr:uid="{00000000-0005-0000-0000-00001BC60000}"/>
    <cellStyle name="Saldos 3" xfId="29354" xr:uid="{00000000-0005-0000-0000-00001CC60000}"/>
    <cellStyle name="Saldos 4" xfId="44951" xr:uid="{00000000-0005-0000-0000-00001DC60000}"/>
    <cellStyle name="Salomon Logo" xfId="13533" xr:uid="{00000000-0005-0000-0000-00001EC60000}"/>
    <cellStyle name="Salomon Logo 2" xfId="21432" xr:uid="{00000000-0005-0000-0000-00001FC60000}"/>
    <cellStyle name="Salomon Logo 2 2" xfId="37101" xr:uid="{00000000-0005-0000-0000-000020C60000}"/>
    <cellStyle name="Salomon Logo 2 3" xfId="52698" xr:uid="{00000000-0005-0000-0000-000021C60000}"/>
    <cellStyle name="Salomon Logo 3" xfId="29355" xr:uid="{00000000-0005-0000-0000-000022C60000}"/>
    <cellStyle name="Salomon Logo 4" xfId="44952" xr:uid="{00000000-0005-0000-0000-000023C60000}"/>
    <cellStyle name="SAPBEXstdData" xfId="13534" xr:uid="{00000000-0005-0000-0000-000024C60000}"/>
    <cellStyle name="SAPBEXstdData 2" xfId="21433" xr:uid="{00000000-0005-0000-0000-000025C60000}"/>
    <cellStyle name="SAPBEXstdData 2 2" xfId="37102" xr:uid="{00000000-0005-0000-0000-000026C60000}"/>
    <cellStyle name="SAPBEXstdData 2 3" xfId="52699" xr:uid="{00000000-0005-0000-0000-000027C60000}"/>
    <cellStyle name="SAPBEXstdData 3" xfId="29356" xr:uid="{00000000-0005-0000-0000-000028C60000}"/>
    <cellStyle name="SAPBEXstdData 4" xfId="44953" xr:uid="{00000000-0005-0000-0000-000029C60000}"/>
    <cellStyle name="SAPBEXstdItem" xfId="13535" xr:uid="{00000000-0005-0000-0000-00002AC60000}"/>
    <cellStyle name="SAPBEXstdItem 2" xfId="21434" xr:uid="{00000000-0005-0000-0000-00002BC60000}"/>
    <cellStyle name="SAPBEXstdItem 2 2" xfId="37103" xr:uid="{00000000-0005-0000-0000-00002CC60000}"/>
    <cellStyle name="SAPBEXstdItem 2 3" xfId="52700" xr:uid="{00000000-0005-0000-0000-00002DC60000}"/>
    <cellStyle name="SAPBEXstdItem 3" xfId="29357" xr:uid="{00000000-0005-0000-0000-00002EC60000}"/>
    <cellStyle name="SAPBEXstdItem 4" xfId="44954" xr:uid="{00000000-0005-0000-0000-00002FC60000}"/>
    <cellStyle name="SAPBEXstdItemX" xfId="13536" xr:uid="{00000000-0005-0000-0000-000030C60000}"/>
    <cellStyle name="SAPBEXstdItemX 2" xfId="21435" xr:uid="{00000000-0005-0000-0000-000031C60000}"/>
    <cellStyle name="SAPBEXstdItemX 2 2" xfId="37104" xr:uid="{00000000-0005-0000-0000-000032C60000}"/>
    <cellStyle name="SAPBEXstdItemX 2 3" xfId="52701" xr:uid="{00000000-0005-0000-0000-000033C60000}"/>
    <cellStyle name="SAPBEXstdItemX 3" xfId="29358" xr:uid="{00000000-0005-0000-0000-000034C60000}"/>
    <cellStyle name="SAPBEXstdItemX 4" xfId="44955" xr:uid="{00000000-0005-0000-0000-000035C60000}"/>
    <cellStyle name="Scenario" xfId="13537" xr:uid="{00000000-0005-0000-0000-000036C60000}"/>
    <cellStyle name="Scenario 2" xfId="21436" xr:uid="{00000000-0005-0000-0000-000037C60000}"/>
    <cellStyle name="Scenario 2 2" xfId="37105" xr:uid="{00000000-0005-0000-0000-000038C60000}"/>
    <cellStyle name="Scenario 2 3" xfId="52702" xr:uid="{00000000-0005-0000-0000-000039C60000}"/>
    <cellStyle name="Scenario 3" xfId="29359" xr:uid="{00000000-0005-0000-0000-00003AC60000}"/>
    <cellStyle name="Scenario 4" xfId="44956" xr:uid="{00000000-0005-0000-0000-00003BC60000}"/>
    <cellStyle name="ScenarioInput" xfId="13538" xr:uid="{00000000-0005-0000-0000-00003CC60000}"/>
    <cellStyle name="ScenarioInput 2" xfId="21437" xr:uid="{00000000-0005-0000-0000-00003DC60000}"/>
    <cellStyle name="ScenarioInput 2 2" xfId="37106" xr:uid="{00000000-0005-0000-0000-00003EC60000}"/>
    <cellStyle name="ScenarioInput 2 3" xfId="52703" xr:uid="{00000000-0005-0000-0000-00003FC60000}"/>
    <cellStyle name="ScenarioInput 3" xfId="29360" xr:uid="{00000000-0005-0000-0000-000040C60000}"/>
    <cellStyle name="ScenarioInput 4" xfId="44957" xr:uid="{00000000-0005-0000-0000-000041C60000}"/>
    <cellStyle name="Sep. milhar [0]" xfId="13539" xr:uid="{00000000-0005-0000-0000-000042C60000}"/>
    <cellStyle name="Sep. milhar [0] 2" xfId="21438" xr:uid="{00000000-0005-0000-0000-000043C60000}"/>
    <cellStyle name="Sep. milhar [0] 2 2" xfId="37107" xr:uid="{00000000-0005-0000-0000-000044C60000}"/>
    <cellStyle name="Sep. milhar [0] 2 3" xfId="52704" xr:uid="{00000000-0005-0000-0000-000045C60000}"/>
    <cellStyle name="Sep. milhar [0] 3" xfId="29361" xr:uid="{00000000-0005-0000-0000-000046C60000}"/>
    <cellStyle name="Sep. milhar [0] 4" xfId="44958" xr:uid="{00000000-0005-0000-0000-000047C60000}"/>
    <cellStyle name="Separador de milhares 10" xfId="13540" xr:uid="{00000000-0005-0000-0000-000048C60000}"/>
    <cellStyle name="Separador de milhares 10 2" xfId="21439" xr:uid="{00000000-0005-0000-0000-000049C60000}"/>
    <cellStyle name="Separador de milhares 10 2 2" xfId="37108" xr:uid="{00000000-0005-0000-0000-00004AC60000}"/>
    <cellStyle name="Separador de milhares 10 2 3" xfId="52705" xr:uid="{00000000-0005-0000-0000-00004BC60000}"/>
    <cellStyle name="Separador de milhares 10 3" xfId="29362" xr:uid="{00000000-0005-0000-0000-00004CC60000}"/>
    <cellStyle name="Separador de milhares 10 4" xfId="44959" xr:uid="{00000000-0005-0000-0000-00004DC60000}"/>
    <cellStyle name="Separador de milhares 11" xfId="13541" xr:uid="{00000000-0005-0000-0000-00004EC60000}"/>
    <cellStyle name="Separador de milhares 11 2" xfId="21440" xr:uid="{00000000-0005-0000-0000-00004FC60000}"/>
    <cellStyle name="Separador de milhares 11 2 2" xfId="37109" xr:uid="{00000000-0005-0000-0000-000050C60000}"/>
    <cellStyle name="Separador de milhares 11 2 3" xfId="52706" xr:uid="{00000000-0005-0000-0000-000051C60000}"/>
    <cellStyle name="Separador de milhares 11 3" xfId="29363" xr:uid="{00000000-0005-0000-0000-000052C60000}"/>
    <cellStyle name="Separador de milhares 11 4" xfId="44960" xr:uid="{00000000-0005-0000-0000-000053C60000}"/>
    <cellStyle name="Separador de milhares 12" xfId="13542" xr:uid="{00000000-0005-0000-0000-000054C60000}"/>
    <cellStyle name="Separador de milhares 12 2" xfId="21441" xr:uid="{00000000-0005-0000-0000-000055C60000}"/>
    <cellStyle name="Separador de milhares 12 2 2" xfId="37110" xr:uid="{00000000-0005-0000-0000-000056C60000}"/>
    <cellStyle name="Separador de milhares 12 2 3" xfId="52707" xr:uid="{00000000-0005-0000-0000-000057C60000}"/>
    <cellStyle name="Separador de milhares 12 3" xfId="29364" xr:uid="{00000000-0005-0000-0000-000058C60000}"/>
    <cellStyle name="Separador de milhares 12 4" xfId="44961" xr:uid="{00000000-0005-0000-0000-000059C60000}"/>
    <cellStyle name="Separador de milhares 13" xfId="13543" xr:uid="{00000000-0005-0000-0000-00005AC60000}"/>
    <cellStyle name="Separador de milhares 13 2" xfId="21442" xr:uid="{00000000-0005-0000-0000-00005BC60000}"/>
    <cellStyle name="Separador de milhares 13 2 2" xfId="37111" xr:uid="{00000000-0005-0000-0000-00005CC60000}"/>
    <cellStyle name="Separador de milhares 13 2 3" xfId="52708" xr:uid="{00000000-0005-0000-0000-00005DC60000}"/>
    <cellStyle name="Separador de milhares 13 3" xfId="29365" xr:uid="{00000000-0005-0000-0000-00005EC60000}"/>
    <cellStyle name="Separador de milhares 13 4" xfId="44962" xr:uid="{00000000-0005-0000-0000-00005FC60000}"/>
    <cellStyle name="Separador de milhares 14" xfId="13544" xr:uid="{00000000-0005-0000-0000-000060C60000}"/>
    <cellStyle name="Separador de milhares 14 2" xfId="21443" xr:uid="{00000000-0005-0000-0000-000061C60000}"/>
    <cellStyle name="Separador de milhares 14 2 2" xfId="37112" xr:uid="{00000000-0005-0000-0000-000062C60000}"/>
    <cellStyle name="Separador de milhares 14 2 3" xfId="52709" xr:uid="{00000000-0005-0000-0000-000063C60000}"/>
    <cellStyle name="Separador de milhares 14 3" xfId="29366" xr:uid="{00000000-0005-0000-0000-000064C60000}"/>
    <cellStyle name="Separador de milhares 14 4" xfId="44963" xr:uid="{00000000-0005-0000-0000-000065C60000}"/>
    <cellStyle name="Separador de milhares 15" xfId="13545" xr:uid="{00000000-0005-0000-0000-000066C60000}"/>
    <cellStyle name="Separador de milhares 15 2" xfId="21444" xr:uid="{00000000-0005-0000-0000-000067C60000}"/>
    <cellStyle name="Separador de milhares 15 2 2" xfId="37113" xr:uid="{00000000-0005-0000-0000-000068C60000}"/>
    <cellStyle name="Separador de milhares 15 2 3" xfId="52710" xr:uid="{00000000-0005-0000-0000-000069C60000}"/>
    <cellStyle name="Separador de milhares 15 3" xfId="29367" xr:uid="{00000000-0005-0000-0000-00006AC60000}"/>
    <cellStyle name="Separador de milhares 15 4" xfId="44964" xr:uid="{00000000-0005-0000-0000-00006BC60000}"/>
    <cellStyle name="Separador de milhares 16" xfId="13546" xr:uid="{00000000-0005-0000-0000-00006CC60000}"/>
    <cellStyle name="Separador de milhares 16 2" xfId="21445" xr:uid="{00000000-0005-0000-0000-00006DC60000}"/>
    <cellStyle name="Separador de milhares 16 2 2" xfId="37114" xr:uid="{00000000-0005-0000-0000-00006EC60000}"/>
    <cellStyle name="Separador de milhares 16 2 3" xfId="52711" xr:uid="{00000000-0005-0000-0000-00006FC60000}"/>
    <cellStyle name="Separador de milhares 16 3" xfId="29368" xr:uid="{00000000-0005-0000-0000-000070C60000}"/>
    <cellStyle name="Separador de milhares 16 4" xfId="44965" xr:uid="{00000000-0005-0000-0000-000071C60000}"/>
    <cellStyle name="Separador de milhares 17" xfId="14093" xr:uid="{00000000-0005-0000-0000-000072C60000}"/>
    <cellStyle name="Separador de milhares 17 2" xfId="21845" xr:uid="{00000000-0005-0000-0000-000073C60000}"/>
    <cellStyle name="Separador de milhares 17 2 2" xfId="37514" xr:uid="{00000000-0005-0000-0000-000074C60000}"/>
    <cellStyle name="Separador de milhares 17 2 3" xfId="53111" xr:uid="{00000000-0005-0000-0000-000075C60000}"/>
    <cellStyle name="Separador de milhares 17 3" xfId="29768" xr:uid="{00000000-0005-0000-0000-000076C60000}"/>
    <cellStyle name="Separador de milhares 17 4" xfId="45365" xr:uid="{00000000-0005-0000-0000-000077C60000}"/>
    <cellStyle name="Separador de milhares 18" xfId="21849" xr:uid="{00000000-0005-0000-0000-000078C60000}"/>
    <cellStyle name="Separador de milhares 18 2" xfId="37518" xr:uid="{00000000-0005-0000-0000-000079C60000}"/>
    <cellStyle name="Separador de milhares 18 3" xfId="53115" xr:uid="{00000000-0005-0000-0000-00007AC60000}"/>
    <cellStyle name="Separador de milhares 19" xfId="21864" xr:uid="{00000000-0005-0000-0000-00007BC60000}"/>
    <cellStyle name="Separador de milhares 19 2" xfId="37533" xr:uid="{00000000-0005-0000-0000-00007CC60000}"/>
    <cellStyle name="Separador de milhares 2" xfId="486" xr:uid="{00000000-0005-0000-0000-00007DC60000}"/>
    <cellStyle name="Separador de milhares 2 10" xfId="321" xr:uid="{00000000-0005-0000-0000-00007EC60000}"/>
    <cellStyle name="Separador de milhares 2 11" xfId="322" xr:uid="{00000000-0005-0000-0000-00007FC60000}"/>
    <cellStyle name="Separador de milhares 2 12" xfId="323" xr:uid="{00000000-0005-0000-0000-000080C60000}"/>
    <cellStyle name="Separador de milhares 2 13" xfId="324" xr:uid="{00000000-0005-0000-0000-000081C60000}"/>
    <cellStyle name="Separador de milhares 2 14" xfId="325" xr:uid="{00000000-0005-0000-0000-000082C60000}"/>
    <cellStyle name="Separador de milhares 2 15" xfId="326" xr:uid="{00000000-0005-0000-0000-000083C60000}"/>
    <cellStyle name="Separador de milhares 2 16" xfId="327" xr:uid="{00000000-0005-0000-0000-000084C60000}"/>
    <cellStyle name="Separador de milhares 2 17" xfId="328" xr:uid="{00000000-0005-0000-0000-000085C60000}"/>
    <cellStyle name="Separador de milhares 2 18" xfId="329" xr:uid="{00000000-0005-0000-0000-000086C60000}"/>
    <cellStyle name="Separador de milhares 2 19" xfId="330" xr:uid="{00000000-0005-0000-0000-000087C60000}"/>
    <cellStyle name="Separador de milhares 2 2" xfId="331" xr:uid="{00000000-0005-0000-0000-000088C60000}"/>
    <cellStyle name="Separador de milhares 2 2 10" xfId="332" xr:uid="{00000000-0005-0000-0000-000089C60000}"/>
    <cellStyle name="Separador de milhares 2 2 11" xfId="333" xr:uid="{00000000-0005-0000-0000-00008AC60000}"/>
    <cellStyle name="Separador de milhares 2 2 12" xfId="334" xr:uid="{00000000-0005-0000-0000-00008BC60000}"/>
    <cellStyle name="Separador de milhares 2 2 13" xfId="335" xr:uid="{00000000-0005-0000-0000-00008CC60000}"/>
    <cellStyle name="Separador de milhares 2 2 14" xfId="336" xr:uid="{00000000-0005-0000-0000-00008DC60000}"/>
    <cellStyle name="Separador de milhares 2 2 15" xfId="337" xr:uid="{00000000-0005-0000-0000-00008EC60000}"/>
    <cellStyle name="Separador de milhares 2 2 16" xfId="338" xr:uid="{00000000-0005-0000-0000-00008FC60000}"/>
    <cellStyle name="Separador de milhares 2 2 17" xfId="339" xr:uid="{00000000-0005-0000-0000-000090C60000}"/>
    <cellStyle name="Separador de milhares 2 2 18" xfId="340" xr:uid="{00000000-0005-0000-0000-000091C60000}"/>
    <cellStyle name="Separador de milhares 2 2 19" xfId="341" xr:uid="{00000000-0005-0000-0000-000092C60000}"/>
    <cellStyle name="Separador de milhares 2 2 2" xfId="342" xr:uid="{00000000-0005-0000-0000-000093C60000}"/>
    <cellStyle name="Separador de milhares 2 2 2 10" xfId="343" xr:uid="{00000000-0005-0000-0000-000094C60000}"/>
    <cellStyle name="Separador de milhares 2 2 2 11" xfId="344" xr:uid="{00000000-0005-0000-0000-000095C60000}"/>
    <cellStyle name="Separador de milhares 2 2 2 12" xfId="345" xr:uid="{00000000-0005-0000-0000-000096C60000}"/>
    <cellStyle name="Separador de milhares 2 2 2 13" xfId="346" xr:uid="{00000000-0005-0000-0000-000097C60000}"/>
    <cellStyle name="Separador de milhares 2 2 2 14" xfId="347" xr:uid="{00000000-0005-0000-0000-000098C60000}"/>
    <cellStyle name="Separador de milhares 2 2 2 15" xfId="348" xr:uid="{00000000-0005-0000-0000-000099C60000}"/>
    <cellStyle name="Separador de milhares 2 2 2 16" xfId="349" xr:uid="{00000000-0005-0000-0000-00009AC60000}"/>
    <cellStyle name="Separador de milhares 2 2 2 17" xfId="350" xr:uid="{00000000-0005-0000-0000-00009BC60000}"/>
    <cellStyle name="Separador de milhares 2 2 2 18" xfId="351" xr:uid="{00000000-0005-0000-0000-00009CC60000}"/>
    <cellStyle name="Separador de milhares 2 2 2 19" xfId="352" xr:uid="{00000000-0005-0000-0000-00009DC60000}"/>
    <cellStyle name="Separador de milhares 2 2 2 2" xfId="353" xr:uid="{00000000-0005-0000-0000-00009EC60000}"/>
    <cellStyle name="Separador de milhares 2 2 2 2 2" xfId="14095" xr:uid="{00000000-0005-0000-0000-00009FC60000}"/>
    <cellStyle name="Separador de milhares 2 2 2 2 3" xfId="21448" xr:uid="{00000000-0005-0000-0000-0000A0C60000}"/>
    <cellStyle name="Separador de milhares 2 2 2 2 3 2" xfId="37117" xr:uid="{00000000-0005-0000-0000-0000A1C60000}"/>
    <cellStyle name="Separador de milhares 2 2 2 2 3 3" xfId="52714" xr:uid="{00000000-0005-0000-0000-0000A2C60000}"/>
    <cellStyle name="Separador de milhares 2 2 2 2 4" xfId="13549" xr:uid="{00000000-0005-0000-0000-0000A3C60000}"/>
    <cellStyle name="Separador de milhares 2 2 2 2 4 2" xfId="29371" xr:uid="{00000000-0005-0000-0000-0000A4C60000}"/>
    <cellStyle name="Separador de milhares 2 2 2 2 5" xfId="44968" xr:uid="{00000000-0005-0000-0000-0000A5C60000}"/>
    <cellStyle name="Separador de milhares 2 2 2 20" xfId="354" xr:uid="{00000000-0005-0000-0000-0000A6C60000}"/>
    <cellStyle name="Separador de milhares 2 2 2 21" xfId="355" xr:uid="{00000000-0005-0000-0000-0000A7C60000}"/>
    <cellStyle name="Separador de milhares 2 2 2 22" xfId="356" xr:uid="{00000000-0005-0000-0000-0000A8C60000}"/>
    <cellStyle name="Separador de milhares 2 2 2 23" xfId="357" xr:uid="{00000000-0005-0000-0000-0000A9C60000}"/>
    <cellStyle name="Separador de milhares 2 2 2 24" xfId="358" xr:uid="{00000000-0005-0000-0000-0000AAC60000}"/>
    <cellStyle name="Separador de milhares 2 2 2 25" xfId="359" xr:uid="{00000000-0005-0000-0000-0000ABC60000}"/>
    <cellStyle name="Separador de milhares 2 2 2 26" xfId="360" xr:uid="{00000000-0005-0000-0000-0000ACC60000}"/>
    <cellStyle name="Separador de milhares 2 2 2 27" xfId="361" xr:uid="{00000000-0005-0000-0000-0000ADC60000}"/>
    <cellStyle name="Separador de milhares 2 2 2 28" xfId="362" xr:uid="{00000000-0005-0000-0000-0000AEC60000}"/>
    <cellStyle name="Separador de milhares 2 2 2 29" xfId="363" xr:uid="{00000000-0005-0000-0000-0000AFC60000}"/>
    <cellStyle name="Separador de milhares 2 2 2 3" xfId="364" xr:uid="{00000000-0005-0000-0000-0000B0C60000}"/>
    <cellStyle name="Separador de milhares 2 2 2 30" xfId="14094" xr:uid="{00000000-0005-0000-0000-0000B1C60000}"/>
    <cellStyle name="Separador de milhares 2 2 2 4" xfId="365" xr:uid="{00000000-0005-0000-0000-0000B2C60000}"/>
    <cellStyle name="Separador de milhares 2 2 2 5" xfId="366" xr:uid="{00000000-0005-0000-0000-0000B3C60000}"/>
    <cellStyle name="Separador de milhares 2 2 2 6" xfId="367" xr:uid="{00000000-0005-0000-0000-0000B4C60000}"/>
    <cellStyle name="Separador de milhares 2 2 2 7" xfId="368" xr:uid="{00000000-0005-0000-0000-0000B5C60000}"/>
    <cellStyle name="Separador de milhares 2 2 2 8" xfId="369" xr:uid="{00000000-0005-0000-0000-0000B6C60000}"/>
    <cellStyle name="Separador de milhares 2 2 2 9" xfId="370" xr:uid="{00000000-0005-0000-0000-0000B7C60000}"/>
    <cellStyle name="Separador de milhares 2 2 20" xfId="371" xr:uid="{00000000-0005-0000-0000-0000B8C60000}"/>
    <cellStyle name="Separador de milhares 2 2 21" xfId="372" xr:uid="{00000000-0005-0000-0000-0000B9C60000}"/>
    <cellStyle name="Separador de milhares 2 2 22" xfId="373" xr:uid="{00000000-0005-0000-0000-0000BAC60000}"/>
    <cellStyle name="Separador de milhares 2 2 23" xfId="374" xr:uid="{00000000-0005-0000-0000-0000BBC60000}"/>
    <cellStyle name="Separador de milhares 2 2 24" xfId="375" xr:uid="{00000000-0005-0000-0000-0000BCC60000}"/>
    <cellStyle name="Separador de milhares 2 2 25" xfId="376" xr:uid="{00000000-0005-0000-0000-0000BDC60000}"/>
    <cellStyle name="Separador de milhares 2 2 26" xfId="377" xr:uid="{00000000-0005-0000-0000-0000BEC60000}"/>
    <cellStyle name="Separador de milhares 2 2 27" xfId="378" xr:uid="{00000000-0005-0000-0000-0000BFC60000}"/>
    <cellStyle name="Separador de milhares 2 2 28" xfId="379" xr:uid="{00000000-0005-0000-0000-0000C0C60000}"/>
    <cellStyle name="Separador de milhares 2 2 29" xfId="380" xr:uid="{00000000-0005-0000-0000-0000C1C60000}"/>
    <cellStyle name="Separador de milhares 2 2 3" xfId="381" xr:uid="{00000000-0005-0000-0000-0000C2C60000}"/>
    <cellStyle name="Separador de milhares 2 2 3 2" xfId="382" xr:uid="{00000000-0005-0000-0000-0000C3C60000}"/>
    <cellStyle name="Separador de milhares 2 2 3 3" xfId="21449" xr:uid="{00000000-0005-0000-0000-0000C4C60000}"/>
    <cellStyle name="Separador de milhares 2 2 3 3 2" xfId="37118" xr:uid="{00000000-0005-0000-0000-0000C5C60000}"/>
    <cellStyle name="Separador de milhares 2 2 3 3 3" xfId="52715" xr:uid="{00000000-0005-0000-0000-0000C6C60000}"/>
    <cellStyle name="Separador de milhares 2 2 3 4" xfId="13550" xr:uid="{00000000-0005-0000-0000-0000C7C60000}"/>
    <cellStyle name="Separador de milhares 2 2 3 4 2" xfId="29372" xr:uid="{00000000-0005-0000-0000-0000C8C60000}"/>
    <cellStyle name="Separador de milhares 2 2 3 5" xfId="44969" xr:uid="{00000000-0005-0000-0000-0000C9C60000}"/>
    <cellStyle name="Separador de milhares 2 2 4" xfId="383" xr:uid="{00000000-0005-0000-0000-0000CAC60000}"/>
    <cellStyle name="Separador de milhares 2 2 4 2" xfId="384" xr:uid="{00000000-0005-0000-0000-0000CBC60000}"/>
    <cellStyle name="Separador de milhares 2 2 4 3" xfId="520" xr:uid="{00000000-0005-0000-0000-0000CCC60000}"/>
    <cellStyle name="Separador de milhares 2 2 4 3 2" xfId="21447" xr:uid="{00000000-0005-0000-0000-0000CDC60000}"/>
    <cellStyle name="Separador de milhares 2 2 4 3 2 2" xfId="37116" xr:uid="{00000000-0005-0000-0000-0000CEC60000}"/>
    <cellStyle name="Separador de milhares 2 2 4 3 3" xfId="21945" xr:uid="{00000000-0005-0000-0000-0000CFC60000}"/>
    <cellStyle name="Separador de milhares 2 2 4 3 3 2" xfId="37613" xr:uid="{00000000-0005-0000-0000-0000D0C60000}"/>
    <cellStyle name="Separador de milhares 2 2 4 3 4" xfId="22025" xr:uid="{00000000-0005-0000-0000-0000D1C60000}"/>
    <cellStyle name="Separador de milhares 2 2 4 3 5" xfId="52713" xr:uid="{00000000-0005-0000-0000-0000D2C60000}"/>
    <cellStyle name="Separador de milhares 2 2 4 4" xfId="13548" xr:uid="{00000000-0005-0000-0000-0000D3C60000}"/>
    <cellStyle name="Separador de milhares 2 2 4 4 2" xfId="29370" xr:uid="{00000000-0005-0000-0000-0000D4C60000}"/>
    <cellStyle name="Separador de milhares 2 2 4 5" xfId="21922" xr:uid="{00000000-0005-0000-0000-0000D5C60000}"/>
    <cellStyle name="Separador de milhares 2 2 4 5 2" xfId="37590" xr:uid="{00000000-0005-0000-0000-0000D6C60000}"/>
    <cellStyle name="Separador de milhares 2 2 4 6" xfId="21987" xr:uid="{00000000-0005-0000-0000-0000D7C60000}"/>
    <cellStyle name="Separador de milhares 2 2 4 7" xfId="44967" xr:uid="{00000000-0005-0000-0000-0000D8C60000}"/>
    <cellStyle name="Separador de milhares 2 2 5" xfId="385" xr:uid="{00000000-0005-0000-0000-0000D9C60000}"/>
    <cellStyle name="Separador de milhares 2 2 6" xfId="386" xr:uid="{00000000-0005-0000-0000-0000DAC60000}"/>
    <cellStyle name="Separador de milhares 2 2 7" xfId="387" xr:uid="{00000000-0005-0000-0000-0000DBC60000}"/>
    <cellStyle name="Separador de milhares 2 2 8" xfId="388" xr:uid="{00000000-0005-0000-0000-0000DCC60000}"/>
    <cellStyle name="Separador de milhares 2 2 9" xfId="389" xr:uid="{00000000-0005-0000-0000-0000DDC60000}"/>
    <cellStyle name="Separador de milhares 2 20" xfId="390" xr:uid="{00000000-0005-0000-0000-0000DEC60000}"/>
    <cellStyle name="Separador de milhares 2 21" xfId="391" xr:uid="{00000000-0005-0000-0000-0000DFC60000}"/>
    <cellStyle name="Separador de milhares 2 22" xfId="392" xr:uid="{00000000-0005-0000-0000-0000E0C60000}"/>
    <cellStyle name="Separador de milhares 2 23" xfId="393" xr:uid="{00000000-0005-0000-0000-0000E1C60000}"/>
    <cellStyle name="Separador de milhares 2 24" xfId="394" xr:uid="{00000000-0005-0000-0000-0000E2C60000}"/>
    <cellStyle name="Separador de milhares 2 25" xfId="395" xr:uid="{00000000-0005-0000-0000-0000E3C60000}"/>
    <cellStyle name="Separador de milhares 2 26" xfId="396" xr:uid="{00000000-0005-0000-0000-0000E4C60000}"/>
    <cellStyle name="Separador de milhares 2 27" xfId="397" xr:uid="{00000000-0005-0000-0000-0000E5C60000}"/>
    <cellStyle name="Separador de milhares 2 28" xfId="398" xr:uid="{00000000-0005-0000-0000-0000E6C60000}"/>
    <cellStyle name="Separador de milhares 2 29" xfId="399" xr:uid="{00000000-0005-0000-0000-0000E7C60000}"/>
    <cellStyle name="Separador de milhares 2 3" xfId="400" xr:uid="{00000000-0005-0000-0000-0000E8C60000}"/>
    <cellStyle name="Separador de milhares 2 3 2" xfId="401" xr:uid="{00000000-0005-0000-0000-0000E9C60000}"/>
    <cellStyle name="Separador de milhares 2 3 2 2" xfId="13553" xr:uid="{00000000-0005-0000-0000-0000EAC60000}"/>
    <cellStyle name="Separador de milhares 2 3 2 2 2" xfId="21452" xr:uid="{00000000-0005-0000-0000-0000EBC60000}"/>
    <cellStyle name="Separador de milhares 2 3 2 2 2 2" xfId="37121" xr:uid="{00000000-0005-0000-0000-0000ECC60000}"/>
    <cellStyle name="Separador de milhares 2 3 2 2 2 3" xfId="52718" xr:uid="{00000000-0005-0000-0000-0000EDC60000}"/>
    <cellStyle name="Separador de milhares 2 3 2 2 3" xfId="29375" xr:uid="{00000000-0005-0000-0000-0000EEC60000}"/>
    <cellStyle name="Separador de milhares 2 3 2 2 4" xfId="44972" xr:uid="{00000000-0005-0000-0000-0000EFC60000}"/>
    <cellStyle name="Separador de milhares 2 3 2 3" xfId="13554" xr:uid="{00000000-0005-0000-0000-0000F0C60000}"/>
    <cellStyle name="Separador de milhares 2 3 2 3 2" xfId="21453" xr:uid="{00000000-0005-0000-0000-0000F1C60000}"/>
    <cellStyle name="Separador de milhares 2 3 2 3 2 2" xfId="37122" xr:uid="{00000000-0005-0000-0000-0000F2C60000}"/>
    <cellStyle name="Separador de milhares 2 3 2 3 2 3" xfId="52719" xr:uid="{00000000-0005-0000-0000-0000F3C60000}"/>
    <cellStyle name="Separador de milhares 2 3 2 3 3" xfId="29376" xr:uid="{00000000-0005-0000-0000-0000F4C60000}"/>
    <cellStyle name="Separador de milhares 2 3 2 3 4" xfId="44973" xr:uid="{00000000-0005-0000-0000-0000F5C60000}"/>
    <cellStyle name="Separador de milhares 2 3 2 4" xfId="21451" xr:uid="{00000000-0005-0000-0000-0000F6C60000}"/>
    <cellStyle name="Separador de milhares 2 3 2 4 2" xfId="37120" xr:uid="{00000000-0005-0000-0000-0000F7C60000}"/>
    <cellStyle name="Separador de milhares 2 3 2 4 3" xfId="52717" xr:uid="{00000000-0005-0000-0000-0000F8C60000}"/>
    <cellStyle name="Separador de milhares 2 3 2 5" xfId="13552" xr:uid="{00000000-0005-0000-0000-0000F9C60000}"/>
    <cellStyle name="Separador de milhares 2 3 2 5 2" xfId="29374" xr:uid="{00000000-0005-0000-0000-0000FAC60000}"/>
    <cellStyle name="Separador de milhares 2 3 2 6" xfId="44971" xr:uid="{00000000-0005-0000-0000-0000FBC60000}"/>
    <cellStyle name="Separador de milhares 2 3 3" xfId="402" xr:uid="{00000000-0005-0000-0000-0000FCC60000}"/>
    <cellStyle name="Separador de milhares 2 3 3 2" xfId="521" xr:uid="{00000000-0005-0000-0000-0000FDC60000}"/>
    <cellStyle name="Separador de milhares 2 3 3 2 2" xfId="21454" xr:uid="{00000000-0005-0000-0000-0000FEC60000}"/>
    <cellStyle name="Separador de milhares 2 3 3 2 2 2" xfId="37123" xr:uid="{00000000-0005-0000-0000-0000FFC60000}"/>
    <cellStyle name="Separador de milhares 2 3 3 2 3" xfId="21946" xr:uid="{00000000-0005-0000-0000-000000C70000}"/>
    <cellStyle name="Separador de milhares 2 3 3 2 3 2" xfId="37614" xr:uid="{00000000-0005-0000-0000-000001C70000}"/>
    <cellStyle name="Separador de milhares 2 3 3 2 4" xfId="22026" xr:uid="{00000000-0005-0000-0000-000002C70000}"/>
    <cellStyle name="Separador de milhares 2 3 3 2 5" xfId="52720" xr:uid="{00000000-0005-0000-0000-000003C70000}"/>
    <cellStyle name="Separador de milhares 2 3 3 3" xfId="13555" xr:uid="{00000000-0005-0000-0000-000004C70000}"/>
    <cellStyle name="Separador de milhares 2 3 3 3 2" xfId="29377" xr:uid="{00000000-0005-0000-0000-000005C70000}"/>
    <cellStyle name="Separador de milhares 2 3 3 4" xfId="21923" xr:uid="{00000000-0005-0000-0000-000006C70000}"/>
    <cellStyle name="Separador de milhares 2 3 3 4 2" xfId="37591" xr:uid="{00000000-0005-0000-0000-000007C70000}"/>
    <cellStyle name="Separador de milhares 2 3 3 5" xfId="21988" xr:uid="{00000000-0005-0000-0000-000008C70000}"/>
    <cellStyle name="Separador de milhares 2 3 3 6" xfId="44974" xr:uid="{00000000-0005-0000-0000-000009C70000}"/>
    <cellStyle name="Separador de milhares 2 3 4" xfId="403" xr:uid="{00000000-0005-0000-0000-00000AC70000}"/>
    <cellStyle name="Separador de milhares 2 3 4 2" xfId="21455" xr:uid="{00000000-0005-0000-0000-00000BC70000}"/>
    <cellStyle name="Separador de milhares 2 3 4 2 2" xfId="37124" xr:uid="{00000000-0005-0000-0000-00000CC70000}"/>
    <cellStyle name="Separador de milhares 2 3 4 2 3" xfId="52721" xr:uid="{00000000-0005-0000-0000-00000DC70000}"/>
    <cellStyle name="Separador de milhares 2 3 4 3" xfId="13556" xr:uid="{00000000-0005-0000-0000-00000EC70000}"/>
    <cellStyle name="Separador de milhares 2 3 4 3 2" xfId="29378" xr:uid="{00000000-0005-0000-0000-00000FC70000}"/>
    <cellStyle name="Separador de milhares 2 3 4 4" xfId="44975" xr:uid="{00000000-0005-0000-0000-000010C70000}"/>
    <cellStyle name="Separador de milhares 2 3 5" xfId="13557" xr:uid="{00000000-0005-0000-0000-000011C70000}"/>
    <cellStyle name="Separador de milhares 2 3 5 2" xfId="21456" xr:uid="{00000000-0005-0000-0000-000012C70000}"/>
    <cellStyle name="Separador de milhares 2 3 5 2 2" xfId="37125" xr:uid="{00000000-0005-0000-0000-000013C70000}"/>
    <cellStyle name="Separador de milhares 2 3 5 2 3" xfId="52722" xr:uid="{00000000-0005-0000-0000-000014C70000}"/>
    <cellStyle name="Separador de milhares 2 3 5 3" xfId="29379" xr:uid="{00000000-0005-0000-0000-000015C70000}"/>
    <cellStyle name="Separador de milhares 2 3 5 4" xfId="44976" xr:uid="{00000000-0005-0000-0000-000016C70000}"/>
    <cellStyle name="Separador de milhares 2 3 6" xfId="14096" xr:uid="{00000000-0005-0000-0000-000017C70000}"/>
    <cellStyle name="Separador de milhares 2 3 7" xfId="21450" xr:uid="{00000000-0005-0000-0000-000018C70000}"/>
    <cellStyle name="Separador de milhares 2 3 7 2" xfId="37119" xr:uid="{00000000-0005-0000-0000-000019C70000}"/>
    <cellStyle name="Separador de milhares 2 3 7 3" xfId="52716" xr:uid="{00000000-0005-0000-0000-00001AC70000}"/>
    <cellStyle name="Separador de milhares 2 3 8" xfId="13551" xr:uid="{00000000-0005-0000-0000-00001BC70000}"/>
    <cellStyle name="Separador de milhares 2 3 8 2" xfId="29373" xr:uid="{00000000-0005-0000-0000-00001CC70000}"/>
    <cellStyle name="Separador de milhares 2 3 9" xfId="44970" xr:uid="{00000000-0005-0000-0000-00001DC70000}"/>
    <cellStyle name="Separador de milhares 2 30" xfId="404" xr:uid="{00000000-0005-0000-0000-00001EC70000}"/>
    <cellStyle name="Separador de milhares 2 31" xfId="405" xr:uid="{00000000-0005-0000-0000-00001FC70000}"/>
    <cellStyle name="Separador de milhares 2 32" xfId="406" xr:uid="{00000000-0005-0000-0000-000020C70000}"/>
    <cellStyle name="Separador de milhares 2 33" xfId="407" xr:uid="{00000000-0005-0000-0000-000021C70000}"/>
    <cellStyle name="Separador de milhares 2 34" xfId="408" xr:uid="{00000000-0005-0000-0000-000022C70000}"/>
    <cellStyle name="Separador de milhares 2 35" xfId="409" xr:uid="{00000000-0005-0000-0000-000023C70000}"/>
    <cellStyle name="Separador de milhares 2 36" xfId="410" xr:uid="{00000000-0005-0000-0000-000024C70000}"/>
    <cellStyle name="Separador de milhares 2 37" xfId="411" xr:uid="{00000000-0005-0000-0000-000025C70000}"/>
    <cellStyle name="Separador de milhares 2 38" xfId="412" xr:uid="{00000000-0005-0000-0000-000026C70000}"/>
    <cellStyle name="Separador de milhares 2 39" xfId="413" xr:uid="{00000000-0005-0000-0000-000027C70000}"/>
    <cellStyle name="Separador de milhares 2 4" xfId="414" xr:uid="{00000000-0005-0000-0000-000028C70000}"/>
    <cellStyle name="Separador de milhares 2 4 2" xfId="415" xr:uid="{00000000-0005-0000-0000-000029C70000}"/>
    <cellStyle name="Separador de milhares 2 4 2 2" xfId="21458" xr:uid="{00000000-0005-0000-0000-00002AC70000}"/>
    <cellStyle name="Separador de milhares 2 4 2 2 2" xfId="37127" xr:uid="{00000000-0005-0000-0000-00002BC70000}"/>
    <cellStyle name="Separador de milhares 2 4 2 2 3" xfId="52724" xr:uid="{00000000-0005-0000-0000-00002CC70000}"/>
    <cellStyle name="Separador de milhares 2 4 2 3" xfId="13559" xr:uid="{00000000-0005-0000-0000-00002DC70000}"/>
    <cellStyle name="Separador de milhares 2 4 2 3 2" xfId="29381" xr:uid="{00000000-0005-0000-0000-00002EC70000}"/>
    <cellStyle name="Separador de milhares 2 4 2 4" xfId="44978" xr:uid="{00000000-0005-0000-0000-00002FC70000}"/>
    <cellStyle name="Separador de milhares 2 4 3" xfId="13560" xr:uid="{00000000-0005-0000-0000-000030C70000}"/>
    <cellStyle name="Separador de milhares 2 4 3 2" xfId="21459" xr:uid="{00000000-0005-0000-0000-000031C70000}"/>
    <cellStyle name="Separador de milhares 2 4 3 2 2" xfId="37128" xr:uid="{00000000-0005-0000-0000-000032C70000}"/>
    <cellStyle name="Separador de milhares 2 4 3 2 3" xfId="52725" xr:uid="{00000000-0005-0000-0000-000033C70000}"/>
    <cellStyle name="Separador de milhares 2 4 3 3" xfId="29382" xr:uid="{00000000-0005-0000-0000-000034C70000}"/>
    <cellStyle name="Separador de milhares 2 4 3 4" xfId="44979" xr:uid="{00000000-0005-0000-0000-000035C70000}"/>
    <cellStyle name="Separador de milhares 2 4 4" xfId="14097" xr:uid="{00000000-0005-0000-0000-000036C70000}"/>
    <cellStyle name="Separador de milhares 2 4 5" xfId="21457" xr:uid="{00000000-0005-0000-0000-000037C70000}"/>
    <cellStyle name="Separador de milhares 2 4 5 2" xfId="37126" xr:uid="{00000000-0005-0000-0000-000038C70000}"/>
    <cellStyle name="Separador de milhares 2 4 5 3" xfId="52723" xr:uid="{00000000-0005-0000-0000-000039C70000}"/>
    <cellStyle name="Separador de milhares 2 4 6" xfId="13558" xr:uid="{00000000-0005-0000-0000-00003AC70000}"/>
    <cellStyle name="Separador de milhares 2 4 6 2" xfId="29380" xr:uid="{00000000-0005-0000-0000-00003BC70000}"/>
    <cellStyle name="Separador de milhares 2 4 7" xfId="44977" xr:uid="{00000000-0005-0000-0000-00003CC70000}"/>
    <cellStyle name="Separador de milhares 2 40" xfId="416" xr:uid="{00000000-0005-0000-0000-00003DC70000}"/>
    <cellStyle name="Separador de milhares 2 41" xfId="417" xr:uid="{00000000-0005-0000-0000-00003EC70000}"/>
    <cellStyle name="Separador de milhares 2 42" xfId="418" xr:uid="{00000000-0005-0000-0000-00003FC70000}"/>
    <cellStyle name="Separador de milhares 2 43" xfId="419" xr:uid="{00000000-0005-0000-0000-000040C70000}"/>
    <cellStyle name="Separador de milhares 2 44" xfId="420" xr:uid="{00000000-0005-0000-0000-000041C70000}"/>
    <cellStyle name="Separador de milhares 2 45" xfId="421" xr:uid="{00000000-0005-0000-0000-000042C70000}"/>
    <cellStyle name="Separador de milhares 2 46" xfId="422" xr:uid="{00000000-0005-0000-0000-000043C70000}"/>
    <cellStyle name="Separador de milhares 2 47" xfId="423" xr:uid="{00000000-0005-0000-0000-000044C70000}"/>
    <cellStyle name="Separador de milhares 2 48" xfId="424" xr:uid="{00000000-0005-0000-0000-000045C70000}"/>
    <cellStyle name="Separador de milhares 2 49" xfId="425" xr:uid="{00000000-0005-0000-0000-000046C70000}"/>
    <cellStyle name="Separador de milhares 2 5" xfId="426" xr:uid="{00000000-0005-0000-0000-000047C70000}"/>
    <cellStyle name="Separador de milhares 2 5 2" xfId="427" xr:uid="{00000000-0005-0000-0000-000048C70000}"/>
    <cellStyle name="Separador de milhares 2 5 3" xfId="21460" xr:uid="{00000000-0005-0000-0000-000049C70000}"/>
    <cellStyle name="Separador de milhares 2 5 3 2" xfId="37129" xr:uid="{00000000-0005-0000-0000-00004AC70000}"/>
    <cellStyle name="Separador de milhares 2 5 3 3" xfId="52726" xr:uid="{00000000-0005-0000-0000-00004BC70000}"/>
    <cellStyle name="Separador de milhares 2 5 4" xfId="13561" xr:uid="{00000000-0005-0000-0000-00004CC70000}"/>
    <cellStyle name="Separador de milhares 2 5 4 2" xfId="29383" xr:uid="{00000000-0005-0000-0000-00004DC70000}"/>
    <cellStyle name="Separador de milhares 2 5 5" xfId="44980" xr:uid="{00000000-0005-0000-0000-00004EC70000}"/>
    <cellStyle name="Separador de milhares 2 50" xfId="428" xr:uid="{00000000-0005-0000-0000-00004FC70000}"/>
    <cellStyle name="Separador de milhares 2 51" xfId="429" xr:uid="{00000000-0005-0000-0000-000050C70000}"/>
    <cellStyle name="Separador de milhares 2 52" xfId="430" xr:uid="{00000000-0005-0000-0000-000051C70000}"/>
    <cellStyle name="Separador de milhares 2 53" xfId="431" xr:uid="{00000000-0005-0000-0000-000052C70000}"/>
    <cellStyle name="Separador de milhares 2 54" xfId="432" xr:uid="{00000000-0005-0000-0000-000053C70000}"/>
    <cellStyle name="Separador de milhares 2 55" xfId="433" xr:uid="{00000000-0005-0000-0000-000054C70000}"/>
    <cellStyle name="Separador de milhares 2 56" xfId="434" xr:uid="{00000000-0005-0000-0000-000055C70000}"/>
    <cellStyle name="Separador de milhares 2 57" xfId="435" xr:uid="{00000000-0005-0000-0000-000056C70000}"/>
    <cellStyle name="Separador de milhares 2 58" xfId="436" xr:uid="{00000000-0005-0000-0000-000057C70000}"/>
    <cellStyle name="Separador de milhares 2 59" xfId="437" xr:uid="{00000000-0005-0000-0000-000058C70000}"/>
    <cellStyle name="Separador de milhares 2 6" xfId="438" xr:uid="{00000000-0005-0000-0000-000059C70000}"/>
    <cellStyle name="Separador de milhares 2 6 2" xfId="439" xr:uid="{00000000-0005-0000-0000-00005AC70000}"/>
    <cellStyle name="Separador de milhares 2 6 3" xfId="519" xr:uid="{00000000-0005-0000-0000-00005BC70000}"/>
    <cellStyle name="Separador de milhares 2 6 3 2" xfId="21461" xr:uid="{00000000-0005-0000-0000-00005CC70000}"/>
    <cellStyle name="Separador de milhares 2 6 3 2 2" xfId="37130" xr:uid="{00000000-0005-0000-0000-00005DC70000}"/>
    <cellStyle name="Separador de milhares 2 6 3 3" xfId="21944" xr:uid="{00000000-0005-0000-0000-00005EC70000}"/>
    <cellStyle name="Separador de milhares 2 6 3 3 2" xfId="37612" xr:uid="{00000000-0005-0000-0000-00005FC70000}"/>
    <cellStyle name="Separador de milhares 2 6 3 4" xfId="22024" xr:uid="{00000000-0005-0000-0000-000060C70000}"/>
    <cellStyle name="Separador de milhares 2 6 3 5" xfId="52727" xr:uid="{00000000-0005-0000-0000-000061C70000}"/>
    <cellStyle name="Separador de milhares 2 6 4" xfId="13562" xr:uid="{00000000-0005-0000-0000-000062C70000}"/>
    <cellStyle name="Separador de milhares 2 6 4 2" xfId="29384" xr:uid="{00000000-0005-0000-0000-000063C70000}"/>
    <cellStyle name="Separador de milhares 2 6 5" xfId="21924" xr:uid="{00000000-0005-0000-0000-000064C70000}"/>
    <cellStyle name="Separador de milhares 2 6 5 2" xfId="37592" xr:uid="{00000000-0005-0000-0000-000065C70000}"/>
    <cellStyle name="Separador de milhares 2 6 6" xfId="21989" xr:uid="{00000000-0005-0000-0000-000066C70000}"/>
    <cellStyle name="Separador de milhares 2 6 7" xfId="44981" xr:uid="{00000000-0005-0000-0000-000067C70000}"/>
    <cellStyle name="Separador de milhares 2 60" xfId="440" xr:uid="{00000000-0005-0000-0000-000068C70000}"/>
    <cellStyle name="Separador de milhares 2 61" xfId="441" xr:uid="{00000000-0005-0000-0000-000069C70000}"/>
    <cellStyle name="Separador de milhares 2 62" xfId="442" xr:uid="{00000000-0005-0000-0000-00006AC70000}"/>
    <cellStyle name="Separador de milhares 2 63" xfId="443" xr:uid="{00000000-0005-0000-0000-00006BC70000}"/>
    <cellStyle name="Separador de milhares 2 64" xfId="444" xr:uid="{00000000-0005-0000-0000-00006CC70000}"/>
    <cellStyle name="Separador de milhares 2 65" xfId="445" xr:uid="{00000000-0005-0000-0000-00006DC70000}"/>
    <cellStyle name="Separador de milhares 2 66" xfId="446" xr:uid="{00000000-0005-0000-0000-00006EC70000}"/>
    <cellStyle name="Separador de milhares 2 67" xfId="447" xr:uid="{00000000-0005-0000-0000-00006FC70000}"/>
    <cellStyle name="Separador de milhares 2 68" xfId="448" xr:uid="{00000000-0005-0000-0000-000070C70000}"/>
    <cellStyle name="Separador de milhares 2 69" xfId="449" xr:uid="{00000000-0005-0000-0000-000071C70000}"/>
    <cellStyle name="Separador de milhares 2 7" xfId="450" xr:uid="{00000000-0005-0000-0000-000072C70000}"/>
    <cellStyle name="Separador de milhares 2 7 2" xfId="451" xr:uid="{00000000-0005-0000-0000-000073C70000}"/>
    <cellStyle name="Separador de milhares 2 7 2 2" xfId="21463" xr:uid="{00000000-0005-0000-0000-000074C70000}"/>
    <cellStyle name="Separador de milhares 2 7 2 2 2" xfId="37132" xr:uid="{00000000-0005-0000-0000-000075C70000}"/>
    <cellStyle name="Separador de milhares 2 7 2 2 3" xfId="52729" xr:uid="{00000000-0005-0000-0000-000076C70000}"/>
    <cellStyle name="Separador de milhares 2 7 2 3" xfId="13564" xr:uid="{00000000-0005-0000-0000-000077C70000}"/>
    <cellStyle name="Separador de milhares 2 7 2 3 2" xfId="29386" xr:uid="{00000000-0005-0000-0000-000078C70000}"/>
    <cellStyle name="Separador de milhares 2 7 2 4" xfId="44983" xr:uid="{00000000-0005-0000-0000-000079C70000}"/>
    <cellStyle name="Separador de milhares 2 7 3" xfId="13565" xr:uid="{00000000-0005-0000-0000-00007AC70000}"/>
    <cellStyle name="Separador de milhares 2 7 3 2" xfId="21464" xr:uid="{00000000-0005-0000-0000-00007BC70000}"/>
    <cellStyle name="Separador de milhares 2 7 3 2 2" xfId="37133" xr:uid="{00000000-0005-0000-0000-00007CC70000}"/>
    <cellStyle name="Separador de milhares 2 7 3 2 3" xfId="52730" xr:uid="{00000000-0005-0000-0000-00007DC70000}"/>
    <cellStyle name="Separador de milhares 2 7 3 3" xfId="29387" xr:uid="{00000000-0005-0000-0000-00007EC70000}"/>
    <cellStyle name="Separador de milhares 2 7 3 4" xfId="44984" xr:uid="{00000000-0005-0000-0000-00007FC70000}"/>
    <cellStyle name="Separador de milhares 2 7 4" xfId="14098" xr:uid="{00000000-0005-0000-0000-000080C70000}"/>
    <cellStyle name="Separador de milhares 2 7 5" xfId="21462" xr:uid="{00000000-0005-0000-0000-000081C70000}"/>
    <cellStyle name="Separador de milhares 2 7 5 2" xfId="37131" xr:uid="{00000000-0005-0000-0000-000082C70000}"/>
    <cellStyle name="Separador de milhares 2 7 5 3" xfId="52728" xr:uid="{00000000-0005-0000-0000-000083C70000}"/>
    <cellStyle name="Separador de milhares 2 7 6" xfId="13563" xr:uid="{00000000-0005-0000-0000-000084C70000}"/>
    <cellStyle name="Separador de milhares 2 7 6 2" xfId="29385" xr:uid="{00000000-0005-0000-0000-000085C70000}"/>
    <cellStyle name="Separador de milhares 2 7 7" xfId="44982" xr:uid="{00000000-0005-0000-0000-000086C70000}"/>
    <cellStyle name="Separador de milhares 2 70" xfId="452" xr:uid="{00000000-0005-0000-0000-000087C70000}"/>
    <cellStyle name="Separador de milhares 2 71" xfId="453" xr:uid="{00000000-0005-0000-0000-000088C70000}"/>
    <cellStyle name="Separador de milhares 2 72" xfId="454" xr:uid="{00000000-0005-0000-0000-000089C70000}"/>
    <cellStyle name="Separador de milhares 2 73" xfId="455" xr:uid="{00000000-0005-0000-0000-00008AC70000}"/>
    <cellStyle name="Separador de milhares 2 74" xfId="456" xr:uid="{00000000-0005-0000-0000-00008BC70000}"/>
    <cellStyle name="Separador de milhares 2 75" xfId="457" xr:uid="{00000000-0005-0000-0000-00008CC70000}"/>
    <cellStyle name="Separador de milhares 2 76" xfId="458" xr:uid="{00000000-0005-0000-0000-00008DC70000}"/>
    <cellStyle name="Separador de milhares 2 77" xfId="459" xr:uid="{00000000-0005-0000-0000-00008EC70000}"/>
    <cellStyle name="Separador de milhares 2 78" xfId="460" xr:uid="{00000000-0005-0000-0000-00008FC70000}"/>
    <cellStyle name="Separador de milhares 2 79" xfId="461" xr:uid="{00000000-0005-0000-0000-000090C70000}"/>
    <cellStyle name="Separador de milhares 2 8" xfId="462" xr:uid="{00000000-0005-0000-0000-000091C70000}"/>
    <cellStyle name="Separador de milhares 2 8 2" xfId="14099" xr:uid="{00000000-0005-0000-0000-000092C70000}"/>
    <cellStyle name="Separador de milhares 2 8 3" xfId="21446" xr:uid="{00000000-0005-0000-0000-000093C70000}"/>
    <cellStyle name="Separador de milhares 2 8 3 2" xfId="37115" xr:uid="{00000000-0005-0000-0000-000094C70000}"/>
    <cellStyle name="Separador de milhares 2 8 3 3" xfId="52712" xr:uid="{00000000-0005-0000-0000-000095C70000}"/>
    <cellStyle name="Separador de milhares 2 8 4" xfId="13547" xr:uid="{00000000-0005-0000-0000-000096C70000}"/>
    <cellStyle name="Separador de milhares 2 8 4 2" xfId="29369" xr:uid="{00000000-0005-0000-0000-000097C70000}"/>
    <cellStyle name="Separador de milhares 2 8 5" xfId="44966" xr:uid="{00000000-0005-0000-0000-000098C70000}"/>
    <cellStyle name="Separador de milhares 2 80" xfId="463" xr:uid="{00000000-0005-0000-0000-000099C70000}"/>
    <cellStyle name="Separador de milhares 2 81" xfId="464" xr:uid="{00000000-0005-0000-0000-00009AC70000}"/>
    <cellStyle name="Separador de milhares 2 82" xfId="465" xr:uid="{00000000-0005-0000-0000-00009BC70000}"/>
    <cellStyle name="Separador de milhares 2 83" xfId="466" xr:uid="{00000000-0005-0000-0000-00009CC70000}"/>
    <cellStyle name="Separador de milhares 2 84" xfId="467" xr:uid="{00000000-0005-0000-0000-00009DC70000}"/>
    <cellStyle name="Separador de milhares 2 85" xfId="468" xr:uid="{00000000-0005-0000-0000-00009EC70000}"/>
    <cellStyle name="Separador de milhares 2 86" xfId="469" xr:uid="{00000000-0005-0000-0000-00009FC70000}"/>
    <cellStyle name="Separador de milhares 2 9" xfId="470" xr:uid="{00000000-0005-0000-0000-0000A0C70000}"/>
    <cellStyle name="Separador de milhares 20" xfId="21952" xr:uid="{00000000-0005-0000-0000-0000A1C70000}"/>
    <cellStyle name="Separador de milhares 21" xfId="37623" xr:uid="{00000000-0005-0000-0000-0000A2C70000}"/>
    <cellStyle name="Separador de milhares 3" xfId="471" xr:uid="{00000000-0005-0000-0000-0000A3C70000}"/>
    <cellStyle name="Separador de milhares 3 10" xfId="44985" xr:uid="{00000000-0005-0000-0000-0000A4C70000}"/>
    <cellStyle name="Separador de milhares 3 2" xfId="472" xr:uid="{00000000-0005-0000-0000-0000A5C70000}"/>
    <cellStyle name="Separador de milhares 3 2 2" xfId="13568" xr:uid="{00000000-0005-0000-0000-0000A6C70000}"/>
    <cellStyle name="Separador de milhares 3 2 2 2" xfId="13569" xr:uid="{00000000-0005-0000-0000-0000A7C70000}"/>
    <cellStyle name="Separador de milhares 3 2 2 2 2" xfId="21468" xr:uid="{00000000-0005-0000-0000-0000A8C70000}"/>
    <cellStyle name="Separador de milhares 3 2 2 2 2 2" xfId="37137" xr:uid="{00000000-0005-0000-0000-0000A9C70000}"/>
    <cellStyle name="Separador de milhares 3 2 2 2 2 3" xfId="52734" xr:uid="{00000000-0005-0000-0000-0000AAC70000}"/>
    <cellStyle name="Separador de milhares 3 2 2 2 3" xfId="29391" xr:uid="{00000000-0005-0000-0000-0000ABC70000}"/>
    <cellStyle name="Separador de milhares 3 2 2 2 4" xfId="44988" xr:uid="{00000000-0005-0000-0000-0000ACC70000}"/>
    <cellStyle name="Separador de milhares 3 2 2 3" xfId="13570" xr:uid="{00000000-0005-0000-0000-0000ADC70000}"/>
    <cellStyle name="Separador de milhares 3 2 2 3 2" xfId="21469" xr:uid="{00000000-0005-0000-0000-0000AEC70000}"/>
    <cellStyle name="Separador de milhares 3 2 2 3 2 2" xfId="37138" xr:uid="{00000000-0005-0000-0000-0000AFC70000}"/>
    <cellStyle name="Separador de milhares 3 2 2 3 2 3" xfId="52735" xr:uid="{00000000-0005-0000-0000-0000B0C70000}"/>
    <cellStyle name="Separador de milhares 3 2 2 3 3" xfId="29392" xr:uid="{00000000-0005-0000-0000-0000B1C70000}"/>
    <cellStyle name="Separador de milhares 3 2 2 3 4" xfId="44989" xr:uid="{00000000-0005-0000-0000-0000B2C70000}"/>
    <cellStyle name="Separador de milhares 3 2 2 4" xfId="21467" xr:uid="{00000000-0005-0000-0000-0000B3C70000}"/>
    <cellStyle name="Separador de milhares 3 2 2 4 2" xfId="37136" xr:uid="{00000000-0005-0000-0000-0000B4C70000}"/>
    <cellStyle name="Separador de milhares 3 2 2 4 3" xfId="52733" xr:uid="{00000000-0005-0000-0000-0000B5C70000}"/>
    <cellStyle name="Separador de milhares 3 2 2 5" xfId="29390" xr:uid="{00000000-0005-0000-0000-0000B6C70000}"/>
    <cellStyle name="Separador de milhares 3 2 2 6" xfId="44987" xr:uid="{00000000-0005-0000-0000-0000B7C70000}"/>
    <cellStyle name="Separador de milhares 3 2 3" xfId="13571" xr:uid="{00000000-0005-0000-0000-0000B8C70000}"/>
    <cellStyle name="Separador de milhares 3 2 3 2" xfId="21470" xr:uid="{00000000-0005-0000-0000-0000B9C70000}"/>
    <cellStyle name="Separador de milhares 3 2 3 2 2" xfId="37139" xr:uid="{00000000-0005-0000-0000-0000BAC70000}"/>
    <cellStyle name="Separador de milhares 3 2 3 2 3" xfId="52736" xr:uid="{00000000-0005-0000-0000-0000BBC70000}"/>
    <cellStyle name="Separador de milhares 3 2 3 3" xfId="29393" xr:uid="{00000000-0005-0000-0000-0000BCC70000}"/>
    <cellStyle name="Separador de milhares 3 2 3 4" xfId="44990" xr:uid="{00000000-0005-0000-0000-0000BDC70000}"/>
    <cellStyle name="Separador de milhares 3 2 4" xfId="13572" xr:uid="{00000000-0005-0000-0000-0000BEC70000}"/>
    <cellStyle name="Separador de milhares 3 2 4 2" xfId="21471" xr:uid="{00000000-0005-0000-0000-0000BFC70000}"/>
    <cellStyle name="Separador de milhares 3 2 4 2 2" xfId="37140" xr:uid="{00000000-0005-0000-0000-0000C0C70000}"/>
    <cellStyle name="Separador de milhares 3 2 4 2 3" xfId="52737" xr:uid="{00000000-0005-0000-0000-0000C1C70000}"/>
    <cellStyle name="Separador de milhares 3 2 4 3" xfId="29394" xr:uid="{00000000-0005-0000-0000-0000C2C70000}"/>
    <cellStyle name="Separador de milhares 3 2 4 4" xfId="44991" xr:uid="{00000000-0005-0000-0000-0000C3C70000}"/>
    <cellStyle name="Separador de milhares 3 2 5" xfId="21466" xr:uid="{00000000-0005-0000-0000-0000C4C70000}"/>
    <cellStyle name="Separador de milhares 3 2 5 2" xfId="37135" xr:uid="{00000000-0005-0000-0000-0000C5C70000}"/>
    <cellStyle name="Separador de milhares 3 2 5 3" xfId="52732" xr:uid="{00000000-0005-0000-0000-0000C6C70000}"/>
    <cellStyle name="Separador de milhares 3 2 6" xfId="13567" xr:uid="{00000000-0005-0000-0000-0000C7C70000}"/>
    <cellStyle name="Separador de milhares 3 2 6 2" xfId="29389" xr:uid="{00000000-0005-0000-0000-0000C8C70000}"/>
    <cellStyle name="Separador de milhares 3 2 7" xfId="44986" xr:uid="{00000000-0005-0000-0000-0000C9C70000}"/>
    <cellStyle name="Separador de milhares 3 3" xfId="13573" xr:uid="{00000000-0005-0000-0000-0000CAC70000}"/>
    <cellStyle name="Separador de milhares 3 3 2" xfId="21472" xr:uid="{00000000-0005-0000-0000-0000CBC70000}"/>
    <cellStyle name="Separador de milhares 3 3 2 2" xfId="37141" xr:uid="{00000000-0005-0000-0000-0000CCC70000}"/>
    <cellStyle name="Separador de milhares 3 3 2 3" xfId="52738" xr:uid="{00000000-0005-0000-0000-0000CDC70000}"/>
    <cellStyle name="Separador de milhares 3 3 3" xfId="29395" xr:uid="{00000000-0005-0000-0000-0000CEC70000}"/>
    <cellStyle name="Separador de milhares 3 3 4" xfId="44992" xr:uid="{00000000-0005-0000-0000-0000CFC70000}"/>
    <cellStyle name="Separador de milhares 3 4" xfId="13574" xr:uid="{00000000-0005-0000-0000-0000D0C70000}"/>
    <cellStyle name="Separador de milhares 3 4 2" xfId="13575" xr:uid="{00000000-0005-0000-0000-0000D1C70000}"/>
    <cellStyle name="Separador de milhares 3 4 2 2" xfId="21474" xr:uid="{00000000-0005-0000-0000-0000D2C70000}"/>
    <cellStyle name="Separador de milhares 3 4 2 2 2" xfId="37143" xr:uid="{00000000-0005-0000-0000-0000D3C70000}"/>
    <cellStyle name="Separador de milhares 3 4 2 2 3" xfId="52740" xr:uid="{00000000-0005-0000-0000-0000D4C70000}"/>
    <cellStyle name="Separador de milhares 3 4 2 3" xfId="29397" xr:uid="{00000000-0005-0000-0000-0000D5C70000}"/>
    <cellStyle name="Separador de milhares 3 4 2 4" xfId="44994" xr:uid="{00000000-0005-0000-0000-0000D6C70000}"/>
    <cellStyle name="Separador de milhares 3 4 3" xfId="13576" xr:uid="{00000000-0005-0000-0000-0000D7C70000}"/>
    <cellStyle name="Separador de milhares 3 4 3 2" xfId="21475" xr:uid="{00000000-0005-0000-0000-0000D8C70000}"/>
    <cellStyle name="Separador de milhares 3 4 3 2 2" xfId="37144" xr:uid="{00000000-0005-0000-0000-0000D9C70000}"/>
    <cellStyle name="Separador de milhares 3 4 3 2 3" xfId="52741" xr:uid="{00000000-0005-0000-0000-0000DAC70000}"/>
    <cellStyle name="Separador de milhares 3 4 3 3" xfId="29398" xr:uid="{00000000-0005-0000-0000-0000DBC70000}"/>
    <cellStyle name="Separador de milhares 3 4 3 4" xfId="44995" xr:uid="{00000000-0005-0000-0000-0000DCC70000}"/>
    <cellStyle name="Separador de milhares 3 4 4" xfId="21473" xr:uid="{00000000-0005-0000-0000-0000DDC70000}"/>
    <cellStyle name="Separador de milhares 3 4 4 2" xfId="37142" xr:uid="{00000000-0005-0000-0000-0000DEC70000}"/>
    <cellStyle name="Separador de milhares 3 4 4 3" xfId="52739" xr:uid="{00000000-0005-0000-0000-0000DFC70000}"/>
    <cellStyle name="Separador de milhares 3 4 5" xfId="29396" xr:uid="{00000000-0005-0000-0000-0000E0C70000}"/>
    <cellStyle name="Separador de milhares 3 4 6" xfId="44993" xr:uid="{00000000-0005-0000-0000-0000E1C70000}"/>
    <cellStyle name="Separador de milhares 3 5" xfId="13577" xr:uid="{00000000-0005-0000-0000-0000E2C70000}"/>
    <cellStyle name="Separador de milhares 3 5 2" xfId="21476" xr:uid="{00000000-0005-0000-0000-0000E3C70000}"/>
    <cellStyle name="Separador de milhares 3 5 2 2" xfId="37145" xr:uid="{00000000-0005-0000-0000-0000E4C70000}"/>
    <cellStyle name="Separador de milhares 3 5 2 3" xfId="52742" xr:uid="{00000000-0005-0000-0000-0000E5C70000}"/>
    <cellStyle name="Separador de milhares 3 5 3" xfId="29399" xr:uid="{00000000-0005-0000-0000-0000E6C70000}"/>
    <cellStyle name="Separador de milhares 3 5 4" xfId="44996" xr:uid="{00000000-0005-0000-0000-0000E7C70000}"/>
    <cellStyle name="Separador de milhares 3 6" xfId="13578" xr:uid="{00000000-0005-0000-0000-0000E8C70000}"/>
    <cellStyle name="Separador de milhares 3 6 2" xfId="21477" xr:uid="{00000000-0005-0000-0000-0000E9C70000}"/>
    <cellStyle name="Separador de milhares 3 6 2 2" xfId="37146" xr:uid="{00000000-0005-0000-0000-0000EAC70000}"/>
    <cellStyle name="Separador de milhares 3 6 2 3" xfId="52743" xr:uid="{00000000-0005-0000-0000-0000EBC70000}"/>
    <cellStyle name="Separador de milhares 3 6 3" xfId="29400" xr:uid="{00000000-0005-0000-0000-0000ECC70000}"/>
    <cellStyle name="Separador de milhares 3 6 4" xfId="44997" xr:uid="{00000000-0005-0000-0000-0000EDC70000}"/>
    <cellStyle name="Separador de milhares 3 7" xfId="13579" xr:uid="{00000000-0005-0000-0000-0000EEC70000}"/>
    <cellStyle name="Separador de milhares 3 7 2" xfId="21478" xr:uid="{00000000-0005-0000-0000-0000EFC70000}"/>
    <cellStyle name="Separador de milhares 3 7 2 2" xfId="37147" xr:uid="{00000000-0005-0000-0000-0000F0C70000}"/>
    <cellStyle name="Separador de milhares 3 7 2 3" xfId="52744" xr:uid="{00000000-0005-0000-0000-0000F1C70000}"/>
    <cellStyle name="Separador de milhares 3 7 3" xfId="29401" xr:uid="{00000000-0005-0000-0000-0000F2C70000}"/>
    <cellStyle name="Separador de milhares 3 7 4" xfId="44998" xr:uid="{00000000-0005-0000-0000-0000F3C70000}"/>
    <cellStyle name="Separador de milhares 3 8" xfId="21465" xr:uid="{00000000-0005-0000-0000-0000F4C70000}"/>
    <cellStyle name="Separador de milhares 3 8 2" xfId="37134" xr:uid="{00000000-0005-0000-0000-0000F5C70000}"/>
    <cellStyle name="Separador de milhares 3 8 3" xfId="52731" xr:uid="{00000000-0005-0000-0000-0000F6C70000}"/>
    <cellStyle name="Separador de milhares 3 9" xfId="13566" xr:uid="{00000000-0005-0000-0000-0000F7C70000}"/>
    <cellStyle name="Separador de milhares 3 9 2" xfId="29388" xr:uid="{00000000-0005-0000-0000-0000F8C70000}"/>
    <cellStyle name="Separador de milhares 4" xfId="473" xr:uid="{00000000-0005-0000-0000-0000F9C70000}"/>
    <cellStyle name="Separador de milhares 4 2" xfId="474" xr:uid="{00000000-0005-0000-0000-0000FAC70000}"/>
    <cellStyle name="Separador de milhares 4 2 2" xfId="21480" xr:uid="{00000000-0005-0000-0000-0000FBC70000}"/>
    <cellStyle name="Separador de milhares 4 2 2 2" xfId="37149" xr:uid="{00000000-0005-0000-0000-0000FCC70000}"/>
    <cellStyle name="Separador de milhares 4 2 2 3" xfId="52746" xr:uid="{00000000-0005-0000-0000-0000FDC70000}"/>
    <cellStyle name="Separador de milhares 4 2 3" xfId="13581" xr:uid="{00000000-0005-0000-0000-0000FEC70000}"/>
    <cellStyle name="Separador de milhares 4 2 3 2" xfId="29403" xr:uid="{00000000-0005-0000-0000-0000FFC70000}"/>
    <cellStyle name="Separador de milhares 4 2 4" xfId="45000" xr:uid="{00000000-0005-0000-0000-000000C80000}"/>
    <cellStyle name="Separador de milhares 4 3" xfId="13582" xr:uid="{00000000-0005-0000-0000-000001C80000}"/>
    <cellStyle name="Separador de milhares 4 3 2" xfId="21481" xr:uid="{00000000-0005-0000-0000-000002C80000}"/>
    <cellStyle name="Separador de milhares 4 3 2 2" xfId="37150" xr:uid="{00000000-0005-0000-0000-000003C80000}"/>
    <cellStyle name="Separador de milhares 4 3 2 3" xfId="52747" xr:uid="{00000000-0005-0000-0000-000004C80000}"/>
    <cellStyle name="Separador de milhares 4 3 3" xfId="29404" xr:uid="{00000000-0005-0000-0000-000005C80000}"/>
    <cellStyle name="Separador de milhares 4 3 4" xfId="45001" xr:uid="{00000000-0005-0000-0000-000006C80000}"/>
    <cellStyle name="Separador de milhares 4 4" xfId="21479" xr:uid="{00000000-0005-0000-0000-000007C80000}"/>
    <cellStyle name="Separador de milhares 4 4 2" xfId="37148" xr:uid="{00000000-0005-0000-0000-000008C80000}"/>
    <cellStyle name="Separador de milhares 4 4 3" xfId="52745" xr:uid="{00000000-0005-0000-0000-000009C80000}"/>
    <cellStyle name="Separador de milhares 4 5" xfId="13580" xr:uid="{00000000-0005-0000-0000-00000AC80000}"/>
    <cellStyle name="Separador de milhares 4 5 2" xfId="29402" xr:uid="{00000000-0005-0000-0000-00000BC80000}"/>
    <cellStyle name="Separador de milhares 4 6" xfId="44999" xr:uid="{00000000-0005-0000-0000-00000CC80000}"/>
    <cellStyle name="Separador de milhares 5" xfId="475" xr:uid="{00000000-0005-0000-0000-00000DC80000}"/>
    <cellStyle name="Separador de milhares 5 2" xfId="21482" xr:uid="{00000000-0005-0000-0000-00000EC80000}"/>
    <cellStyle name="Separador de milhares 5 2 2" xfId="37151" xr:uid="{00000000-0005-0000-0000-00000FC80000}"/>
    <cellStyle name="Separador de milhares 5 2 3" xfId="52748" xr:uid="{00000000-0005-0000-0000-000010C80000}"/>
    <cellStyle name="Separador de milhares 5 3" xfId="13583" xr:uid="{00000000-0005-0000-0000-000011C80000}"/>
    <cellStyle name="Separador de milhares 5 3 2" xfId="29405" xr:uid="{00000000-0005-0000-0000-000012C80000}"/>
    <cellStyle name="Separador de milhares 5 4" xfId="45002" xr:uid="{00000000-0005-0000-0000-000013C80000}"/>
    <cellStyle name="Separador de milhares 6" xfId="476" xr:uid="{00000000-0005-0000-0000-000014C80000}"/>
    <cellStyle name="Separador de milhares 6 2" xfId="529" xr:uid="{00000000-0005-0000-0000-000015C80000}"/>
    <cellStyle name="Separador de milhares 6 2 2" xfId="21483" xr:uid="{00000000-0005-0000-0000-000016C80000}"/>
    <cellStyle name="Separador de milhares 6 2 2 2" xfId="37152" xr:uid="{00000000-0005-0000-0000-000017C80000}"/>
    <cellStyle name="Separador de milhares 6 2 3" xfId="21949" xr:uid="{00000000-0005-0000-0000-000018C80000}"/>
    <cellStyle name="Separador de milhares 6 2 3 2" xfId="37617" xr:uid="{00000000-0005-0000-0000-000019C80000}"/>
    <cellStyle name="Separador de milhares 6 2 4" xfId="22029" xr:uid="{00000000-0005-0000-0000-00001AC80000}"/>
    <cellStyle name="Separador de milhares 6 2 5" xfId="52749" xr:uid="{00000000-0005-0000-0000-00001BC80000}"/>
    <cellStyle name="Separador de milhares 6 3" xfId="13584" xr:uid="{00000000-0005-0000-0000-00001CC80000}"/>
    <cellStyle name="Separador de milhares 6 3 2" xfId="29406" xr:uid="{00000000-0005-0000-0000-00001DC80000}"/>
    <cellStyle name="Separador de milhares 6 4" xfId="21925" xr:uid="{00000000-0005-0000-0000-00001EC80000}"/>
    <cellStyle name="Separador de milhares 6 4 2" xfId="37593" xr:uid="{00000000-0005-0000-0000-00001FC80000}"/>
    <cellStyle name="Separador de milhares 6 5" xfId="21990" xr:uid="{00000000-0005-0000-0000-000020C80000}"/>
    <cellStyle name="Separador de milhares 6 6" xfId="45003" xr:uid="{00000000-0005-0000-0000-000021C80000}"/>
    <cellStyle name="Separador de milhares 7" xfId="489" xr:uid="{00000000-0005-0000-0000-000022C80000}"/>
    <cellStyle name="Separador de milhares 7 2" xfId="13586" xr:uid="{00000000-0005-0000-0000-000023C80000}"/>
    <cellStyle name="Separador de milhares 7 2 2" xfId="21485" xr:uid="{00000000-0005-0000-0000-000024C80000}"/>
    <cellStyle name="Separador de milhares 7 2 2 2" xfId="37154" xr:uid="{00000000-0005-0000-0000-000025C80000}"/>
    <cellStyle name="Separador de milhares 7 2 2 3" xfId="52751" xr:uid="{00000000-0005-0000-0000-000026C80000}"/>
    <cellStyle name="Separador de milhares 7 2 3" xfId="29408" xr:uid="{00000000-0005-0000-0000-000027C80000}"/>
    <cellStyle name="Separador de milhares 7 2 4" xfId="45005" xr:uid="{00000000-0005-0000-0000-000028C80000}"/>
    <cellStyle name="Separador de milhares 7 3" xfId="13587" xr:uid="{00000000-0005-0000-0000-000029C80000}"/>
    <cellStyle name="Separador de milhares 7 3 2" xfId="21486" xr:uid="{00000000-0005-0000-0000-00002AC80000}"/>
    <cellStyle name="Separador de milhares 7 3 2 2" xfId="37155" xr:uid="{00000000-0005-0000-0000-00002BC80000}"/>
    <cellStyle name="Separador de milhares 7 3 2 3" xfId="52752" xr:uid="{00000000-0005-0000-0000-00002CC80000}"/>
    <cellStyle name="Separador de milhares 7 3 3" xfId="29409" xr:uid="{00000000-0005-0000-0000-00002DC80000}"/>
    <cellStyle name="Separador de milhares 7 3 4" xfId="45006" xr:uid="{00000000-0005-0000-0000-00002EC80000}"/>
    <cellStyle name="Separador de milhares 7 4" xfId="21484" xr:uid="{00000000-0005-0000-0000-00002FC80000}"/>
    <cellStyle name="Separador de milhares 7 4 2" xfId="37153" xr:uid="{00000000-0005-0000-0000-000030C80000}"/>
    <cellStyle name="Separador de milhares 7 4 3" xfId="52750" xr:uid="{00000000-0005-0000-0000-000031C80000}"/>
    <cellStyle name="Separador de milhares 7 5" xfId="13585" xr:uid="{00000000-0005-0000-0000-000032C80000}"/>
    <cellStyle name="Separador de milhares 7 5 2" xfId="29407" xr:uid="{00000000-0005-0000-0000-000033C80000}"/>
    <cellStyle name="Separador de milhares 7 6" xfId="21928" xr:uid="{00000000-0005-0000-0000-000034C80000}"/>
    <cellStyle name="Separador de milhares 7 6 2" xfId="37596" xr:uid="{00000000-0005-0000-0000-000035C80000}"/>
    <cellStyle name="Separador de milhares 7 7" xfId="21994" xr:uid="{00000000-0005-0000-0000-000036C80000}"/>
    <cellStyle name="Separador de milhares 7 8" xfId="45004" xr:uid="{00000000-0005-0000-0000-000037C80000}"/>
    <cellStyle name="Separador de milhares 8" xfId="523" xr:uid="{00000000-0005-0000-0000-000038C80000}"/>
    <cellStyle name="Separador de milhares 8 2" xfId="13589" xr:uid="{00000000-0005-0000-0000-000039C80000}"/>
    <cellStyle name="Separador de milhares 8 2 2" xfId="21488" xr:uid="{00000000-0005-0000-0000-00003AC80000}"/>
    <cellStyle name="Separador de milhares 8 2 2 2" xfId="37157" xr:uid="{00000000-0005-0000-0000-00003BC80000}"/>
    <cellStyle name="Separador de milhares 8 2 2 3" xfId="52754" xr:uid="{00000000-0005-0000-0000-00003CC80000}"/>
    <cellStyle name="Separador de milhares 8 2 3" xfId="29411" xr:uid="{00000000-0005-0000-0000-00003DC80000}"/>
    <cellStyle name="Separador de milhares 8 2 4" xfId="45008" xr:uid="{00000000-0005-0000-0000-00003EC80000}"/>
    <cellStyle name="Separador de milhares 8 3" xfId="13590" xr:uid="{00000000-0005-0000-0000-00003FC80000}"/>
    <cellStyle name="Separador de milhares 8 3 2" xfId="21489" xr:uid="{00000000-0005-0000-0000-000040C80000}"/>
    <cellStyle name="Separador de milhares 8 3 2 2" xfId="37158" xr:uid="{00000000-0005-0000-0000-000041C80000}"/>
    <cellStyle name="Separador de milhares 8 3 2 3" xfId="52755" xr:uid="{00000000-0005-0000-0000-000042C80000}"/>
    <cellStyle name="Separador de milhares 8 3 3" xfId="29412" xr:uid="{00000000-0005-0000-0000-000043C80000}"/>
    <cellStyle name="Separador de milhares 8 3 4" xfId="45009" xr:uid="{00000000-0005-0000-0000-000044C80000}"/>
    <cellStyle name="Separador de milhares 8 4" xfId="13591" xr:uid="{00000000-0005-0000-0000-000045C80000}"/>
    <cellStyle name="Separador de milhares 8 4 2" xfId="21490" xr:uid="{00000000-0005-0000-0000-000046C80000}"/>
    <cellStyle name="Separador de milhares 8 4 2 2" xfId="37159" xr:uid="{00000000-0005-0000-0000-000047C80000}"/>
    <cellStyle name="Separador de milhares 8 4 2 3" xfId="52756" xr:uid="{00000000-0005-0000-0000-000048C80000}"/>
    <cellStyle name="Separador de milhares 8 4 3" xfId="29413" xr:uid="{00000000-0005-0000-0000-000049C80000}"/>
    <cellStyle name="Separador de milhares 8 4 4" xfId="45010" xr:uid="{00000000-0005-0000-0000-00004AC80000}"/>
    <cellStyle name="Separador de milhares 8 5" xfId="21487" xr:uid="{00000000-0005-0000-0000-00004BC80000}"/>
    <cellStyle name="Separador de milhares 8 5 2" xfId="37156" xr:uid="{00000000-0005-0000-0000-00004CC80000}"/>
    <cellStyle name="Separador de milhares 8 5 3" xfId="52753" xr:uid="{00000000-0005-0000-0000-00004DC80000}"/>
    <cellStyle name="Separador de milhares 8 6" xfId="13588" xr:uid="{00000000-0005-0000-0000-00004EC80000}"/>
    <cellStyle name="Separador de milhares 8 6 2" xfId="29410" xr:uid="{00000000-0005-0000-0000-00004FC80000}"/>
    <cellStyle name="Separador de milhares 8 7" xfId="45007" xr:uid="{00000000-0005-0000-0000-000050C80000}"/>
    <cellStyle name="Separador de milhares 9" xfId="13592" xr:uid="{00000000-0005-0000-0000-000051C80000}"/>
    <cellStyle name="Separador de milhares 9 2" xfId="21491" xr:uid="{00000000-0005-0000-0000-000052C80000}"/>
    <cellStyle name="Separador de milhares 9 2 2" xfId="37160" xr:uid="{00000000-0005-0000-0000-000053C80000}"/>
    <cellStyle name="Separador de milhares 9 2 3" xfId="52757" xr:uid="{00000000-0005-0000-0000-000054C80000}"/>
    <cellStyle name="Separador de milhares 9 3" xfId="29414" xr:uid="{00000000-0005-0000-0000-000055C80000}"/>
    <cellStyle name="Separador de milhares 9 4" xfId="45011" xr:uid="{00000000-0005-0000-0000-000056C80000}"/>
    <cellStyle name="Separator" xfId="13593" xr:uid="{00000000-0005-0000-0000-000057C80000}"/>
    <cellStyle name="Separator 10" xfId="13594" xr:uid="{00000000-0005-0000-0000-000058C80000}"/>
    <cellStyle name="Separator 10 2" xfId="21493" xr:uid="{00000000-0005-0000-0000-000059C80000}"/>
    <cellStyle name="Separator 10 2 2" xfId="37162" xr:uid="{00000000-0005-0000-0000-00005AC80000}"/>
    <cellStyle name="Separator 10 2 3" xfId="52759" xr:uid="{00000000-0005-0000-0000-00005BC80000}"/>
    <cellStyle name="Separator 10 3" xfId="29416" xr:uid="{00000000-0005-0000-0000-00005CC80000}"/>
    <cellStyle name="Separator 10 4" xfId="45013" xr:uid="{00000000-0005-0000-0000-00005DC80000}"/>
    <cellStyle name="Separator 11" xfId="13595" xr:uid="{00000000-0005-0000-0000-00005EC80000}"/>
    <cellStyle name="Separator 11 2" xfId="21494" xr:uid="{00000000-0005-0000-0000-00005FC80000}"/>
    <cellStyle name="Separator 11 2 2" xfId="37163" xr:uid="{00000000-0005-0000-0000-000060C80000}"/>
    <cellStyle name="Separator 11 2 3" xfId="52760" xr:uid="{00000000-0005-0000-0000-000061C80000}"/>
    <cellStyle name="Separator 11 3" xfId="29417" xr:uid="{00000000-0005-0000-0000-000062C80000}"/>
    <cellStyle name="Separator 11 4" xfId="45014" xr:uid="{00000000-0005-0000-0000-000063C80000}"/>
    <cellStyle name="Separator 12" xfId="13596" xr:uid="{00000000-0005-0000-0000-000064C80000}"/>
    <cellStyle name="Separator 12 2" xfId="21495" xr:uid="{00000000-0005-0000-0000-000065C80000}"/>
    <cellStyle name="Separator 12 2 2" xfId="37164" xr:uid="{00000000-0005-0000-0000-000066C80000}"/>
    <cellStyle name="Separator 12 2 3" xfId="52761" xr:uid="{00000000-0005-0000-0000-000067C80000}"/>
    <cellStyle name="Separator 12 3" xfId="29418" xr:uid="{00000000-0005-0000-0000-000068C80000}"/>
    <cellStyle name="Separator 12 4" xfId="45015" xr:uid="{00000000-0005-0000-0000-000069C80000}"/>
    <cellStyle name="Separator 13" xfId="13597" xr:uid="{00000000-0005-0000-0000-00006AC80000}"/>
    <cellStyle name="Separator 13 2" xfId="21496" xr:uid="{00000000-0005-0000-0000-00006BC80000}"/>
    <cellStyle name="Separator 13 2 2" xfId="37165" xr:uid="{00000000-0005-0000-0000-00006CC80000}"/>
    <cellStyle name="Separator 13 2 3" xfId="52762" xr:uid="{00000000-0005-0000-0000-00006DC80000}"/>
    <cellStyle name="Separator 13 3" xfId="29419" xr:uid="{00000000-0005-0000-0000-00006EC80000}"/>
    <cellStyle name="Separator 13 4" xfId="45016" xr:uid="{00000000-0005-0000-0000-00006FC80000}"/>
    <cellStyle name="Separator 14" xfId="13598" xr:uid="{00000000-0005-0000-0000-000070C80000}"/>
    <cellStyle name="Separator 14 2" xfId="21497" xr:uid="{00000000-0005-0000-0000-000071C80000}"/>
    <cellStyle name="Separator 14 2 2" xfId="37166" xr:uid="{00000000-0005-0000-0000-000072C80000}"/>
    <cellStyle name="Separator 14 2 3" xfId="52763" xr:uid="{00000000-0005-0000-0000-000073C80000}"/>
    <cellStyle name="Separator 14 3" xfId="29420" xr:uid="{00000000-0005-0000-0000-000074C80000}"/>
    <cellStyle name="Separator 14 4" xfId="45017" xr:uid="{00000000-0005-0000-0000-000075C80000}"/>
    <cellStyle name="Separator 15" xfId="21492" xr:uid="{00000000-0005-0000-0000-000076C80000}"/>
    <cellStyle name="Separator 15 2" xfId="37161" xr:uid="{00000000-0005-0000-0000-000077C80000}"/>
    <cellStyle name="Separator 15 3" xfId="52758" xr:uid="{00000000-0005-0000-0000-000078C80000}"/>
    <cellStyle name="Separator 16" xfId="29415" xr:uid="{00000000-0005-0000-0000-000079C80000}"/>
    <cellStyle name="Separator 17" xfId="45012" xr:uid="{00000000-0005-0000-0000-00007AC80000}"/>
    <cellStyle name="Separator 2" xfId="13599" xr:uid="{00000000-0005-0000-0000-00007BC80000}"/>
    <cellStyle name="Separator 2 10" xfId="13600" xr:uid="{00000000-0005-0000-0000-00007CC80000}"/>
    <cellStyle name="Separator 2 10 2" xfId="21499" xr:uid="{00000000-0005-0000-0000-00007DC80000}"/>
    <cellStyle name="Separator 2 10 2 2" xfId="37168" xr:uid="{00000000-0005-0000-0000-00007EC80000}"/>
    <cellStyle name="Separator 2 10 2 3" xfId="52765" xr:uid="{00000000-0005-0000-0000-00007FC80000}"/>
    <cellStyle name="Separator 2 10 3" xfId="29422" xr:uid="{00000000-0005-0000-0000-000080C80000}"/>
    <cellStyle name="Separator 2 10 4" xfId="45019" xr:uid="{00000000-0005-0000-0000-000081C80000}"/>
    <cellStyle name="Separator 2 11" xfId="21498" xr:uid="{00000000-0005-0000-0000-000082C80000}"/>
    <cellStyle name="Separator 2 11 2" xfId="37167" xr:uid="{00000000-0005-0000-0000-000083C80000}"/>
    <cellStyle name="Separator 2 11 3" xfId="52764" xr:uid="{00000000-0005-0000-0000-000084C80000}"/>
    <cellStyle name="Separator 2 12" xfId="29421" xr:uid="{00000000-0005-0000-0000-000085C80000}"/>
    <cellStyle name="Separator 2 13" xfId="45018" xr:uid="{00000000-0005-0000-0000-000086C80000}"/>
    <cellStyle name="Separator 2 2" xfId="13601" xr:uid="{00000000-0005-0000-0000-000087C80000}"/>
    <cellStyle name="Separator 2 2 2" xfId="21500" xr:uid="{00000000-0005-0000-0000-000088C80000}"/>
    <cellStyle name="Separator 2 2 2 2" xfId="37169" xr:uid="{00000000-0005-0000-0000-000089C80000}"/>
    <cellStyle name="Separator 2 2 2 3" xfId="52766" xr:uid="{00000000-0005-0000-0000-00008AC80000}"/>
    <cellStyle name="Separator 2 2 3" xfId="29423" xr:uid="{00000000-0005-0000-0000-00008BC80000}"/>
    <cellStyle name="Separator 2 2 4" xfId="45020" xr:uid="{00000000-0005-0000-0000-00008CC80000}"/>
    <cellStyle name="Separator 2 3" xfId="13602" xr:uid="{00000000-0005-0000-0000-00008DC80000}"/>
    <cellStyle name="Separator 2 3 2" xfId="21501" xr:uid="{00000000-0005-0000-0000-00008EC80000}"/>
    <cellStyle name="Separator 2 3 2 2" xfId="37170" xr:uid="{00000000-0005-0000-0000-00008FC80000}"/>
    <cellStyle name="Separator 2 3 2 3" xfId="52767" xr:uid="{00000000-0005-0000-0000-000090C80000}"/>
    <cellStyle name="Separator 2 3 3" xfId="29424" xr:uid="{00000000-0005-0000-0000-000091C80000}"/>
    <cellStyle name="Separator 2 3 4" xfId="45021" xr:uid="{00000000-0005-0000-0000-000092C80000}"/>
    <cellStyle name="Separator 2 4" xfId="13603" xr:uid="{00000000-0005-0000-0000-000093C80000}"/>
    <cellStyle name="Separator 2 4 2" xfId="21502" xr:uid="{00000000-0005-0000-0000-000094C80000}"/>
    <cellStyle name="Separator 2 4 2 2" xfId="37171" xr:uid="{00000000-0005-0000-0000-000095C80000}"/>
    <cellStyle name="Separator 2 4 2 3" xfId="52768" xr:uid="{00000000-0005-0000-0000-000096C80000}"/>
    <cellStyle name="Separator 2 4 3" xfId="29425" xr:uid="{00000000-0005-0000-0000-000097C80000}"/>
    <cellStyle name="Separator 2 4 4" xfId="45022" xr:uid="{00000000-0005-0000-0000-000098C80000}"/>
    <cellStyle name="Separator 2 5" xfId="13604" xr:uid="{00000000-0005-0000-0000-000099C80000}"/>
    <cellStyle name="Separator 2 5 2" xfId="21503" xr:uid="{00000000-0005-0000-0000-00009AC80000}"/>
    <cellStyle name="Separator 2 5 2 2" xfId="37172" xr:uid="{00000000-0005-0000-0000-00009BC80000}"/>
    <cellStyle name="Separator 2 5 2 3" xfId="52769" xr:uid="{00000000-0005-0000-0000-00009CC80000}"/>
    <cellStyle name="Separator 2 5 3" xfId="29426" xr:uid="{00000000-0005-0000-0000-00009DC80000}"/>
    <cellStyle name="Separator 2 5 4" xfId="45023" xr:uid="{00000000-0005-0000-0000-00009EC80000}"/>
    <cellStyle name="Separator 2 6" xfId="13605" xr:uid="{00000000-0005-0000-0000-00009FC80000}"/>
    <cellStyle name="Separator 2 6 2" xfId="21504" xr:uid="{00000000-0005-0000-0000-0000A0C80000}"/>
    <cellStyle name="Separator 2 6 2 2" xfId="37173" xr:uid="{00000000-0005-0000-0000-0000A1C80000}"/>
    <cellStyle name="Separator 2 6 2 3" xfId="52770" xr:uid="{00000000-0005-0000-0000-0000A2C80000}"/>
    <cellStyle name="Separator 2 6 3" xfId="29427" xr:uid="{00000000-0005-0000-0000-0000A3C80000}"/>
    <cellStyle name="Separator 2 6 4" xfId="45024" xr:uid="{00000000-0005-0000-0000-0000A4C80000}"/>
    <cellStyle name="Separator 2 7" xfId="13606" xr:uid="{00000000-0005-0000-0000-0000A5C80000}"/>
    <cellStyle name="Separator 2 7 2" xfId="21505" xr:uid="{00000000-0005-0000-0000-0000A6C80000}"/>
    <cellStyle name="Separator 2 7 2 2" xfId="37174" xr:uid="{00000000-0005-0000-0000-0000A7C80000}"/>
    <cellStyle name="Separator 2 7 2 3" xfId="52771" xr:uid="{00000000-0005-0000-0000-0000A8C80000}"/>
    <cellStyle name="Separator 2 7 3" xfId="29428" xr:uid="{00000000-0005-0000-0000-0000A9C80000}"/>
    <cellStyle name="Separator 2 7 4" xfId="45025" xr:uid="{00000000-0005-0000-0000-0000AAC80000}"/>
    <cellStyle name="Separator 2 8" xfId="13607" xr:uid="{00000000-0005-0000-0000-0000ABC80000}"/>
    <cellStyle name="Separator 2 8 2" xfId="21506" xr:uid="{00000000-0005-0000-0000-0000ACC80000}"/>
    <cellStyle name="Separator 2 8 2 2" xfId="37175" xr:uid="{00000000-0005-0000-0000-0000ADC80000}"/>
    <cellStyle name="Separator 2 8 2 3" xfId="52772" xr:uid="{00000000-0005-0000-0000-0000AEC80000}"/>
    <cellStyle name="Separator 2 8 3" xfId="29429" xr:uid="{00000000-0005-0000-0000-0000AFC80000}"/>
    <cellStyle name="Separator 2 8 4" xfId="45026" xr:uid="{00000000-0005-0000-0000-0000B0C80000}"/>
    <cellStyle name="Separator 2 9" xfId="13608" xr:uid="{00000000-0005-0000-0000-0000B1C80000}"/>
    <cellStyle name="Separator 2 9 2" xfId="21507" xr:uid="{00000000-0005-0000-0000-0000B2C80000}"/>
    <cellStyle name="Separator 2 9 2 2" xfId="37176" xr:uid="{00000000-0005-0000-0000-0000B3C80000}"/>
    <cellStyle name="Separator 2 9 2 3" xfId="52773" xr:uid="{00000000-0005-0000-0000-0000B4C80000}"/>
    <cellStyle name="Separator 2 9 3" xfId="29430" xr:uid="{00000000-0005-0000-0000-0000B5C80000}"/>
    <cellStyle name="Separator 2 9 4" xfId="45027" xr:uid="{00000000-0005-0000-0000-0000B6C80000}"/>
    <cellStyle name="Separator 3" xfId="13609" xr:uid="{00000000-0005-0000-0000-0000B7C80000}"/>
    <cellStyle name="Separator 3 10" xfId="13610" xr:uid="{00000000-0005-0000-0000-0000B8C80000}"/>
    <cellStyle name="Separator 3 10 2" xfId="21509" xr:uid="{00000000-0005-0000-0000-0000B9C80000}"/>
    <cellStyle name="Separator 3 10 2 2" xfId="37178" xr:uid="{00000000-0005-0000-0000-0000BAC80000}"/>
    <cellStyle name="Separator 3 10 2 3" xfId="52775" xr:uid="{00000000-0005-0000-0000-0000BBC80000}"/>
    <cellStyle name="Separator 3 10 3" xfId="29432" xr:uid="{00000000-0005-0000-0000-0000BCC80000}"/>
    <cellStyle name="Separator 3 10 4" xfId="45029" xr:uid="{00000000-0005-0000-0000-0000BDC80000}"/>
    <cellStyle name="Separator 3 11" xfId="21508" xr:uid="{00000000-0005-0000-0000-0000BEC80000}"/>
    <cellStyle name="Separator 3 11 2" xfId="37177" xr:uid="{00000000-0005-0000-0000-0000BFC80000}"/>
    <cellStyle name="Separator 3 11 3" xfId="52774" xr:uid="{00000000-0005-0000-0000-0000C0C80000}"/>
    <cellStyle name="Separator 3 12" xfId="29431" xr:uid="{00000000-0005-0000-0000-0000C1C80000}"/>
    <cellStyle name="Separator 3 13" xfId="45028" xr:uid="{00000000-0005-0000-0000-0000C2C80000}"/>
    <cellStyle name="Separator 3 2" xfId="13611" xr:uid="{00000000-0005-0000-0000-0000C3C80000}"/>
    <cellStyle name="Separator 3 2 2" xfId="21510" xr:uid="{00000000-0005-0000-0000-0000C4C80000}"/>
    <cellStyle name="Separator 3 2 2 2" xfId="37179" xr:uid="{00000000-0005-0000-0000-0000C5C80000}"/>
    <cellStyle name="Separator 3 2 2 3" xfId="52776" xr:uid="{00000000-0005-0000-0000-0000C6C80000}"/>
    <cellStyle name="Separator 3 2 3" xfId="29433" xr:uid="{00000000-0005-0000-0000-0000C7C80000}"/>
    <cellStyle name="Separator 3 2 4" xfId="45030" xr:uid="{00000000-0005-0000-0000-0000C8C80000}"/>
    <cellStyle name="Separator 3 3" xfId="13612" xr:uid="{00000000-0005-0000-0000-0000C9C80000}"/>
    <cellStyle name="Separator 3 3 2" xfId="21511" xr:uid="{00000000-0005-0000-0000-0000CAC80000}"/>
    <cellStyle name="Separator 3 3 2 2" xfId="37180" xr:uid="{00000000-0005-0000-0000-0000CBC80000}"/>
    <cellStyle name="Separator 3 3 2 3" xfId="52777" xr:uid="{00000000-0005-0000-0000-0000CCC80000}"/>
    <cellStyle name="Separator 3 3 3" xfId="29434" xr:uid="{00000000-0005-0000-0000-0000CDC80000}"/>
    <cellStyle name="Separator 3 3 4" xfId="45031" xr:uid="{00000000-0005-0000-0000-0000CEC80000}"/>
    <cellStyle name="Separator 3 4" xfId="13613" xr:uid="{00000000-0005-0000-0000-0000CFC80000}"/>
    <cellStyle name="Separator 3 4 2" xfId="21512" xr:uid="{00000000-0005-0000-0000-0000D0C80000}"/>
    <cellStyle name="Separator 3 4 2 2" xfId="37181" xr:uid="{00000000-0005-0000-0000-0000D1C80000}"/>
    <cellStyle name="Separator 3 4 2 3" xfId="52778" xr:uid="{00000000-0005-0000-0000-0000D2C80000}"/>
    <cellStyle name="Separator 3 4 3" xfId="29435" xr:uid="{00000000-0005-0000-0000-0000D3C80000}"/>
    <cellStyle name="Separator 3 4 4" xfId="45032" xr:uid="{00000000-0005-0000-0000-0000D4C80000}"/>
    <cellStyle name="Separator 3 5" xfId="13614" xr:uid="{00000000-0005-0000-0000-0000D5C80000}"/>
    <cellStyle name="Separator 3 5 2" xfId="21513" xr:uid="{00000000-0005-0000-0000-0000D6C80000}"/>
    <cellStyle name="Separator 3 5 2 2" xfId="37182" xr:uid="{00000000-0005-0000-0000-0000D7C80000}"/>
    <cellStyle name="Separator 3 5 2 3" xfId="52779" xr:uid="{00000000-0005-0000-0000-0000D8C80000}"/>
    <cellStyle name="Separator 3 5 3" xfId="29436" xr:uid="{00000000-0005-0000-0000-0000D9C80000}"/>
    <cellStyle name="Separator 3 5 4" xfId="45033" xr:uid="{00000000-0005-0000-0000-0000DAC80000}"/>
    <cellStyle name="Separator 3 6" xfId="13615" xr:uid="{00000000-0005-0000-0000-0000DBC80000}"/>
    <cellStyle name="Separator 3 6 2" xfId="21514" xr:uid="{00000000-0005-0000-0000-0000DCC80000}"/>
    <cellStyle name="Separator 3 6 2 2" xfId="37183" xr:uid="{00000000-0005-0000-0000-0000DDC80000}"/>
    <cellStyle name="Separator 3 6 2 3" xfId="52780" xr:uid="{00000000-0005-0000-0000-0000DEC80000}"/>
    <cellStyle name="Separator 3 6 3" xfId="29437" xr:uid="{00000000-0005-0000-0000-0000DFC80000}"/>
    <cellStyle name="Separator 3 6 4" xfId="45034" xr:uid="{00000000-0005-0000-0000-0000E0C80000}"/>
    <cellStyle name="Separator 3 7" xfId="13616" xr:uid="{00000000-0005-0000-0000-0000E1C80000}"/>
    <cellStyle name="Separator 3 7 2" xfId="21515" xr:uid="{00000000-0005-0000-0000-0000E2C80000}"/>
    <cellStyle name="Separator 3 7 2 2" xfId="37184" xr:uid="{00000000-0005-0000-0000-0000E3C80000}"/>
    <cellStyle name="Separator 3 7 2 3" xfId="52781" xr:uid="{00000000-0005-0000-0000-0000E4C80000}"/>
    <cellStyle name="Separator 3 7 3" xfId="29438" xr:uid="{00000000-0005-0000-0000-0000E5C80000}"/>
    <cellStyle name="Separator 3 7 4" xfId="45035" xr:uid="{00000000-0005-0000-0000-0000E6C80000}"/>
    <cellStyle name="Separator 3 8" xfId="13617" xr:uid="{00000000-0005-0000-0000-0000E7C80000}"/>
    <cellStyle name="Separator 3 8 2" xfId="21516" xr:uid="{00000000-0005-0000-0000-0000E8C80000}"/>
    <cellStyle name="Separator 3 8 2 2" xfId="37185" xr:uid="{00000000-0005-0000-0000-0000E9C80000}"/>
    <cellStyle name="Separator 3 8 2 3" xfId="52782" xr:uid="{00000000-0005-0000-0000-0000EAC80000}"/>
    <cellStyle name="Separator 3 8 3" xfId="29439" xr:uid="{00000000-0005-0000-0000-0000EBC80000}"/>
    <cellStyle name="Separator 3 8 4" xfId="45036" xr:uid="{00000000-0005-0000-0000-0000ECC80000}"/>
    <cellStyle name="Separator 3 9" xfId="13618" xr:uid="{00000000-0005-0000-0000-0000EDC80000}"/>
    <cellStyle name="Separator 3 9 2" xfId="21517" xr:uid="{00000000-0005-0000-0000-0000EEC80000}"/>
    <cellStyle name="Separator 3 9 2 2" xfId="37186" xr:uid="{00000000-0005-0000-0000-0000EFC80000}"/>
    <cellStyle name="Separator 3 9 2 3" xfId="52783" xr:uid="{00000000-0005-0000-0000-0000F0C80000}"/>
    <cellStyle name="Separator 3 9 3" xfId="29440" xr:uid="{00000000-0005-0000-0000-0000F1C80000}"/>
    <cellStyle name="Separator 3 9 4" xfId="45037" xr:uid="{00000000-0005-0000-0000-0000F2C80000}"/>
    <cellStyle name="Separator 4" xfId="13619" xr:uid="{00000000-0005-0000-0000-0000F3C80000}"/>
    <cellStyle name="Separator 4 10" xfId="13620" xr:uid="{00000000-0005-0000-0000-0000F4C80000}"/>
    <cellStyle name="Separator 4 10 2" xfId="21519" xr:uid="{00000000-0005-0000-0000-0000F5C80000}"/>
    <cellStyle name="Separator 4 10 2 2" xfId="37188" xr:uid="{00000000-0005-0000-0000-0000F6C80000}"/>
    <cellStyle name="Separator 4 10 2 3" xfId="52785" xr:uid="{00000000-0005-0000-0000-0000F7C80000}"/>
    <cellStyle name="Separator 4 10 3" xfId="29442" xr:uid="{00000000-0005-0000-0000-0000F8C80000}"/>
    <cellStyle name="Separator 4 10 4" xfId="45039" xr:uid="{00000000-0005-0000-0000-0000F9C80000}"/>
    <cellStyle name="Separator 4 11" xfId="21518" xr:uid="{00000000-0005-0000-0000-0000FAC80000}"/>
    <cellStyle name="Separator 4 11 2" xfId="37187" xr:uid="{00000000-0005-0000-0000-0000FBC80000}"/>
    <cellStyle name="Separator 4 11 3" xfId="52784" xr:uid="{00000000-0005-0000-0000-0000FCC80000}"/>
    <cellStyle name="Separator 4 12" xfId="29441" xr:uid="{00000000-0005-0000-0000-0000FDC80000}"/>
    <cellStyle name="Separator 4 13" xfId="45038" xr:uid="{00000000-0005-0000-0000-0000FEC80000}"/>
    <cellStyle name="Separator 4 2" xfId="13621" xr:uid="{00000000-0005-0000-0000-0000FFC80000}"/>
    <cellStyle name="Separator 4 2 2" xfId="21520" xr:uid="{00000000-0005-0000-0000-000000C90000}"/>
    <cellStyle name="Separator 4 2 2 2" xfId="37189" xr:uid="{00000000-0005-0000-0000-000001C90000}"/>
    <cellStyle name="Separator 4 2 2 3" xfId="52786" xr:uid="{00000000-0005-0000-0000-000002C90000}"/>
    <cellStyle name="Separator 4 2 3" xfId="29443" xr:uid="{00000000-0005-0000-0000-000003C90000}"/>
    <cellStyle name="Separator 4 2 4" xfId="45040" xr:uid="{00000000-0005-0000-0000-000004C90000}"/>
    <cellStyle name="Separator 4 3" xfId="13622" xr:uid="{00000000-0005-0000-0000-000005C90000}"/>
    <cellStyle name="Separator 4 3 2" xfId="21521" xr:uid="{00000000-0005-0000-0000-000006C90000}"/>
    <cellStyle name="Separator 4 3 2 2" xfId="37190" xr:uid="{00000000-0005-0000-0000-000007C90000}"/>
    <cellStyle name="Separator 4 3 2 3" xfId="52787" xr:uid="{00000000-0005-0000-0000-000008C90000}"/>
    <cellStyle name="Separator 4 3 3" xfId="29444" xr:uid="{00000000-0005-0000-0000-000009C90000}"/>
    <cellStyle name="Separator 4 3 4" xfId="45041" xr:uid="{00000000-0005-0000-0000-00000AC90000}"/>
    <cellStyle name="Separator 4 4" xfId="13623" xr:uid="{00000000-0005-0000-0000-00000BC90000}"/>
    <cellStyle name="Separator 4 4 2" xfId="21522" xr:uid="{00000000-0005-0000-0000-00000CC90000}"/>
    <cellStyle name="Separator 4 4 2 2" xfId="37191" xr:uid="{00000000-0005-0000-0000-00000DC90000}"/>
    <cellStyle name="Separator 4 4 2 3" xfId="52788" xr:uid="{00000000-0005-0000-0000-00000EC90000}"/>
    <cellStyle name="Separator 4 4 3" xfId="29445" xr:uid="{00000000-0005-0000-0000-00000FC90000}"/>
    <cellStyle name="Separator 4 4 4" xfId="45042" xr:uid="{00000000-0005-0000-0000-000010C90000}"/>
    <cellStyle name="Separator 4 5" xfId="13624" xr:uid="{00000000-0005-0000-0000-000011C90000}"/>
    <cellStyle name="Separator 4 5 2" xfId="21523" xr:uid="{00000000-0005-0000-0000-000012C90000}"/>
    <cellStyle name="Separator 4 5 2 2" xfId="37192" xr:uid="{00000000-0005-0000-0000-000013C90000}"/>
    <cellStyle name="Separator 4 5 2 3" xfId="52789" xr:uid="{00000000-0005-0000-0000-000014C90000}"/>
    <cellStyle name="Separator 4 5 3" xfId="29446" xr:uid="{00000000-0005-0000-0000-000015C90000}"/>
    <cellStyle name="Separator 4 5 4" xfId="45043" xr:uid="{00000000-0005-0000-0000-000016C90000}"/>
    <cellStyle name="Separator 4 6" xfId="13625" xr:uid="{00000000-0005-0000-0000-000017C90000}"/>
    <cellStyle name="Separator 4 6 2" xfId="21524" xr:uid="{00000000-0005-0000-0000-000018C90000}"/>
    <cellStyle name="Separator 4 6 2 2" xfId="37193" xr:uid="{00000000-0005-0000-0000-000019C90000}"/>
    <cellStyle name="Separator 4 6 2 3" xfId="52790" xr:uid="{00000000-0005-0000-0000-00001AC90000}"/>
    <cellStyle name="Separator 4 6 3" xfId="29447" xr:uid="{00000000-0005-0000-0000-00001BC90000}"/>
    <cellStyle name="Separator 4 6 4" xfId="45044" xr:uid="{00000000-0005-0000-0000-00001CC90000}"/>
    <cellStyle name="Separator 4 7" xfId="13626" xr:uid="{00000000-0005-0000-0000-00001DC90000}"/>
    <cellStyle name="Separator 4 7 2" xfId="21525" xr:uid="{00000000-0005-0000-0000-00001EC90000}"/>
    <cellStyle name="Separator 4 7 2 2" xfId="37194" xr:uid="{00000000-0005-0000-0000-00001FC90000}"/>
    <cellStyle name="Separator 4 7 2 3" xfId="52791" xr:uid="{00000000-0005-0000-0000-000020C90000}"/>
    <cellStyle name="Separator 4 7 3" xfId="29448" xr:uid="{00000000-0005-0000-0000-000021C90000}"/>
    <cellStyle name="Separator 4 7 4" xfId="45045" xr:uid="{00000000-0005-0000-0000-000022C90000}"/>
    <cellStyle name="Separator 4 8" xfId="13627" xr:uid="{00000000-0005-0000-0000-000023C90000}"/>
    <cellStyle name="Separator 4 8 2" xfId="21526" xr:uid="{00000000-0005-0000-0000-000024C90000}"/>
    <cellStyle name="Separator 4 8 2 2" xfId="37195" xr:uid="{00000000-0005-0000-0000-000025C90000}"/>
    <cellStyle name="Separator 4 8 2 3" xfId="52792" xr:uid="{00000000-0005-0000-0000-000026C90000}"/>
    <cellStyle name="Separator 4 8 3" xfId="29449" xr:uid="{00000000-0005-0000-0000-000027C90000}"/>
    <cellStyle name="Separator 4 8 4" xfId="45046" xr:uid="{00000000-0005-0000-0000-000028C90000}"/>
    <cellStyle name="Separator 4 9" xfId="13628" xr:uid="{00000000-0005-0000-0000-000029C90000}"/>
    <cellStyle name="Separator 4 9 2" xfId="21527" xr:uid="{00000000-0005-0000-0000-00002AC90000}"/>
    <cellStyle name="Separator 4 9 2 2" xfId="37196" xr:uid="{00000000-0005-0000-0000-00002BC90000}"/>
    <cellStyle name="Separator 4 9 2 3" xfId="52793" xr:uid="{00000000-0005-0000-0000-00002CC90000}"/>
    <cellStyle name="Separator 4 9 3" xfId="29450" xr:uid="{00000000-0005-0000-0000-00002DC90000}"/>
    <cellStyle name="Separator 4 9 4" xfId="45047" xr:uid="{00000000-0005-0000-0000-00002EC90000}"/>
    <cellStyle name="Separator 5" xfId="13629" xr:uid="{00000000-0005-0000-0000-00002FC90000}"/>
    <cellStyle name="Separator 5 10" xfId="13630" xr:uid="{00000000-0005-0000-0000-000030C90000}"/>
    <cellStyle name="Separator 5 10 2" xfId="21529" xr:uid="{00000000-0005-0000-0000-000031C90000}"/>
    <cellStyle name="Separator 5 10 2 2" xfId="37198" xr:uid="{00000000-0005-0000-0000-000032C90000}"/>
    <cellStyle name="Separator 5 10 2 3" xfId="52795" xr:uid="{00000000-0005-0000-0000-000033C90000}"/>
    <cellStyle name="Separator 5 10 3" xfId="29452" xr:uid="{00000000-0005-0000-0000-000034C90000}"/>
    <cellStyle name="Separator 5 10 4" xfId="45049" xr:uid="{00000000-0005-0000-0000-000035C90000}"/>
    <cellStyle name="Separator 5 11" xfId="21528" xr:uid="{00000000-0005-0000-0000-000036C90000}"/>
    <cellStyle name="Separator 5 11 2" xfId="37197" xr:uid="{00000000-0005-0000-0000-000037C90000}"/>
    <cellStyle name="Separator 5 11 3" xfId="52794" xr:uid="{00000000-0005-0000-0000-000038C90000}"/>
    <cellStyle name="Separator 5 12" xfId="29451" xr:uid="{00000000-0005-0000-0000-000039C90000}"/>
    <cellStyle name="Separator 5 13" xfId="45048" xr:uid="{00000000-0005-0000-0000-00003AC90000}"/>
    <cellStyle name="Separator 5 2" xfId="13631" xr:uid="{00000000-0005-0000-0000-00003BC90000}"/>
    <cellStyle name="Separator 5 2 2" xfId="21530" xr:uid="{00000000-0005-0000-0000-00003CC90000}"/>
    <cellStyle name="Separator 5 2 2 2" xfId="37199" xr:uid="{00000000-0005-0000-0000-00003DC90000}"/>
    <cellStyle name="Separator 5 2 2 3" xfId="52796" xr:uid="{00000000-0005-0000-0000-00003EC90000}"/>
    <cellStyle name="Separator 5 2 3" xfId="29453" xr:uid="{00000000-0005-0000-0000-00003FC90000}"/>
    <cellStyle name="Separator 5 2 4" xfId="45050" xr:uid="{00000000-0005-0000-0000-000040C90000}"/>
    <cellStyle name="Separator 5 3" xfId="13632" xr:uid="{00000000-0005-0000-0000-000041C90000}"/>
    <cellStyle name="Separator 5 3 2" xfId="21531" xr:uid="{00000000-0005-0000-0000-000042C90000}"/>
    <cellStyle name="Separator 5 3 2 2" xfId="37200" xr:uid="{00000000-0005-0000-0000-000043C90000}"/>
    <cellStyle name="Separator 5 3 2 3" xfId="52797" xr:uid="{00000000-0005-0000-0000-000044C90000}"/>
    <cellStyle name="Separator 5 3 3" xfId="29454" xr:uid="{00000000-0005-0000-0000-000045C90000}"/>
    <cellStyle name="Separator 5 3 4" xfId="45051" xr:uid="{00000000-0005-0000-0000-000046C90000}"/>
    <cellStyle name="Separator 5 4" xfId="13633" xr:uid="{00000000-0005-0000-0000-000047C90000}"/>
    <cellStyle name="Separator 5 4 2" xfId="21532" xr:uid="{00000000-0005-0000-0000-000048C90000}"/>
    <cellStyle name="Separator 5 4 2 2" xfId="37201" xr:uid="{00000000-0005-0000-0000-000049C90000}"/>
    <cellStyle name="Separator 5 4 2 3" xfId="52798" xr:uid="{00000000-0005-0000-0000-00004AC90000}"/>
    <cellStyle name="Separator 5 4 3" xfId="29455" xr:uid="{00000000-0005-0000-0000-00004BC90000}"/>
    <cellStyle name="Separator 5 4 4" xfId="45052" xr:uid="{00000000-0005-0000-0000-00004CC90000}"/>
    <cellStyle name="Separator 5 5" xfId="13634" xr:uid="{00000000-0005-0000-0000-00004DC90000}"/>
    <cellStyle name="Separator 5 5 2" xfId="21533" xr:uid="{00000000-0005-0000-0000-00004EC90000}"/>
    <cellStyle name="Separator 5 5 2 2" xfId="37202" xr:uid="{00000000-0005-0000-0000-00004FC90000}"/>
    <cellStyle name="Separator 5 5 2 3" xfId="52799" xr:uid="{00000000-0005-0000-0000-000050C90000}"/>
    <cellStyle name="Separator 5 5 3" xfId="29456" xr:uid="{00000000-0005-0000-0000-000051C90000}"/>
    <cellStyle name="Separator 5 5 4" xfId="45053" xr:uid="{00000000-0005-0000-0000-000052C90000}"/>
    <cellStyle name="Separator 5 6" xfId="13635" xr:uid="{00000000-0005-0000-0000-000053C90000}"/>
    <cellStyle name="Separator 5 6 2" xfId="21534" xr:uid="{00000000-0005-0000-0000-000054C90000}"/>
    <cellStyle name="Separator 5 6 2 2" xfId="37203" xr:uid="{00000000-0005-0000-0000-000055C90000}"/>
    <cellStyle name="Separator 5 6 2 3" xfId="52800" xr:uid="{00000000-0005-0000-0000-000056C90000}"/>
    <cellStyle name="Separator 5 6 3" xfId="29457" xr:uid="{00000000-0005-0000-0000-000057C90000}"/>
    <cellStyle name="Separator 5 6 4" xfId="45054" xr:uid="{00000000-0005-0000-0000-000058C90000}"/>
    <cellStyle name="Separator 5 7" xfId="13636" xr:uid="{00000000-0005-0000-0000-000059C90000}"/>
    <cellStyle name="Separator 5 7 2" xfId="21535" xr:uid="{00000000-0005-0000-0000-00005AC90000}"/>
    <cellStyle name="Separator 5 7 2 2" xfId="37204" xr:uid="{00000000-0005-0000-0000-00005BC90000}"/>
    <cellStyle name="Separator 5 7 2 3" xfId="52801" xr:uid="{00000000-0005-0000-0000-00005CC90000}"/>
    <cellStyle name="Separator 5 7 3" xfId="29458" xr:uid="{00000000-0005-0000-0000-00005DC90000}"/>
    <cellStyle name="Separator 5 7 4" xfId="45055" xr:uid="{00000000-0005-0000-0000-00005EC90000}"/>
    <cellStyle name="Separator 5 8" xfId="13637" xr:uid="{00000000-0005-0000-0000-00005FC90000}"/>
    <cellStyle name="Separator 5 8 2" xfId="21536" xr:uid="{00000000-0005-0000-0000-000060C90000}"/>
    <cellStyle name="Separator 5 8 2 2" xfId="37205" xr:uid="{00000000-0005-0000-0000-000061C90000}"/>
    <cellStyle name="Separator 5 8 2 3" xfId="52802" xr:uid="{00000000-0005-0000-0000-000062C90000}"/>
    <cellStyle name="Separator 5 8 3" xfId="29459" xr:uid="{00000000-0005-0000-0000-000063C90000}"/>
    <cellStyle name="Separator 5 8 4" xfId="45056" xr:uid="{00000000-0005-0000-0000-000064C90000}"/>
    <cellStyle name="Separator 5 9" xfId="13638" xr:uid="{00000000-0005-0000-0000-000065C90000}"/>
    <cellStyle name="Separator 5 9 2" xfId="21537" xr:uid="{00000000-0005-0000-0000-000066C90000}"/>
    <cellStyle name="Separator 5 9 2 2" xfId="37206" xr:uid="{00000000-0005-0000-0000-000067C90000}"/>
    <cellStyle name="Separator 5 9 2 3" xfId="52803" xr:uid="{00000000-0005-0000-0000-000068C90000}"/>
    <cellStyle name="Separator 5 9 3" xfId="29460" xr:uid="{00000000-0005-0000-0000-000069C90000}"/>
    <cellStyle name="Separator 5 9 4" xfId="45057" xr:uid="{00000000-0005-0000-0000-00006AC90000}"/>
    <cellStyle name="Separator 6" xfId="13639" xr:uid="{00000000-0005-0000-0000-00006BC90000}"/>
    <cellStyle name="Separator 6 2" xfId="21538" xr:uid="{00000000-0005-0000-0000-00006CC90000}"/>
    <cellStyle name="Separator 6 2 2" xfId="37207" xr:uid="{00000000-0005-0000-0000-00006DC90000}"/>
    <cellStyle name="Separator 6 2 3" xfId="52804" xr:uid="{00000000-0005-0000-0000-00006EC90000}"/>
    <cellStyle name="Separator 6 3" xfId="29461" xr:uid="{00000000-0005-0000-0000-00006FC90000}"/>
    <cellStyle name="Separator 6 4" xfId="45058" xr:uid="{00000000-0005-0000-0000-000070C90000}"/>
    <cellStyle name="Separator 7" xfId="13640" xr:uid="{00000000-0005-0000-0000-000071C90000}"/>
    <cellStyle name="Separator 7 2" xfId="21539" xr:uid="{00000000-0005-0000-0000-000072C90000}"/>
    <cellStyle name="Separator 7 2 2" xfId="37208" xr:uid="{00000000-0005-0000-0000-000073C90000}"/>
    <cellStyle name="Separator 7 2 3" xfId="52805" xr:uid="{00000000-0005-0000-0000-000074C90000}"/>
    <cellStyle name="Separator 7 3" xfId="29462" xr:uid="{00000000-0005-0000-0000-000075C90000}"/>
    <cellStyle name="Separator 7 4" xfId="45059" xr:uid="{00000000-0005-0000-0000-000076C90000}"/>
    <cellStyle name="Separator 8" xfId="13641" xr:uid="{00000000-0005-0000-0000-000077C90000}"/>
    <cellStyle name="Separator 8 2" xfId="21540" xr:uid="{00000000-0005-0000-0000-000078C90000}"/>
    <cellStyle name="Separator 8 2 2" xfId="37209" xr:uid="{00000000-0005-0000-0000-000079C90000}"/>
    <cellStyle name="Separator 8 2 3" xfId="52806" xr:uid="{00000000-0005-0000-0000-00007AC90000}"/>
    <cellStyle name="Separator 8 3" xfId="29463" xr:uid="{00000000-0005-0000-0000-00007BC90000}"/>
    <cellStyle name="Separator 8 4" xfId="45060" xr:uid="{00000000-0005-0000-0000-00007CC90000}"/>
    <cellStyle name="Separator 9" xfId="13642" xr:uid="{00000000-0005-0000-0000-00007DC90000}"/>
    <cellStyle name="Separator 9 2" xfId="21541" xr:uid="{00000000-0005-0000-0000-00007EC90000}"/>
    <cellStyle name="Separator 9 2 2" xfId="37210" xr:uid="{00000000-0005-0000-0000-00007FC90000}"/>
    <cellStyle name="Separator 9 2 3" xfId="52807" xr:uid="{00000000-0005-0000-0000-000080C90000}"/>
    <cellStyle name="Separator 9 3" xfId="29464" xr:uid="{00000000-0005-0000-0000-000081C90000}"/>
    <cellStyle name="Separator 9 4" xfId="45061" xr:uid="{00000000-0005-0000-0000-000082C90000}"/>
    <cellStyle name="Shading 1" xfId="13643" xr:uid="{00000000-0005-0000-0000-000083C90000}"/>
    <cellStyle name="Shading 1 2" xfId="21542" xr:uid="{00000000-0005-0000-0000-000084C90000}"/>
    <cellStyle name="Shading 1 2 2" xfId="37211" xr:uid="{00000000-0005-0000-0000-000085C90000}"/>
    <cellStyle name="Shading 1 2 3" xfId="52808" xr:uid="{00000000-0005-0000-0000-000086C90000}"/>
    <cellStyle name="Shading 1 3" xfId="29465" xr:uid="{00000000-0005-0000-0000-000087C90000}"/>
    <cellStyle name="Shading 1 4" xfId="45062" xr:uid="{00000000-0005-0000-0000-000088C90000}"/>
    <cellStyle name="Sheet Title" xfId="13644" xr:uid="{00000000-0005-0000-0000-000089C90000}"/>
    <cellStyle name="Sheet Title 2" xfId="21543" xr:uid="{00000000-0005-0000-0000-00008AC90000}"/>
    <cellStyle name="Sheet Title 2 2" xfId="37212" xr:uid="{00000000-0005-0000-0000-00008BC90000}"/>
    <cellStyle name="Sheet Title 2 3" xfId="52809" xr:uid="{00000000-0005-0000-0000-00008CC90000}"/>
    <cellStyle name="Sheet Title 3" xfId="29466" xr:uid="{00000000-0005-0000-0000-00008DC90000}"/>
    <cellStyle name="Sheet Title 4" xfId="45063" xr:uid="{00000000-0005-0000-0000-00008EC90000}"/>
    <cellStyle name="Standard" xfId="13645" xr:uid="{00000000-0005-0000-0000-00008FC90000}"/>
    <cellStyle name="Standard 2" xfId="21544" xr:uid="{00000000-0005-0000-0000-000090C90000}"/>
    <cellStyle name="Standard 2 2" xfId="37213" xr:uid="{00000000-0005-0000-0000-000091C90000}"/>
    <cellStyle name="Standard 2 3" xfId="52810" xr:uid="{00000000-0005-0000-0000-000092C90000}"/>
    <cellStyle name="Standard 3" xfId="29467" xr:uid="{00000000-0005-0000-0000-000093C90000}"/>
    <cellStyle name="Standard 4" xfId="45064" xr:uid="{00000000-0005-0000-0000-000094C90000}"/>
    <cellStyle name="Standard format" xfId="13646" xr:uid="{00000000-0005-0000-0000-000095C90000}"/>
    <cellStyle name="Standard format 2" xfId="21545" xr:uid="{00000000-0005-0000-0000-000096C90000}"/>
    <cellStyle name="Standard format 2 2" xfId="37214" xr:uid="{00000000-0005-0000-0000-000097C90000}"/>
    <cellStyle name="Standard format 2 3" xfId="52811" xr:uid="{00000000-0005-0000-0000-000098C90000}"/>
    <cellStyle name="Standard format 3" xfId="29468" xr:uid="{00000000-0005-0000-0000-000099C90000}"/>
    <cellStyle name="Standard format 4" xfId="45065" xr:uid="{00000000-0005-0000-0000-00009AC90000}"/>
    <cellStyle name="Standard_~5353935" xfId="13647" xr:uid="{00000000-0005-0000-0000-00009BC90000}"/>
    <cellStyle name="STA-TI - Style4" xfId="13648" xr:uid="{00000000-0005-0000-0000-00009CC90000}"/>
    <cellStyle name="STA-TI - Style4 2" xfId="21546" xr:uid="{00000000-0005-0000-0000-00009DC90000}"/>
    <cellStyle name="STA-TI - Style4 2 2" xfId="37215" xr:uid="{00000000-0005-0000-0000-00009EC90000}"/>
    <cellStyle name="STA-TI - Style4 2 3" xfId="52812" xr:uid="{00000000-0005-0000-0000-00009FC90000}"/>
    <cellStyle name="STA-TI - Style4 3" xfId="29469" xr:uid="{00000000-0005-0000-0000-0000A0C90000}"/>
    <cellStyle name="STA-TI - Style4 4" xfId="45066" xr:uid="{00000000-0005-0000-0000-0000A1C90000}"/>
    <cellStyle name="STYL1 - Style1" xfId="13649" xr:uid="{00000000-0005-0000-0000-0000A2C90000}"/>
    <cellStyle name="STYL1 - Style1 2" xfId="21547" xr:uid="{00000000-0005-0000-0000-0000A3C90000}"/>
    <cellStyle name="STYL1 - Style1 2 2" xfId="37216" xr:uid="{00000000-0005-0000-0000-0000A4C90000}"/>
    <cellStyle name="STYL1 - Style1 2 3" xfId="52813" xr:uid="{00000000-0005-0000-0000-0000A5C90000}"/>
    <cellStyle name="STYL1 - Style1 3" xfId="29470" xr:uid="{00000000-0005-0000-0000-0000A6C90000}"/>
    <cellStyle name="STYL1 - Style1 4" xfId="45067" xr:uid="{00000000-0005-0000-0000-0000A7C90000}"/>
    <cellStyle name="Style 1" xfId="13650" xr:uid="{00000000-0005-0000-0000-0000A8C90000}"/>
    <cellStyle name="Style 1 10" xfId="13651" xr:uid="{00000000-0005-0000-0000-0000A9C90000}"/>
    <cellStyle name="Style 1 10 2" xfId="21549" xr:uid="{00000000-0005-0000-0000-0000AAC90000}"/>
    <cellStyle name="Style 1 10 2 2" xfId="37218" xr:uid="{00000000-0005-0000-0000-0000ABC90000}"/>
    <cellStyle name="Style 1 10 2 3" xfId="52815" xr:uid="{00000000-0005-0000-0000-0000ACC90000}"/>
    <cellStyle name="Style 1 10 3" xfId="29472" xr:uid="{00000000-0005-0000-0000-0000ADC90000}"/>
    <cellStyle name="Style 1 10 4" xfId="45069" xr:uid="{00000000-0005-0000-0000-0000AEC90000}"/>
    <cellStyle name="Style 1 11" xfId="13652" xr:uid="{00000000-0005-0000-0000-0000AFC90000}"/>
    <cellStyle name="Style 1 11 2" xfId="21550" xr:uid="{00000000-0005-0000-0000-0000B0C90000}"/>
    <cellStyle name="Style 1 11 2 2" xfId="37219" xr:uid="{00000000-0005-0000-0000-0000B1C90000}"/>
    <cellStyle name="Style 1 11 2 3" xfId="52816" xr:uid="{00000000-0005-0000-0000-0000B2C90000}"/>
    <cellStyle name="Style 1 11 3" xfId="29473" xr:uid="{00000000-0005-0000-0000-0000B3C90000}"/>
    <cellStyle name="Style 1 11 4" xfId="45070" xr:uid="{00000000-0005-0000-0000-0000B4C90000}"/>
    <cellStyle name="Style 1 12" xfId="13653" xr:uid="{00000000-0005-0000-0000-0000B5C90000}"/>
    <cellStyle name="Style 1 12 2" xfId="21551" xr:uid="{00000000-0005-0000-0000-0000B6C90000}"/>
    <cellStyle name="Style 1 12 2 2" xfId="37220" xr:uid="{00000000-0005-0000-0000-0000B7C90000}"/>
    <cellStyle name="Style 1 12 2 3" xfId="52817" xr:uid="{00000000-0005-0000-0000-0000B8C90000}"/>
    <cellStyle name="Style 1 12 3" xfId="29474" xr:uid="{00000000-0005-0000-0000-0000B9C90000}"/>
    <cellStyle name="Style 1 12 4" xfId="45071" xr:uid="{00000000-0005-0000-0000-0000BAC90000}"/>
    <cellStyle name="Style 1 13" xfId="13654" xr:uid="{00000000-0005-0000-0000-0000BBC90000}"/>
    <cellStyle name="Style 1 13 2" xfId="21552" xr:uid="{00000000-0005-0000-0000-0000BCC90000}"/>
    <cellStyle name="Style 1 13 2 2" xfId="37221" xr:uid="{00000000-0005-0000-0000-0000BDC90000}"/>
    <cellStyle name="Style 1 13 2 3" xfId="52818" xr:uid="{00000000-0005-0000-0000-0000BEC90000}"/>
    <cellStyle name="Style 1 13 3" xfId="29475" xr:uid="{00000000-0005-0000-0000-0000BFC90000}"/>
    <cellStyle name="Style 1 13 4" xfId="45072" xr:uid="{00000000-0005-0000-0000-0000C0C90000}"/>
    <cellStyle name="Style 1 14" xfId="13655" xr:uid="{00000000-0005-0000-0000-0000C1C90000}"/>
    <cellStyle name="Style 1 14 2" xfId="21553" xr:uid="{00000000-0005-0000-0000-0000C2C90000}"/>
    <cellStyle name="Style 1 14 2 2" xfId="37222" xr:uid="{00000000-0005-0000-0000-0000C3C90000}"/>
    <cellStyle name="Style 1 14 2 3" xfId="52819" xr:uid="{00000000-0005-0000-0000-0000C4C90000}"/>
    <cellStyle name="Style 1 14 3" xfId="29476" xr:uid="{00000000-0005-0000-0000-0000C5C90000}"/>
    <cellStyle name="Style 1 14 4" xfId="45073" xr:uid="{00000000-0005-0000-0000-0000C6C90000}"/>
    <cellStyle name="Style 1 15" xfId="13656" xr:uid="{00000000-0005-0000-0000-0000C7C90000}"/>
    <cellStyle name="Style 1 15 2" xfId="21554" xr:uid="{00000000-0005-0000-0000-0000C8C90000}"/>
    <cellStyle name="Style 1 15 2 2" xfId="37223" xr:uid="{00000000-0005-0000-0000-0000C9C90000}"/>
    <cellStyle name="Style 1 15 2 3" xfId="52820" xr:uid="{00000000-0005-0000-0000-0000CAC90000}"/>
    <cellStyle name="Style 1 15 3" xfId="29477" xr:uid="{00000000-0005-0000-0000-0000CBC90000}"/>
    <cellStyle name="Style 1 15 4" xfId="45074" xr:uid="{00000000-0005-0000-0000-0000CCC90000}"/>
    <cellStyle name="Style 1 16" xfId="21548" xr:uid="{00000000-0005-0000-0000-0000CDC90000}"/>
    <cellStyle name="Style 1 16 2" xfId="37217" xr:uid="{00000000-0005-0000-0000-0000CEC90000}"/>
    <cellStyle name="Style 1 16 3" xfId="52814" xr:uid="{00000000-0005-0000-0000-0000CFC90000}"/>
    <cellStyle name="Style 1 17" xfId="29471" xr:uid="{00000000-0005-0000-0000-0000D0C90000}"/>
    <cellStyle name="Style 1 18" xfId="45068" xr:uid="{00000000-0005-0000-0000-0000D1C90000}"/>
    <cellStyle name="Style 1 2" xfId="13657" xr:uid="{00000000-0005-0000-0000-0000D2C90000}"/>
    <cellStyle name="Style 1 2 10" xfId="13658" xr:uid="{00000000-0005-0000-0000-0000D3C90000}"/>
    <cellStyle name="Style 1 2 10 2" xfId="21556" xr:uid="{00000000-0005-0000-0000-0000D4C90000}"/>
    <cellStyle name="Style 1 2 10 2 2" xfId="37225" xr:uid="{00000000-0005-0000-0000-0000D5C90000}"/>
    <cellStyle name="Style 1 2 10 2 3" xfId="52822" xr:uid="{00000000-0005-0000-0000-0000D6C90000}"/>
    <cellStyle name="Style 1 2 10 3" xfId="29479" xr:uid="{00000000-0005-0000-0000-0000D7C90000}"/>
    <cellStyle name="Style 1 2 10 4" xfId="45076" xr:uid="{00000000-0005-0000-0000-0000D8C90000}"/>
    <cellStyle name="Style 1 2 11" xfId="21555" xr:uid="{00000000-0005-0000-0000-0000D9C90000}"/>
    <cellStyle name="Style 1 2 11 2" xfId="37224" xr:uid="{00000000-0005-0000-0000-0000DAC90000}"/>
    <cellStyle name="Style 1 2 11 3" xfId="52821" xr:uid="{00000000-0005-0000-0000-0000DBC90000}"/>
    <cellStyle name="Style 1 2 12" xfId="29478" xr:uid="{00000000-0005-0000-0000-0000DCC90000}"/>
    <cellStyle name="Style 1 2 13" xfId="45075" xr:uid="{00000000-0005-0000-0000-0000DDC90000}"/>
    <cellStyle name="Style 1 2 2" xfId="13659" xr:uid="{00000000-0005-0000-0000-0000DEC90000}"/>
    <cellStyle name="Style 1 2 2 2" xfId="21557" xr:uid="{00000000-0005-0000-0000-0000DFC90000}"/>
    <cellStyle name="Style 1 2 2 2 2" xfId="37226" xr:uid="{00000000-0005-0000-0000-0000E0C90000}"/>
    <cellStyle name="Style 1 2 2 2 3" xfId="52823" xr:uid="{00000000-0005-0000-0000-0000E1C90000}"/>
    <cellStyle name="Style 1 2 2 3" xfId="29480" xr:uid="{00000000-0005-0000-0000-0000E2C90000}"/>
    <cellStyle name="Style 1 2 2 4" xfId="45077" xr:uid="{00000000-0005-0000-0000-0000E3C90000}"/>
    <cellStyle name="Style 1 2 3" xfId="13660" xr:uid="{00000000-0005-0000-0000-0000E4C90000}"/>
    <cellStyle name="Style 1 2 3 2" xfId="21558" xr:uid="{00000000-0005-0000-0000-0000E5C90000}"/>
    <cellStyle name="Style 1 2 3 2 2" xfId="37227" xr:uid="{00000000-0005-0000-0000-0000E6C90000}"/>
    <cellStyle name="Style 1 2 3 2 3" xfId="52824" xr:uid="{00000000-0005-0000-0000-0000E7C90000}"/>
    <cellStyle name="Style 1 2 3 3" xfId="29481" xr:uid="{00000000-0005-0000-0000-0000E8C90000}"/>
    <cellStyle name="Style 1 2 3 4" xfId="45078" xr:uid="{00000000-0005-0000-0000-0000E9C90000}"/>
    <cellStyle name="Style 1 2 4" xfId="13661" xr:uid="{00000000-0005-0000-0000-0000EAC90000}"/>
    <cellStyle name="Style 1 2 4 2" xfId="21559" xr:uid="{00000000-0005-0000-0000-0000EBC90000}"/>
    <cellStyle name="Style 1 2 4 2 2" xfId="37228" xr:uid="{00000000-0005-0000-0000-0000ECC90000}"/>
    <cellStyle name="Style 1 2 4 2 3" xfId="52825" xr:uid="{00000000-0005-0000-0000-0000EDC90000}"/>
    <cellStyle name="Style 1 2 4 3" xfId="29482" xr:uid="{00000000-0005-0000-0000-0000EEC90000}"/>
    <cellStyle name="Style 1 2 4 4" xfId="45079" xr:uid="{00000000-0005-0000-0000-0000EFC90000}"/>
    <cellStyle name="Style 1 2 5" xfId="13662" xr:uid="{00000000-0005-0000-0000-0000F0C90000}"/>
    <cellStyle name="Style 1 2 5 2" xfId="21560" xr:uid="{00000000-0005-0000-0000-0000F1C90000}"/>
    <cellStyle name="Style 1 2 5 2 2" xfId="37229" xr:uid="{00000000-0005-0000-0000-0000F2C90000}"/>
    <cellStyle name="Style 1 2 5 2 3" xfId="52826" xr:uid="{00000000-0005-0000-0000-0000F3C90000}"/>
    <cellStyle name="Style 1 2 5 3" xfId="29483" xr:uid="{00000000-0005-0000-0000-0000F4C90000}"/>
    <cellStyle name="Style 1 2 5 4" xfId="45080" xr:uid="{00000000-0005-0000-0000-0000F5C90000}"/>
    <cellStyle name="Style 1 2 6" xfId="13663" xr:uid="{00000000-0005-0000-0000-0000F6C90000}"/>
    <cellStyle name="Style 1 2 6 2" xfId="21561" xr:uid="{00000000-0005-0000-0000-0000F7C90000}"/>
    <cellStyle name="Style 1 2 6 2 2" xfId="37230" xr:uid="{00000000-0005-0000-0000-0000F8C90000}"/>
    <cellStyle name="Style 1 2 6 2 3" xfId="52827" xr:uid="{00000000-0005-0000-0000-0000F9C90000}"/>
    <cellStyle name="Style 1 2 6 3" xfId="29484" xr:uid="{00000000-0005-0000-0000-0000FAC90000}"/>
    <cellStyle name="Style 1 2 6 4" xfId="45081" xr:uid="{00000000-0005-0000-0000-0000FBC90000}"/>
    <cellStyle name="Style 1 2 7" xfId="13664" xr:uid="{00000000-0005-0000-0000-0000FCC90000}"/>
    <cellStyle name="Style 1 2 7 2" xfId="21562" xr:uid="{00000000-0005-0000-0000-0000FDC90000}"/>
    <cellStyle name="Style 1 2 7 2 2" xfId="37231" xr:uid="{00000000-0005-0000-0000-0000FEC90000}"/>
    <cellStyle name="Style 1 2 7 2 3" xfId="52828" xr:uid="{00000000-0005-0000-0000-0000FFC90000}"/>
    <cellStyle name="Style 1 2 7 3" xfId="29485" xr:uid="{00000000-0005-0000-0000-000000CA0000}"/>
    <cellStyle name="Style 1 2 7 4" xfId="45082" xr:uid="{00000000-0005-0000-0000-000001CA0000}"/>
    <cellStyle name="Style 1 2 8" xfId="13665" xr:uid="{00000000-0005-0000-0000-000002CA0000}"/>
    <cellStyle name="Style 1 2 8 2" xfId="21563" xr:uid="{00000000-0005-0000-0000-000003CA0000}"/>
    <cellStyle name="Style 1 2 8 2 2" xfId="37232" xr:uid="{00000000-0005-0000-0000-000004CA0000}"/>
    <cellStyle name="Style 1 2 8 2 3" xfId="52829" xr:uid="{00000000-0005-0000-0000-000005CA0000}"/>
    <cellStyle name="Style 1 2 8 3" xfId="29486" xr:uid="{00000000-0005-0000-0000-000006CA0000}"/>
    <cellStyle name="Style 1 2 8 4" xfId="45083" xr:uid="{00000000-0005-0000-0000-000007CA0000}"/>
    <cellStyle name="Style 1 2 9" xfId="13666" xr:uid="{00000000-0005-0000-0000-000008CA0000}"/>
    <cellStyle name="Style 1 2 9 2" xfId="21564" xr:uid="{00000000-0005-0000-0000-000009CA0000}"/>
    <cellStyle name="Style 1 2 9 2 2" xfId="37233" xr:uid="{00000000-0005-0000-0000-00000ACA0000}"/>
    <cellStyle name="Style 1 2 9 2 3" xfId="52830" xr:uid="{00000000-0005-0000-0000-00000BCA0000}"/>
    <cellStyle name="Style 1 2 9 3" xfId="29487" xr:uid="{00000000-0005-0000-0000-00000CCA0000}"/>
    <cellStyle name="Style 1 2 9 4" xfId="45084" xr:uid="{00000000-0005-0000-0000-00000DCA0000}"/>
    <cellStyle name="Style 1 3" xfId="13667" xr:uid="{00000000-0005-0000-0000-00000ECA0000}"/>
    <cellStyle name="Style 1 3 10" xfId="13668" xr:uid="{00000000-0005-0000-0000-00000FCA0000}"/>
    <cellStyle name="Style 1 3 10 2" xfId="21566" xr:uid="{00000000-0005-0000-0000-000010CA0000}"/>
    <cellStyle name="Style 1 3 10 2 2" xfId="37235" xr:uid="{00000000-0005-0000-0000-000011CA0000}"/>
    <cellStyle name="Style 1 3 10 2 3" xfId="52832" xr:uid="{00000000-0005-0000-0000-000012CA0000}"/>
    <cellStyle name="Style 1 3 10 3" xfId="29489" xr:uid="{00000000-0005-0000-0000-000013CA0000}"/>
    <cellStyle name="Style 1 3 10 4" xfId="45086" xr:uid="{00000000-0005-0000-0000-000014CA0000}"/>
    <cellStyle name="Style 1 3 11" xfId="21565" xr:uid="{00000000-0005-0000-0000-000015CA0000}"/>
    <cellStyle name="Style 1 3 11 2" xfId="37234" xr:uid="{00000000-0005-0000-0000-000016CA0000}"/>
    <cellStyle name="Style 1 3 11 3" xfId="52831" xr:uid="{00000000-0005-0000-0000-000017CA0000}"/>
    <cellStyle name="Style 1 3 12" xfId="29488" xr:uid="{00000000-0005-0000-0000-000018CA0000}"/>
    <cellStyle name="Style 1 3 13" xfId="45085" xr:uid="{00000000-0005-0000-0000-000019CA0000}"/>
    <cellStyle name="Style 1 3 2" xfId="13669" xr:uid="{00000000-0005-0000-0000-00001ACA0000}"/>
    <cellStyle name="Style 1 3 2 2" xfId="21567" xr:uid="{00000000-0005-0000-0000-00001BCA0000}"/>
    <cellStyle name="Style 1 3 2 2 2" xfId="37236" xr:uid="{00000000-0005-0000-0000-00001CCA0000}"/>
    <cellStyle name="Style 1 3 2 2 3" xfId="52833" xr:uid="{00000000-0005-0000-0000-00001DCA0000}"/>
    <cellStyle name="Style 1 3 2 3" xfId="29490" xr:uid="{00000000-0005-0000-0000-00001ECA0000}"/>
    <cellStyle name="Style 1 3 2 4" xfId="45087" xr:uid="{00000000-0005-0000-0000-00001FCA0000}"/>
    <cellStyle name="Style 1 3 3" xfId="13670" xr:uid="{00000000-0005-0000-0000-000020CA0000}"/>
    <cellStyle name="Style 1 3 3 2" xfId="21568" xr:uid="{00000000-0005-0000-0000-000021CA0000}"/>
    <cellStyle name="Style 1 3 3 2 2" xfId="37237" xr:uid="{00000000-0005-0000-0000-000022CA0000}"/>
    <cellStyle name="Style 1 3 3 2 3" xfId="52834" xr:uid="{00000000-0005-0000-0000-000023CA0000}"/>
    <cellStyle name="Style 1 3 3 3" xfId="29491" xr:uid="{00000000-0005-0000-0000-000024CA0000}"/>
    <cellStyle name="Style 1 3 3 4" xfId="45088" xr:uid="{00000000-0005-0000-0000-000025CA0000}"/>
    <cellStyle name="Style 1 3 4" xfId="13671" xr:uid="{00000000-0005-0000-0000-000026CA0000}"/>
    <cellStyle name="Style 1 3 4 2" xfId="21569" xr:uid="{00000000-0005-0000-0000-000027CA0000}"/>
    <cellStyle name="Style 1 3 4 2 2" xfId="37238" xr:uid="{00000000-0005-0000-0000-000028CA0000}"/>
    <cellStyle name="Style 1 3 4 2 3" xfId="52835" xr:uid="{00000000-0005-0000-0000-000029CA0000}"/>
    <cellStyle name="Style 1 3 4 3" xfId="29492" xr:uid="{00000000-0005-0000-0000-00002ACA0000}"/>
    <cellStyle name="Style 1 3 4 4" xfId="45089" xr:uid="{00000000-0005-0000-0000-00002BCA0000}"/>
    <cellStyle name="Style 1 3 5" xfId="13672" xr:uid="{00000000-0005-0000-0000-00002CCA0000}"/>
    <cellStyle name="Style 1 3 5 2" xfId="21570" xr:uid="{00000000-0005-0000-0000-00002DCA0000}"/>
    <cellStyle name="Style 1 3 5 2 2" xfId="37239" xr:uid="{00000000-0005-0000-0000-00002ECA0000}"/>
    <cellStyle name="Style 1 3 5 2 3" xfId="52836" xr:uid="{00000000-0005-0000-0000-00002FCA0000}"/>
    <cellStyle name="Style 1 3 5 3" xfId="29493" xr:uid="{00000000-0005-0000-0000-000030CA0000}"/>
    <cellStyle name="Style 1 3 5 4" xfId="45090" xr:uid="{00000000-0005-0000-0000-000031CA0000}"/>
    <cellStyle name="Style 1 3 6" xfId="13673" xr:uid="{00000000-0005-0000-0000-000032CA0000}"/>
    <cellStyle name="Style 1 3 6 2" xfId="21571" xr:uid="{00000000-0005-0000-0000-000033CA0000}"/>
    <cellStyle name="Style 1 3 6 2 2" xfId="37240" xr:uid="{00000000-0005-0000-0000-000034CA0000}"/>
    <cellStyle name="Style 1 3 6 2 3" xfId="52837" xr:uid="{00000000-0005-0000-0000-000035CA0000}"/>
    <cellStyle name="Style 1 3 6 3" xfId="29494" xr:uid="{00000000-0005-0000-0000-000036CA0000}"/>
    <cellStyle name="Style 1 3 6 4" xfId="45091" xr:uid="{00000000-0005-0000-0000-000037CA0000}"/>
    <cellStyle name="Style 1 3 7" xfId="13674" xr:uid="{00000000-0005-0000-0000-000038CA0000}"/>
    <cellStyle name="Style 1 3 7 2" xfId="21572" xr:uid="{00000000-0005-0000-0000-000039CA0000}"/>
    <cellStyle name="Style 1 3 7 2 2" xfId="37241" xr:uid="{00000000-0005-0000-0000-00003ACA0000}"/>
    <cellStyle name="Style 1 3 7 2 3" xfId="52838" xr:uid="{00000000-0005-0000-0000-00003BCA0000}"/>
    <cellStyle name="Style 1 3 7 3" xfId="29495" xr:uid="{00000000-0005-0000-0000-00003CCA0000}"/>
    <cellStyle name="Style 1 3 7 4" xfId="45092" xr:uid="{00000000-0005-0000-0000-00003DCA0000}"/>
    <cellStyle name="Style 1 3 8" xfId="13675" xr:uid="{00000000-0005-0000-0000-00003ECA0000}"/>
    <cellStyle name="Style 1 3 8 2" xfId="21573" xr:uid="{00000000-0005-0000-0000-00003FCA0000}"/>
    <cellStyle name="Style 1 3 8 2 2" xfId="37242" xr:uid="{00000000-0005-0000-0000-000040CA0000}"/>
    <cellStyle name="Style 1 3 8 2 3" xfId="52839" xr:uid="{00000000-0005-0000-0000-000041CA0000}"/>
    <cellStyle name="Style 1 3 8 3" xfId="29496" xr:uid="{00000000-0005-0000-0000-000042CA0000}"/>
    <cellStyle name="Style 1 3 8 4" xfId="45093" xr:uid="{00000000-0005-0000-0000-000043CA0000}"/>
    <cellStyle name="Style 1 3 9" xfId="13676" xr:uid="{00000000-0005-0000-0000-000044CA0000}"/>
    <cellStyle name="Style 1 3 9 2" xfId="21574" xr:uid="{00000000-0005-0000-0000-000045CA0000}"/>
    <cellStyle name="Style 1 3 9 2 2" xfId="37243" xr:uid="{00000000-0005-0000-0000-000046CA0000}"/>
    <cellStyle name="Style 1 3 9 2 3" xfId="52840" xr:uid="{00000000-0005-0000-0000-000047CA0000}"/>
    <cellStyle name="Style 1 3 9 3" xfId="29497" xr:uid="{00000000-0005-0000-0000-000048CA0000}"/>
    <cellStyle name="Style 1 3 9 4" xfId="45094" xr:uid="{00000000-0005-0000-0000-000049CA0000}"/>
    <cellStyle name="Style 1 4" xfId="13677" xr:uid="{00000000-0005-0000-0000-00004ACA0000}"/>
    <cellStyle name="Style 1 4 10" xfId="13678" xr:uid="{00000000-0005-0000-0000-00004BCA0000}"/>
    <cellStyle name="Style 1 4 10 2" xfId="21576" xr:uid="{00000000-0005-0000-0000-00004CCA0000}"/>
    <cellStyle name="Style 1 4 10 2 2" xfId="37245" xr:uid="{00000000-0005-0000-0000-00004DCA0000}"/>
    <cellStyle name="Style 1 4 10 2 3" xfId="52842" xr:uid="{00000000-0005-0000-0000-00004ECA0000}"/>
    <cellStyle name="Style 1 4 10 3" xfId="29499" xr:uid="{00000000-0005-0000-0000-00004FCA0000}"/>
    <cellStyle name="Style 1 4 10 4" xfId="45096" xr:uid="{00000000-0005-0000-0000-000050CA0000}"/>
    <cellStyle name="Style 1 4 11" xfId="21575" xr:uid="{00000000-0005-0000-0000-000051CA0000}"/>
    <cellStyle name="Style 1 4 11 2" xfId="37244" xr:uid="{00000000-0005-0000-0000-000052CA0000}"/>
    <cellStyle name="Style 1 4 11 3" xfId="52841" xr:uid="{00000000-0005-0000-0000-000053CA0000}"/>
    <cellStyle name="Style 1 4 12" xfId="29498" xr:uid="{00000000-0005-0000-0000-000054CA0000}"/>
    <cellStyle name="Style 1 4 13" xfId="45095" xr:uid="{00000000-0005-0000-0000-000055CA0000}"/>
    <cellStyle name="Style 1 4 2" xfId="13679" xr:uid="{00000000-0005-0000-0000-000056CA0000}"/>
    <cellStyle name="Style 1 4 2 2" xfId="21577" xr:uid="{00000000-0005-0000-0000-000057CA0000}"/>
    <cellStyle name="Style 1 4 2 2 2" xfId="37246" xr:uid="{00000000-0005-0000-0000-000058CA0000}"/>
    <cellStyle name="Style 1 4 2 2 3" xfId="52843" xr:uid="{00000000-0005-0000-0000-000059CA0000}"/>
    <cellStyle name="Style 1 4 2 3" xfId="29500" xr:uid="{00000000-0005-0000-0000-00005ACA0000}"/>
    <cellStyle name="Style 1 4 2 4" xfId="45097" xr:uid="{00000000-0005-0000-0000-00005BCA0000}"/>
    <cellStyle name="Style 1 4 3" xfId="13680" xr:uid="{00000000-0005-0000-0000-00005CCA0000}"/>
    <cellStyle name="Style 1 4 3 2" xfId="21578" xr:uid="{00000000-0005-0000-0000-00005DCA0000}"/>
    <cellStyle name="Style 1 4 3 2 2" xfId="37247" xr:uid="{00000000-0005-0000-0000-00005ECA0000}"/>
    <cellStyle name="Style 1 4 3 2 3" xfId="52844" xr:uid="{00000000-0005-0000-0000-00005FCA0000}"/>
    <cellStyle name="Style 1 4 3 3" xfId="29501" xr:uid="{00000000-0005-0000-0000-000060CA0000}"/>
    <cellStyle name="Style 1 4 3 4" xfId="45098" xr:uid="{00000000-0005-0000-0000-000061CA0000}"/>
    <cellStyle name="Style 1 4 4" xfId="13681" xr:uid="{00000000-0005-0000-0000-000062CA0000}"/>
    <cellStyle name="Style 1 4 4 2" xfId="21579" xr:uid="{00000000-0005-0000-0000-000063CA0000}"/>
    <cellStyle name="Style 1 4 4 2 2" xfId="37248" xr:uid="{00000000-0005-0000-0000-000064CA0000}"/>
    <cellStyle name="Style 1 4 4 2 3" xfId="52845" xr:uid="{00000000-0005-0000-0000-000065CA0000}"/>
    <cellStyle name="Style 1 4 4 3" xfId="29502" xr:uid="{00000000-0005-0000-0000-000066CA0000}"/>
    <cellStyle name="Style 1 4 4 4" xfId="45099" xr:uid="{00000000-0005-0000-0000-000067CA0000}"/>
    <cellStyle name="Style 1 4 5" xfId="13682" xr:uid="{00000000-0005-0000-0000-000068CA0000}"/>
    <cellStyle name="Style 1 4 5 2" xfId="21580" xr:uid="{00000000-0005-0000-0000-000069CA0000}"/>
    <cellStyle name="Style 1 4 5 2 2" xfId="37249" xr:uid="{00000000-0005-0000-0000-00006ACA0000}"/>
    <cellStyle name="Style 1 4 5 2 3" xfId="52846" xr:uid="{00000000-0005-0000-0000-00006BCA0000}"/>
    <cellStyle name="Style 1 4 5 3" xfId="29503" xr:uid="{00000000-0005-0000-0000-00006CCA0000}"/>
    <cellStyle name="Style 1 4 5 4" xfId="45100" xr:uid="{00000000-0005-0000-0000-00006DCA0000}"/>
    <cellStyle name="Style 1 4 6" xfId="13683" xr:uid="{00000000-0005-0000-0000-00006ECA0000}"/>
    <cellStyle name="Style 1 4 6 2" xfId="21581" xr:uid="{00000000-0005-0000-0000-00006FCA0000}"/>
    <cellStyle name="Style 1 4 6 2 2" xfId="37250" xr:uid="{00000000-0005-0000-0000-000070CA0000}"/>
    <cellStyle name="Style 1 4 6 2 3" xfId="52847" xr:uid="{00000000-0005-0000-0000-000071CA0000}"/>
    <cellStyle name="Style 1 4 6 3" xfId="29504" xr:uid="{00000000-0005-0000-0000-000072CA0000}"/>
    <cellStyle name="Style 1 4 6 4" xfId="45101" xr:uid="{00000000-0005-0000-0000-000073CA0000}"/>
    <cellStyle name="Style 1 4 7" xfId="13684" xr:uid="{00000000-0005-0000-0000-000074CA0000}"/>
    <cellStyle name="Style 1 4 7 2" xfId="21582" xr:uid="{00000000-0005-0000-0000-000075CA0000}"/>
    <cellStyle name="Style 1 4 7 2 2" xfId="37251" xr:uid="{00000000-0005-0000-0000-000076CA0000}"/>
    <cellStyle name="Style 1 4 7 2 3" xfId="52848" xr:uid="{00000000-0005-0000-0000-000077CA0000}"/>
    <cellStyle name="Style 1 4 7 3" xfId="29505" xr:uid="{00000000-0005-0000-0000-000078CA0000}"/>
    <cellStyle name="Style 1 4 7 4" xfId="45102" xr:uid="{00000000-0005-0000-0000-000079CA0000}"/>
    <cellStyle name="Style 1 4 8" xfId="13685" xr:uid="{00000000-0005-0000-0000-00007ACA0000}"/>
    <cellStyle name="Style 1 4 8 2" xfId="21583" xr:uid="{00000000-0005-0000-0000-00007BCA0000}"/>
    <cellStyle name="Style 1 4 8 2 2" xfId="37252" xr:uid="{00000000-0005-0000-0000-00007CCA0000}"/>
    <cellStyle name="Style 1 4 8 2 3" xfId="52849" xr:uid="{00000000-0005-0000-0000-00007DCA0000}"/>
    <cellStyle name="Style 1 4 8 3" xfId="29506" xr:uid="{00000000-0005-0000-0000-00007ECA0000}"/>
    <cellStyle name="Style 1 4 8 4" xfId="45103" xr:uid="{00000000-0005-0000-0000-00007FCA0000}"/>
    <cellStyle name="Style 1 4 9" xfId="13686" xr:uid="{00000000-0005-0000-0000-000080CA0000}"/>
    <cellStyle name="Style 1 4 9 2" xfId="21584" xr:uid="{00000000-0005-0000-0000-000081CA0000}"/>
    <cellStyle name="Style 1 4 9 2 2" xfId="37253" xr:uid="{00000000-0005-0000-0000-000082CA0000}"/>
    <cellStyle name="Style 1 4 9 2 3" xfId="52850" xr:uid="{00000000-0005-0000-0000-000083CA0000}"/>
    <cellStyle name="Style 1 4 9 3" xfId="29507" xr:uid="{00000000-0005-0000-0000-000084CA0000}"/>
    <cellStyle name="Style 1 4 9 4" xfId="45104" xr:uid="{00000000-0005-0000-0000-000085CA0000}"/>
    <cellStyle name="Style 1 5" xfId="13687" xr:uid="{00000000-0005-0000-0000-000086CA0000}"/>
    <cellStyle name="Style 1 5 10" xfId="13688" xr:uid="{00000000-0005-0000-0000-000087CA0000}"/>
    <cellStyle name="Style 1 5 10 2" xfId="21586" xr:uid="{00000000-0005-0000-0000-000088CA0000}"/>
    <cellStyle name="Style 1 5 10 2 2" xfId="37255" xr:uid="{00000000-0005-0000-0000-000089CA0000}"/>
    <cellStyle name="Style 1 5 10 2 3" xfId="52852" xr:uid="{00000000-0005-0000-0000-00008ACA0000}"/>
    <cellStyle name="Style 1 5 10 3" xfId="29509" xr:uid="{00000000-0005-0000-0000-00008BCA0000}"/>
    <cellStyle name="Style 1 5 10 4" xfId="45106" xr:uid="{00000000-0005-0000-0000-00008CCA0000}"/>
    <cellStyle name="Style 1 5 11" xfId="21585" xr:uid="{00000000-0005-0000-0000-00008DCA0000}"/>
    <cellStyle name="Style 1 5 11 2" xfId="37254" xr:uid="{00000000-0005-0000-0000-00008ECA0000}"/>
    <cellStyle name="Style 1 5 11 3" xfId="52851" xr:uid="{00000000-0005-0000-0000-00008FCA0000}"/>
    <cellStyle name="Style 1 5 12" xfId="29508" xr:uid="{00000000-0005-0000-0000-000090CA0000}"/>
    <cellStyle name="Style 1 5 13" xfId="45105" xr:uid="{00000000-0005-0000-0000-000091CA0000}"/>
    <cellStyle name="Style 1 5 2" xfId="13689" xr:uid="{00000000-0005-0000-0000-000092CA0000}"/>
    <cellStyle name="Style 1 5 2 2" xfId="21587" xr:uid="{00000000-0005-0000-0000-000093CA0000}"/>
    <cellStyle name="Style 1 5 2 2 2" xfId="37256" xr:uid="{00000000-0005-0000-0000-000094CA0000}"/>
    <cellStyle name="Style 1 5 2 2 3" xfId="52853" xr:uid="{00000000-0005-0000-0000-000095CA0000}"/>
    <cellStyle name="Style 1 5 2 3" xfId="29510" xr:uid="{00000000-0005-0000-0000-000096CA0000}"/>
    <cellStyle name="Style 1 5 2 4" xfId="45107" xr:uid="{00000000-0005-0000-0000-000097CA0000}"/>
    <cellStyle name="Style 1 5 3" xfId="13690" xr:uid="{00000000-0005-0000-0000-000098CA0000}"/>
    <cellStyle name="Style 1 5 3 2" xfId="21588" xr:uid="{00000000-0005-0000-0000-000099CA0000}"/>
    <cellStyle name="Style 1 5 3 2 2" xfId="37257" xr:uid="{00000000-0005-0000-0000-00009ACA0000}"/>
    <cellStyle name="Style 1 5 3 2 3" xfId="52854" xr:uid="{00000000-0005-0000-0000-00009BCA0000}"/>
    <cellStyle name="Style 1 5 3 3" xfId="29511" xr:uid="{00000000-0005-0000-0000-00009CCA0000}"/>
    <cellStyle name="Style 1 5 3 4" xfId="45108" xr:uid="{00000000-0005-0000-0000-00009DCA0000}"/>
    <cellStyle name="Style 1 5 4" xfId="13691" xr:uid="{00000000-0005-0000-0000-00009ECA0000}"/>
    <cellStyle name="Style 1 5 4 2" xfId="21589" xr:uid="{00000000-0005-0000-0000-00009FCA0000}"/>
    <cellStyle name="Style 1 5 4 2 2" xfId="37258" xr:uid="{00000000-0005-0000-0000-0000A0CA0000}"/>
    <cellStyle name="Style 1 5 4 2 3" xfId="52855" xr:uid="{00000000-0005-0000-0000-0000A1CA0000}"/>
    <cellStyle name="Style 1 5 4 3" xfId="29512" xr:uid="{00000000-0005-0000-0000-0000A2CA0000}"/>
    <cellStyle name="Style 1 5 4 4" xfId="45109" xr:uid="{00000000-0005-0000-0000-0000A3CA0000}"/>
    <cellStyle name="Style 1 5 5" xfId="13692" xr:uid="{00000000-0005-0000-0000-0000A4CA0000}"/>
    <cellStyle name="Style 1 5 5 2" xfId="21590" xr:uid="{00000000-0005-0000-0000-0000A5CA0000}"/>
    <cellStyle name="Style 1 5 5 2 2" xfId="37259" xr:uid="{00000000-0005-0000-0000-0000A6CA0000}"/>
    <cellStyle name="Style 1 5 5 2 3" xfId="52856" xr:uid="{00000000-0005-0000-0000-0000A7CA0000}"/>
    <cellStyle name="Style 1 5 5 3" xfId="29513" xr:uid="{00000000-0005-0000-0000-0000A8CA0000}"/>
    <cellStyle name="Style 1 5 5 4" xfId="45110" xr:uid="{00000000-0005-0000-0000-0000A9CA0000}"/>
    <cellStyle name="Style 1 5 6" xfId="13693" xr:uid="{00000000-0005-0000-0000-0000AACA0000}"/>
    <cellStyle name="Style 1 5 6 2" xfId="21591" xr:uid="{00000000-0005-0000-0000-0000ABCA0000}"/>
    <cellStyle name="Style 1 5 6 2 2" xfId="37260" xr:uid="{00000000-0005-0000-0000-0000ACCA0000}"/>
    <cellStyle name="Style 1 5 6 2 3" xfId="52857" xr:uid="{00000000-0005-0000-0000-0000ADCA0000}"/>
    <cellStyle name="Style 1 5 6 3" xfId="29514" xr:uid="{00000000-0005-0000-0000-0000AECA0000}"/>
    <cellStyle name="Style 1 5 6 4" xfId="45111" xr:uid="{00000000-0005-0000-0000-0000AFCA0000}"/>
    <cellStyle name="Style 1 5 7" xfId="13694" xr:uid="{00000000-0005-0000-0000-0000B0CA0000}"/>
    <cellStyle name="Style 1 5 7 2" xfId="21592" xr:uid="{00000000-0005-0000-0000-0000B1CA0000}"/>
    <cellStyle name="Style 1 5 7 2 2" xfId="37261" xr:uid="{00000000-0005-0000-0000-0000B2CA0000}"/>
    <cellStyle name="Style 1 5 7 2 3" xfId="52858" xr:uid="{00000000-0005-0000-0000-0000B3CA0000}"/>
    <cellStyle name="Style 1 5 7 3" xfId="29515" xr:uid="{00000000-0005-0000-0000-0000B4CA0000}"/>
    <cellStyle name="Style 1 5 7 4" xfId="45112" xr:uid="{00000000-0005-0000-0000-0000B5CA0000}"/>
    <cellStyle name="Style 1 5 8" xfId="13695" xr:uid="{00000000-0005-0000-0000-0000B6CA0000}"/>
    <cellStyle name="Style 1 5 8 2" xfId="21593" xr:uid="{00000000-0005-0000-0000-0000B7CA0000}"/>
    <cellStyle name="Style 1 5 8 2 2" xfId="37262" xr:uid="{00000000-0005-0000-0000-0000B8CA0000}"/>
    <cellStyle name="Style 1 5 8 2 3" xfId="52859" xr:uid="{00000000-0005-0000-0000-0000B9CA0000}"/>
    <cellStyle name="Style 1 5 8 3" xfId="29516" xr:uid="{00000000-0005-0000-0000-0000BACA0000}"/>
    <cellStyle name="Style 1 5 8 4" xfId="45113" xr:uid="{00000000-0005-0000-0000-0000BBCA0000}"/>
    <cellStyle name="Style 1 5 9" xfId="13696" xr:uid="{00000000-0005-0000-0000-0000BCCA0000}"/>
    <cellStyle name="Style 1 5 9 2" xfId="21594" xr:uid="{00000000-0005-0000-0000-0000BDCA0000}"/>
    <cellStyle name="Style 1 5 9 2 2" xfId="37263" xr:uid="{00000000-0005-0000-0000-0000BECA0000}"/>
    <cellStyle name="Style 1 5 9 2 3" xfId="52860" xr:uid="{00000000-0005-0000-0000-0000BFCA0000}"/>
    <cellStyle name="Style 1 5 9 3" xfId="29517" xr:uid="{00000000-0005-0000-0000-0000C0CA0000}"/>
    <cellStyle name="Style 1 5 9 4" xfId="45114" xr:uid="{00000000-0005-0000-0000-0000C1CA0000}"/>
    <cellStyle name="Style 1 6" xfId="13697" xr:uid="{00000000-0005-0000-0000-0000C2CA0000}"/>
    <cellStyle name="Style 1 6 2" xfId="21595" xr:uid="{00000000-0005-0000-0000-0000C3CA0000}"/>
    <cellStyle name="Style 1 6 2 2" xfId="37264" xr:uid="{00000000-0005-0000-0000-0000C4CA0000}"/>
    <cellStyle name="Style 1 6 2 3" xfId="52861" xr:uid="{00000000-0005-0000-0000-0000C5CA0000}"/>
    <cellStyle name="Style 1 6 3" xfId="29518" xr:uid="{00000000-0005-0000-0000-0000C6CA0000}"/>
    <cellStyle name="Style 1 6 4" xfId="45115" xr:uid="{00000000-0005-0000-0000-0000C7CA0000}"/>
    <cellStyle name="Style 1 7" xfId="13698" xr:uid="{00000000-0005-0000-0000-0000C8CA0000}"/>
    <cellStyle name="Style 1 7 2" xfId="21596" xr:uid="{00000000-0005-0000-0000-0000C9CA0000}"/>
    <cellStyle name="Style 1 7 2 2" xfId="37265" xr:uid="{00000000-0005-0000-0000-0000CACA0000}"/>
    <cellStyle name="Style 1 7 2 3" xfId="52862" xr:uid="{00000000-0005-0000-0000-0000CBCA0000}"/>
    <cellStyle name="Style 1 7 3" xfId="29519" xr:uid="{00000000-0005-0000-0000-0000CCCA0000}"/>
    <cellStyle name="Style 1 7 4" xfId="45116" xr:uid="{00000000-0005-0000-0000-0000CDCA0000}"/>
    <cellStyle name="Style 1 8" xfId="13699" xr:uid="{00000000-0005-0000-0000-0000CECA0000}"/>
    <cellStyle name="Style 1 8 2" xfId="21597" xr:uid="{00000000-0005-0000-0000-0000CFCA0000}"/>
    <cellStyle name="Style 1 8 2 2" xfId="37266" xr:uid="{00000000-0005-0000-0000-0000D0CA0000}"/>
    <cellStyle name="Style 1 8 2 3" xfId="52863" xr:uid="{00000000-0005-0000-0000-0000D1CA0000}"/>
    <cellStyle name="Style 1 8 3" xfId="29520" xr:uid="{00000000-0005-0000-0000-0000D2CA0000}"/>
    <cellStyle name="Style 1 8 4" xfId="45117" xr:uid="{00000000-0005-0000-0000-0000D3CA0000}"/>
    <cellStyle name="Style 1 9" xfId="13700" xr:uid="{00000000-0005-0000-0000-0000D4CA0000}"/>
    <cellStyle name="Style 1 9 2" xfId="21598" xr:uid="{00000000-0005-0000-0000-0000D5CA0000}"/>
    <cellStyle name="Style 1 9 2 2" xfId="37267" xr:uid="{00000000-0005-0000-0000-0000D6CA0000}"/>
    <cellStyle name="Style 1 9 2 3" xfId="52864" xr:uid="{00000000-0005-0000-0000-0000D7CA0000}"/>
    <cellStyle name="Style 1 9 3" xfId="29521" xr:uid="{00000000-0005-0000-0000-0000D8CA0000}"/>
    <cellStyle name="Style 1 9 4" xfId="45118" xr:uid="{00000000-0005-0000-0000-0000D9CA0000}"/>
    <cellStyle name="STYLE1" xfId="13701" xr:uid="{00000000-0005-0000-0000-0000DACA0000}"/>
    <cellStyle name="STYLE1 - Style1" xfId="13702" xr:uid="{00000000-0005-0000-0000-0000DBCA0000}"/>
    <cellStyle name="STYLE1 - Style1 2" xfId="21600" xr:uid="{00000000-0005-0000-0000-0000DCCA0000}"/>
    <cellStyle name="STYLE1 - Style1 2 2" xfId="37269" xr:uid="{00000000-0005-0000-0000-0000DDCA0000}"/>
    <cellStyle name="STYLE1 - Style1 2 3" xfId="52866" xr:uid="{00000000-0005-0000-0000-0000DECA0000}"/>
    <cellStyle name="STYLE1 - Style1 3" xfId="29523" xr:uid="{00000000-0005-0000-0000-0000DFCA0000}"/>
    <cellStyle name="STYLE1 - Style1 4" xfId="45120" xr:uid="{00000000-0005-0000-0000-0000E0CA0000}"/>
    <cellStyle name="STYLE1 10" xfId="14629" xr:uid="{00000000-0005-0000-0000-0000E1CA0000}"/>
    <cellStyle name="STYLE1 10 2" xfId="30298" xr:uid="{00000000-0005-0000-0000-0000E2CA0000}"/>
    <cellStyle name="STYLE1 10 3" xfId="45895" xr:uid="{00000000-0005-0000-0000-0000E3CA0000}"/>
    <cellStyle name="STYLE1 11" xfId="21851" xr:uid="{00000000-0005-0000-0000-0000E4CA0000}"/>
    <cellStyle name="STYLE1 11 2" xfId="37520" xr:uid="{00000000-0005-0000-0000-0000E5CA0000}"/>
    <cellStyle name="STYLE1 11 3" xfId="53117" xr:uid="{00000000-0005-0000-0000-0000E6CA0000}"/>
    <cellStyle name="STYLE1 12" xfId="29522" xr:uid="{00000000-0005-0000-0000-0000E7CA0000}"/>
    <cellStyle name="STYLE1 13" xfId="37619" xr:uid="{00000000-0005-0000-0000-0000E8CA0000}"/>
    <cellStyle name="STYLE1 14" xfId="45119" xr:uid="{00000000-0005-0000-0000-0000E9CA0000}"/>
    <cellStyle name="style1 2" xfId="13703" xr:uid="{00000000-0005-0000-0000-0000EACA0000}"/>
    <cellStyle name="style1 2 2" xfId="21601" xr:uid="{00000000-0005-0000-0000-0000EBCA0000}"/>
    <cellStyle name="style1 2 2 2" xfId="37270" xr:uid="{00000000-0005-0000-0000-0000ECCA0000}"/>
    <cellStyle name="style1 2 2 3" xfId="52867" xr:uid="{00000000-0005-0000-0000-0000EDCA0000}"/>
    <cellStyle name="style1 2 3" xfId="29524" xr:uid="{00000000-0005-0000-0000-0000EECA0000}"/>
    <cellStyle name="style1 2 4" xfId="45121" xr:uid="{00000000-0005-0000-0000-0000EFCA0000}"/>
    <cellStyle name="style1 3" xfId="13704" xr:uid="{00000000-0005-0000-0000-0000F0CA0000}"/>
    <cellStyle name="style1 3 2" xfId="21602" xr:uid="{00000000-0005-0000-0000-0000F1CA0000}"/>
    <cellStyle name="style1 3 2 2" xfId="37271" xr:uid="{00000000-0005-0000-0000-0000F2CA0000}"/>
    <cellStyle name="style1 3 2 3" xfId="52868" xr:uid="{00000000-0005-0000-0000-0000F3CA0000}"/>
    <cellStyle name="style1 3 3" xfId="29525" xr:uid="{00000000-0005-0000-0000-0000F4CA0000}"/>
    <cellStyle name="style1 3 4" xfId="45122" xr:uid="{00000000-0005-0000-0000-0000F5CA0000}"/>
    <cellStyle name="style1 4" xfId="13705" xr:uid="{00000000-0005-0000-0000-0000F6CA0000}"/>
    <cellStyle name="style1 4 2" xfId="21603" xr:uid="{00000000-0005-0000-0000-0000F7CA0000}"/>
    <cellStyle name="style1 4 2 2" xfId="37272" xr:uid="{00000000-0005-0000-0000-0000F8CA0000}"/>
    <cellStyle name="style1 4 2 3" xfId="52869" xr:uid="{00000000-0005-0000-0000-0000F9CA0000}"/>
    <cellStyle name="style1 4 3" xfId="29526" xr:uid="{00000000-0005-0000-0000-0000FACA0000}"/>
    <cellStyle name="style1 4 4" xfId="45123" xr:uid="{00000000-0005-0000-0000-0000FBCA0000}"/>
    <cellStyle name="style1 5" xfId="13706" xr:uid="{00000000-0005-0000-0000-0000FCCA0000}"/>
    <cellStyle name="style1 5 2" xfId="21604" xr:uid="{00000000-0005-0000-0000-0000FDCA0000}"/>
    <cellStyle name="style1 5 2 2" xfId="37273" xr:uid="{00000000-0005-0000-0000-0000FECA0000}"/>
    <cellStyle name="style1 5 2 3" xfId="52870" xr:uid="{00000000-0005-0000-0000-0000FFCA0000}"/>
    <cellStyle name="style1 5 3" xfId="29527" xr:uid="{00000000-0005-0000-0000-000000CB0000}"/>
    <cellStyle name="style1 5 4" xfId="45124" xr:uid="{00000000-0005-0000-0000-000001CB0000}"/>
    <cellStyle name="STYLE1 6" xfId="21599" xr:uid="{00000000-0005-0000-0000-000002CB0000}"/>
    <cellStyle name="STYLE1 6 2" xfId="37268" xr:uid="{00000000-0005-0000-0000-000003CB0000}"/>
    <cellStyle name="STYLE1 6 3" xfId="52865" xr:uid="{00000000-0005-0000-0000-000004CB0000}"/>
    <cellStyle name="STYLE1 7" xfId="21858" xr:uid="{00000000-0005-0000-0000-000005CB0000}"/>
    <cellStyle name="STYLE1 7 2" xfId="37527" xr:uid="{00000000-0005-0000-0000-000006CB0000}"/>
    <cellStyle name="STYLE1 7 3" xfId="53124" xr:uid="{00000000-0005-0000-0000-000007CB0000}"/>
    <cellStyle name="STYLE1 8" xfId="14633" xr:uid="{00000000-0005-0000-0000-000008CB0000}"/>
    <cellStyle name="STYLE1 8 2" xfId="30302" xr:uid="{00000000-0005-0000-0000-000009CB0000}"/>
    <cellStyle name="STYLE1 8 3" xfId="45899" xr:uid="{00000000-0005-0000-0000-00000ACB0000}"/>
    <cellStyle name="STYLE1 9" xfId="21854" xr:uid="{00000000-0005-0000-0000-00000BCB0000}"/>
    <cellStyle name="STYLE1 9 2" xfId="37523" xr:uid="{00000000-0005-0000-0000-00000CCB0000}"/>
    <cellStyle name="STYLE1 9 3" xfId="53120" xr:uid="{00000000-0005-0000-0000-00000DCB0000}"/>
    <cellStyle name="style1a" xfId="13707" xr:uid="{00000000-0005-0000-0000-00000ECB0000}"/>
    <cellStyle name="style1a 2" xfId="21605" xr:uid="{00000000-0005-0000-0000-00000FCB0000}"/>
    <cellStyle name="style1a 2 2" xfId="37274" xr:uid="{00000000-0005-0000-0000-000010CB0000}"/>
    <cellStyle name="style1a 2 3" xfId="52871" xr:uid="{00000000-0005-0000-0000-000011CB0000}"/>
    <cellStyle name="style1a 3" xfId="29528" xr:uid="{00000000-0005-0000-0000-000012CB0000}"/>
    <cellStyle name="style1a 4" xfId="45125" xr:uid="{00000000-0005-0000-0000-000013CB0000}"/>
    <cellStyle name="STYLE2" xfId="13708" xr:uid="{00000000-0005-0000-0000-000014CB0000}"/>
    <cellStyle name="STYLE2 - Style2" xfId="13709" xr:uid="{00000000-0005-0000-0000-000015CB0000}"/>
    <cellStyle name="STYLE2 - Style2 2" xfId="21607" xr:uid="{00000000-0005-0000-0000-000016CB0000}"/>
    <cellStyle name="STYLE2 - Style2 2 2" xfId="37276" xr:uid="{00000000-0005-0000-0000-000017CB0000}"/>
    <cellStyle name="STYLE2 - Style2 2 3" xfId="52873" xr:uid="{00000000-0005-0000-0000-000018CB0000}"/>
    <cellStyle name="STYLE2 - Style2 3" xfId="29530" xr:uid="{00000000-0005-0000-0000-000019CB0000}"/>
    <cellStyle name="STYLE2 - Style2 4" xfId="45127" xr:uid="{00000000-0005-0000-0000-00001ACB0000}"/>
    <cellStyle name="STYLE2 10" xfId="45126" xr:uid="{00000000-0005-0000-0000-00001BCB0000}"/>
    <cellStyle name="STYLE2 2" xfId="21606" xr:uid="{00000000-0005-0000-0000-00001CCB0000}"/>
    <cellStyle name="STYLE2 2 2" xfId="37275" xr:uid="{00000000-0005-0000-0000-00001DCB0000}"/>
    <cellStyle name="STYLE2 2 3" xfId="52872" xr:uid="{00000000-0005-0000-0000-00001ECB0000}"/>
    <cellStyle name="STYLE2 3" xfId="21859" xr:uid="{00000000-0005-0000-0000-00001FCB0000}"/>
    <cellStyle name="STYLE2 3 2" xfId="37528" xr:uid="{00000000-0005-0000-0000-000020CB0000}"/>
    <cellStyle name="STYLE2 3 3" xfId="53125" xr:uid="{00000000-0005-0000-0000-000021CB0000}"/>
    <cellStyle name="STYLE2 4" xfId="14634" xr:uid="{00000000-0005-0000-0000-000022CB0000}"/>
    <cellStyle name="STYLE2 4 2" xfId="30303" xr:uid="{00000000-0005-0000-0000-000023CB0000}"/>
    <cellStyle name="STYLE2 4 3" xfId="45900" xr:uid="{00000000-0005-0000-0000-000024CB0000}"/>
    <cellStyle name="STYLE2 5" xfId="21855" xr:uid="{00000000-0005-0000-0000-000025CB0000}"/>
    <cellStyle name="STYLE2 5 2" xfId="37524" xr:uid="{00000000-0005-0000-0000-000026CB0000}"/>
    <cellStyle name="STYLE2 5 3" xfId="53121" xr:uid="{00000000-0005-0000-0000-000027CB0000}"/>
    <cellStyle name="STYLE2 6" xfId="14630" xr:uid="{00000000-0005-0000-0000-000028CB0000}"/>
    <cellStyle name="STYLE2 6 2" xfId="30299" xr:uid="{00000000-0005-0000-0000-000029CB0000}"/>
    <cellStyle name="STYLE2 6 3" xfId="45896" xr:uid="{00000000-0005-0000-0000-00002ACB0000}"/>
    <cellStyle name="STYLE2 7" xfId="21852" xr:uid="{00000000-0005-0000-0000-00002BCB0000}"/>
    <cellStyle name="STYLE2 7 2" xfId="37521" xr:uid="{00000000-0005-0000-0000-00002CCB0000}"/>
    <cellStyle name="STYLE2 7 3" xfId="53118" xr:uid="{00000000-0005-0000-0000-00002DCB0000}"/>
    <cellStyle name="STYLE2 8" xfId="29529" xr:uid="{00000000-0005-0000-0000-00002ECB0000}"/>
    <cellStyle name="STYLE2 9" xfId="37620" xr:uid="{00000000-0005-0000-0000-00002FCB0000}"/>
    <cellStyle name="STYLE3" xfId="13710" xr:uid="{00000000-0005-0000-0000-000030CB0000}"/>
    <cellStyle name="STYLE3 2" xfId="21608" xr:uid="{00000000-0005-0000-0000-000031CB0000}"/>
    <cellStyle name="STYLE3 2 2" xfId="37277" xr:uid="{00000000-0005-0000-0000-000032CB0000}"/>
    <cellStyle name="STYLE3 2 3" xfId="52874" xr:uid="{00000000-0005-0000-0000-000033CB0000}"/>
    <cellStyle name="STYLE3 3" xfId="29531" xr:uid="{00000000-0005-0000-0000-000034CB0000}"/>
    <cellStyle name="STYLE3 4" xfId="45128" xr:uid="{00000000-0005-0000-0000-000035CB0000}"/>
    <cellStyle name="STYLE4" xfId="13711" xr:uid="{00000000-0005-0000-0000-000036CB0000}"/>
    <cellStyle name="STYLE4 10" xfId="13712" xr:uid="{00000000-0005-0000-0000-000037CB0000}"/>
    <cellStyle name="STYLE4 10 2" xfId="21610" xr:uid="{00000000-0005-0000-0000-000038CB0000}"/>
    <cellStyle name="STYLE4 10 2 2" xfId="37279" xr:uid="{00000000-0005-0000-0000-000039CB0000}"/>
    <cellStyle name="STYLE4 10 2 3" xfId="52876" xr:uid="{00000000-0005-0000-0000-00003ACB0000}"/>
    <cellStyle name="STYLE4 10 3" xfId="29533" xr:uid="{00000000-0005-0000-0000-00003BCB0000}"/>
    <cellStyle name="STYLE4 10 4" xfId="45130" xr:uid="{00000000-0005-0000-0000-00003CCB0000}"/>
    <cellStyle name="STYLE4 11" xfId="13713" xr:uid="{00000000-0005-0000-0000-00003DCB0000}"/>
    <cellStyle name="STYLE4 11 2" xfId="21611" xr:uid="{00000000-0005-0000-0000-00003ECB0000}"/>
    <cellStyle name="STYLE4 11 2 2" xfId="37280" xr:uid="{00000000-0005-0000-0000-00003FCB0000}"/>
    <cellStyle name="STYLE4 11 2 3" xfId="52877" xr:uid="{00000000-0005-0000-0000-000040CB0000}"/>
    <cellStyle name="STYLE4 11 3" xfId="29534" xr:uid="{00000000-0005-0000-0000-000041CB0000}"/>
    <cellStyle name="STYLE4 11 4" xfId="45131" xr:uid="{00000000-0005-0000-0000-000042CB0000}"/>
    <cellStyle name="STYLE4 12" xfId="13714" xr:uid="{00000000-0005-0000-0000-000043CB0000}"/>
    <cellStyle name="STYLE4 12 2" xfId="21612" xr:uid="{00000000-0005-0000-0000-000044CB0000}"/>
    <cellStyle name="STYLE4 12 2 2" xfId="37281" xr:uid="{00000000-0005-0000-0000-000045CB0000}"/>
    <cellStyle name="STYLE4 12 2 3" xfId="52878" xr:uid="{00000000-0005-0000-0000-000046CB0000}"/>
    <cellStyle name="STYLE4 12 3" xfId="29535" xr:uid="{00000000-0005-0000-0000-000047CB0000}"/>
    <cellStyle name="STYLE4 12 4" xfId="45132" xr:uid="{00000000-0005-0000-0000-000048CB0000}"/>
    <cellStyle name="STYLE4 13" xfId="13715" xr:uid="{00000000-0005-0000-0000-000049CB0000}"/>
    <cellStyle name="STYLE4 13 2" xfId="21613" xr:uid="{00000000-0005-0000-0000-00004ACB0000}"/>
    <cellStyle name="STYLE4 13 2 2" xfId="37282" xr:uid="{00000000-0005-0000-0000-00004BCB0000}"/>
    <cellStyle name="STYLE4 13 2 3" xfId="52879" xr:uid="{00000000-0005-0000-0000-00004CCB0000}"/>
    <cellStyle name="STYLE4 13 3" xfId="29536" xr:uid="{00000000-0005-0000-0000-00004DCB0000}"/>
    <cellStyle name="STYLE4 13 4" xfId="45133" xr:uid="{00000000-0005-0000-0000-00004ECB0000}"/>
    <cellStyle name="STYLE4 14" xfId="13716" xr:uid="{00000000-0005-0000-0000-00004FCB0000}"/>
    <cellStyle name="STYLE4 14 2" xfId="21614" xr:uid="{00000000-0005-0000-0000-000050CB0000}"/>
    <cellStyle name="STYLE4 14 2 2" xfId="37283" xr:uid="{00000000-0005-0000-0000-000051CB0000}"/>
    <cellStyle name="STYLE4 14 2 3" xfId="52880" xr:uid="{00000000-0005-0000-0000-000052CB0000}"/>
    <cellStyle name="STYLE4 14 3" xfId="29537" xr:uid="{00000000-0005-0000-0000-000053CB0000}"/>
    <cellStyle name="STYLE4 14 4" xfId="45134" xr:uid="{00000000-0005-0000-0000-000054CB0000}"/>
    <cellStyle name="STYLE4 15" xfId="21609" xr:uid="{00000000-0005-0000-0000-000055CB0000}"/>
    <cellStyle name="STYLE4 15 2" xfId="37278" xr:uid="{00000000-0005-0000-0000-000056CB0000}"/>
    <cellStyle name="STYLE4 15 3" xfId="52875" xr:uid="{00000000-0005-0000-0000-000057CB0000}"/>
    <cellStyle name="STYLE4 16" xfId="29532" xr:uid="{00000000-0005-0000-0000-000058CB0000}"/>
    <cellStyle name="STYLE4 17" xfId="45129" xr:uid="{00000000-0005-0000-0000-000059CB0000}"/>
    <cellStyle name="STYLE4 2" xfId="13717" xr:uid="{00000000-0005-0000-0000-00005ACB0000}"/>
    <cellStyle name="STYLE4 2 2" xfId="21615" xr:uid="{00000000-0005-0000-0000-00005BCB0000}"/>
    <cellStyle name="STYLE4 2 2 2" xfId="37284" xr:uid="{00000000-0005-0000-0000-00005CCB0000}"/>
    <cellStyle name="STYLE4 2 2 3" xfId="52881" xr:uid="{00000000-0005-0000-0000-00005DCB0000}"/>
    <cellStyle name="STYLE4 2 3" xfId="29538" xr:uid="{00000000-0005-0000-0000-00005ECB0000}"/>
    <cellStyle name="STYLE4 2 4" xfId="45135" xr:uid="{00000000-0005-0000-0000-00005FCB0000}"/>
    <cellStyle name="STYLE4 3" xfId="13718" xr:uid="{00000000-0005-0000-0000-000060CB0000}"/>
    <cellStyle name="STYLE4 3 2" xfId="21616" xr:uid="{00000000-0005-0000-0000-000061CB0000}"/>
    <cellStyle name="STYLE4 3 2 2" xfId="37285" xr:uid="{00000000-0005-0000-0000-000062CB0000}"/>
    <cellStyle name="STYLE4 3 2 3" xfId="52882" xr:uid="{00000000-0005-0000-0000-000063CB0000}"/>
    <cellStyle name="STYLE4 3 3" xfId="29539" xr:uid="{00000000-0005-0000-0000-000064CB0000}"/>
    <cellStyle name="STYLE4 3 4" xfId="45136" xr:uid="{00000000-0005-0000-0000-000065CB0000}"/>
    <cellStyle name="STYLE4 4" xfId="13719" xr:uid="{00000000-0005-0000-0000-000066CB0000}"/>
    <cellStyle name="STYLE4 4 2" xfId="21617" xr:uid="{00000000-0005-0000-0000-000067CB0000}"/>
    <cellStyle name="STYLE4 4 2 2" xfId="37286" xr:uid="{00000000-0005-0000-0000-000068CB0000}"/>
    <cellStyle name="STYLE4 4 2 3" xfId="52883" xr:uid="{00000000-0005-0000-0000-000069CB0000}"/>
    <cellStyle name="STYLE4 4 3" xfId="29540" xr:uid="{00000000-0005-0000-0000-00006ACB0000}"/>
    <cellStyle name="STYLE4 4 4" xfId="45137" xr:uid="{00000000-0005-0000-0000-00006BCB0000}"/>
    <cellStyle name="STYLE4 5" xfId="13720" xr:uid="{00000000-0005-0000-0000-00006CCB0000}"/>
    <cellStyle name="STYLE4 5 2" xfId="21618" xr:uid="{00000000-0005-0000-0000-00006DCB0000}"/>
    <cellStyle name="STYLE4 5 2 2" xfId="37287" xr:uid="{00000000-0005-0000-0000-00006ECB0000}"/>
    <cellStyle name="STYLE4 5 2 3" xfId="52884" xr:uid="{00000000-0005-0000-0000-00006FCB0000}"/>
    <cellStyle name="STYLE4 5 3" xfId="29541" xr:uid="{00000000-0005-0000-0000-000070CB0000}"/>
    <cellStyle name="STYLE4 5 4" xfId="45138" xr:uid="{00000000-0005-0000-0000-000071CB0000}"/>
    <cellStyle name="STYLE4 6" xfId="13721" xr:uid="{00000000-0005-0000-0000-000072CB0000}"/>
    <cellStyle name="STYLE4 6 2" xfId="21619" xr:uid="{00000000-0005-0000-0000-000073CB0000}"/>
    <cellStyle name="STYLE4 6 2 2" xfId="37288" xr:uid="{00000000-0005-0000-0000-000074CB0000}"/>
    <cellStyle name="STYLE4 6 2 3" xfId="52885" xr:uid="{00000000-0005-0000-0000-000075CB0000}"/>
    <cellStyle name="STYLE4 6 3" xfId="29542" xr:uid="{00000000-0005-0000-0000-000076CB0000}"/>
    <cellStyle name="STYLE4 6 4" xfId="45139" xr:uid="{00000000-0005-0000-0000-000077CB0000}"/>
    <cellStyle name="STYLE4 7" xfId="13722" xr:uid="{00000000-0005-0000-0000-000078CB0000}"/>
    <cellStyle name="STYLE4 7 2" xfId="21620" xr:uid="{00000000-0005-0000-0000-000079CB0000}"/>
    <cellStyle name="STYLE4 7 2 2" xfId="37289" xr:uid="{00000000-0005-0000-0000-00007ACB0000}"/>
    <cellStyle name="STYLE4 7 2 3" xfId="52886" xr:uid="{00000000-0005-0000-0000-00007BCB0000}"/>
    <cellStyle name="STYLE4 7 3" xfId="29543" xr:uid="{00000000-0005-0000-0000-00007CCB0000}"/>
    <cellStyle name="STYLE4 7 4" xfId="45140" xr:uid="{00000000-0005-0000-0000-00007DCB0000}"/>
    <cellStyle name="STYLE4 8" xfId="13723" xr:uid="{00000000-0005-0000-0000-00007ECB0000}"/>
    <cellStyle name="STYLE4 8 2" xfId="21621" xr:uid="{00000000-0005-0000-0000-00007FCB0000}"/>
    <cellStyle name="STYLE4 8 2 2" xfId="37290" xr:uid="{00000000-0005-0000-0000-000080CB0000}"/>
    <cellStyle name="STYLE4 8 2 3" xfId="52887" xr:uid="{00000000-0005-0000-0000-000081CB0000}"/>
    <cellStyle name="STYLE4 8 3" xfId="29544" xr:uid="{00000000-0005-0000-0000-000082CB0000}"/>
    <cellStyle name="STYLE4 8 4" xfId="45141" xr:uid="{00000000-0005-0000-0000-000083CB0000}"/>
    <cellStyle name="STYLE4 9" xfId="13724" xr:uid="{00000000-0005-0000-0000-000084CB0000}"/>
    <cellStyle name="STYLE4 9 2" xfId="21622" xr:uid="{00000000-0005-0000-0000-000085CB0000}"/>
    <cellStyle name="STYLE4 9 2 2" xfId="37291" xr:uid="{00000000-0005-0000-0000-000086CB0000}"/>
    <cellStyle name="STYLE4 9 2 3" xfId="52888" xr:uid="{00000000-0005-0000-0000-000087CB0000}"/>
    <cellStyle name="STYLE4 9 3" xfId="29545" xr:uid="{00000000-0005-0000-0000-000088CB0000}"/>
    <cellStyle name="STYLE4 9 4" xfId="45142" xr:uid="{00000000-0005-0000-0000-000089CB0000}"/>
    <cellStyle name="STYLE5" xfId="13725" xr:uid="{00000000-0005-0000-0000-00008ACB0000}"/>
    <cellStyle name="STYLE5 10" xfId="14631" xr:uid="{00000000-0005-0000-0000-00008BCB0000}"/>
    <cellStyle name="STYLE5 10 2" xfId="30300" xr:uid="{00000000-0005-0000-0000-00008CCB0000}"/>
    <cellStyle name="STYLE5 10 3" xfId="45897" xr:uid="{00000000-0005-0000-0000-00008DCB0000}"/>
    <cellStyle name="STYLE5 11" xfId="29546" xr:uid="{00000000-0005-0000-0000-00008ECB0000}"/>
    <cellStyle name="STYLE5 12" xfId="45143" xr:uid="{00000000-0005-0000-0000-00008FCB0000}"/>
    <cellStyle name="Style5 2" xfId="13726" xr:uid="{00000000-0005-0000-0000-000090CB0000}"/>
    <cellStyle name="Style5 2 2" xfId="21624" xr:uid="{00000000-0005-0000-0000-000091CB0000}"/>
    <cellStyle name="Style5 2 2 2" xfId="37293" xr:uid="{00000000-0005-0000-0000-000092CB0000}"/>
    <cellStyle name="Style5 2 2 3" xfId="52890" xr:uid="{00000000-0005-0000-0000-000093CB0000}"/>
    <cellStyle name="Style5 2 3" xfId="29547" xr:uid="{00000000-0005-0000-0000-000094CB0000}"/>
    <cellStyle name="Style5 2 4" xfId="45144" xr:uid="{00000000-0005-0000-0000-000095CB0000}"/>
    <cellStyle name="Style5 3" xfId="13727" xr:uid="{00000000-0005-0000-0000-000096CB0000}"/>
    <cellStyle name="Style5 3 2" xfId="21625" xr:uid="{00000000-0005-0000-0000-000097CB0000}"/>
    <cellStyle name="Style5 3 2 2" xfId="37294" xr:uid="{00000000-0005-0000-0000-000098CB0000}"/>
    <cellStyle name="Style5 3 2 3" xfId="52891" xr:uid="{00000000-0005-0000-0000-000099CB0000}"/>
    <cellStyle name="Style5 3 3" xfId="29548" xr:uid="{00000000-0005-0000-0000-00009ACB0000}"/>
    <cellStyle name="Style5 3 4" xfId="45145" xr:uid="{00000000-0005-0000-0000-00009BCB0000}"/>
    <cellStyle name="Style5 4" xfId="13728" xr:uid="{00000000-0005-0000-0000-00009CCB0000}"/>
    <cellStyle name="Style5 4 2" xfId="21626" xr:uid="{00000000-0005-0000-0000-00009DCB0000}"/>
    <cellStyle name="Style5 4 2 2" xfId="37295" xr:uid="{00000000-0005-0000-0000-00009ECB0000}"/>
    <cellStyle name="Style5 4 2 3" xfId="52892" xr:uid="{00000000-0005-0000-0000-00009FCB0000}"/>
    <cellStyle name="Style5 4 3" xfId="29549" xr:uid="{00000000-0005-0000-0000-0000A0CB0000}"/>
    <cellStyle name="Style5 4 4" xfId="45146" xr:uid="{00000000-0005-0000-0000-0000A1CB0000}"/>
    <cellStyle name="Style5 5" xfId="13729" xr:uid="{00000000-0005-0000-0000-0000A2CB0000}"/>
    <cellStyle name="Style5 5 2" xfId="21627" xr:uid="{00000000-0005-0000-0000-0000A3CB0000}"/>
    <cellStyle name="Style5 5 2 2" xfId="37296" xr:uid="{00000000-0005-0000-0000-0000A4CB0000}"/>
    <cellStyle name="Style5 5 2 3" xfId="52893" xr:uid="{00000000-0005-0000-0000-0000A5CB0000}"/>
    <cellStyle name="Style5 5 3" xfId="29550" xr:uid="{00000000-0005-0000-0000-0000A6CB0000}"/>
    <cellStyle name="Style5 5 4" xfId="45147" xr:uid="{00000000-0005-0000-0000-0000A7CB0000}"/>
    <cellStyle name="STYLE5 6" xfId="21623" xr:uid="{00000000-0005-0000-0000-0000A8CB0000}"/>
    <cellStyle name="STYLE5 6 2" xfId="37292" xr:uid="{00000000-0005-0000-0000-0000A9CB0000}"/>
    <cellStyle name="STYLE5 6 3" xfId="52889" xr:uid="{00000000-0005-0000-0000-0000AACB0000}"/>
    <cellStyle name="STYLE5 7" xfId="21860" xr:uid="{00000000-0005-0000-0000-0000ABCB0000}"/>
    <cellStyle name="STYLE5 7 2" xfId="37529" xr:uid="{00000000-0005-0000-0000-0000ACCB0000}"/>
    <cellStyle name="STYLE5 7 3" xfId="53126" xr:uid="{00000000-0005-0000-0000-0000ADCB0000}"/>
    <cellStyle name="STYLE5 8" xfId="14635" xr:uid="{00000000-0005-0000-0000-0000AECB0000}"/>
    <cellStyle name="STYLE5 8 2" xfId="30304" xr:uid="{00000000-0005-0000-0000-0000AFCB0000}"/>
    <cellStyle name="STYLE5 8 3" xfId="45901" xr:uid="{00000000-0005-0000-0000-0000B0CB0000}"/>
    <cellStyle name="STYLE5 9" xfId="21856" xr:uid="{00000000-0005-0000-0000-0000B1CB0000}"/>
    <cellStyle name="STYLE5 9 2" xfId="37525" xr:uid="{00000000-0005-0000-0000-0000B2CB0000}"/>
    <cellStyle name="STYLE5 9 3" xfId="53122" xr:uid="{00000000-0005-0000-0000-0000B3CB0000}"/>
    <cellStyle name="Subheading" xfId="13730" xr:uid="{00000000-0005-0000-0000-0000B4CB0000}"/>
    <cellStyle name="Subheading 2" xfId="21628" xr:uid="{00000000-0005-0000-0000-0000B5CB0000}"/>
    <cellStyle name="Subheading 2 2" xfId="37297" xr:uid="{00000000-0005-0000-0000-0000B6CB0000}"/>
    <cellStyle name="Subheading 2 3" xfId="52894" xr:uid="{00000000-0005-0000-0000-0000B7CB0000}"/>
    <cellStyle name="Subheading 3" xfId="29551" xr:uid="{00000000-0005-0000-0000-0000B8CB0000}"/>
    <cellStyle name="Subheading 4" xfId="45148" xr:uid="{00000000-0005-0000-0000-0000B9CB0000}"/>
    <cellStyle name="sub-to - Style3" xfId="13731" xr:uid="{00000000-0005-0000-0000-0000BACB0000}"/>
    <cellStyle name="sub-to - Style3 2" xfId="21629" xr:uid="{00000000-0005-0000-0000-0000BBCB0000}"/>
    <cellStyle name="sub-to - Style3 2 2" xfId="37298" xr:uid="{00000000-0005-0000-0000-0000BCCB0000}"/>
    <cellStyle name="sub-to - Style3 2 3" xfId="52895" xr:uid="{00000000-0005-0000-0000-0000BDCB0000}"/>
    <cellStyle name="sub-to - Style3 3" xfId="29552" xr:uid="{00000000-0005-0000-0000-0000BECB0000}"/>
    <cellStyle name="sub-to - Style3 4" xfId="45149" xr:uid="{00000000-0005-0000-0000-0000BFCB0000}"/>
    <cellStyle name="Subtotal" xfId="13732" xr:uid="{00000000-0005-0000-0000-0000C0CB0000}"/>
    <cellStyle name="Subtotal 2" xfId="21630" xr:uid="{00000000-0005-0000-0000-0000C1CB0000}"/>
    <cellStyle name="Subtotal 2 2" xfId="37299" xr:uid="{00000000-0005-0000-0000-0000C2CB0000}"/>
    <cellStyle name="Subtotal 2 3" xfId="52896" xr:uid="{00000000-0005-0000-0000-0000C3CB0000}"/>
    <cellStyle name="Subtotal 3" xfId="29553" xr:uid="{00000000-0005-0000-0000-0000C4CB0000}"/>
    <cellStyle name="Subtotal 4" xfId="45150" xr:uid="{00000000-0005-0000-0000-0000C5CB0000}"/>
    <cellStyle name="Switch" xfId="13733" xr:uid="{00000000-0005-0000-0000-0000C6CB0000}"/>
    <cellStyle name="Switch 2" xfId="13734" xr:uid="{00000000-0005-0000-0000-0000C7CB0000}"/>
    <cellStyle name="Switch 2 2" xfId="21632" xr:uid="{00000000-0005-0000-0000-0000C8CB0000}"/>
    <cellStyle name="Switch 2 2 2" xfId="37301" xr:uid="{00000000-0005-0000-0000-0000C9CB0000}"/>
    <cellStyle name="Switch 2 2 3" xfId="52898" xr:uid="{00000000-0005-0000-0000-0000CACB0000}"/>
    <cellStyle name="Switch 2 3" xfId="29555" xr:uid="{00000000-0005-0000-0000-0000CBCB0000}"/>
    <cellStyle name="Switch 2 4" xfId="45152" xr:uid="{00000000-0005-0000-0000-0000CCCB0000}"/>
    <cellStyle name="Switch 3" xfId="13735" xr:uid="{00000000-0005-0000-0000-0000CDCB0000}"/>
    <cellStyle name="Switch 3 2" xfId="21633" xr:uid="{00000000-0005-0000-0000-0000CECB0000}"/>
    <cellStyle name="Switch 3 2 2" xfId="37302" xr:uid="{00000000-0005-0000-0000-0000CFCB0000}"/>
    <cellStyle name="Switch 3 2 3" xfId="52899" xr:uid="{00000000-0005-0000-0000-0000D0CB0000}"/>
    <cellStyle name="Switch 3 3" xfId="29556" xr:uid="{00000000-0005-0000-0000-0000D1CB0000}"/>
    <cellStyle name="Switch 3 4" xfId="45153" xr:uid="{00000000-0005-0000-0000-0000D2CB0000}"/>
    <cellStyle name="Switch 4" xfId="13736" xr:uid="{00000000-0005-0000-0000-0000D3CB0000}"/>
    <cellStyle name="Switch 4 2" xfId="21634" xr:uid="{00000000-0005-0000-0000-0000D4CB0000}"/>
    <cellStyle name="Switch 4 2 2" xfId="37303" xr:uid="{00000000-0005-0000-0000-0000D5CB0000}"/>
    <cellStyle name="Switch 4 2 3" xfId="52900" xr:uid="{00000000-0005-0000-0000-0000D6CB0000}"/>
    <cellStyle name="Switch 4 3" xfId="29557" xr:uid="{00000000-0005-0000-0000-0000D7CB0000}"/>
    <cellStyle name="Switch 4 4" xfId="45154" xr:uid="{00000000-0005-0000-0000-0000D8CB0000}"/>
    <cellStyle name="Switch 5" xfId="13737" xr:uid="{00000000-0005-0000-0000-0000D9CB0000}"/>
    <cellStyle name="Switch 5 2" xfId="21635" xr:uid="{00000000-0005-0000-0000-0000DACB0000}"/>
    <cellStyle name="Switch 5 2 2" xfId="37304" xr:uid="{00000000-0005-0000-0000-0000DBCB0000}"/>
    <cellStyle name="Switch 5 2 3" xfId="52901" xr:uid="{00000000-0005-0000-0000-0000DCCB0000}"/>
    <cellStyle name="Switch 5 3" xfId="29558" xr:uid="{00000000-0005-0000-0000-0000DDCB0000}"/>
    <cellStyle name="Switch 5 4" xfId="45155" xr:uid="{00000000-0005-0000-0000-0000DECB0000}"/>
    <cellStyle name="Switch 6" xfId="21631" xr:uid="{00000000-0005-0000-0000-0000DFCB0000}"/>
    <cellStyle name="Switch 6 2" xfId="37300" xr:uid="{00000000-0005-0000-0000-0000E0CB0000}"/>
    <cellStyle name="Switch 6 3" xfId="52897" xr:uid="{00000000-0005-0000-0000-0000E1CB0000}"/>
    <cellStyle name="Switch 7" xfId="29554" xr:uid="{00000000-0005-0000-0000-0000E2CB0000}"/>
    <cellStyle name="Switch 8" xfId="45151" xr:uid="{00000000-0005-0000-0000-0000E3CB0000}"/>
    <cellStyle name="t" xfId="13738" xr:uid="{00000000-0005-0000-0000-0000E4CB0000}"/>
    <cellStyle name="t 2" xfId="21636" xr:uid="{00000000-0005-0000-0000-0000E5CB0000}"/>
    <cellStyle name="t 2 2" xfId="37305" xr:uid="{00000000-0005-0000-0000-0000E6CB0000}"/>
    <cellStyle name="t 2 3" xfId="52902" xr:uid="{00000000-0005-0000-0000-0000E7CB0000}"/>
    <cellStyle name="t 3" xfId="29559" xr:uid="{00000000-0005-0000-0000-0000E8CB0000}"/>
    <cellStyle name="t 4" xfId="45156" xr:uid="{00000000-0005-0000-0000-0000E9CB0000}"/>
    <cellStyle name="T¡tu-1 - Style2" xfId="13739" xr:uid="{00000000-0005-0000-0000-0000EACB0000}"/>
    <cellStyle name="T¡tu-1 - Style2 2" xfId="21637" xr:uid="{00000000-0005-0000-0000-0000EBCB0000}"/>
    <cellStyle name="T¡tu-1 - Style2 2 2" xfId="37306" xr:uid="{00000000-0005-0000-0000-0000ECCB0000}"/>
    <cellStyle name="T¡tu-1 - Style2 2 3" xfId="52903" xr:uid="{00000000-0005-0000-0000-0000EDCB0000}"/>
    <cellStyle name="T¡tu-1 - Style2 3" xfId="29560" xr:uid="{00000000-0005-0000-0000-0000EECB0000}"/>
    <cellStyle name="T¡tu-1 - Style2 4" xfId="45157" xr:uid="{00000000-0005-0000-0000-0000EFCB0000}"/>
    <cellStyle name="Table  - Style5" xfId="13740" xr:uid="{00000000-0005-0000-0000-0000F0CB0000}"/>
    <cellStyle name="Table  - Style5 2" xfId="21638" xr:uid="{00000000-0005-0000-0000-0000F1CB0000}"/>
    <cellStyle name="Table  - Style5 2 2" xfId="37307" xr:uid="{00000000-0005-0000-0000-0000F2CB0000}"/>
    <cellStyle name="Table  - Style5 2 3" xfId="52904" xr:uid="{00000000-0005-0000-0000-0000F3CB0000}"/>
    <cellStyle name="Table  - Style5 3" xfId="29561" xr:uid="{00000000-0005-0000-0000-0000F4CB0000}"/>
    <cellStyle name="Table  - Style5 4" xfId="45158" xr:uid="{00000000-0005-0000-0000-0000F5CB0000}"/>
    <cellStyle name="Table Head" xfId="13741" xr:uid="{00000000-0005-0000-0000-0000F6CB0000}"/>
    <cellStyle name="Table Head 2" xfId="21639" xr:uid="{00000000-0005-0000-0000-0000F7CB0000}"/>
    <cellStyle name="Table Head 2 2" xfId="37308" xr:uid="{00000000-0005-0000-0000-0000F8CB0000}"/>
    <cellStyle name="Table Head 2 3" xfId="52905" xr:uid="{00000000-0005-0000-0000-0000F9CB0000}"/>
    <cellStyle name="Table Head 3" xfId="29562" xr:uid="{00000000-0005-0000-0000-0000FACB0000}"/>
    <cellStyle name="Table Head 4" xfId="45159" xr:uid="{00000000-0005-0000-0000-0000FBCB0000}"/>
    <cellStyle name="Table Head Aligned" xfId="13742" xr:uid="{00000000-0005-0000-0000-0000FCCB0000}"/>
    <cellStyle name="Table Head Aligned 2" xfId="21640" xr:uid="{00000000-0005-0000-0000-0000FDCB0000}"/>
    <cellStyle name="Table Head Aligned 2 2" xfId="37309" xr:uid="{00000000-0005-0000-0000-0000FECB0000}"/>
    <cellStyle name="Table Head Aligned 2 3" xfId="52906" xr:uid="{00000000-0005-0000-0000-0000FFCB0000}"/>
    <cellStyle name="Table Head Aligned 3" xfId="29563" xr:uid="{00000000-0005-0000-0000-000000CC0000}"/>
    <cellStyle name="Table Head Aligned 4" xfId="45160" xr:uid="{00000000-0005-0000-0000-000001CC0000}"/>
    <cellStyle name="Table Head Blue" xfId="13743" xr:uid="{00000000-0005-0000-0000-000002CC0000}"/>
    <cellStyle name="Table Head Blue 2" xfId="21641" xr:uid="{00000000-0005-0000-0000-000003CC0000}"/>
    <cellStyle name="Table Head Blue 2 2" xfId="37310" xr:uid="{00000000-0005-0000-0000-000004CC0000}"/>
    <cellStyle name="Table Head Blue 2 3" xfId="52907" xr:uid="{00000000-0005-0000-0000-000005CC0000}"/>
    <cellStyle name="Table Head Blue 3" xfId="29564" xr:uid="{00000000-0005-0000-0000-000006CC0000}"/>
    <cellStyle name="Table Head Blue 4" xfId="45161" xr:uid="{00000000-0005-0000-0000-000007CC0000}"/>
    <cellStyle name="Table Head Green" xfId="13744" xr:uid="{00000000-0005-0000-0000-000008CC0000}"/>
    <cellStyle name="Table Head Green 2" xfId="21642" xr:uid="{00000000-0005-0000-0000-000009CC0000}"/>
    <cellStyle name="Table Head Green 2 2" xfId="37311" xr:uid="{00000000-0005-0000-0000-00000ACC0000}"/>
    <cellStyle name="Table Head Green 2 3" xfId="52908" xr:uid="{00000000-0005-0000-0000-00000BCC0000}"/>
    <cellStyle name="Table Head Green 3" xfId="29565" xr:uid="{00000000-0005-0000-0000-00000CCC0000}"/>
    <cellStyle name="Table Head Green 4" xfId="45162" xr:uid="{00000000-0005-0000-0000-00000DCC0000}"/>
    <cellStyle name="Table Head_pldt" xfId="13745" xr:uid="{00000000-0005-0000-0000-00000ECC0000}"/>
    <cellStyle name="Table Heading" xfId="13746" xr:uid="{00000000-0005-0000-0000-00000FCC0000}"/>
    <cellStyle name="Table Heading 2" xfId="21643" xr:uid="{00000000-0005-0000-0000-000010CC0000}"/>
    <cellStyle name="Table Heading 2 2" xfId="37312" xr:uid="{00000000-0005-0000-0000-000011CC0000}"/>
    <cellStyle name="Table Heading 2 3" xfId="52909" xr:uid="{00000000-0005-0000-0000-000012CC0000}"/>
    <cellStyle name="Table Heading 3" xfId="29566" xr:uid="{00000000-0005-0000-0000-000013CC0000}"/>
    <cellStyle name="Table Heading 4" xfId="45163" xr:uid="{00000000-0005-0000-0000-000014CC0000}"/>
    <cellStyle name="Table Source" xfId="13747" xr:uid="{00000000-0005-0000-0000-000015CC0000}"/>
    <cellStyle name="Table Source 2" xfId="21644" xr:uid="{00000000-0005-0000-0000-000016CC0000}"/>
    <cellStyle name="Table Source 2 2" xfId="37313" xr:uid="{00000000-0005-0000-0000-000017CC0000}"/>
    <cellStyle name="Table Source 2 3" xfId="52910" xr:uid="{00000000-0005-0000-0000-000018CC0000}"/>
    <cellStyle name="Table Source 3" xfId="29567" xr:uid="{00000000-0005-0000-0000-000019CC0000}"/>
    <cellStyle name="Table Source 4" xfId="45164" xr:uid="{00000000-0005-0000-0000-00001ACC0000}"/>
    <cellStyle name="Table Text" xfId="13748" xr:uid="{00000000-0005-0000-0000-00001BCC0000}"/>
    <cellStyle name="Table Text 2" xfId="21645" xr:uid="{00000000-0005-0000-0000-00001CCC0000}"/>
    <cellStyle name="Table Text 2 2" xfId="37314" xr:uid="{00000000-0005-0000-0000-00001DCC0000}"/>
    <cellStyle name="Table Text 2 3" xfId="52911" xr:uid="{00000000-0005-0000-0000-00001ECC0000}"/>
    <cellStyle name="Table Text 3" xfId="29568" xr:uid="{00000000-0005-0000-0000-00001FCC0000}"/>
    <cellStyle name="Table Text 4" xfId="45165" xr:uid="{00000000-0005-0000-0000-000020CC0000}"/>
    <cellStyle name="Table Title" xfId="13749" xr:uid="{00000000-0005-0000-0000-000021CC0000}"/>
    <cellStyle name="Table Title 2" xfId="21646" xr:uid="{00000000-0005-0000-0000-000022CC0000}"/>
    <cellStyle name="Table Title 2 2" xfId="37315" xr:uid="{00000000-0005-0000-0000-000023CC0000}"/>
    <cellStyle name="Table Title 2 3" xfId="52912" xr:uid="{00000000-0005-0000-0000-000024CC0000}"/>
    <cellStyle name="Table Title 3" xfId="29569" xr:uid="{00000000-0005-0000-0000-000025CC0000}"/>
    <cellStyle name="Table Title 4" xfId="45166" xr:uid="{00000000-0005-0000-0000-000026CC0000}"/>
    <cellStyle name="Table Units" xfId="13750" xr:uid="{00000000-0005-0000-0000-000027CC0000}"/>
    <cellStyle name="Table Units 2" xfId="21647" xr:uid="{00000000-0005-0000-0000-000028CC0000}"/>
    <cellStyle name="Table Units 2 2" xfId="37316" xr:uid="{00000000-0005-0000-0000-000029CC0000}"/>
    <cellStyle name="Table Units 2 3" xfId="52913" xr:uid="{00000000-0005-0000-0000-00002ACC0000}"/>
    <cellStyle name="Table Units 3" xfId="29570" xr:uid="{00000000-0005-0000-0000-00002BCC0000}"/>
    <cellStyle name="Table Units 4" xfId="45167" xr:uid="{00000000-0005-0000-0000-00002CCC0000}"/>
    <cellStyle name="table_head1" xfId="13751" xr:uid="{00000000-0005-0000-0000-00002DCC0000}"/>
    <cellStyle name="test a style" xfId="13752" xr:uid="{00000000-0005-0000-0000-00002ECC0000}"/>
    <cellStyle name="test a style 2" xfId="21648" xr:uid="{00000000-0005-0000-0000-00002FCC0000}"/>
    <cellStyle name="test a style 2 2" xfId="37317" xr:uid="{00000000-0005-0000-0000-000030CC0000}"/>
    <cellStyle name="test a style 2 3" xfId="52914" xr:uid="{00000000-0005-0000-0000-000031CC0000}"/>
    <cellStyle name="test a style 3" xfId="29571" xr:uid="{00000000-0005-0000-0000-000032CC0000}"/>
    <cellStyle name="test a style 4" xfId="45168" xr:uid="{00000000-0005-0000-0000-000033CC0000}"/>
    <cellStyle name="Text 1" xfId="13753" xr:uid="{00000000-0005-0000-0000-000034CC0000}"/>
    <cellStyle name="Text 1 2" xfId="21649" xr:uid="{00000000-0005-0000-0000-000035CC0000}"/>
    <cellStyle name="Text 1 2 2" xfId="37318" xr:uid="{00000000-0005-0000-0000-000036CC0000}"/>
    <cellStyle name="Text 1 2 3" xfId="52915" xr:uid="{00000000-0005-0000-0000-000037CC0000}"/>
    <cellStyle name="Text 1 3" xfId="29572" xr:uid="{00000000-0005-0000-0000-000038CC0000}"/>
    <cellStyle name="Text 1 4" xfId="45169" xr:uid="{00000000-0005-0000-0000-000039CC0000}"/>
    <cellStyle name="Text 2" xfId="13754" xr:uid="{00000000-0005-0000-0000-00003ACC0000}"/>
    <cellStyle name="Text 2 2" xfId="21650" xr:uid="{00000000-0005-0000-0000-00003BCC0000}"/>
    <cellStyle name="Text 2 2 2" xfId="37319" xr:uid="{00000000-0005-0000-0000-00003CCC0000}"/>
    <cellStyle name="Text 2 2 3" xfId="52916" xr:uid="{00000000-0005-0000-0000-00003DCC0000}"/>
    <cellStyle name="Text 2 3" xfId="29573" xr:uid="{00000000-0005-0000-0000-00003ECC0000}"/>
    <cellStyle name="Text 2 4" xfId="45170" xr:uid="{00000000-0005-0000-0000-00003FCC0000}"/>
    <cellStyle name="Text Head 1" xfId="13755" xr:uid="{00000000-0005-0000-0000-000040CC0000}"/>
    <cellStyle name="Text Head 1 2" xfId="21651" xr:uid="{00000000-0005-0000-0000-000041CC0000}"/>
    <cellStyle name="Text Head 1 2 2" xfId="37320" xr:uid="{00000000-0005-0000-0000-000042CC0000}"/>
    <cellStyle name="Text Head 1 2 3" xfId="52917" xr:uid="{00000000-0005-0000-0000-000043CC0000}"/>
    <cellStyle name="Text Head 1 3" xfId="29574" xr:uid="{00000000-0005-0000-0000-000044CC0000}"/>
    <cellStyle name="Text Head 1 4" xfId="45171" xr:uid="{00000000-0005-0000-0000-000045CC0000}"/>
    <cellStyle name="Text Head 2" xfId="13756" xr:uid="{00000000-0005-0000-0000-000046CC0000}"/>
    <cellStyle name="Text Head 2 2" xfId="21652" xr:uid="{00000000-0005-0000-0000-000047CC0000}"/>
    <cellStyle name="Text Head 2 2 2" xfId="37321" xr:uid="{00000000-0005-0000-0000-000048CC0000}"/>
    <cellStyle name="Text Head 2 2 3" xfId="52918" xr:uid="{00000000-0005-0000-0000-000049CC0000}"/>
    <cellStyle name="Text Head 2 3" xfId="29575" xr:uid="{00000000-0005-0000-0000-00004ACC0000}"/>
    <cellStyle name="Text Head 2 4" xfId="45172" xr:uid="{00000000-0005-0000-0000-00004BCC0000}"/>
    <cellStyle name="Text Indent 1" xfId="13757" xr:uid="{00000000-0005-0000-0000-00004CCC0000}"/>
    <cellStyle name="Text Indent 1 2" xfId="21653" xr:uid="{00000000-0005-0000-0000-00004DCC0000}"/>
    <cellStyle name="Text Indent 1 2 2" xfId="37322" xr:uid="{00000000-0005-0000-0000-00004ECC0000}"/>
    <cellStyle name="Text Indent 1 2 3" xfId="52919" xr:uid="{00000000-0005-0000-0000-00004FCC0000}"/>
    <cellStyle name="Text Indent 1 3" xfId="29576" xr:uid="{00000000-0005-0000-0000-000050CC0000}"/>
    <cellStyle name="Text Indent 1 4" xfId="45173" xr:uid="{00000000-0005-0000-0000-000051CC0000}"/>
    <cellStyle name="Text Indent 2" xfId="13758" xr:uid="{00000000-0005-0000-0000-000052CC0000}"/>
    <cellStyle name="Text Indent 2 2" xfId="21654" xr:uid="{00000000-0005-0000-0000-000053CC0000}"/>
    <cellStyle name="Text Indent 2 2 2" xfId="37323" xr:uid="{00000000-0005-0000-0000-000054CC0000}"/>
    <cellStyle name="Text Indent 2 2 3" xfId="52920" xr:uid="{00000000-0005-0000-0000-000055CC0000}"/>
    <cellStyle name="Text Indent 2 3" xfId="29577" xr:uid="{00000000-0005-0000-0000-000056CC0000}"/>
    <cellStyle name="Text Indent 2 4" xfId="45174" xr:uid="{00000000-0005-0000-0000-000057CC0000}"/>
    <cellStyle name="Text Indent A" xfId="13759" xr:uid="{00000000-0005-0000-0000-000058CC0000}"/>
    <cellStyle name="Text Indent A 2" xfId="21655" xr:uid="{00000000-0005-0000-0000-000059CC0000}"/>
    <cellStyle name="Text Indent A 2 2" xfId="37324" xr:uid="{00000000-0005-0000-0000-00005ACC0000}"/>
    <cellStyle name="Text Indent A 2 3" xfId="52921" xr:uid="{00000000-0005-0000-0000-00005BCC0000}"/>
    <cellStyle name="Text Indent A 3" xfId="29578" xr:uid="{00000000-0005-0000-0000-00005CCC0000}"/>
    <cellStyle name="Text Indent A 4" xfId="45175" xr:uid="{00000000-0005-0000-0000-00005DCC0000}"/>
    <cellStyle name="Text Indent B" xfId="13760" xr:uid="{00000000-0005-0000-0000-00005ECC0000}"/>
    <cellStyle name="Text Indent B 2" xfId="21656" xr:uid="{00000000-0005-0000-0000-00005FCC0000}"/>
    <cellStyle name="Text Indent B 2 2" xfId="37325" xr:uid="{00000000-0005-0000-0000-000060CC0000}"/>
    <cellStyle name="Text Indent B 2 3" xfId="52922" xr:uid="{00000000-0005-0000-0000-000061CC0000}"/>
    <cellStyle name="Text Indent B 3" xfId="29579" xr:uid="{00000000-0005-0000-0000-000062CC0000}"/>
    <cellStyle name="Text Indent B 4" xfId="45176" xr:uid="{00000000-0005-0000-0000-000063CC0000}"/>
    <cellStyle name="Text Indent C" xfId="13761" xr:uid="{00000000-0005-0000-0000-000064CC0000}"/>
    <cellStyle name="Text Indent C 2" xfId="21657" xr:uid="{00000000-0005-0000-0000-000065CC0000}"/>
    <cellStyle name="Text Indent C 2 2" xfId="37326" xr:uid="{00000000-0005-0000-0000-000066CC0000}"/>
    <cellStyle name="Text Indent C 2 3" xfId="52923" xr:uid="{00000000-0005-0000-0000-000067CC0000}"/>
    <cellStyle name="Text Indent C 3" xfId="29580" xr:uid="{00000000-0005-0000-0000-000068CC0000}"/>
    <cellStyle name="Text Indent C 4" xfId="45177" xr:uid="{00000000-0005-0000-0000-000069CC0000}"/>
    <cellStyle name="Texto de Aviso" xfId="16" builtinId="11" customBuiltin="1"/>
    <cellStyle name="Texto de Aviso 2" xfId="477" xr:uid="{00000000-0005-0000-0000-00006BCC0000}"/>
    <cellStyle name="Texto de Aviso 2 2" xfId="21658" xr:uid="{00000000-0005-0000-0000-00006CCC0000}"/>
    <cellStyle name="Texto de Aviso 2 2 2" xfId="37327" xr:uid="{00000000-0005-0000-0000-00006DCC0000}"/>
    <cellStyle name="Texto de Aviso 2 2 3" xfId="52924" xr:uid="{00000000-0005-0000-0000-00006ECC0000}"/>
    <cellStyle name="Texto de Aviso 2 3" xfId="13762" xr:uid="{00000000-0005-0000-0000-00006FCC0000}"/>
    <cellStyle name="Texto de Aviso 2 3 2" xfId="29581" xr:uid="{00000000-0005-0000-0000-000070CC0000}"/>
    <cellStyle name="Texto de Aviso 2 4" xfId="45178" xr:uid="{00000000-0005-0000-0000-000071CC0000}"/>
    <cellStyle name="Texto Explicativo" xfId="17" builtinId="53" customBuiltin="1"/>
    <cellStyle name="Texto Explicativo 2" xfId="478" xr:uid="{00000000-0005-0000-0000-000073CC0000}"/>
    <cellStyle name="Texto Explicativo 2 2" xfId="21659" xr:uid="{00000000-0005-0000-0000-000074CC0000}"/>
    <cellStyle name="Texto Explicativo 2 2 2" xfId="37328" xr:uid="{00000000-0005-0000-0000-000075CC0000}"/>
    <cellStyle name="Texto Explicativo 2 2 3" xfId="52925" xr:uid="{00000000-0005-0000-0000-000076CC0000}"/>
    <cellStyle name="Texto Explicativo 2 3" xfId="13763" xr:uid="{00000000-0005-0000-0000-000077CC0000}"/>
    <cellStyle name="Texto Explicativo 2 3 2" xfId="29582" xr:uid="{00000000-0005-0000-0000-000078CC0000}"/>
    <cellStyle name="Texto Explicativo 2 4" xfId="45179" xr:uid="{00000000-0005-0000-0000-000079CC0000}"/>
    <cellStyle name="Tickmark" xfId="13764" xr:uid="{00000000-0005-0000-0000-00007ACC0000}"/>
    <cellStyle name="Tickmark 2" xfId="21660" xr:uid="{00000000-0005-0000-0000-00007BCC0000}"/>
    <cellStyle name="Tickmark 2 2" xfId="37329" xr:uid="{00000000-0005-0000-0000-00007CCC0000}"/>
    <cellStyle name="Tickmark 2 3" xfId="52926" xr:uid="{00000000-0005-0000-0000-00007DCC0000}"/>
    <cellStyle name="Tickmark 3" xfId="29583" xr:uid="{00000000-0005-0000-0000-00007ECC0000}"/>
    <cellStyle name="Tickmark 4" xfId="45180" xr:uid="{00000000-0005-0000-0000-00007FCC0000}"/>
    <cellStyle name="Tim" xfId="13765" xr:uid="{00000000-0005-0000-0000-000080CC0000}"/>
    <cellStyle name="Tim 2" xfId="21661" xr:uid="{00000000-0005-0000-0000-000081CC0000}"/>
    <cellStyle name="Tim 2 2" xfId="37330" xr:uid="{00000000-0005-0000-0000-000082CC0000}"/>
    <cellStyle name="Tim 2 3" xfId="52927" xr:uid="{00000000-0005-0000-0000-000083CC0000}"/>
    <cellStyle name="Tim 3" xfId="29584" xr:uid="{00000000-0005-0000-0000-000084CC0000}"/>
    <cellStyle name="Tim 4" xfId="45181" xr:uid="{00000000-0005-0000-0000-000085CC0000}"/>
    <cellStyle name="Title" xfId="53189" xr:uid="{00000000-0005-0000-0000-000086CC0000}"/>
    <cellStyle name="Title  - Style6" xfId="13766" xr:uid="{00000000-0005-0000-0000-000087CC0000}"/>
    <cellStyle name="Title  - Style6 2" xfId="21662" xr:uid="{00000000-0005-0000-0000-000088CC0000}"/>
    <cellStyle name="Title  - Style6 2 2" xfId="37331" xr:uid="{00000000-0005-0000-0000-000089CC0000}"/>
    <cellStyle name="Title  - Style6 2 3" xfId="52928" xr:uid="{00000000-0005-0000-0000-00008ACC0000}"/>
    <cellStyle name="Title  - Style6 3" xfId="29585" xr:uid="{00000000-0005-0000-0000-00008BCC0000}"/>
    <cellStyle name="Title  - Style6 4" xfId="45182" xr:uid="{00000000-0005-0000-0000-00008CCC0000}"/>
    <cellStyle name="Title 10" xfId="13767" xr:uid="{00000000-0005-0000-0000-00008DCC0000}"/>
    <cellStyle name="Title 10 2" xfId="21663" xr:uid="{00000000-0005-0000-0000-00008ECC0000}"/>
    <cellStyle name="Title 10 2 2" xfId="37332" xr:uid="{00000000-0005-0000-0000-00008FCC0000}"/>
    <cellStyle name="Title 10 2 3" xfId="52929" xr:uid="{00000000-0005-0000-0000-000090CC0000}"/>
    <cellStyle name="Title 10 3" xfId="29586" xr:uid="{00000000-0005-0000-0000-000091CC0000}"/>
    <cellStyle name="Title 10 4" xfId="45183" xr:uid="{00000000-0005-0000-0000-000092CC0000}"/>
    <cellStyle name="Title 11" xfId="13768" xr:uid="{00000000-0005-0000-0000-000093CC0000}"/>
    <cellStyle name="Title 11 2" xfId="21664" xr:uid="{00000000-0005-0000-0000-000094CC0000}"/>
    <cellStyle name="Title 11 2 2" xfId="37333" xr:uid="{00000000-0005-0000-0000-000095CC0000}"/>
    <cellStyle name="Title 11 2 3" xfId="52930" xr:uid="{00000000-0005-0000-0000-000096CC0000}"/>
    <cellStyle name="Title 11 3" xfId="29587" xr:uid="{00000000-0005-0000-0000-000097CC0000}"/>
    <cellStyle name="Title 11 4" xfId="45184" xr:uid="{00000000-0005-0000-0000-000098CC0000}"/>
    <cellStyle name="Title 12" xfId="13769" xr:uid="{00000000-0005-0000-0000-000099CC0000}"/>
    <cellStyle name="Title 12 2" xfId="21665" xr:uid="{00000000-0005-0000-0000-00009ACC0000}"/>
    <cellStyle name="Title 12 2 2" xfId="37334" xr:uid="{00000000-0005-0000-0000-00009BCC0000}"/>
    <cellStyle name="Title 12 2 3" xfId="52931" xr:uid="{00000000-0005-0000-0000-00009CCC0000}"/>
    <cellStyle name="Title 12 3" xfId="29588" xr:uid="{00000000-0005-0000-0000-00009DCC0000}"/>
    <cellStyle name="Title 12 4" xfId="45185" xr:uid="{00000000-0005-0000-0000-00009ECC0000}"/>
    <cellStyle name="Title 13" xfId="13770" xr:uid="{00000000-0005-0000-0000-00009FCC0000}"/>
    <cellStyle name="Title 13 2" xfId="21666" xr:uid="{00000000-0005-0000-0000-0000A0CC0000}"/>
    <cellStyle name="Title 13 2 2" xfId="37335" xr:uid="{00000000-0005-0000-0000-0000A1CC0000}"/>
    <cellStyle name="Title 13 2 3" xfId="52932" xr:uid="{00000000-0005-0000-0000-0000A2CC0000}"/>
    <cellStyle name="Title 13 3" xfId="29589" xr:uid="{00000000-0005-0000-0000-0000A3CC0000}"/>
    <cellStyle name="Title 13 4" xfId="45186" xr:uid="{00000000-0005-0000-0000-0000A4CC0000}"/>
    <cellStyle name="Title 14" xfId="13771" xr:uid="{00000000-0005-0000-0000-0000A5CC0000}"/>
    <cellStyle name="Title 14 2" xfId="21667" xr:uid="{00000000-0005-0000-0000-0000A6CC0000}"/>
    <cellStyle name="Title 14 2 2" xfId="37336" xr:uid="{00000000-0005-0000-0000-0000A7CC0000}"/>
    <cellStyle name="Title 14 2 3" xfId="52933" xr:uid="{00000000-0005-0000-0000-0000A8CC0000}"/>
    <cellStyle name="Title 14 3" xfId="29590" xr:uid="{00000000-0005-0000-0000-0000A9CC0000}"/>
    <cellStyle name="Title 14 4" xfId="45187" xr:uid="{00000000-0005-0000-0000-0000AACC0000}"/>
    <cellStyle name="Title 15" xfId="13772" xr:uid="{00000000-0005-0000-0000-0000ABCC0000}"/>
    <cellStyle name="Title 15 2" xfId="21668" xr:uid="{00000000-0005-0000-0000-0000ACCC0000}"/>
    <cellStyle name="Title 15 2 2" xfId="37337" xr:uid="{00000000-0005-0000-0000-0000ADCC0000}"/>
    <cellStyle name="Title 15 2 3" xfId="52934" xr:uid="{00000000-0005-0000-0000-0000AECC0000}"/>
    <cellStyle name="Title 15 3" xfId="29591" xr:uid="{00000000-0005-0000-0000-0000AFCC0000}"/>
    <cellStyle name="Title 15 4" xfId="45188" xr:uid="{00000000-0005-0000-0000-0000B0CC0000}"/>
    <cellStyle name="Title 16" xfId="13773" xr:uid="{00000000-0005-0000-0000-0000B1CC0000}"/>
    <cellStyle name="Title 16 2" xfId="21669" xr:uid="{00000000-0005-0000-0000-0000B2CC0000}"/>
    <cellStyle name="Title 16 2 2" xfId="37338" xr:uid="{00000000-0005-0000-0000-0000B3CC0000}"/>
    <cellStyle name="Title 16 2 3" xfId="52935" xr:uid="{00000000-0005-0000-0000-0000B4CC0000}"/>
    <cellStyle name="Title 16 3" xfId="29592" xr:uid="{00000000-0005-0000-0000-0000B5CC0000}"/>
    <cellStyle name="Title 16 4" xfId="45189" xr:uid="{00000000-0005-0000-0000-0000B6CC0000}"/>
    <cellStyle name="Title 17" xfId="13774" xr:uid="{00000000-0005-0000-0000-0000B7CC0000}"/>
    <cellStyle name="Title 17 2" xfId="21670" xr:uid="{00000000-0005-0000-0000-0000B8CC0000}"/>
    <cellStyle name="Title 17 2 2" xfId="37339" xr:uid="{00000000-0005-0000-0000-0000B9CC0000}"/>
    <cellStyle name="Title 17 2 3" xfId="52936" xr:uid="{00000000-0005-0000-0000-0000BACC0000}"/>
    <cellStyle name="Title 17 3" xfId="29593" xr:uid="{00000000-0005-0000-0000-0000BBCC0000}"/>
    <cellStyle name="Title 17 4" xfId="45190" xr:uid="{00000000-0005-0000-0000-0000BCCC0000}"/>
    <cellStyle name="Title 18" xfId="13775" xr:uid="{00000000-0005-0000-0000-0000BDCC0000}"/>
    <cellStyle name="Title 18 2" xfId="21671" xr:uid="{00000000-0005-0000-0000-0000BECC0000}"/>
    <cellStyle name="Title 18 2 2" xfId="37340" xr:uid="{00000000-0005-0000-0000-0000BFCC0000}"/>
    <cellStyle name="Title 18 2 3" xfId="52937" xr:uid="{00000000-0005-0000-0000-0000C0CC0000}"/>
    <cellStyle name="Title 18 3" xfId="29594" xr:uid="{00000000-0005-0000-0000-0000C1CC0000}"/>
    <cellStyle name="Title 18 4" xfId="45191" xr:uid="{00000000-0005-0000-0000-0000C2CC0000}"/>
    <cellStyle name="Title 19" xfId="13776" xr:uid="{00000000-0005-0000-0000-0000C3CC0000}"/>
    <cellStyle name="Title 19 2" xfId="21672" xr:uid="{00000000-0005-0000-0000-0000C4CC0000}"/>
    <cellStyle name="Title 19 2 2" xfId="37341" xr:uid="{00000000-0005-0000-0000-0000C5CC0000}"/>
    <cellStyle name="Title 19 2 3" xfId="52938" xr:uid="{00000000-0005-0000-0000-0000C6CC0000}"/>
    <cellStyle name="Title 19 3" xfId="29595" xr:uid="{00000000-0005-0000-0000-0000C7CC0000}"/>
    <cellStyle name="Title 19 4" xfId="45192" xr:uid="{00000000-0005-0000-0000-0000C8CC0000}"/>
    <cellStyle name="Title 2" xfId="13777" xr:uid="{00000000-0005-0000-0000-0000C9CC0000}"/>
    <cellStyle name="Title 2 10" xfId="13778" xr:uid="{00000000-0005-0000-0000-0000CACC0000}"/>
    <cellStyle name="Title 2 10 2" xfId="21674" xr:uid="{00000000-0005-0000-0000-0000CBCC0000}"/>
    <cellStyle name="Title 2 10 2 2" xfId="37343" xr:uid="{00000000-0005-0000-0000-0000CCCC0000}"/>
    <cellStyle name="Title 2 10 2 3" xfId="52940" xr:uid="{00000000-0005-0000-0000-0000CDCC0000}"/>
    <cellStyle name="Title 2 10 3" xfId="29597" xr:uid="{00000000-0005-0000-0000-0000CECC0000}"/>
    <cellStyle name="Title 2 10 4" xfId="45194" xr:uid="{00000000-0005-0000-0000-0000CFCC0000}"/>
    <cellStyle name="Title 2 11" xfId="13779" xr:uid="{00000000-0005-0000-0000-0000D0CC0000}"/>
    <cellStyle name="Title 2 11 2" xfId="21675" xr:uid="{00000000-0005-0000-0000-0000D1CC0000}"/>
    <cellStyle name="Title 2 11 2 2" xfId="37344" xr:uid="{00000000-0005-0000-0000-0000D2CC0000}"/>
    <cellStyle name="Title 2 11 2 3" xfId="52941" xr:uid="{00000000-0005-0000-0000-0000D3CC0000}"/>
    <cellStyle name="Title 2 11 3" xfId="29598" xr:uid="{00000000-0005-0000-0000-0000D4CC0000}"/>
    <cellStyle name="Title 2 11 4" xfId="45195" xr:uid="{00000000-0005-0000-0000-0000D5CC0000}"/>
    <cellStyle name="Title 2 12" xfId="13780" xr:uid="{00000000-0005-0000-0000-0000D6CC0000}"/>
    <cellStyle name="Title 2 12 2" xfId="21676" xr:uid="{00000000-0005-0000-0000-0000D7CC0000}"/>
    <cellStyle name="Title 2 12 2 2" xfId="37345" xr:uid="{00000000-0005-0000-0000-0000D8CC0000}"/>
    <cellStyle name="Title 2 12 2 3" xfId="52942" xr:uid="{00000000-0005-0000-0000-0000D9CC0000}"/>
    <cellStyle name="Title 2 12 3" xfId="29599" xr:uid="{00000000-0005-0000-0000-0000DACC0000}"/>
    <cellStyle name="Title 2 12 4" xfId="45196" xr:uid="{00000000-0005-0000-0000-0000DBCC0000}"/>
    <cellStyle name="Title 2 13" xfId="13781" xr:uid="{00000000-0005-0000-0000-0000DCCC0000}"/>
    <cellStyle name="Title 2 13 2" xfId="21677" xr:uid="{00000000-0005-0000-0000-0000DDCC0000}"/>
    <cellStyle name="Title 2 13 2 2" xfId="37346" xr:uid="{00000000-0005-0000-0000-0000DECC0000}"/>
    <cellStyle name="Title 2 13 2 3" xfId="52943" xr:uid="{00000000-0005-0000-0000-0000DFCC0000}"/>
    <cellStyle name="Title 2 13 3" xfId="29600" xr:uid="{00000000-0005-0000-0000-0000E0CC0000}"/>
    <cellStyle name="Title 2 13 4" xfId="45197" xr:uid="{00000000-0005-0000-0000-0000E1CC0000}"/>
    <cellStyle name="Title 2 14" xfId="13782" xr:uid="{00000000-0005-0000-0000-0000E2CC0000}"/>
    <cellStyle name="Title 2 14 2" xfId="21678" xr:uid="{00000000-0005-0000-0000-0000E3CC0000}"/>
    <cellStyle name="Title 2 14 2 2" xfId="37347" xr:uid="{00000000-0005-0000-0000-0000E4CC0000}"/>
    <cellStyle name="Title 2 14 2 3" xfId="52944" xr:uid="{00000000-0005-0000-0000-0000E5CC0000}"/>
    <cellStyle name="Title 2 14 3" xfId="29601" xr:uid="{00000000-0005-0000-0000-0000E6CC0000}"/>
    <cellStyle name="Title 2 14 4" xfId="45198" xr:uid="{00000000-0005-0000-0000-0000E7CC0000}"/>
    <cellStyle name="Title 2 15" xfId="13783" xr:uid="{00000000-0005-0000-0000-0000E8CC0000}"/>
    <cellStyle name="Title 2 15 2" xfId="21679" xr:uid="{00000000-0005-0000-0000-0000E9CC0000}"/>
    <cellStyle name="Title 2 15 2 2" xfId="37348" xr:uid="{00000000-0005-0000-0000-0000EACC0000}"/>
    <cellStyle name="Title 2 15 2 3" xfId="52945" xr:uid="{00000000-0005-0000-0000-0000EBCC0000}"/>
    <cellStyle name="Title 2 15 3" xfId="29602" xr:uid="{00000000-0005-0000-0000-0000ECCC0000}"/>
    <cellStyle name="Title 2 15 4" xfId="45199" xr:uid="{00000000-0005-0000-0000-0000EDCC0000}"/>
    <cellStyle name="Title 2 16" xfId="13784" xr:uid="{00000000-0005-0000-0000-0000EECC0000}"/>
    <cellStyle name="Title 2 16 2" xfId="21680" xr:uid="{00000000-0005-0000-0000-0000EFCC0000}"/>
    <cellStyle name="Title 2 16 2 2" xfId="37349" xr:uid="{00000000-0005-0000-0000-0000F0CC0000}"/>
    <cellStyle name="Title 2 16 2 3" xfId="52946" xr:uid="{00000000-0005-0000-0000-0000F1CC0000}"/>
    <cellStyle name="Title 2 16 3" xfId="29603" xr:uid="{00000000-0005-0000-0000-0000F2CC0000}"/>
    <cellStyle name="Title 2 16 4" xfId="45200" xr:uid="{00000000-0005-0000-0000-0000F3CC0000}"/>
    <cellStyle name="Title 2 17" xfId="13785" xr:uid="{00000000-0005-0000-0000-0000F4CC0000}"/>
    <cellStyle name="Title 2 17 2" xfId="21681" xr:uid="{00000000-0005-0000-0000-0000F5CC0000}"/>
    <cellStyle name="Title 2 17 2 2" xfId="37350" xr:uid="{00000000-0005-0000-0000-0000F6CC0000}"/>
    <cellStyle name="Title 2 17 2 3" xfId="52947" xr:uid="{00000000-0005-0000-0000-0000F7CC0000}"/>
    <cellStyle name="Title 2 17 3" xfId="29604" xr:uid="{00000000-0005-0000-0000-0000F8CC0000}"/>
    <cellStyle name="Title 2 17 4" xfId="45201" xr:uid="{00000000-0005-0000-0000-0000F9CC0000}"/>
    <cellStyle name="Title 2 18" xfId="13786" xr:uid="{00000000-0005-0000-0000-0000FACC0000}"/>
    <cellStyle name="Title 2 18 2" xfId="21682" xr:uid="{00000000-0005-0000-0000-0000FBCC0000}"/>
    <cellStyle name="Title 2 18 2 2" xfId="37351" xr:uid="{00000000-0005-0000-0000-0000FCCC0000}"/>
    <cellStyle name="Title 2 18 2 3" xfId="52948" xr:uid="{00000000-0005-0000-0000-0000FDCC0000}"/>
    <cellStyle name="Title 2 18 3" xfId="29605" xr:uid="{00000000-0005-0000-0000-0000FECC0000}"/>
    <cellStyle name="Title 2 18 4" xfId="45202" xr:uid="{00000000-0005-0000-0000-0000FFCC0000}"/>
    <cellStyle name="Title 2 19" xfId="13787" xr:uid="{00000000-0005-0000-0000-000000CD0000}"/>
    <cellStyle name="Title 2 19 2" xfId="21683" xr:uid="{00000000-0005-0000-0000-000001CD0000}"/>
    <cellStyle name="Title 2 19 2 2" xfId="37352" xr:uid="{00000000-0005-0000-0000-000002CD0000}"/>
    <cellStyle name="Title 2 19 2 3" xfId="52949" xr:uid="{00000000-0005-0000-0000-000003CD0000}"/>
    <cellStyle name="Title 2 19 3" xfId="29606" xr:uid="{00000000-0005-0000-0000-000004CD0000}"/>
    <cellStyle name="Title 2 19 4" xfId="45203" xr:uid="{00000000-0005-0000-0000-000005CD0000}"/>
    <cellStyle name="Title 2 2" xfId="13788" xr:uid="{00000000-0005-0000-0000-000006CD0000}"/>
    <cellStyle name="Title 2 2 2" xfId="21684" xr:uid="{00000000-0005-0000-0000-000007CD0000}"/>
    <cellStyle name="Title 2 2 2 2" xfId="37353" xr:uid="{00000000-0005-0000-0000-000008CD0000}"/>
    <cellStyle name="Title 2 2 2 3" xfId="52950" xr:uid="{00000000-0005-0000-0000-000009CD0000}"/>
    <cellStyle name="Title 2 2 3" xfId="29607" xr:uid="{00000000-0005-0000-0000-00000ACD0000}"/>
    <cellStyle name="Title 2 2 4" xfId="45204" xr:uid="{00000000-0005-0000-0000-00000BCD0000}"/>
    <cellStyle name="Title 2 20" xfId="13789" xr:uid="{00000000-0005-0000-0000-00000CCD0000}"/>
    <cellStyle name="Title 2 20 2" xfId="21685" xr:uid="{00000000-0005-0000-0000-00000DCD0000}"/>
    <cellStyle name="Title 2 20 2 2" xfId="37354" xr:uid="{00000000-0005-0000-0000-00000ECD0000}"/>
    <cellStyle name="Title 2 20 2 3" xfId="52951" xr:uid="{00000000-0005-0000-0000-00000FCD0000}"/>
    <cellStyle name="Title 2 20 3" xfId="29608" xr:uid="{00000000-0005-0000-0000-000010CD0000}"/>
    <cellStyle name="Title 2 20 4" xfId="45205" xr:uid="{00000000-0005-0000-0000-000011CD0000}"/>
    <cellStyle name="Title 2 21" xfId="13790" xr:uid="{00000000-0005-0000-0000-000012CD0000}"/>
    <cellStyle name="Title 2 21 2" xfId="21686" xr:uid="{00000000-0005-0000-0000-000013CD0000}"/>
    <cellStyle name="Title 2 21 2 2" xfId="37355" xr:uid="{00000000-0005-0000-0000-000014CD0000}"/>
    <cellStyle name="Title 2 21 2 3" xfId="52952" xr:uid="{00000000-0005-0000-0000-000015CD0000}"/>
    <cellStyle name="Title 2 21 3" xfId="29609" xr:uid="{00000000-0005-0000-0000-000016CD0000}"/>
    <cellStyle name="Title 2 21 4" xfId="45206" xr:uid="{00000000-0005-0000-0000-000017CD0000}"/>
    <cellStyle name="Title 2 22" xfId="13791" xr:uid="{00000000-0005-0000-0000-000018CD0000}"/>
    <cellStyle name="Title 2 22 2" xfId="21687" xr:uid="{00000000-0005-0000-0000-000019CD0000}"/>
    <cellStyle name="Title 2 22 2 2" xfId="37356" xr:uid="{00000000-0005-0000-0000-00001ACD0000}"/>
    <cellStyle name="Title 2 22 2 3" xfId="52953" xr:uid="{00000000-0005-0000-0000-00001BCD0000}"/>
    <cellStyle name="Title 2 22 3" xfId="29610" xr:uid="{00000000-0005-0000-0000-00001CCD0000}"/>
    <cellStyle name="Title 2 22 4" xfId="45207" xr:uid="{00000000-0005-0000-0000-00001DCD0000}"/>
    <cellStyle name="Title 2 23" xfId="13792" xr:uid="{00000000-0005-0000-0000-00001ECD0000}"/>
    <cellStyle name="Title 2 23 2" xfId="21688" xr:uid="{00000000-0005-0000-0000-00001FCD0000}"/>
    <cellStyle name="Title 2 23 2 2" xfId="37357" xr:uid="{00000000-0005-0000-0000-000020CD0000}"/>
    <cellStyle name="Title 2 23 2 3" xfId="52954" xr:uid="{00000000-0005-0000-0000-000021CD0000}"/>
    <cellStyle name="Title 2 23 3" xfId="29611" xr:uid="{00000000-0005-0000-0000-000022CD0000}"/>
    <cellStyle name="Title 2 23 4" xfId="45208" xr:uid="{00000000-0005-0000-0000-000023CD0000}"/>
    <cellStyle name="Title 2 24" xfId="13793" xr:uid="{00000000-0005-0000-0000-000024CD0000}"/>
    <cellStyle name="Title 2 24 2" xfId="21689" xr:uid="{00000000-0005-0000-0000-000025CD0000}"/>
    <cellStyle name="Title 2 24 2 2" xfId="37358" xr:uid="{00000000-0005-0000-0000-000026CD0000}"/>
    <cellStyle name="Title 2 24 2 3" xfId="52955" xr:uid="{00000000-0005-0000-0000-000027CD0000}"/>
    <cellStyle name="Title 2 24 3" xfId="29612" xr:uid="{00000000-0005-0000-0000-000028CD0000}"/>
    <cellStyle name="Title 2 24 4" xfId="45209" xr:uid="{00000000-0005-0000-0000-000029CD0000}"/>
    <cellStyle name="Title 2 25" xfId="13794" xr:uid="{00000000-0005-0000-0000-00002ACD0000}"/>
    <cellStyle name="Title 2 25 2" xfId="21690" xr:uid="{00000000-0005-0000-0000-00002BCD0000}"/>
    <cellStyle name="Title 2 25 2 2" xfId="37359" xr:uid="{00000000-0005-0000-0000-00002CCD0000}"/>
    <cellStyle name="Title 2 25 2 3" xfId="52956" xr:uid="{00000000-0005-0000-0000-00002DCD0000}"/>
    <cellStyle name="Title 2 25 3" xfId="29613" xr:uid="{00000000-0005-0000-0000-00002ECD0000}"/>
    <cellStyle name="Title 2 25 4" xfId="45210" xr:uid="{00000000-0005-0000-0000-00002FCD0000}"/>
    <cellStyle name="Title 2 26" xfId="13795" xr:uid="{00000000-0005-0000-0000-000030CD0000}"/>
    <cellStyle name="Title 2 26 2" xfId="21691" xr:uid="{00000000-0005-0000-0000-000031CD0000}"/>
    <cellStyle name="Title 2 26 2 2" xfId="37360" xr:uid="{00000000-0005-0000-0000-000032CD0000}"/>
    <cellStyle name="Title 2 26 2 3" xfId="52957" xr:uid="{00000000-0005-0000-0000-000033CD0000}"/>
    <cellStyle name="Title 2 26 3" xfId="29614" xr:uid="{00000000-0005-0000-0000-000034CD0000}"/>
    <cellStyle name="Title 2 26 4" xfId="45211" xr:uid="{00000000-0005-0000-0000-000035CD0000}"/>
    <cellStyle name="Title 2 27" xfId="13796" xr:uid="{00000000-0005-0000-0000-000036CD0000}"/>
    <cellStyle name="Title 2 27 2" xfId="21692" xr:uid="{00000000-0005-0000-0000-000037CD0000}"/>
    <cellStyle name="Title 2 27 2 2" xfId="37361" xr:uid="{00000000-0005-0000-0000-000038CD0000}"/>
    <cellStyle name="Title 2 27 2 3" xfId="52958" xr:uid="{00000000-0005-0000-0000-000039CD0000}"/>
    <cellStyle name="Title 2 27 3" xfId="29615" xr:uid="{00000000-0005-0000-0000-00003ACD0000}"/>
    <cellStyle name="Title 2 27 4" xfId="45212" xr:uid="{00000000-0005-0000-0000-00003BCD0000}"/>
    <cellStyle name="Title 2 28" xfId="13797" xr:uid="{00000000-0005-0000-0000-00003CCD0000}"/>
    <cellStyle name="Title 2 28 2" xfId="21693" xr:uid="{00000000-0005-0000-0000-00003DCD0000}"/>
    <cellStyle name="Title 2 28 2 2" xfId="37362" xr:uid="{00000000-0005-0000-0000-00003ECD0000}"/>
    <cellStyle name="Title 2 28 2 3" xfId="52959" xr:uid="{00000000-0005-0000-0000-00003FCD0000}"/>
    <cellStyle name="Title 2 28 3" xfId="29616" xr:uid="{00000000-0005-0000-0000-000040CD0000}"/>
    <cellStyle name="Title 2 28 4" xfId="45213" xr:uid="{00000000-0005-0000-0000-000041CD0000}"/>
    <cellStyle name="Title 2 29" xfId="13798" xr:uid="{00000000-0005-0000-0000-000042CD0000}"/>
    <cellStyle name="Title 2 29 2" xfId="21694" xr:uid="{00000000-0005-0000-0000-000043CD0000}"/>
    <cellStyle name="Title 2 29 2 2" xfId="37363" xr:uid="{00000000-0005-0000-0000-000044CD0000}"/>
    <cellStyle name="Title 2 29 2 3" xfId="52960" xr:uid="{00000000-0005-0000-0000-000045CD0000}"/>
    <cellStyle name="Title 2 29 3" xfId="29617" xr:uid="{00000000-0005-0000-0000-000046CD0000}"/>
    <cellStyle name="Title 2 29 4" xfId="45214" xr:uid="{00000000-0005-0000-0000-000047CD0000}"/>
    <cellStyle name="Title 2 3" xfId="13799" xr:uid="{00000000-0005-0000-0000-000048CD0000}"/>
    <cellStyle name="Title 2 3 2" xfId="21695" xr:uid="{00000000-0005-0000-0000-000049CD0000}"/>
    <cellStyle name="Title 2 3 2 2" xfId="37364" xr:uid="{00000000-0005-0000-0000-00004ACD0000}"/>
    <cellStyle name="Title 2 3 2 3" xfId="52961" xr:uid="{00000000-0005-0000-0000-00004BCD0000}"/>
    <cellStyle name="Title 2 3 3" xfId="29618" xr:uid="{00000000-0005-0000-0000-00004CCD0000}"/>
    <cellStyle name="Title 2 3 4" xfId="45215" xr:uid="{00000000-0005-0000-0000-00004DCD0000}"/>
    <cellStyle name="Title 2 30" xfId="13800" xr:uid="{00000000-0005-0000-0000-00004ECD0000}"/>
    <cellStyle name="Title 2 30 2" xfId="21696" xr:uid="{00000000-0005-0000-0000-00004FCD0000}"/>
    <cellStyle name="Title 2 30 2 2" xfId="37365" xr:uid="{00000000-0005-0000-0000-000050CD0000}"/>
    <cellStyle name="Title 2 30 2 3" xfId="52962" xr:uid="{00000000-0005-0000-0000-000051CD0000}"/>
    <cellStyle name="Title 2 30 3" xfId="29619" xr:uid="{00000000-0005-0000-0000-000052CD0000}"/>
    <cellStyle name="Title 2 30 4" xfId="45216" xr:uid="{00000000-0005-0000-0000-000053CD0000}"/>
    <cellStyle name="Title 2 31" xfId="13801" xr:uid="{00000000-0005-0000-0000-000054CD0000}"/>
    <cellStyle name="Title 2 31 2" xfId="21697" xr:uid="{00000000-0005-0000-0000-000055CD0000}"/>
    <cellStyle name="Title 2 31 2 2" xfId="37366" xr:uid="{00000000-0005-0000-0000-000056CD0000}"/>
    <cellStyle name="Title 2 31 2 3" xfId="52963" xr:uid="{00000000-0005-0000-0000-000057CD0000}"/>
    <cellStyle name="Title 2 31 3" xfId="29620" xr:uid="{00000000-0005-0000-0000-000058CD0000}"/>
    <cellStyle name="Title 2 31 4" xfId="45217" xr:uid="{00000000-0005-0000-0000-000059CD0000}"/>
    <cellStyle name="Title 2 32" xfId="13802" xr:uid="{00000000-0005-0000-0000-00005ACD0000}"/>
    <cellStyle name="Title 2 32 2" xfId="21698" xr:uid="{00000000-0005-0000-0000-00005BCD0000}"/>
    <cellStyle name="Title 2 32 2 2" xfId="37367" xr:uid="{00000000-0005-0000-0000-00005CCD0000}"/>
    <cellStyle name="Title 2 32 2 3" xfId="52964" xr:uid="{00000000-0005-0000-0000-00005DCD0000}"/>
    <cellStyle name="Title 2 32 3" xfId="29621" xr:uid="{00000000-0005-0000-0000-00005ECD0000}"/>
    <cellStyle name="Title 2 32 4" xfId="45218" xr:uid="{00000000-0005-0000-0000-00005FCD0000}"/>
    <cellStyle name="Title 2 33" xfId="13803" xr:uid="{00000000-0005-0000-0000-000060CD0000}"/>
    <cellStyle name="Title 2 33 2" xfId="21699" xr:uid="{00000000-0005-0000-0000-000061CD0000}"/>
    <cellStyle name="Title 2 33 2 2" xfId="37368" xr:uid="{00000000-0005-0000-0000-000062CD0000}"/>
    <cellStyle name="Title 2 33 2 3" xfId="52965" xr:uid="{00000000-0005-0000-0000-000063CD0000}"/>
    <cellStyle name="Title 2 33 3" xfId="29622" xr:uid="{00000000-0005-0000-0000-000064CD0000}"/>
    <cellStyle name="Title 2 33 4" xfId="45219" xr:uid="{00000000-0005-0000-0000-000065CD0000}"/>
    <cellStyle name="Title 2 34" xfId="13804" xr:uid="{00000000-0005-0000-0000-000066CD0000}"/>
    <cellStyle name="Title 2 34 2" xfId="21700" xr:uid="{00000000-0005-0000-0000-000067CD0000}"/>
    <cellStyle name="Title 2 34 2 2" xfId="37369" xr:uid="{00000000-0005-0000-0000-000068CD0000}"/>
    <cellStyle name="Title 2 34 2 3" xfId="52966" xr:uid="{00000000-0005-0000-0000-000069CD0000}"/>
    <cellStyle name="Title 2 34 3" xfId="29623" xr:uid="{00000000-0005-0000-0000-00006ACD0000}"/>
    <cellStyle name="Title 2 34 4" xfId="45220" xr:uid="{00000000-0005-0000-0000-00006BCD0000}"/>
    <cellStyle name="Title 2 35" xfId="13805" xr:uid="{00000000-0005-0000-0000-00006CCD0000}"/>
    <cellStyle name="Title 2 35 2" xfId="21701" xr:uid="{00000000-0005-0000-0000-00006DCD0000}"/>
    <cellStyle name="Title 2 35 2 2" xfId="37370" xr:uid="{00000000-0005-0000-0000-00006ECD0000}"/>
    <cellStyle name="Title 2 35 2 3" xfId="52967" xr:uid="{00000000-0005-0000-0000-00006FCD0000}"/>
    <cellStyle name="Title 2 35 3" xfId="29624" xr:uid="{00000000-0005-0000-0000-000070CD0000}"/>
    <cellStyle name="Title 2 35 4" xfId="45221" xr:uid="{00000000-0005-0000-0000-000071CD0000}"/>
    <cellStyle name="Title 2 36" xfId="13806" xr:uid="{00000000-0005-0000-0000-000072CD0000}"/>
    <cellStyle name="Title 2 36 2" xfId="21702" xr:uid="{00000000-0005-0000-0000-000073CD0000}"/>
    <cellStyle name="Title 2 36 2 2" xfId="37371" xr:uid="{00000000-0005-0000-0000-000074CD0000}"/>
    <cellStyle name="Title 2 36 2 3" xfId="52968" xr:uid="{00000000-0005-0000-0000-000075CD0000}"/>
    <cellStyle name="Title 2 36 3" xfId="29625" xr:uid="{00000000-0005-0000-0000-000076CD0000}"/>
    <cellStyle name="Title 2 36 4" xfId="45222" xr:uid="{00000000-0005-0000-0000-000077CD0000}"/>
    <cellStyle name="Title 2 37" xfId="13807" xr:uid="{00000000-0005-0000-0000-000078CD0000}"/>
    <cellStyle name="Title 2 37 2" xfId="21703" xr:uid="{00000000-0005-0000-0000-000079CD0000}"/>
    <cellStyle name="Title 2 37 2 2" xfId="37372" xr:uid="{00000000-0005-0000-0000-00007ACD0000}"/>
    <cellStyle name="Title 2 37 2 3" xfId="52969" xr:uid="{00000000-0005-0000-0000-00007BCD0000}"/>
    <cellStyle name="Title 2 37 3" xfId="29626" xr:uid="{00000000-0005-0000-0000-00007CCD0000}"/>
    <cellStyle name="Title 2 37 4" xfId="45223" xr:uid="{00000000-0005-0000-0000-00007DCD0000}"/>
    <cellStyle name="Title 2 38" xfId="13808" xr:uid="{00000000-0005-0000-0000-00007ECD0000}"/>
    <cellStyle name="Title 2 38 2" xfId="21704" xr:uid="{00000000-0005-0000-0000-00007FCD0000}"/>
    <cellStyle name="Title 2 38 2 2" xfId="37373" xr:uid="{00000000-0005-0000-0000-000080CD0000}"/>
    <cellStyle name="Title 2 38 2 3" xfId="52970" xr:uid="{00000000-0005-0000-0000-000081CD0000}"/>
    <cellStyle name="Title 2 38 3" xfId="29627" xr:uid="{00000000-0005-0000-0000-000082CD0000}"/>
    <cellStyle name="Title 2 38 4" xfId="45224" xr:uid="{00000000-0005-0000-0000-000083CD0000}"/>
    <cellStyle name="Title 2 39" xfId="21673" xr:uid="{00000000-0005-0000-0000-000084CD0000}"/>
    <cellStyle name="Title 2 39 2" xfId="37342" xr:uid="{00000000-0005-0000-0000-000085CD0000}"/>
    <cellStyle name="Title 2 39 3" xfId="52939" xr:uid="{00000000-0005-0000-0000-000086CD0000}"/>
    <cellStyle name="Title 2 4" xfId="13809" xr:uid="{00000000-0005-0000-0000-000087CD0000}"/>
    <cellStyle name="Title 2 4 2" xfId="21705" xr:uid="{00000000-0005-0000-0000-000088CD0000}"/>
    <cellStyle name="Title 2 4 2 2" xfId="37374" xr:uid="{00000000-0005-0000-0000-000089CD0000}"/>
    <cellStyle name="Title 2 4 2 3" xfId="52971" xr:uid="{00000000-0005-0000-0000-00008ACD0000}"/>
    <cellStyle name="Title 2 4 3" xfId="29628" xr:uid="{00000000-0005-0000-0000-00008BCD0000}"/>
    <cellStyle name="Title 2 4 4" xfId="45225" xr:uid="{00000000-0005-0000-0000-00008CCD0000}"/>
    <cellStyle name="Title 2 40" xfId="29596" xr:uid="{00000000-0005-0000-0000-00008DCD0000}"/>
    <cellStyle name="Title 2 41" xfId="45193" xr:uid="{00000000-0005-0000-0000-00008ECD0000}"/>
    <cellStyle name="Title 2 5" xfId="13810" xr:uid="{00000000-0005-0000-0000-00008FCD0000}"/>
    <cellStyle name="Title 2 5 2" xfId="21706" xr:uid="{00000000-0005-0000-0000-000090CD0000}"/>
    <cellStyle name="Title 2 5 2 2" xfId="37375" xr:uid="{00000000-0005-0000-0000-000091CD0000}"/>
    <cellStyle name="Title 2 5 2 3" xfId="52972" xr:uid="{00000000-0005-0000-0000-000092CD0000}"/>
    <cellStyle name="Title 2 5 3" xfId="29629" xr:uid="{00000000-0005-0000-0000-000093CD0000}"/>
    <cellStyle name="Title 2 5 4" xfId="45226" xr:uid="{00000000-0005-0000-0000-000094CD0000}"/>
    <cellStyle name="Title 2 6" xfId="13811" xr:uid="{00000000-0005-0000-0000-000095CD0000}"/>
    <cellStyle name="Title 2 6 2" xfId="21707" xr:uid="{00000000-0005-0000-0000-000096CD0000}"/>
    <cellStyle name="Title 2 6 2 2" xfId="37376" xr:uid="{00000000-0005-0000-0000-000097CD0000}"/>
    <cellStyle name="Title 2 6 2 3" xfId="52973" xr:uid="{00000000-0005-0000-0000-000098CD0000}"/>
    <cellStyle name="Title 2 6 3" xfId="29630" xr:uid="{00000000-0005-0000-0000-000099CD0000}"/>
    <cellStyle name="Title 2 6 4" xfId="45227" xr:uid="{00000000-0005-0000-0000-00009ACD0000}"/>
    <cellStyle name="Title 2 7" xfId="13812" xr:uid="{00000000-0005-0000-0000-00009BCD0000}"/>
    <cellStyle name="Title 2 7 2" xfId="21708" xr:uid="{00000000-0005-0000-0000-00009CCD0000}"/>
    <cellStyle name="Title 2 7 2 2" xfId="37377" xr:uid="{00000000-0005-0000-0000-00009DCD0000}"/>
    <cellStyle name="Title 2 7 2 3" xfId="52974" xr:uid="{00000000-0005-0000-0000-00009ECD0000}"/>
    <cellStyle name="Title 2 7 3" xfId="29631" xr:uid="{00000000-0005-0000-0000-00009FCD0000}"/>
    <cellStyle name="Title 2 7 4" xfId="45228" xr:uid="{00000000-0005-0000-0000-0000A0CD0000}"/>
    <cellStyle name="Title 2 8" xfId="13813" xr:uid="{00000000-0005-0000-0000-0000A1CD0000}"/>
    <cellStyle name="Title 2 8 2" xfId="21709" xr:uid="{00000000-0005-0000-0000-0000A2CD0000}"/>
    <cellStyle name="Title 2 8 2 2" xfId="37378" xr:uid="{00000000-0005-0000-0000-0000A3CD0000}"/>
    <cellStyle name="Title 2 8 2 3" xfId="52975" xr:uid="{00000000-0005-0000-0000-0000A4CD0000}"/>
    <cellStyle name="Title 2 8 3" xfId="29632" xr:uid="{00000000-0005-0000-0000-0000A5CD0000}"/>
    <cellStyle name="Title 2 8 4" xfId="45229" xr:uid="{00000000-0005-0000-0000-0000A6CD0000}"/>
    <cellStyle name="Title 2 9" xfId="13814" xr:uid="{00000000-0005-0000-0000-0000A7CD0000}"/>
    <cellStyle name="Title 2 9 2" xfId="21710" xr:uid="{00000000-0005-0000-0000-0000A8CD0000}"/>
    <cellStyle name="Title 2 9 2 2" xfId="37379" xr:uid="{00000000-0005-0000-0000-0000A9CD0000}"/>
    <cellStyle name="Title 2 9 2 3" xfId="52976" xr:uid="{00000000-0005-0000-0000-0000AACD0000}"/>
    <cellStyle name="Title 2 9 3" xfId="29633" xr:uid="{00000000-0005-0000-0000-0000ABCD0000}"/>
    <cellStyle name="Title 2 9 4" xfId="45230" xr:uid="{00000000-0005-0000-0000-0000ACCD0000}"/>
    <cellStyle name="Title 20" xfId="13815" xr:uid="{00000000-0005-0000-0000-0000ADCD0000}"/>
    <cellStyle name="Title 20 2" xfId="21711" xr:uid="{00000000-0005-0000-0000-0000AECD0000}"/>
    <cellStyle name="Title 20 2 2" xfId="37380" xr:uid="{00000000-0005-0000-0000-0000AFCD0000}"/>
    <cellStyle name="Title 20 2 3" xfId="52977" xr:uid="{00000000-0005-0000-0000-0000B0CD0000}"/>
    <cellStyle name="Title 20 3" xfId="29634" xr:uid="{00000000-0005-0000-0000-0000B1CD0000}"/>
    <cellStyle name="Title 20 4" xfId="45231" xr:uid="{00000000-0005-0000-0000-0000B2CD0000}"/>
    <cellStyle name="Title 21" xfId="13816" xr:uid="{00000000-0005-0000-0000-0000B3CD0000}"/>
    <cellStyle name="Title 21 2" xfId="21712" xr:uid="{00000000-0005-0000-0000-0000B4CD0000}"/>
    <cellStyle name="Title 21 2 2" xfId="37381" xr:uid="{00000000-0005-0000-0000-0000B5CD0000}"/>
    <cellStyle name="Title 21 2 3" xfId="52978" xr:uid="{00000000-0005-0000-0000-0000B6CD0000}"/>
    <cellStyle name="Title 21 3" xfId="29635" xr:uid="{00000000-0005-0000-0000-0000B7CD0000}"/>
    <cellStyle name="Title 21 4" xfId="45232" xr:uid="{00000000-0005-0000-0000-0000B8CD0000}"/>
    <cellStyle name="Title 22" xfId="13817" xr:uid="{00000000-0005-0000-0000-0000B9CD0000}"/>
    <cellStyle name="Title 22 2" xfId="21713" xr:uid="{00000000-0005-0000-0000-0000BACD0000}"/>
    <cellStyle name="Title 22 2 2" xfId="37382" xr:uid="{00000000-0005-0000-0000-0000BBCD0000}"/>
    <cellStyle name="Title 22 2 3" xfId="52979" xr:uid="{00000000-0005-0000-0000-0000BCCD0000}"/>
    <cellStyle name="Title 22 3" xfId="29636" xr:uid="{00000000-0005-0000-0000-0000BDCD0000}"/>
    <cellStyle name="Title 22 4" xfId="45233" xr:uid="{00000000-0005-0000-0000-0000BECD0000}"/>
    <cellStyle name="Title 23" xfId="13818" xr:uid="{00000000-0005-0000-0000-0000BFCD0000}"/>
    <cellStyle name="Title 23 2" xfId="21714" xr:uid="{00000000-0005-0000-0000-0000C0CD0000}"/>
    <cellStyle name="Title 23 2 2" xfId="37383" xr:uid="{00000000-0005-0000-0000-0000C1CD0000}"/>
    <cellStyle name="Title 23 2 3" xfId="52980" xr:uid="{00000000-0005-0000-0000-0000C2CD0000}"/>
    <cellStyle name="Title 23 3" xfId="29637" xr:uid="{00000000-0005-0000-0000-0000C3CD0000}"/>
    <cellStyle name="Title 23 4" xfId="45234" xr:uid="{00000000-0005-0000-0000-0000C4CD0000}"/>
    <cellStyle name="Title 24" xfId="13819" xr:uid="{00000000-0005-0000-0000-0000C5CD0000}"/>
    <cellStyle name="Title 24 2" xfId="21715" xr:uid="{00000000-0005-0000-0000-0000C6CD0000}"/>
    <cellStyle name="Title 24 2 2" xfId="37384" xr:uid="{00000000-0005-0000-0000-0000C7CD0000}"/>
    <cellStyle name="Title 24 2 3" xfId="52981" xr:uid="{00000000-0005-0000-0000-0000C8CD0000}"/>
    <cellStyle name="Title 24 3" xfId="29638" xr:uid="{00000000-0005-0000-0000-0000C9CD0000}"/>
    <cellStyle name="Title 24 4" xfId="45235" xr:uid="{00000000-0005-0000-0000-0000CACD0000}"/>
    <cellStyle name="Title 25" xfId="13820" xr:uid="{00000000-0005-0000-0000-0000CBCD0000}"/>
    <cellStyle name="Title 25 2" xfId="21716" xr:uid="{00000000-0005-0000-0000-0000CCCD0000}"/>
    <cellStyle name="Title 25 2 2" xfId="37385" xr:uid="{00000000-0005-0000-0000-0000CDCD0000}"/>
    <cellStyle name="Title 25 2 3" xfId="52982" xr:uid="{00000000-0005-0000-0000-0000CECD0000}"/>
    <cellStyle name="Title 25 3" xfId="29639" xr:uid="{00000000-0005-0000-0000-0000CFCD0000}"/>
    <cellStyle name="Title 25 4" xfId="45236" xr:uid="{00000000-0005-0000-0000-0000D0CD0000}"/>
    <cellStyle name="Title 26" xfId="13821" xr:uid="{00000000-0005-0000-0000-0000D1CD0000}"/>
    <cellStyle name="Title 26 2" xfId="21717" xr:uid="{00000000-0005-0000-0000-0000D2CD0000}"/>
    <cellStyle name="Title 26 2 2" xfId="37386" xr:uid="{00000000-0005-0000-0000-0000D3CD0000}"/>
    <cellStyle name="Title 26 2 3" xfId="52983" xr:uid="{00000000-0005-0000-0000-0000D4CD0000}"/>
    <cellStyle name="Title 26 3" xfId="29640" xr:uid="{00000000-0005-0000-0000-0000D5CD0000}"/>
    <cellStyle name="Title 26 4" xfId="45237" xr:uid="{00000000-0005-0000-0000-0000D6CD0000}"/>
    <cellStyle name="Title 27" xfId="13822" xr:uid="{00000000-0005-0000-0000-0000D7CD0000}"/>
    <cellStyle name="Title 27 2" xfId="21718" xr:uid="{00000000-0005-0000-0000-0000D8CD0000}"/>
    <cellStyle name="Title 27 2 2" xfId="37387" xr:uid="{00000000-0005-0000-0000-0000D9CD0000}"/>
    <cellStyle name="Title 27 2 3" xfId="52984" xr:uid="{00000000-0005-0000-0000-0000DACD0000}"/>
    <cellStyle name="Title 27 3" xfId="29641" xr:uid="{00000000-0005-0000-0000-0000DBCD0000}"/>
    <cellStyle name="Title 27 4" xfId="45238" xr:uid="{00000000-0005-0000-0000-0000DCCD0000}"/>
    <cellStyle name="Title 28" xfId="13823" xr:uid="{00000000-0005-0000-0000-0000DDCD0000}"/>
    <cellStyle name="Title 28 2" xfId="21719" xr:uid="{00000000-0005-0000-0000-0000DECD0000}"/>
    <cellStyle name="Title 28 2 2" xfId="37388" xr:uid="{00000000-0005-0000-0000-0000DFCD0000}"/>
    <cellStyle name="Title 28 2 3" xfId="52985" xr:uid="{00000000-0005-0000-0000-0000E0CD0000}"/>
    <cellStyle name="Title 28 3" xfId="29642" xr:uid="{00000000-0005-0000-0000-0000E1CD0000}"/>
    <cellStyle name="Title 28 4" xfId="45239" xr:uid="{00000000-0005-0000-0000-0000E2CD0000}"/>
    <cellStyle name="Title 29" xfId="13824" xr:uid="{00000000-0005-0000-0000-0000E3CD0000}"/>
    <cellStyle name="Title 29 2" xfId="21720" xr:uid="{00000000-0005-0000-0000-0000E4CD0000}"/>
    <cellStyle name="Title 29 2 2" xfId="37389" xr:uid="{00000000-0005-0000-0000-0000E5CD0000}"/>
    <cellStyle name="Title 29 2 3" xfId="52986" xr:uid="{00000000-0005-0000-0000-0000E6CD0000}"/>
    <cellStyle name="Title 29 3" xfId="29643" xr:uid="{00000000-0005-0000-0000-0000E7CD0000}"/>
    <cellStyle name="Title 29 4" xfId="45240" xr:uid="{00000000-0005-0000-0000-0000E8CD0000}"/>
    <cellStyle name="Title 3" xfId="13825" xr:uid="{00000000-0005-0000-0000-0000E9CD0000}"/>
    <cellStyle name="Title 3 2" xfId="21721" xr:uid="{00000000-0005-0000-0000-0000EACD0000}"/>
    <cellStyle name="Title 3 2 2" xfId="37390" xr:uid="{00000000-0005-0000-0000-0000EBCD0000}"/>
    <cellStyle name="Title 3 2 3" xfId="52987" xr:uid="{00000000-0005-0000-0000-0000ECCD0000}"/>
    <cellStyle name="Title 3 3" xfId="29644" xr:uid="{00000000-0005-0000-0000-0000EDCD0000}"/>
    <cellStyle name="Title 3 4" xfId="45241" xr:uid="{00000000-0005-0000-0000-0000EECD0000}"/>
    <cellStyle name="Title 30" xfId="13826" xr:uid="{00000000-0005-0000-0000-0000EFCD0000}"/>
    <cellStyle name="Title 30 2" xfId="21722" xr:uid="{00000000-0005-0000-0000-0000F0CD0000}"/>
    <cellStyle name="Title 30 2 2" xfId="37391" xr:uid="{00000000-0005-0000-0000-0000F1CD0000}"/>
    <cellStyle name="Title 30 2 3" xfId="52988" xr:uid="{00000000-0005-0000-0000-0000F2CD0000}"/>
    <cellStyle name="Title 30 3" xfId="29645" xr:uid="{00000000-0005-0000-0000-0000F3CD0000}"/>
    <cellStyle name="Title 30 4" xfId="45242" xr:uid="{00000000-0005-0000-0000-0000F4CD0000}"/>
    <cellStyle name="Title 31" xfId="13827" xr:uid="{00000000-0005-0000-0000-0000F5CD0000}"/>
    <cellStyle name="Title 31 2" xfId="21723" xr:uid="{00000000-0005-0000-0000-0000F6CD0000}"/>
    <cellStyle name="Title 31 2 2" xfId="37392" xr:uid="{00000000-0005-0000-0000-0000F7CD0000}"/>
    <cellStyle name="Title 31 2 3" xfId="52989" xr:uid="{00000000-0005-0000-0000-0000F8CD0000}"/>
    <cellStyle name="Title 31 3" xfId="29646" xr:uid="{00000000-0005-0000-0000-0000F9CD0000}"/>
    <cellStyle name="Title 31 4" xfId="45243" xr:uid="{00000000-0005-0000-0000-0000FACD0000}"/>
    <cellStyle name="Title 32" xfId="13828" xr:uid="{00000000-0005-0000-0000-0000FBCD0000}"/>
    <cellStyle name="Title 32 2" xfId="21724" xr:uid="{00000000-0005-0000-0000-0000FCCD0000}"/>
    <cellStyle name="Title 32 2 2" xfId="37393" xr:uid="{00000000-0005-0000-0000-0000FDCD0000}"/>
    <cellStyle name="Title 32 2 3" xfId="52990" xr:uid="{00000000-0005-0000-0000-0000FECD0000}"/>
    <cellStyle name="Title 32 3" xfId="29647" xr:uid="{00000000-0005-0000-0000-0000FFCD0000}"/>
    <cellStyle name="Title 32 4" xfId="45244" xr:uid="{00000000-0005-0000-0000-000000CE0000}"/>
    <cellStyle name="Title 33" xfId="13829" xr:uid="{00000000-0005-0000-0000-000001CE0000}"/>
    <cellStyle name="Title 33 2" xfId="21725" xr:uid="{00000000-0005-0000-0000-000002CE0000}"/>
    <cellStyle name="Title 33 2 2" xfId="37394" xr:uid="{00000000-0005-0000-0000-000003CE0000}"/>
    <cellStyle name="Title 33 2 3" xfId="52991" xr:uid="{00000000-0005-0000-0000-000004CE0000}"/>
    <cellStyle name="Title 33 3" xfId="29648" xr:uid="{00000000-0005-0000-0000-000005CE0000}"/>
    <cellStyle name="Title 33 4" xfId="45245" xr:uid="{00000000-0005-0000-0000-000006CE0000}"/>
    <cellStyle name="Title 34" xfId="13830" xr:uid="{00000000-0005-0000-0000-000007CE0000}"/>
    <cellStyle name="Title 34 2" xfId="21726" xr:uid="{00000000-0005-0000-0000-000008CE0000}"/>
    <cellStyle name="Title 34 2 2" xfId="37395" xr:uid="{00000000-0005-0000-0000-000009CE0000}"/>
    <cellStyle name="Title 34 2 3" xfId="52992" xr:uid="{00000000-0005-0000-0000-00000ACE0000}"/>
    <cellStyle name="Title 34 3" xfId="29649" xr:uid="{00000000-0005-0000-0000-00000BCE0000}"/>
    <cellStyle name="Title 34 4" xfId="45246" xr:uid="{00000000-0005-0000-0000-00000CCE0000}"/>
    <cellStyle name="Title 35" xfId="13831" xr:uid="{00000000-0005-0000-0000-00000DCE0000}"/>
    <cellStyle name="Title 35 2" xfId="21727" xr:uid="{00000000-0005-0000-0000-00000ECE0000}"/>
    <cellStyle name="Title 35 2 2" xfId="37396" xr:uid="{00000000-0005-0000-0000-00000FCE0000}"/>
    <cellStyle name="Title 35 2 3" xfId="52993" xr:uid="{00000000-0005-0000-0000-000010CE0000}"/>
    <cellStyle name="Title 35 3" xfId="29650" xr:uid="{00000000-0005-0000-0000-000011CE0000}"/>
    <cellStyle name="Title 35 4" xfId="45247" xr:uid="{00000000-0005-0000-0000-000012CE0000}"/>
    <cellStyle name="Title 36" xfId="13832" xr:uid="{00000000-0005-0000-0000-000013CE0000}"/>
    <cellStyle name="Title 36 2" xfId="21728" xr:uid="{00000000-0005-0000-0000-000014CE0000}"/>
    <cellStyle name="Title 36 2 2" xfId="37397" xr:uid="{00000000-0005-0000-0000-000015CE0000}"/>
    <cellStyle name="Title 36 2 3" xfId="52994" xr:uid="{00000000-0005-0000-0000-000016CE0000}"/>
    <cellStyle name="Title 36 3" xfId="29651" xr:uid="{00000000-0005-0000-0000-000017CE0000}"/>
    <cellStyle name="Title 36 4" xfId="45248" xr:uid="{00000000-0005-0000-0000-000018CE0000}"/>
    <cellStyle name="Title 37" xfId="13833" xr:uid="{00000000-0005-0000-0000-000019CE0000}"/>
    <cellStyle name="Title 37 2" xfId="21729" xr:uid="{00000000-0005-0000-0000-00001ACE0000}"/>
    <cellStyle name="Title 37 2 2" xfId="37398" xr:uid="{00000000-0005-0000-0000-00001BCE0000}"/>
    <cellStyle name="Title 37 2 3" xfId="52995" xr:uid="{00000000-0005-0000-0000-00001CCE0000}"/>
    <cellStyle name="Title 37 3" xfId="29652" xr:uid="{00000000-0005-0000-0000-00001DCE0000}"/>
    <cellStyle name="Title 37 4" xfId="45249" xr:uid="{00000000-0005-0000-0000-00001ECE0000}"/>
    <cellStyle name="Title 38" xfId="13834" xr:uid="{00000000-0005-0000-0000-00001FCE0000}"/>
    <cellStyle name="Title 38 2" xfId="21730" xr:uid="{00000000-0005-0000-0000-000020CE0000}"/>
    <cellStyle name="Title 38 2 2" xfId="37399" xr:uid="{00000000-0005-0000-0000-000021CE0000}"/>
    <cellStyle name="Title 38 2 3" xfId="52996" xr:uid="{00000000-0005-0000-0000-000022CE0000}"/>
    <cellStyle name="Title 38 3" xfId="29653" xr:uid="{00000000-0005-0000-0000-000023CE0000}"/>
    <cellStyle name="Title 38 4" xfId="45250" xr:uid="{00000000-0005-0000-0000-000024CE0000}"/>
    <cellStyle name="Title 4" xfId="13835" xr:uid="{00000000-0005-0000-0000-000025CE0000}"/>
    <cellStyle name="Title 4 2" xfId="21731" xr:uid="{00000000-0005-0000-0000-000026CE0000}"/>
    <cellStyle name="Title 4 2 2" xfId="37400" xr:uid="{00000000-0005-0000-0000-000027CE0000}"/>
    <cellStyle name="Title 4 2 3" xfId="52997" xr:uid="{00000000-0005-0000-0000-000028CE0000}"/>
    <cellStyle name="Title 4 3" xfId="29654" xr:uid="{00000000-0005-0000-0000-000029CE0000}"/>
    <cellStyle name="Title 4 4" xfId="45251" xr:uid="{00000000-0005-0000-0000-00002ACE0000}"/>
    <cellStyle name="Title 5" xfId="13836" xr:uid="{00000000-0005-0000-0000-00002BCE0000}"/>
    <cellStyle name="Title 5 2" xfId="21732" xr:uid="{00000000-0005-0000-0000-00002CCE0000}"/>
    <cellStyle name="Title 5 2 2" xfId="37401" xr:uid="{00000000-0005-0000-0000-00002DCE0000}"/>
    <cellStyle name="Title 5 2 3" xfId="52998" xr:uid="{00000000-0005-0000-0000-00002ECE0000}"/>
    <cellStyle name="Title 5 3" xfId="29655" xr:uid="{00000000-0005-0000-0000-00002FCE0000}"/>
    <cellStyle name="Title 5 4" xfId="45252" xr:uid="{00000000-0005-0000-0000-000030CE0000}"/>
    <cellStyle name="Title 6" xfId="13837" xr:uid="{00000000-0005-0000-0000-000031CE0000}"/>
    <cellStyle name="Title 6 2" xfId="21733" xr:uid="{00000000-0005-0000-0000-000032CE0000}"/>
    <cellStyle name="Title 6 2 2" xfId="37402" xr:uid="{00000000-0005-0000-0000-000033CE0000}"/>
    <cellStyle name="Title 6 2 3" xfId="52999" xr:uid="{00000000-0005-0000-0000-000034CE0000}"/>
    <cellStyle name="Title 6 3" xfId="29656" xr:uid="{00000000-0005-0000-0000-000035CE0000}"/>
    <cellStyle name="Title 6 4" xfId="45253" xr:uid="{00000000-0005-0000-0000-000036CE0000}"/>
    <cellStyle name="Title 7" xfId="13838" xr:uid="{00000000-0005-0000-0000-000037CE0000}"/>
    <cellStyle name="Title 7 2" xfId="21734" xr:uid="{00000000-0005-0000-0000-000038CE0000}"/>
    <cellStyle name="Title 7 2 2" xfId="37403" xr:uid="{00000000-0005-0000-0000-000039CE0000}"/>
    <cellStyle name="Title 7 2 3" xfId="53000" xr:uid="{00000000-0005-0000-0000-00003ACE0000}"/>
    <cellStyle name="Title 7 3" xfId="29657" xr:uid="{00000000-0005-0000-0000-00003BCE0000}"/>
    <cellStyle name="Title 7 4" xfId="45254" xr:uid="{00000000-0005-0000-0000-00003CCE0000}"/>
    <cellStyle name="Title 8" xfId="13839" xr:uid="{00000000-0005-0000-0000-00003DCE0000}"/>
    <cellStyle name="Title 8 2" xfId="21735" xr:uid="{00000000-0005-0000-0000-00003ECE0000}"/>
    <cellStyle name="Title 8 2 2" xfId="37404" xr:uid="{00000000-0005-0000-0000-00003FCE0000}"/>
    <cellStyle name="Title 8 2 3" xfId="53001" xr:uid="{00000000-0005-0000-0000-000040CE0000}"/>
    <cellStyle name="Title 8 3" xfId="29658" xr:uid="{00000000-0005-0000-0000-000041CE0000}"/>
    <cellStyle name="Title 8 4" xfId="45255" xr:uid="{00000000-0005-0000-0000-000042CE0000}"/>
    <cellStyle name="Title 9" xfId="13840" xr:uid="{00000000-0005-0000-0000-000043CE0000}"/>
    <cellStyle name="Title 9 2" xfId="21736" xr:uid="{00000000-0005-0000-0000-000044CE0000}"/>
    <cellStyle name="Title 9 2 2" xfId="37405" xr:uid="{00000000-0005-0000-0000-000045CE0000}"/>
    <cellStyle name="Title 9 2 3" xfId="53002" xr:uid="{00000000-0005-0000-0000-000046CE0000}"/>
    <cellStyle name="Title 9 3" xfId="29659" xr:uid="{00000000-0005-0000-0000-000047CE0000}"/>
    <cellStyle name="Title 9 4" xfId="45256" xr:uid="{00000000-0005-0000-0000-000048CE0000}"/>
    <cellStyle name="Title Row" xfId="13841" xr:uid="{00000000-0005-0000-0000-000049CE0000}"/>
    <cellStyle name="Title Row 2" xfId="21737" xr:uid="{00000000-0005-0000-0000-00004ACE0000}"/>
    <cellStyle name="Title Row 2 2" xfId="37406" xr:uid="{00000000-0005-0000-0000-00004BCE0000}"/>
    <cellStyle name="Title Row 2 3" xfId="53003" xr:uid="{00000000-0005-0000-0000-00004CCE0000}"/>
    <cellStyle name="Title Row 3" xfId="29660" xr:uid="{00000000-0005-0000-0000-00004DCE0000}"/>
    <cellStyle name="Title Row 4" xfId="45257" xr:uid="{00000000-0005-0000-0000-00004ECE0000}"/>
    <cellStyle name="Título" xfId="3" builtinId="15" customBuiltin="1"/>
    <cellStyle name="Título 1" xfId="4" builtinId="16" customBuiltin="1"/>
    <cellStyle name="Título 1 2" xfId="479" xr:uid="{00000000-0005-0000-0000-000051CE0000}"/>
    <cellStyle name="Título 1 2 2" xfId="21738" xr:uid="{00000000-0005-0000-0000-000052CE0000}"/>
    <cellStyle name="Título 1 2 2 2" xfId="37407" xr:uid="{00000000-0005-0000-0000-000053CE0000}"/>
    <cellStyle name="Título 1 2 2 3" xfId="53004" xr:uid="{00000000-0005-0000-0000-000054CE0000}"/>
    <cellStyle name="Título 1 2 3" xfId="13842" xr:uid="{00000000-0005-0000-0000-000055CE0000}"/>
    <cellStyle name="Título 1 2 3 2" xfId="29661" xr:uid="{00000000-0005-0000-0000-000056CE0000}"/>
    <cellStyle name="Título 1 2 4" xfId="45258" xr:uid="{00000000-0005-0000-0000-000057CE0000}"/>
    <cellStyle name="Título 1 3" xfId="13843" xr:uid="{00000000-0005-0000-0000-000058CE0000}"/>
    <cellStyle name="Título 1 3 2" xfId="21739" xr:uid="{00000000-0005-0000-0000-000059CE0000}"/>
    <cellStyle name="Título 1 3 2 2" xfId="37408" xr:uid="{00000000-0005-0000-0000-00005ACE0000}"/>
    <cellStyle name="Título 1 3 2 3" xfId="53005" xr:uid="{00000000-0005-0000-0000-00005BCE0000}"/>
    <cellStyle name="Título 1 3 3" xfId="29662" xr:uid="{00000000-0005-0000-0000-00005CCE0000}"/>
    <cellStyle name="Título 1 3 4" xfId="45259" xr:uid="{00000000-0005-0000-0000-00005DCE0000}"/>
    <cellStyle name="Título 2" xfId="5" builtinId="17" customBuiltin="1"/>
    <cellStyle name="Título 2 2" xfId="480" xr:uid="{00000000-0005-0000-0000-00005FCE0000}"/>
    <cellStyle name="Título 2 2 2" xfId="21740" xr:uid="{00000000-0005-0000-0000-000060CE0000}"/>
    <cellStyle name="Título 2 2 2 2" xfId="37409" xr:uid="{00000000-0005-0000-0000-000061CE0000}"/>
    <cellStyle name="Título 2 2 2 3" xfId="53006" xr:uid="{00000000-0005-0000-0000-000062CE0000}"/>
    <cellStyle name="Título 2 2 3" xfId="13844" xr:uid="{00000000-0005-0000-0000-000063CE0000}"/>
    <cellStyle name="Título 2 2 3 2" xfId="29663" xr:uid="{00000000-0005-0000-0000-000064CE0000}"/>
    <cellStyle name="Título 2 2 4" xfId="45260" xr:uid="{00000000-0005-0000-0000-000065CE0000}"/>
    <cellStyle name="Título 3" xfId="6" builtinId="18" customBuiltin="1"/>
    <cellStyle name="Título 3 2" xfId="481" xr:uid="{00000000-0005-0000-0000-000067CE0000}"/>
    <cellStyle name="Título 3 2 2" xfId="21741" xr:uid="{00000000-0005-0000-0000-000068CE0000}"/>
    <cellStyle name="Título 3 2 2 2" xfId="37410" xr:uid="{00000000-0005-0000-0000-000069CE0000}"/>
    <cellStyle name="Título 3 2 2 3" xfId="53007" xr:uid="{00000000-0005-0000-0000-00006ACE0000}"/>
    <cellStyle name="Título 3 2 3" xfId="13845" xr:uid="{00000000-0005-0000-0000-00006BCE0000}"/>
    <cellStyle name="Título 3 2 3 2" xfId="29664" xr:uid="{00000000-0005-0000-0000-00006CCE0000}"/>
    <cellStyle name="Título 3 2 4" xfId="45261" xr:uid="{00000000-0005-0000-0000-00006DCE0000}"/>
    <cellStyle name="Título 3 3" xfId="13846" xr:uid="{00000000-0005-0000-0000-00006ECE0000}"/>
    <cellStyle name="Título 3 3 2" xfId="21742" xr:uid="{00000000-0005-0000-0000-00006FCE0000}"/>
    <cellStyle name="Título 3 3 2 2" xfId="37411" xr:uid="{00000000-0005-0000-0000-000070CE0000}"/>
    <cellStyle name="Título 3 3 2 3" xfId="53008" xr:uid="{00000000-0005-0000-0000-000071CE0000}"/>
    <cellStyle name="Título 3 3 3" xfId="29665" xr:uid="{00000000-0005-0000-0000-000072CE0000}"/>
    <cellStyle name="Título 3 3 4" xfId="45262" xr:uid="{00000000-0005-0000-0000-000073CE0000}"/>
    <cellStyle name="Título 4" xfId="7" builtinId="19" customBuiltin="1"/>
    <cellStyle name="Título 4 2" xfId="482" xr:uid="{00000000-0005-0000-0000-000075CE0000}"/>
    <cellStyle name="Título 4 2 2" xfId="21743" xr:uid="{00000000-0005-0000-0000-000076CE0000}"/>
    <cellStyle name="Título 4 2 2 2" xfId="37412" xr:uid="{00000000-0005-0000-0000-000077CE0000}"/>
    <cellStyle name="Título 4 2 2 3" xfId="53009" xr:uid="{00000000-0005-0000-0000-000078CE0000}"/>
    <cellStyle name="Título 4 2 3" xfId="13847" xr:uid="{00000000-0005-0000-0000-000079CE0000}"/>
    <cellStyle name="Título 4 2 3 2" xfId="29666" xr:uid="{00000000-0005-0000-0000-00007ACE0000}"/>
    <cellStyle name="Título 4 2 4" xfId="45263" xr:uid="{00000000-0005-0000-0000-00007BCE0000}"/>
    <cellStyle name="Título 4 3" xfId="13848" xr:uid="{00000000-0005-0000-0000-00007CCE0000}"/>
    <cellStyle name="Título 4 3 2" xfId="21744" xr:uid="{00000000-0005-0000-0000-00007DCE0000}"/>
    <cellStyle name="Título 4 3 2 2" xfId="37413" xr:uid="{00000000-0005-0000-0000-00007ECE0000}"/>
    <cellStyle name="Título 4 3 2 3" xfId="53010" xr:uid="{00000000-0005-0000-0000-00007FCE0000}"/>
    <cellStyle name="Título 4 3 3" xfId="29667" xr:uid="{00000000-0005-0000-0000-000080CE0000}"/>
    <cellStyle name="Título 4 3 4" xfId="45264" xr:uid="{00000000-0005-0000-0000-000081CE0000}"/>
    <cellStyle name="Título 5" xfId="483" xr:uid="{00000000-0005-0000-0000-000082CE0000}"/>
    <cellStyle name="Título 5 2" xfId="21745" xr:uid="{00000000-0005-0000-0000-000083CE0000}"/>
    <cellStyle name="Título 5 2 2" xfId="37414" xr:uid="{00000000-0005-0000-0000-000084CE0000}"/>
    <cellStyle name="Título 5 2 3" xfId="53011" xr:uid="{00000000-0005-0000-0000-000085CE0000}"/>
    <cellStyle name="Título 5 3" xfId="13849" xr:uid="{00000000-0005-0000-0000-000086CE0000}"/>
    <cellStyle name="Título 5 3 2" xfId="29668" xr:uid="{00000000-0005-0000-0000-000087CE0000}"/>
    <cellStyle name="Título 5 4" xfId="45265" xr:uid="{00000000-0005-0000-0000-000088CE0000}"/>
    <cellStyle name="TOC 1" xfId="13850" xr:uid="{00000000-0005-0000-0000-000089CE0000}"/>
    <cellStyle name="TOC 1 2" xfId="21746" xr:uid="{00000000-0005-0000-0000-00008ACE0000}"/>
    <cellStyle name="TOC 1 2 2" xfId="37415" xr:uid="{00000000-0005-0000-0000-00008BCE0000}"/>
    <cellStyle name="TOC 1 2 3" xfId="53012" xr:uid="{00000000-0005-0000-0000-00008CCE0000}"/>
    <cellStyle name="TOC 1 3" xfId="29669" xr:uid="{00000000-0005-0000-0000-00008DCE0000}"/>
    <cellStyle name="TOC 1 4" xfId="45266" xr:uid="{00000000-0005-0000-0000-00008ECE0000}"/>
    <cellStyle name="TOC 2" xfId="13851" xr:uid="{00000000-0005-0000-0000-00008FCE0000}"/>
    <cellStyle name="TOC 2 2" xfId="21747" xr:uid="{00000000-0005-0000-0000-000090CE0000}"/>
    <cellStyle name="TOC 2 2 2" xfId="37416" xr:uid="{00000000-0005-0000-0000-000091CE0000}"/>
    <cellStyle name="TOC 2 2 3" xfId="53013" xr:uid="{00000000-0005-0000-0000-000092CE0000}"/>
    <cellStyle name="TOC 2 3" xfId="29670" xr:uid="{00000000-0005-0000-0000-000093CE0000}"/>
    <cellStyle name="TOC 2 4" xfId="45267" xr:uid="{00000000-0005-0000-0000-000094CE0000}"/>
    <cellStyle name="Top" xfId="13852" xr:uid="{00000000-0005-0000-0000-000095CE0000}"/>
    <cellStyle name="Top &amp; dble Btm lines" xfId="13853" xr:uid="{00000000-0005-0000-0000-000096CE0000}"/>
    <cellStyle name="Top &amp; dble Btm lines 2" xfId="21749" xr:uid="{00000000-0005-0000-0000-000097CE0000}"/>
    <cellStyle name="Top &amp; dble Btm lines 2 2" xfId="37418" xr:uid="{00000000-0005-0000-0000-000098CE0000}"/>
    <cellStyle name="Top &amp; dble Btm lines 2 3" xfId="53015" xr:uid="{00000000-0005-0000-0000-000099CE0000}"/>
    <cellStyle name="Top &amp; dble Btm lines 3" xfId="29672" xr:uid="{00000000-0005-0000-0000-00009ACE0000}"/>
    <cellStyle name="Top &amp; dble Btm lines 4" xfId="45269" xr:uid="{00000000-0005-0000-0000-00009BCE0000}"/>
    <cellStyle name="Top 10" xfId="45268" xr:uid="{00000000-0005-0000-0000-00009CCE0000}"/>
    <cellStyle name="Top 2" xfId="21748" xr:uid="{00000000-0005-0000-0000-00009DCE0000}"/>
    <cellStyle name="Top 2 2" xfId="37417" xr:uid="{00000000-0005-0000-0000-00009ECE0000}"/>
    <cellStyle name="Top 2 3" xfId="53014" xr:uid="{00000000-0005-0000-0000-00009FCE0000}"/>
    <cellStyle name="Top 3" xfId="21862" xr:uid="{00000000-0005-0000-0000-0000A0CE0000}"/>
    <cellStyle name="Top 3 2" xfId="37531" xr:uid="{00000000-0005-0000-0000-0000A1CE0000}"/>
    <cellStyle name="Top 3 3" xfId="53128" xr:uid="{00000000-0005-0000-0000-0000A2CE0000}"/>
    <cellStyle name="Top 4" xfId="14636" xr:uid="{00000000-0005-0000-0000-0000A3CE0000}"/>
    <cellStyle name="Top 4 2" xfId="30305" xr:uid="{00000000-0005-0000-0000-0000A4CE0000}"/>
    <cellStyle name="Top 4 3" xfId="45902" xr:uid="{00000000-0005-0000-0000-0000A5CE0000}"/>
    <cellStyle name="Top 5" xfId="21857" xr:uid="{00000000-0005-0000-0000-0000A6CE0000}"/>
    <cellStyle name="Top 5 2" xfId="37526" xr:uid="{00000000-0005-0000-0000-0000A7CE0000}"/>
    <cellStyle name="Top 5 3" xfId="53123" xr:uid="{00000000-0005-0000-0000-0000A8CE0000}"/>
    <cellStyle name="Top 6" xfId="14632" xr:uid="{00000000-0005-0000-0000-0000A9CE0000}"/>
    <cellStyle name="Top 6 2" xfId="30301" xr:uid="{00000000-0005-0000-0000-0000AACE0000}"/>
    <cellStyle name="Top 6 3" xfId="45898" xr:uid="{00000000-0005-0000-0000-0000ABCE0000}"/>
    <cellStyle name="Top 7" xfId="21853" xr:uid="{00000000-0005-0000-0000-0000ACCE0000}"/>
    <cellStyle name="Top 7 2" xfId="37522" xr:uid="{00000000-0005-0000-0000-0000ADCE0000}"/>
    <cellStyle name="Top 7 3" xfId="53119" xr:uid="{00000000-0005-0000-0000-0000AECE0000}"/>
    <cellStyle name="Top 8" xfId="29671" xr:uid="{00000000-0005-0000-0000-0000AFCE0000}"/>
    <cellStyle name="Top 9" xfId="37621" xr:uid="{00000000-0005-0000-0000-0000B0CE0000}"/>
    <cellStyle name="Tope - Style1" xfId="13854" xr:uid="{00000000-0005-0000-0000-0000B1CE0000}"/>
    <cellStyle name="Tope - Style1 2" xfId="21750" xr:uid="{00000000-0005-0000-0000-0000B2CE0000}"/>
    <cellStyle name="Tope - Style1 2 2" xfId="37419" xr:uid="{00000000-0005-0000-0000-0000B3CE0000}"/>
    <cellStyle name="Tope - Style1 2 3" xfId="53016" xr:uid="{00000000-0005-0000-0000-0000B4CE0000}"/>
    <cellStyle name="Tope - Style1 3" xfId="29673" xr:uid="{00000000-0005-0000-0000-0000B5CE0000}"/>
    <cellStyle name="Tope - Style1 4" xfId="45270" xr:uid="{00000000-0005-0000-0000-0000B6CE0000}"/>
    <cellStyle name="Total" xfId="18" builtinId="25" customBuiltin="1"/>
    <cellStyle name="Total 1" xfId="13855" xr:uid="{00000000-0005-0000-0000-0000B8CE0000}"/>
    <cellStyle name="Total 1 2" xfId="13856" xr:uid="{00000000-0005-0000-0000-0000B9CE0000}"/>
    <cellStyle name="Total 1 2 2" xfId="21752" xr:uid="{00000000-0005-0000-0000-0000BACE0000}"/>
    <cellStyle name="Total 1 2 2 2" xfId="37421" xr:uid="{00000000-0005-0000-0000-0000BBCE0000}"/>
    <cellStyle name="Total 1 2 2 3" xfId="53018" xr:uid="{00000000-0005-0000-0000-0000BCCE0000}"/>
    <cellStyle name="Total 1 2 3" xfId="29675" xr:uid="{00000000-0005-0000-0000-0000BDCE0000}"/>
    <cellStyle name="Total 1 2 4" xfId="45272" xr:uid="{00000000-0005-0000-0000-0000BECE0000}"/>
    <cellStyle name="Total 1 3" xfId="13857" xr:uid="{00000000-0005-0000-0000-0000BFCE0000}"/>
    <cellStyle name="Total 1 3 2" xfId="21753" xr:uid="{00000000-0005-0000-0000-0000C0CE0000}"/>
    <cellStyle name="Total 1 3 2 2" xfId="37422" xr:uid="{00000000-0005-0000-0000-0000C1CE0000}"/>
    <cellStyle name="Total 1 3 2 3" xfId="53019" xr:uid="{00000000-0005-0000-0000-0000C2CE0000}"/>
    <cellStyle name="Total 1 3 3" xfId="29676" xr:uid="{00000000-0005-0000-0000-0000C3CE0000}"/>
    <cellStyle name="Total 1 3 4" xfId="45273" xr:uid="{00000000-0005-0000-0000-0000C4CE0000}"/>
    <cellStyle name="Total 1 4" xfId="21751" xr:uid="{00000000-0005-0000-0000-0000C5CE0000}"/>
    <cellStyle name="Total 1 4 2" xfId="37420" xr:uid="{00000000-0005-0000-0000-0000C6CE0000}"/>
    <cellStyle name="Total 1 4 3" xfId="53017" xr:uid="{00000000-0005-0000-0000-0000C7CE0000}"/>
    <cellStyle name="Total 1 5" xfId="29674" xr:uid="{00000000-0005-0000-0000-0000C8CE0000}"/>
    <cellStyle name="Total 1 6" xfId="45271" xr:uid="{00000000-0005-0000-0000-0000C9CE0000}"/>
    <cellStyle name="Total 2" xfId="484" xr:uid="{00000000-0005-0000-0000-0000CACE0000}"/>
    <cellStyle name="Total 2 2" xfId="13859" xr:uid="{00000000-0005-0000-0000-0000CBCE0000}"/>
    <cellStyle name="Total 2 2 2" xfId="13860" xr:uid="{00000000-0005-0000-0000-0000CCCE0000}"/>
    <cellStyle name="Total 2 2 2 2" xfId="21756" xr:uid="{00000000-0005-0000-0000-0000CDCE0000}"/>
    <cellStyle name="Total 2 2 2 2 2" xfId="37425" xr:uid="{00000000-0005-0000-0000-0000CECE0000}"/>
    <cellStyle name="Total 2 2 2 2 3" xfId="53022" xr:uid="{00000000-0005-0000-0000-0000CFCE0000}"/>
    <cellStyle name="Total 2 2 2 3" xfId="29679" xr:uid="{00000000-0005-0000-0000-0000D0CE0000}"/>
    <cellStyle name="Total 2 2 2 4" xfId="45276" xr:uid="{00000000-0005-0000-0000-0000D1CE0000}"/>
    <cellStyle name="Total 2 2 3" xfId="21755" xr:uid="{00000000-0005-0000-0000-0000D2CE0000}"/>
    <cellStyle name="Total 2 2 3 2" xfId="37424" xr:uid="{00000000-0005-0000-0000-0000D3CE0000}"/>
    <cellStyle name="Total 2 2 3 3" xfId="53021" xr:uid="{00000000-0005-0000-0000-0000D4CE0000}"/>
    <cellStyle name="Total 2 2 4" xfId="29678" xr:uid="{00000000-0005-0000-0000-0000D5CE0000}"/>
    <cellStyle name="Total 2 2 5" xfId="45275" xr:uid="{00000000-0005-0000-0000-0000D6CE0000}"/>
    <cellStyle name="Total 2 3" xfId="21754" xr:uid="{00000000-0005-0000-0000-0000D7CE0000}"/>
    <cellStyle name="Total 2 3 2" xfId="37423" xr:uid="{00000000-0005-0000-0000-0000D8CE0000}"/>
    <cellStyle name="Total 2 3 3" xfId="53020" xr:uid="{00000000-0005-0000-0000-0000D9CE0000}"/>
    <cellStyle name="Total 2 4" xfId="13858" xr:uid="{00000000-0005-0000-0000-0000DACE0000}"/>
    <cellStyle name="Total 2 4 2" xfId="29677" xr:uid="{00000000-0005-0000-0000-0000DBCE0000}"/>
    <cellStyle name="Total 2 5" xfId="45274" xr:uid="{00000000-0005-0000-0000-0000DCCE0000}"/>
    <cellStyle name="Total 3" xfId="13861" xr:uid="{00000000-0005-0000-0000-0000DDCE0000}"/>
    <cellStyle name="Total 3 2" xfId="13862" xr:uid="{00000000-0005-0000-0000-0000DECE0000}"/>
    <cellStyle name="Total 3 2 2" xfId="21758" xr:uid="{00000000-0005-0000-0000-0000DFCE0000}"/>
    <cellStyle name="Total 3 2 2 2" xfId="37427" xr:uid="{00000000-0005-0000-0000-0000E0CE0000}"/>
    <cellStyle name="Total 3 2 2 3" xfId="53024" xr:uid="{00000000-0005-0000-0000-0000E1CE0000}"/>
    <cellStyle name="Total 3 2 3" xfId="29681" xr:uid="{00000000-0005-0000-0000-0000E2CE0000}"/>
    <cellStyle name="Total 3 2 4" xfId="45278" xr:uid="{00000000-0005-0000-0000-0000E3CE0000}"/>
    <cellStyle name="Total 3 3" xfId="13863" xr:uid="{00000000-0005-0000-0000-0000E4CE0000}"/>
    <cellStyle name="Total 3 3 2" xfId="21759" xr:uid="{00000000-0005-0000-0000-0000E5CE0000}"/>
    <cellStyle name="Total 3 3 2 2" xfId="37428" xr:uid="{00000000-0005-0000-0000-0000E6CE0000}"/>
    <cellStyle name="Total 3 3 2 3" xfId="53025" xr:uid="{00000000-0005-0000-0000-0000E7CE0000}"/>
    <cellStyle name="Total 3 3 3" xfId="29682" xr:uid="{00000000-0005-0000-0000-0000E8CE0000}"/>
    <cellStyle name="Total 3 3 4" xfId="45279" xr:uid="{00000000-0005-0000-0000-0000E9CE0000}"/>
    <cellStyle name="Total 3 4" xfId="13864" xr:uid="{00000000-0005-0000-0000-0000EACE0000}"/>
    <cellStyle name="Total 3 4 2" xfId="21760" xr:uid="{00000000-0005-0000-0000-0000EBCE0000}"/>
    <cellStyle name="Total 3 4 2 2" xfId="37429" xr:uid="{00000000-0005-0000-0000-0000ECCE0000}"/>
    <cellStyle name="Total 3 4 2 3" xfId="53026" xr:uid="{00000000-0005-0000-0000-0000EDCE0000}"/>
    <cellStyle name="Total 3 4 3" xfId="29683" xr:uid="{00000000-0005-0000-0000-0000EECE0000}"/>
    <cellStyle name="Total 3 4 4" xfId="45280" xr:uid="{00000000-0005-0000-0000-0000EFCE0000}"/>
    <cellStyle name="Total 3 5" xfId="13865" xr:uid="{00000000-0005-0000-0000-0000F0CE0000}"/>
    <cellStyle name="Total 3 5 2" xfId="21761" xr:uid="{00000000-0005-0000-0000-0000F1CE0000}"/>
    <cellStyle name="Total 3 5 2 2" xfId="37430" xr:uid="{00000000-0005-0000-0000-0000F2CE0000}"/>
    <cellStyle name="Total 3 5 2 3" xfId="53027" xr:uid="{00000000-0005-0000-0000-0000F3CE0000}"/>
    <cellStyle name="Total 3 5 3" xfId="29684" xr:uid="{00000000-0005-0000-0000-0000F4CE0000}"/>
    <cellStyle name="Total 3 5 4" xfId="45281" xr:uid="{00000000-0005-0000-0000-0000F5CE0000}"/>
    <cellStyle name="Total 3 6" xfId="21757" xr:uid="{00000000-0005-0000-0000-0000F6CE0000}"/>
    <cellStyle name="Total 3 6 2" xfId="37426" xr:uid="{00000000-0005-0000-0000-0000F7CE0000}"/>
    <cellStyle name="Total 3 6 3" xfId="53023" xr:uid="{00000000-0005-0000-0000-0000F8CE0000}"/>
    <cellStyle name="Total 3 7" xfId="29680" xr:uid="{00000000-0005-0000-0000-0000F9CE0000}"/>
    <cellStyle name="Total 3 8" xfId="45277" xr:uid="{00000000-0005-0000-0000-0000FACE0000}"/>
    <cellStyle name="Total 4" xfId="13866" xr:uid="{00000000-0005-0000-0000-0000FBCE0000}"/>
    <cellStyle name="Total 4 2" xfId="13867" xr:uid="{00000000-0005-0000-0000-0000FCCE0000}"/>
    <cellStyle name="Total 4 2 2" xfId="13868" xr:uid="{00000000-0005-0000-0000-0000FDCE0000}"/>
    <cellStyle name="Total 4 2 2 2" xfId="21764" xr:uid="{00000000-0005-0000-0000-0000FECE0000}"/>
    <cellStyle name="Total 4 2 2 2 2" xfId="37433" xr:uid="{00000000-0005-0000-0000-0000FFCE0000}"/>
    <cellStyle name="Total 4 2 2 2 3" xfId="53030" xr:uid="{00000000-0005-0000-0000-000000CF0000}"/>
    <cellStyle name="Total 4 2 2 3" xfId="29687" xr:uid="{00000000-0005-0000-0000-000001CF0000}"/>
    <cellStyle name="Total 4 2 2 4" xfId="45284" xr:uid="{00000000-0005-0000-0000-000002CF0000}"/>
    <cellStyle name="Total 4 2 3" xfId="21763" xr:uid="{00000000-0005-0000-0000-000003CF0000}"/>
    <cellStyle name="Total 4 2 3 2" xfId="37432" xr:uid="{00000000-0005-0000-0000-000004CF0000}"/>
    <cellStyle name="Total 4 2 3 3" xfId="53029" xr:uid="{00000000-0005-0000-0000-000005CF0000}"/>
    <cellStyle name="Total 4 2 4" xfId="29686" xr:uid="{00000000-0005-0000-0000-000006CF0000}"/>
    <cellStyle name="Total 4 2 5" xfId="45283" xr:uid="{00000000-0005-0000-0000-000007CF0000}"/>
    <cellStyle name="Total 4 3" xfId="13869" xr:uid="{00000000-0005-0000-0000-000008CF0000}"/>
    <cellStyle name="Total 4 3 2" xfId="13870" xr:uid="{00000000-0005-0000-0000-000009CF0000}"/>
    <cellStyle name="Total 4 3 2 2" xfId="21766" xr:uid="{00000000-0005-0000-0000-00000ACF0000}"/>
    <cellStyle name="Total 4 3 2 2 2" xfId="37435" xr:uid="{00000000-0005-0000-0000-00000BCF0000}"/>
    <cellStyle name="Total 4 3 2 2 3" xfId="53032" xr:uid="{00000000-0005-0000-0000-00000CCF0000}"/>
    <cellStyle name="Total 4 3 2 3" xfId="29689" xr:uid="{00000000-0005-0000-0000-00000DCF0000}"/>
    <cellStyle name="Total 4 3 2 4" xfId="45286" xr:uid="{00000000-0005-0000-0000-00000ECF0000}"/>
    <cellStyle name="Total 4 3 3" xfId="21765" xr:uid="{00000000-0005-0000-0000-00000FCF0000}"/>
    <cellStyle name="Total 4 3 3 2" xfId="37434" xr:uid="{00000000-0005-0000-0000-000010CF0000}"/>
    <cellStyle name="Total 4 3 3 3" xfId="53031" xr:uid="{00000000-0005-0000-0000-000011CF0000}"/>
    <cellStyle name="Total 4 3 4" xfId="29688" xr:uid="{00000000-0005-0000-0000-000012CF0000}"/>
    <cellStyle name="Total 4 3 5" xfId="45285" xr:uid="{00000000-0005-0000-0000-000013CF0000}"/>
    <cellStyle name="Total 4 4" xfId="13871" xr:uid="{00000000-0005-0000-0000-000014CF0000}"/>
    <cellStyle name="Total 4 4 2" xfId="13872" xr:uid="{00000000-0005-0000-0000-000015CF0000}"/>
    <cellStyle name="Total 4 4 2 2" xfId="21768" xr:uid="{00000000-0005-0000-0000-000016CF0000}"/>
    <cellStyle name="Total 4 4 2 2 2" xfId="37437" xr:uid="{00000000-0005-0000-0000-000017CF0000}"/>
    <cellStyle name="Total 4 4 2 2 3" xfId="53034" xr:uid="{00000000-0005-0000-0000-000018CF0000}"/>
    <cellStyle name="Total 4 4 2 3" xfId="29691" xr:uid="{00000000-0005-0000-0000-000019CF0000}"/>
    <cellStyle name="Total 4 4 2 4" xfId="45288" xr:uid="{00000000-0005-0000-0000-00001ACF0000}"/>
    <cellStyle name="Total 4 4 3" xfId="21767" xr:uid="{00000000-0005-0000-0000-00001BCF0000}"/>
    <cellStyle name="Total 4 4 3 2" xfId="37436" xr:uid="{00000000-0005-0000-0000-00001CCF0000}"/>
    <cellStyle name="Total 4 4 3 3" xfId="53033" xr:uid="{00000000-0005-0000-0000-00001DCF0000}"/>
    <cellStyle name="Total 4 4 4" xfId="29690" xr:uid="{00000000-0005-0000-0000-00001ECF0000}"/>
    <cellStyle name="Total 4 4 5" xfId="45287" xr:uid="{00000000-0005-0000-0000-00001FCF0000}"/>
    <cellStyle name="Total 4 5" xfId="13873" xr:uid="{00000000-0005-0000-0000-000020CF0000}"/>
    <cellStyle name="Total 4 5 2" xfId="13874" xr:uid="{00000000-0005-0000-0000-000021CF0000}"/>
    <cellStyle name="Total 4 5 2 2" xfId="21770" xr:uid="{00000000-0005-0000-0000-000022CF0000}"/>
    <cellStyle name="Total 4 5 2 2 2" xfId="37439" xr:uid="{00000000-0005-0000-0000-000023CF0000}"/>
    <cellStyle name="Total 4 5 2 2 3" xfId="53036" xr:uid="{00000000-0005-0000-0000-000024CF0000}"/>
    <cellStyle name="Total 4 5 2 3" xfId="29693" xr:uid="{00000000-0005-0000-0000-000025CF0000}"/>
    <cellStyle name="Total 4 5 2 4" xfId="45290" xr:uid="{00000000-0005-0000-0000-000026CF0000}"/>
    <cellStyle name="Total 4 5 3" xfId="21769" xr:uid="{00000000-0005-0000-0000-000027CF0000}"/>
    <cellStyle name="Total 4 5 3 2" xfId="37438" xr:uid="{00000000-0005-0000-0000-000028CF0000}"/>
    <cellStyle name="Total 4 5 3 3" xfId="53035" xr:uid="{00000000-0005-0000-0000-000029CF0000}"/>
    <cellStyle name="Total 4 5 4" xfId="29692" xr:uid="{00000000-0005-0000-0000-00002ACF0000}"/>
    <cellStyle name="Total 4 5 5" xfId="45289" xr:uid="{00000000-0005-0000-0000-00002BCF0000}"/>
    <cellStyle name="Total 4 6" xfId="21762" xr:uid="{00000000-0005-0000-0000-00002CCF0000}"/>
    <cellStyle name="Total 4 6 2" xfId="37431" xr:uid="{00000000-0005-0000-0000-00002DCF0000}"/>
    <cellStyle name="Total 4 6 3" xfId="53028" xr:uid="{00000000-0005-0000-0000-00002ECF0000}"/>
    <cellStyle name="Total 4 7" xfId="29685" xr:uid="{00000000-0005-0000-0000-00002FCF0000}"/>
    <cellStyle name="Total 4 8" xfId="45282" xr:uid="{00000000-0005-0000-0000-000030CF0000}"/>
    <cellStyle name="Total 5" xfId="13875" xr:uid="{00000000-0005-0000-0000-000031CF0000}"/>
    <cellStyle name="Total 5 2" xfId="21771" xr:uid="{00000000-0005-0000-0000-000032CF0000}"/>
    <cellStyle name="Total 5 2 2" xfId="37440" xr:uid="{00000000-0005-0000-0000-000033CF0000}"/>
    <cellStyle name="Total 5 2 3" xfId="53037" xr:uid="{00000000-0005-0000-0000-000034CF0000}"/>
    <cellStyle name="Total 5 3" xfId="29694" xr:uid="{00000000-0005-0000-0000-000035CF0000}"/>
    <cellStyle name="Total 5 4" xfId="45291" xr:uid="{00000000-0005-0000-0000-000036CF0000}"/>
    <cellStyle name="Total 6" xfId="13876" xr:uid="{00000000-0005-0000-0000-000037CF0000}"/>
    <cellStyle name="Total 6 2" xfId="21772" xr:uid="{00000000-0005-0000-0000-000038CF0000}"/>
    <cellStyle name="Total 6 2 2" xfId="37441" xr:uid="{00000000-0005-0000-0000-000039CF0000}"/>
    <cellStyle name="Total 6 2 3" xfId="53038" xr:uid="{00000000-0005-0000-0000-00003ACF0000}"/>
    <cellStyle name="Total 6 3" xfId="29695" xr:uid="{00000000-0005-0000-0000-00003BCF0000}"/>
    <cellStyle name="Total 6 4" xfId="45292" xr:uid="{00000000-0005-0000-0000-00003CCF0000}"/>
    <cellStyle name="Total 7" xfId="13877" xr:uid="{00000000-0005-0000-0000-00003DCF0000}"/>
    <cellStyle name="Total 7 2" xfId="21773" xr:uid="{00000000-0005-0000-0000-00003ECF0000}"/>
    <cellStyle name="Total 7 2 2" xfId="37442" xr:uid="{00000000-0005-0000-0000-00003FCF0000}"/>
    <cellStyle name="Total 7 2 3" xfId="53039" xr:uid="{00000000-0005-0000-0000-000040CF0000}"/>
    <cellStyle name="Total 7 3" xfId="29696" xr:uid="{00000000-0005-0000-0000-000041CF0000}"/>
    <cellStyle name="Total 7 4" xfId="45293" xr:uid="{00000000-0005-0000-0000-000042CF0000}"/>
    <cellStyle name="Total 8" xfId="13878" xr:uid="{00000000-0005-0000-0000-000043CF0000}"/>
    <cellStyle name="Total 8 2" xfId="21774" xr:uid="{00000000-0005-0000-0000-000044CF0000}"/>
    <cellStyle name="Total 8 2 2" xfId="37443" xr:uid="{00000000-0005-0000-0000-000045CF0000}"/>
    <cellStyle name="Total 8 2 3" xfId="53040" xr:uid="{00000000-0005-0000-0000-000046CF0000}"/>
    <cellStyle name="Total 8 3" xfId="29697" xr:uid="{00000000-0005-0000-0000-000047CF0000}"/>
    <cellStyle name="Total 8 4" xfId="45294" xr:uid="{00000000-0005-0000-0000-000048CF0000}"/>
    <cellStyle name="TotCol - Style7" xfId="13879" xr:uid="{00000000-0005-0000-0000-000049CF0000}"/>
    <cellStyle name="TotCol - Style7 2" xfId="21775" xr:uid="{00000000-0005-0000-0000-00004ACF0000}"/>
    <cellStyle name="TotCol - Style7 2 2" xfId="37444" xr:uid="{00000000-0005-0000-0000-00004BCF0000}"/>
    <cellStyle name="TotCol - Style7 2 3" xfId="53041" xr:uid="{00000000-0005-0000-0000-00004CCF0000}"/>
    <cellStyle name="TotCol - Style7 3" xfId="29698" xr:uid="{00000000-0005-0000-0000-00004DCF0000}"/>
    <cellStyle name="TotCol - Style7 4" xfId="45295" xr:uid="{00000000-0005-0000-0000-00004ECF0000}"/>
    <cellStyle name="TotRow - Style8" xfId="13880" xr:uid="{00000000-0005-0000-0000-00004FCF0000}"/>
    <cellStyle name="TotRow - Style8 2" xfId="21776" xr:uid="{00000000-0005-0000-0000-000050CF0000}"/>
    <cellStyle name="TotRow - Style8 2 2" xfId="37445" xr:uid="{00000000-0005-0000-0000-000051CF0000}"/>
    <cellStyle name="TotRow - Style8 2 3" xfId="53042" xr:uid="{00000000-0005-0000-0000-000052CF0000}"/>
    <cellStyle name="TotRow - Style8 3" xfId="29699" xr:uid="{00000000-0005-0000-0000-000053CF0000}"/>
    <cellStyle name="TotRow - Style8 4" xfId="45296" xr:uid="{00000000-0005-0000-0000-000054CF0000}"/>
    <cellStyle name="Underline_Single" xfId="13881" xr:uid="{00000000-0005-0000-0000-000055CF0000}"/>
    <cellStyle name="Units" xfId="13882" xr:uid="{00000000-0005-0000-0000-000056CF0000}"/>
    <cellStyle name="Units 2" xfId="21777" xr:uid="{00000000-0005-0000-0000-000057CF0000}"/>
    <cellStyle name="Units 2 2" xfId="37446" xr:uid="{00000000-0005-0000-0000-000058CF0000}"/>
    <cellStyle name="Units 2 3" xfId="53043" xr:uid="{00000000-0005-0000-0000-000059CF0000}"/>
    <cellStyle name="Units 3" xfId="29700" xr:uid="{00000000-0005-0000-0000-00005ACF0000}"/>
    <cellStyle name="Units 4" xfId="45297" xr:uid="{00000000-0005-0000-0000-00005BCF0000}"/>
    <cellStyle name="Unprot" xfId="13883" xr:uid="{00000000-0005-0000-0000-00005CCF0000}"/>
    <cellStyle name="Unprot 2" xfId="21778" xr:uid="{00000000-0005-0000-0000-00005DCF0000}"/>
    <cellStyle name="Unprot 2 2" xfId="37447" xr:uid="{00000000-0005-0000-0000-00005ECF0000}"/>
    <cellStyle name="Unprot 2 3" xfId="53044" xr:uid="{00000000-0005-0000-0000-00005FCF0000}"/>
    <cellStyle name="Unprot 3" xfId="29701" xr:uid="{00000000-0005-0000-0000-000060CF0000}"/>
    <cellStyle name="Unprot 4" xfId="45298" xr:uid="{00000000-0005-0000-0000-000061CF0000}"/>
    <cellStyle name="Unprot$" xfId="13884" xr:uid="{00000000-0005-0000-0000-000062CF0000}"/>
    <cellStyle name="Unprot$ 2" xfId="21779" xr:uid="{00000000-0005-0000-0000-000063CF0000}"/>
    <cellStyle name="Unprot$ 2 2" xfId="37448" xr:uid="{00000000-0005-0000-0000-000064CF0000}"/>
    <cellStyle name="Unprot$ 2 3" xfId="53045" xr:uid="{00000000-0005-0000-0000-000065CF0000}"/>
    <cellStyle name="Unprot$ 3" xfId="29702" xr:uid="{00000000-0005-0000-0000-000066CF0000}"/>
    <cellStyle name="Unprot$ 4" xfId="45299" xr:uid="{00000000-0005-0000-0000-000067CF0000}"/>
    <cellStyle name="Unprotect" xfId="13885" xr:uid="{00000000-0005-0000-0000-000068CF0000}"/>
    <cellStyle name="Unprotect 2" xfId="21780" xr:uid="{00000000-0005-0000-0000-000069CF0000}"/>
    <cellStyle name="Unprotect 2 2" xfId="37449" xr:uid="{00000000-0005-0000-0000-00006ACF0000}"/>
    <cellStyle name="Unprotect 2 3" xfId="53046" xr:uid="{00000000-0005-0000-0000-00006BCF0000}"/>
    <cellStyle name="Unprotect 3" xfId="29703" xr:uid="{00000000-0005-0000-0000-00006CCF0000}"/>
    <cellStyle name="Unprotect 4" xfId="45300" xr:uid="{00000000-0005-0000-0000-00006DCF0000}"/>
    <cellStyle name="Updates" xfId="13886" xr:uid="{00000000-0005-0000-0000-00006ECF0000}"/>
    <cellStyle name="Updates 2" xfId="21781" xr:uid="{00000000-0005-0000-0000-00006FCF0000}"/>
    <cellStyle name="Updates 2 2" xfId="37450" xr:uid="{00000000-0005-0000-0000-000070CF0000}"/>
    <cellStyle name="Updates 2 3" xfId="53047" xr:uid="{00000000-0005-0000-0000-000071CF0000}"/>
    <cellStyle name="Updates 3" xfId="29704" xr:uid="{00000000-0005-0000-0000-000072CF0000}"/>
    <cellStyle name="Updates 4" xfId="45301" xr:uid="{00000000-0005-0000-0000-000073CF0000}"/>
    <cellStyle name="Vírgula" xfId="1" builtinId="3"/>
    <cellStyle name="Volumes" xfId="13887" xr:uid="{00000000-0005-0000-0000-000075CF0000}"/>
    <cellStyle name="Volumes 2" xfId="21782" xr:uid="{00000000-0005-0000-0000-000076CF0000}"/>
    <cellStyle name="Volumes 2 2" xfId="37451" xr:uid="{00000000-0005-0000-0000-000077CF0000}"/>
    <cellStyle name="Volumes 2 3" xfId="53048" xr:uid="{00000000-0005-0000-0000-000078CF0000}"/>
    <cellStyle name="Volumes 3" xfId="29705" xr:uid="{00000000-0005-0000-0000-000079CF0000}"/>
    <cellStyle name="Volumes 4" xfId="45302" xr:uid="{00000000-0005-0000-0000-00007ACF0000}"/>
    <cellStyle name="Währung [0]_35ERI8T2gbIEMixb4v26icuOo" xfId="13888" xr:uid="{00000000-0005-0000-0000-00007BCF0000}"/>
    <cellStyle name="Währung_35ERI8T2gbIEMixb4v26icuOo" xfId="13889" xr:uid="{00000000-0005-0000-0000-00007CCF0000}"/>
    <cellStyle name="Walutowy [0]_laroux" xfId="13890" xr:uid="{00000000-0005-0000-0000-00007DCF0000}"/>
    <cellStyle name="Walutowy_laroux" xfId="13891" xr:uid="{00000000-0005-0000-0000-00007ECF0000}"/>
    <cellStyle name="Warning" xfId="13892" xr:uid="{00000000-0005-0000-0000-00007FCF0000}"/>
    <cellStyle name="Warning 2" xfId="21783" xr:uid="{00000000-0005-0000-0000-000080CF0000}"/>
    <cellStyle name="Warning 2 2" xfId="37452" xr:uid="{00000000-0005-0000-0000-000081CF0000}"/>
    <cellStyle name="Warning 2 3" xfId="53049" xr:uid="{00000000-0005-0000-0000-000082CF0000}"/>
    <cellStyle name="Warning 3" xfId="29706" xr:uid="{00000000-0005-0000-0000-000083CF0000}"/>
    <cellStyle name="Warning 4" xfId="45303" xr:uid="{00000000-0005-0000-0000-000084CF0000}"/>
    <cellStyle name="Warning Text" xfId="53191" xr:uid="{00000000-0005-0000-0000-000085CF0000}"/>
    <cellStyle name="Warning Text 2" xfId="13893" xr:uid="{00000000-0005-0000-0000-000086CF0000}"/>
    <cellStyle name="Warning Text 2 2" xfId="21784" xr:uid="{00000000-0005-0000-0000-000087CF0000}"/>
    <cellStyle name="Warning Text 2 2 2" xfId="37453" xr:uid="{00000000-0005-0000-0000-000088CF0000}"/>
    <cellStyle name="Warning Text 2 2 3" xfId="53050" xr:uid="{00000000-0005-0000-0000-000089CF0000}"/>
    <cellStyle name="Warning Text 2 3" xfId="29707" xr:uid="{00000000-0005-0000-0000-00008ACF0000}"/>
    <cellStyle name="Warning Text 2 4" xfId="45304" xr:uid="{00000000-0005-0000-0000-00008BCF0000}"/>
    <cellStyle name="Warning Text 3" xfId="13894" xr:uid="{00000000-0005-0000-0000-00008CCF0000}"/>
    <cellStyle name="Warning Text 3 2" xfId="21785" xr:uid="{00000000-0005-0000-0000-00008DCF0000}"/>
    <cellStyle name="Warning Text 3 2 2" xfId="37454" xr:uid="{00000000-0005-0000-0000-00008ECF0000}"/>
    <cellStyle name="Warning Text 3 2 3" xfId="53051" xr:uid="{00000000-0005-0000-0000-00008FCF0000}"/>
    <cellStyle name="Warning Text 3 3" xfId="29708" xr:uid="{00000000-0005-0000-0000-000090CF0000}"/>
    <cellStyle name="Warning Text 3 4" xfId="45305" xr:uid="{00000000-0005-0000-0000-000091CF0000}"/>
    <cellStyle name="Warning Text 4" xfId="13895" xr:uid="{00000000-0005-0000-0000-000092CF0000}"/>
    <cellStyle name="Warning Text 4 2" xfId="21786" xr:uid="{00000000-0005-0000-0000-000093CF0000}"/>
    <cellStyle name="Warning Text 4 2 2" xfId="37455" xr:uid="{00000000-0005-0000-0000-000094CF0000}"/>
    <cellStyle name="Warning Text 4 2 3" xfId="53052" xr:uid="{00000000-0005-0000-0000-000095CF0000}"/>
    <cellStyle name="Warning Text 4 3" xfId="29709" xr:uid="{00000000-0005-0000-0000-000096CF0000}"/>
    <cellStyle name="Warning Text 4 4" xfId="45306" xr:uid="{00000000-0005-0000-0000-000097CF0000}"/>
    <cellStyle name="Warning Text 5" xfId="13896" xr:uid="{00000000-0005-0000-0000-000098CF0000}"/>
    <cellStyle name="Warning Text 5 2" xfId="21787" xr:uid="{00000000-0005-0000-0000-000099CF0000}"/>
    <cellStyle name="Warning Text 5 2 2" xfId="37456" xr:uid="{00000000-0005-0000-0000-00009ACF0000}"/>
    <cellStyle name="Warning Text 5 2 3" xfId="53053" xr:uid="{00000000-0005-0000-0000-00009BCF0000}"/>
    <cellStyle name="Warning Text 5 3" xfId="29710" xr:uid="{00000000-0005-0000-0000-00009CCF0000}"/>
    <cellStyle name="Warning Text 5 4" xfId="45307" xr:uid="{00000000-0005-0000-0000-00009DCF0000}"/>
    <cellStyle name="Warning Text 6" xfId="13897" xr:uid="{00000000-0005-0000-0000-00009ECF0000}"/>
    <cellStyle name="Warning Text 6 2" xfId="21788" xr:uid="{00000000-0005-0000-0000-00009FCF0000}"/>
    <cellStyle name="Warning Text 6 2 2" xfId="37457" xr:uid="{00000000-0005-0000-0000-0000A0CF0000}"/>
    <cellStyle name="Warning Text 6 2 3" xfId="53054" xr:uid="{00000000-0005-0000-0000-0000A1CF0000}"/>
    <cellStyle name="Warning Text 6 3" xfId="29711" xr:uid="{00000000-0005-0000-0000-0000A2CF0000}"/>
    <cellStyle name="Warning Text 6 4" xfId="45308" xr:uid="{00000000-0005-0000-0000-0000A3CF0000}"/>
    <cellStyle name="Warning Text 7" xfId="13898" xr:uid="{00000000-0005-0000-0000-0000A4CF0000}"/>
    <cellStyle name="Warning Text 7 2" xfId="21789" xr:uid="{00000000-0005-0000-0000-0000A5CF0000}"/>
    <cellStyle name="Warning Text 7 2 2" xfId="37458" xr:uid="{00000000-0005-0000-0000-0000A6CF0000}"/>
    <cellStyle name="Warning Text 7 2 3" xfId="53055" xr:uid="{00000000-0005-0000-0000-0000A7CF0000}"/>
    <cellStyle name="Warning Text 7 3" xfId="29712" xr:uid="{00000000-0005-0000-0000-0000A8CF0000}"/>
    <cellStyle name="Warning Text 7 4" xfId="45309" xr:uid="{00000000-0005-0000-0000-0000A9CF0000}"/>
    <cellStyle name="Warning Text 8" xfId="13899" xr:uid="{00000000-0005-0000-0000-0000AACF0000}"/>
    <cellStyle name="Warning Text 8 2" xfId="21790" xr:uid="{00000000-0005-0000-0000-0000ABCF0000}"/>
    <cellStyle name="Warning Text 8 2 2" xfId="37459" xr:uid="{00000000-0005-0000-0000-0000ACCF0000}"/>
    <cellStyle name="Warning Text 8 2 3" xfId="53056" xr:uid="{00000000-0005-0000-0000-0000ADCF0000}"/>
    <cellStyle name="Warning Text 8 3" xfId="29713" xr:uid="{00000000-0005-0000-0000-0000AECF0000}"/>
    <cellStyle name="Warning Text 8 4" xfId="45310" xr:uid="{00000000-0005-0000-0000-0000AFCF0000}"/>
    <cellStyle name="WorksheetTitle" xfId="13900" xr:uid="{00000000-0005-0000-0000-0000B0CF0000}"/>
    <cellStyle name="WorksheetTitle 2" xfId="21791" xr:uid="{00000000-0005-0000-0000-0000B1CF0000}"/>
    <cellStyle name="WorksheetTitle 2 2" xfId="37460" xr:uid="{00000000-0005-0000-0000-0000B2CF0000}"/>
    <cellStyle name="WorksheetTitle 2 3" xfId="53057" xr:uid="{00000000-0005-0000-0000-0000B3CF0000}"/>
    <cellStyle name="WorksheetTitle 3" xfId="29714" xr:uid="{00000000-0005-0000-0000-0000B4CF0000}"/>
    <cellStyle name="WorksheetTitle 4" xfId="45311" xr:uid="{00000000-0005-0000-0000-0000B5CF0000}"/>
    <cellStyle name="year" xfId="13901" xr:uid="{00000000-0005-0000-0000-0000B6CF0000}"/>
    <cellStyle name="year 2" xfId="21792" xr:uid="{00000000-0005-0000-0000-0000B7CF0000}"/>
    <cellStyle name="year 2 2" xfId="37461" xr:uid="{00000000-0005-0000-0000-0000B8CF0000}"/>
    <cellStyle name="year 2 3" xfId="53058" xr:uid="{00000000-0005-0000-0000-0000B9CF0000}"/>
    <cellStyle name="year 3" xfId="29715" xr:uid="{00000000-0005-0000-0000-0000BACF0000}"/>
    <cellStyle name="year 4" xfId="45312" xr:uid="{00000000-0005-0000-0000-0000BBCF0000}"/>
    <cellStyle name="Yes/No" xfId="13902" xr:uid="{00000000-0005-0000-0000-0000BCCF0000}"/>
    <cellStyle name="Yes/No 2" xfId="13903" xr:uid="{00000000-0005-0000-0000-0000BDCF0000}"/>
    <cellStyle name="Yes/No 2 2" xfId="21794" xr:uid="{00000000-0005-0000-0000-0000BECF0000}"/>
    <cellStyle name="Yes/No 2 2 2" xfId="37463" xr:uid="{00000000-0005-0000-0000-0000BFCF0000}"/>
    <cellStyle name="Yes/No 2 2 3" xfId="53060" xr:uid="{00000000-0005-0000-0000-0000C0CF0000}"/>
    <cellStyle name="Yes/No 2 3" xfId="29717" xr:uid="{00000000-0005-0000-0000-0000C1CF0000}"/>
    <cellStyle name="Yes/No 2 4" xfId="45314" xr:uid="{00000000-0005-0000-0000-0000C2CF0000}"/>
    <cellStyle name="Yes/No 3" xfId="13904" xr:uid="{00000000-0005-0000-0000-0000C3CF0000}"/>
    <cellStyle name="Yes/No 3 2" xfId="21795" xr:uid="{00000000-0005-0000-0000-0000C4CF0000}"/>
    <cellStyle name="Yes/No 3 2 2" xfId="37464" xr:uid="{00000000-0005-0000-0000-0000C5CF0000}"/>
    <cellStyle name="Yes/No 3 2 3" xfId="53061" xr:uid="{00000000-0005-0000-0000-0000C6CF0000}"/>
    <cellStyle name="Yes/No 3 3" xfId="29718" xr:uid="{00000000-0005-0000-0000-0000C7CF0000}"/>
    <cellStyle name="Yes/No 3 4" xfId="45315" xr:uid="{00000000-0005-0000-0000-0000C8CF0000}"/>
    <cellStyle name="Yes/No 4" xfId="13905" xr:uid="{00000000-0005-0000-0000-0000C9CF0000}"/>
    <cellStyle name="Yes/No 4 2" xfId="21796" xr:uid="{00000000-0005-0000-0000-0000CACF0000}"/>
    <cellStyle name="Yes/No 4 2 2" xfId="37465" xr:uid="{00000000-0005-0000-0000-0000CBCF0000}"/>
    <cellStyle name="Yes/No 4 2 3" xfId="53062" xr:uid="{00000000-0005-0000-0000-0000CCCF0000}"/>
    <cellStyle name="Yes/No 4 3" xfId="29719" xr:uid="{00000000-0005-0000-0000-0000CDCF0000}"/>
    <cellStyle name="Yes/No 4 4" xfId="45316" xr:uid="{00000000-0005-0000-0000-0000CECF0000}"/>
    <cellStyle name="Yes/No 5" xfId="13906" xr:uid="{00000000-0005-0000-0000-0000CFCF0000}"/>
    <cellStyle name="Yes/No 5 2" xfId="21797" xr:uid="{00000000-0005-0000-0000-0000D0CF0000}"/>
    <cellStyle name="Yes/No 5 2 2" xfId="37466" xr:uid="{00000000-0005-0000-0000-0000D1CF0000}"/>
    <cellStyle name="Yes/No 5 2 3" xfId="53063" xr:uid="{00000000-0005-0000-0000-0000D2CF0000}"/>
    <cellStyle name="Yes/No 5 3" xfId="29720" xr:uid="{00000000-0005-0000-0000-0000D3CF0000}"/>
    <cellStyle name="Yes/No 5 4" xfId="45317" xr:uid="{00000000-0005-0000-0000-0000D4CF0000}"/>
    <cellStyle name="Yes/No 6" xfId="21793" xr:uid="{00000000-0005-0000-0000-0000D5CF0000}"/>
    <cellStyle name="Yes/No 6 2" xfId="37462" xr:uid="{00000000-0005-0000-0000-0000D6CF0000}"/>
    <cellStyle name="Yes/No 6 3" xfId="53059" xr:uid="{00000000-0005-0000-0000-0000D7CF0000}"/>
    <cellStyle name="Yes/No 7" xfId="29716" xr:uid="{00000000-0005-0000-0000-0000D8CF0000}"/>
    <cellStyle name="Yes/No 8" xfId="45313" xr:uid="{00000000-0005-0000-0000-0000D9CF0000}"/>
    <cellStyle name="桁区切り [0.00]_SCHEDULE 1 -JUL" xfId="13907" xr:uid="{00000000-0005-0000-0000-0000DACF0000}"/>
    <cellStyle name="標準_SCHEDULE 1 -JUL" xfId="13908" xr:uid="{00000000-0005-0000-0000-0000DBCF0000}"/>
    <cellStyle name="㼿㼿㼿㼿?" xfId="13909" xr:uid="{00000000-0005-0000-0000-0000DCCF0000}"/>
    <cellStyle name="㼿㼿㼿㼿? 2" xfId="21798" xr:uid="{00000000-0005-0000-0000-0000DDCF0000}"/>
    <cellStyle name="㼿㼿㼿㼿? 2 2" xfId="37467" xr:uid="{00000000-0005-0000-0000-0000DECF0000}"/>
    <cellStyle name="㼿㼿㼿㼿? 2 3" xfId="53064" xr:uid="{00000000-0005-0000-0000-0000DFCF0000}"/>
    <cellStyle name="㼿㼿㼿㼿? 3" xfId="29721" xr:uid="{00000000-0005-0000-0000-0000E0CF0000}"/>
    <cellStyle name="㼿㼿㼿㼿? 4" xfId="45318" xr:uid="{00000000-0005-0000-0000-0000E1CF0000}"/>
    <cellStyle name="㼿㼿㼿㼿㼿㼿㼿" xfId="13910" xr:uid="{00000000-0005-0000-0000-0000E2CF0000}"/>
    <cellStyle name="㼿㼿㼿㼿㼿㼿㼿 2" xfId="21799" xr:uid="{00000000-0005-0000-0000-0000E3CF0000}"/>
    <cellStyle name="㼿㼿㼿㼿㼿㼿㼿 2 2" xfId="37468" xr:uid="{00000000-0005-0000-0000-0000E4CF0000}"/>
    <cellStyle name="㼿㼿㼿㼿㼿㼿㼿 2 3" xfId="53065" xr:uid="{00000000-0005-0000-0000-0000E5CF0000}"/>
    <cellStyle name="㼿㼿㼿㼿㼿㼿㼿 3" xfId="29722" xr:uid="{00000000-0005-0000-0000-0000E6CF0000}"/>
    <cellStyle name="㼿㼿㼿㼿㼿㼿㼿 4" xfId="45319" xr:uid="{00000000-0005-0000-0000-0000E7CF000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ibge.gov.br/estatisticas/economicas/precos-e-custos/9256-indice-nacional-de-precos-ao-consumidor-amplo.html?=&amp;t=downloads"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
  <sheetViews>
    <sheetView showGridLines="0" zoomScale="70" zoomScaleNormal="70" workbookViewId="0">
      <selection activeCell="A8" sqref="A8"/>
    </sheetView>
  </sheetViews>
  <sheetFormatPr defaultColWidth="9.140625" defaultRowHeight="12.75"/>
  <cols>
    <col min="1" max="1" width="255.42578125" style="196" customWidth="1"/>
    <col min="2" max="16384" width="9.140625" style="196"/>
  </cols>
  <sheetData>
    <row r="1" spans="1:1" s="30" customFormat="1">
      <c r="A1" s="84" t="s">
        <v>84</v>
      </c>
    </row>
    <row r="2" spans="1:1" s="30" customFormat="1">
      <c r="A2" s="85" t="s">
        <v>10</v>
      </c>
    </row>
    <row r="3" spans="1:1" s="30" customFormat="1">
      <c r="A3" s="86" t="s">
        <v>85</v>
      </c>
    </row>
    <row r="4" spans="1:1" s="30" customFormat="1">
      <c r="A4" s="84" t="s">
        <v>9</v>
      </c>
    </row>
    <row r="5" spans="1:1">
      <c r="A5" s="195"/>
    </row>
    <row r="6" spans="1:1">
      <c r="A6" s="86" t="s">
        <v>119</v>
      </c>
    </row>
    <row r="7" spans="1:1" ht="7.5" customHeight="1">
      <c r="A7" s="197"/>
    </row>
    <row r="8" spans="1:1" ht="72.75" customHeight="1">
      <c r="A8" s="198" t="s">
        <v>189</v>
      </c>
    </row>
    <row r="9" spans="1:1" ht="10.5" customHeight="1">
      <c r="A9" s="199"/>
    </row>
    <row r="10" spans="1:1" ht="52.5">
      <c r="A10" s="202" t="s">
        <v>201</v>
      </c>
    </row>
    <row r="11" spans="1:1" ht="10.5" customHeight="1">
      <c r="A11" s="200"/>
    </row>
    <row r="12" spans="1:1" ht="25.5">
      <c r="A12" s="198" t="s">
        <v>190</v>
      </c>
    </row>
    <row r="13" spans="1:1" ht="10.5" customHeight="1">
      <c r="A13" s="201"/>
    </row>
    <row r="14" spans="1:1">
      <c r="A14" s="198" t="s">
        <v>191</v>
      </c>
    </row>
    <row r="15" spans="1:1" ht="10.5" customHeight="1">
      <c r="A15" s="201"/>
    </row>
    <row r="16" spans="1:1">
      <c r="A16" s="198" t="s">
        <v>192</v>
      </c>
    </row>
    <row r="17" spans="1:1" ht="10.5" customHeight="1">
      <c r="A17" s="201"/>
    </row>
    <row r="18" spans="1:1" ht="25.5">
      <c r="A18" s="198" t="s">
        <v>193</v>
      </c>
    </row>
    <row r="19" spans="1:1" ht="10.5" customHeight="1">
      <c r="A19" s="199"/>
    </row>
    <row r="20" spans="1:1">
      <c r="A20" s="198" t="s">
        <v>194</v>
      </c>
    </row>
    <row r="21" spans="1:1" ht="10.5" customHeight="1">
      <c r="A21" s="201"/>
    </row>
    <row r="22" spans="1:1">
      <c r="A22" s="198" t="s">
        <v>195</v>
      </c>
    </row>
    <row r="23" spans="1:1" ht="10.5" customHeight="1">
      <c r="A23" s="199"/>
    </row>
    <row r="24" spans="1:1" ht="36.75" customHeight="1">
      <c r="A24" s="198" t="s">
        <v>196</v>
      </c>
    </row>
    <row r="25" spans="1:1" ht="10.5" customHeight="1">
      <c r="A25" s="201"/>
    </row>
    <row r="26" spans="1:1" ht="25.5">
      <c r="A26" s="198" t="s">
        <v>197</v>
      </c>
    </row>
    <row r="27" spans="1:1" ht="10.5" customHeight="1">
      <c r="A27" s="201"/>
    </row>
    <row r="28" spans="1:1" ht="25.5">
      <c r="A28" s="198" t="s">
        <v>198</v>
      </c>
    </row>
    <row r="29" spans="1:1" ht="10.5" customHeight="1">
      <c r="A29" s="199"/>
    </row>
    <row r="30" spans="1:1" ht="38.25">
      <c r="A30" s="198" t="s">
        <v>199</v>
      </c>
    </row>
    <row r="31" spans="1:1" ht="10.5" customHeight="1">
      <c r="A31" s="199"/>
    </row>
    <row r="32" spans="1:1" ht="38.25">
      <c r="A32" s="198" t="s">
        <v>200</v>
      </c>
    </row>
    <row r="33" ht="10.5" customHeight="1"/>
    <row r="34" ht="10.5" customHeight="1"/>
    <row r="35" ht="10.5" customHeight="1"/>
    <row r="36" ht="10.5" customHeight="1"/>
    <row r="37" ht="10.5" customHeight="1"/>
    <row r="38" ht="10.5" customHeight="1"/>
    <row r="39" ht="10.5" customHeight="1"/>
    <row r="40" ht="10.5" customHeight="1"/>
    <row r="41" ht="10.5" customHeight="1"/>
    <row r="42" ht="10.5" customHeight="1"/>
    <row r="43" ht="10.5" customHeight="1"/>
    <row r="44" ht="10.5" customHeight="1"/>
    <row r="45" ht="10.5" customHeight="1"/>
    <row r="46" ht="10.5" customHeight="1"/>
    <row r="47" ht="10.5" customHeight="1"/>
    <row r="48" ht="10.5" customHeight="1"/>
    <row r="49" ht="10.5" customHeight="1"/>
    <row r="50" ht="10.5" customHeight="1"/>
    <row r="51" ht="10.5" customHeight="1"/>
    <row r="52" ht="10.5" customHeight="1"/>
    <row r="53" ht="10.5" customHeight="1"/>
    <row r="54" ht="10.5" customHeight="1"/>
    <row r="55" ht="10.5" customHeight="1"/>
    <row r="56" ht="10.5" customHeight="1"/>
    <row r="57" ht="10.5" customHeight="1"/>
    <row r="58" ht="10.5" customHeight="1"/>
    <row r="59" ht="10.5" customHeight="1"/>
    <row r="60" ht="10.5" customHeight="1"/>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18"/>
  <sheetViews>
    <sheetView showGridLines="0" tabSelected="1" topLeftCell="A4" zoomScale="80" zoomScaleNormal="80" workbookViewId="0">
      <selection activeCell="G27" sqref="G27"/>
    </sheetView>
  </sheetViews>
  <sheetFormatPr defaultColWidth="9.140625" defaultRowHeight="12.75"/>
  <cols>
    <col min="1" max="1" width="3.85546875" style="30" customWidth="1"/>
    <col min="2" max="2" width="61.7109375" style="30" customWidth="1"/>
    <col min="3" max="3" width="39.42578125" style="30" customWidth="1"/>
    <col min="4" max="4" width="15.5703125" style="30" bestFit="1" customWidth="1"/>
    <col min="5" max="5" width="12.28515625" style="30" bestFit="1" customWidth="1"/>
    <col min="6" max="6" width="14.28515625" style="30" bestFit="1" customWidth="1"/>
    <col min="7" max="7" width="15.5703125" style="30" bestFit="1" customWidth="1"/>
    <col min="8" max="9" width="14.28515625" style="30" bestFit="1" customWidth="1"/>
    <col min="10" max="10" width="15.5703125" style="30" bestFit="1" customWidth="1"/>
    <col min="11" max="11" width="10.7109375" style="30" customWidth="1"/>
    <col min="12" max="12" width="14.140625" style="30" bestFit="1" customWidth="1"/>
    <col min="13" max="16384" width="9.140625" style="30"/>
  </cols>
  <sheetData>
    <row r="1" spans="2:12" ht="4.5" customHeight="1" thickBot="1"/>
    <row r="2" spans="2:12" ht="19.5" thickBot="1">
      <c r="B2" s="315" t="s">
        <v>83</v>
      </c>
      <c r="C2" s="316"/>
      <c r="D2" s="316"/>
      <c r="E2" s="316"/>
      <c r="F2" s="316"/>
      <c r="G2" s="316"/>
      <c r="H2" s="316"/>
      <c r="I2" s="316"/>
      <c r="J2" s="317"/>
    </row>
    <row r="3" spans="2:12" ht="19.5" thickBot="1">
      <c r="B3" s="99" t="s">
        <v>52</v>
      </c>
      <c r="C3" s="87">
        <f>'3. APURAÇÃO HURDLE RATE'!AA6</f>
        <v>44195</v>
      </c>
      <c r="D3" s="88"/>
      <c r="E3" s="88"/>
      <c r="F3" s="88"/>
      <c r="G3" s="88"/>
      <c r="H3" s="88"/>
      <c r="I3" s="88"/>
      <c r="J3" s="89"/>
    </row>
    <row r="4" spans="2:12" ht="19.5" thickBot="1">
      <c r="B4" s="90" t="s">
        <v>244</v>
      </c>
      <c r="C4" s="91" t="s">
        <v>50</v>
      </c>
      <c r="D4" s="92" t="s">
        <v>86</v>
      </c>
      <c r="E4" s="92" t="s">
        <v>88</v>
      </c>
      <c r="F4" s="92" t="s">
        <v>87</v>
      </c>
      <c r="G4" s="92" t="s">
        <v>6</v>
      </c>
      <c r="H4" s="92" t="s">
        <v>89</v>
      </c>
      <c r="I4" s="92" t="s">
        <v>90</v>
      </c>
      <c r="J4" s="92" t="s">
        <v>4</v>
      </c>
    </row>
    <row r="5" spans="2:12" ht="3" customHeight="1" thickBot="1">
      <c r="B5" s="31"/>
      <c r="C5" s="97"/>
      <c r="D5" s="97"/>
      <c r="E5" s="97"/>
      <c r="F5" s="97"/>
      <c r="G5" s="97"/>
      <c r="H5" s="97"/>
      <c r="I5" s="97"/>
      <c r="J5" s="98"/>
    </row>
    <row r="6" spans="2:12" ht="17.25" customHeight="1" thickBot="1">
      <c r="B6" s="315"/>
      <c r="C6" s="316"/>
      <c r="D6" s="316"/>
      <c r="E6" s="316"/>
      <c r="F6" s="316"/>
      <c r="G6" s="316"/>
      <c r="H6" s="316"/>
      <c r="I6" s="316"/>
      <c r="J6" s="317"/>
    </row>
    <row r="7" spans="2:12" ht="15.75">
      <c r="B7" s="312" t="str">
        <f>'1. REGULAMENTO EM VIGOR'!A10</f>
        <v>(i)          na primeira etapa, os recursos serão pagos apenas aos Cotistas, proporcionalmente à participação de cada Cotista no Capital Integralizado, até que atingido o montante equivalente ao valor do Capital Integralizado ajustado pela variação do IPCA verificada entre o mês anterior à data da integralização e o IPCA do mês anterior à data do efetivo pagamento (Principal + IPCA);</v>
      </c>
      <c r="C7" s="147" t="s">
        <v>7</v>
      </c>
      <c r="D7" s="93">
        <f>'3. APURAÇÃO HURDLE RATE'!D181</f>
        <v>31359898</v>
      </c>
      <c r="E7" s="93">
        <f>'3. APURAÇÃO HURDLE RATE'!E181</f>
        <v>783997</v>
      </c>
      <c r="F7" s="93">
        <f>'3. APURAÇÃO HURDLE RATE'!F181</f>
        <v>3527989</v>
      </c>
      <c r="G7" s="93">
        <f>'3. APURAÇÃO HURDLE RATE'!G181</f>
        <v>31359898</v>
      </c>
      <c r="H7" s="93">
        <f>'3. APURAÇÃO HURDLE RATE'!H181</f>
        <v>7839975</v>
      </c>
      <c r="I7" s="93">
        <f>'3. APURAÇÃO HURDLE RATE'!I181</f>
        <v>3527989</v>
      </c>
      <c r="J7" s="94">
        <f>SUM(D7:I7)</f>
        <v>78399746</v>
      </c>
    </row>
    <row r="8" spans="2:12" ht="15.75">
      <c r="B8" s="313"/>
      <c r="C8" s="148" t="s">
        <v>46</v>
      </c>
      <c r="D8" s="95">
        <f>'3. APURAÇÃO HURDLE RATE'!J181</f>
        <v>-2000000</v>
      </c>
      <c r="E8" s="95">
        <f>'3. APURAÇÃO HURDLE RATE'!K181</f>
        <v>-50000</v>
      </c>
      <c r="F8" s="95">
        <f>'3. APURAÇÃO HURDLE RATE'!L181</f>
        <v>-225000</v>
      </c>
      <c r="G8" s="95">
        <f>'3. APURAÇÃO HURDLE RATE'!M181</f>
        <v>-2000000</v>
      </c>
      <c r="H8" s="95">
        <f>'3. APURAÇÃO HURDLE RATE'!N181</f>
        <v>-500000</v>
      </c>
      <c r="I8" s="95">
        <f>'3. APURAÇÃO HURDLE RATE'!O181</f>
        <v>-225000</v>
      </c>
      <c r="J8" s="96">
        <f>SUM(D8:I8)</f>
        <v>-5000000</v>
      </c>
      <c r="L8" s="109"/>
    </row>
    <row r="9" spans="2:12" ht="16.5" thickBot="1">
      <c r="B9" s="313"/>
      <c r="C9" s="149" t="s">
        <v>47</v>
      </c>
      <c r="D9" s="150">
        <f>SUM(D7:D8)</f>
        <v>29359898</v>
      </c>
      <c r="E9" s="150">
        <f t="shared" ref="E9:I9" si="0">SUM(E7:E8)</f>
        <v>733997</v>
      </c>
      <c r="F9" s="150">
        <f t="shared" si="0"/>
        <v>3302989</v>
      </c>
      <c r="G9" s="150">
        <f t="shared" si="0"/>
        <v>29359898</v>
      </c>
      <c r="H9" s="150">
        <f t="shared" si="0"/>
        <v>7339975</v>
      </c>
      <c r="I9" s="150">
        <f t="shared" si="0"/>
        <v>3302989</v>
      </c>
      <c r="J9" s="151">
        <f>SUM(D9:I9)</f>
        <v>73399746</v>
      </c>
    </row>
    <row r="10" spans="2:12" ht="15.75">
      <c r="B10" s="313"/>
      <c r="C10" s="147" t="s">
        <v>48</v>
      </c>
      <c r="D10" s="188">
        <f>'3. APURAÇÃO HURDLE RATE'!AA181-'3. APURAÇÃO HURDLE RATE'!P181</f>
        <v>8789419.8451024592</v>
      </c>
      <c r="E10" s="188">
        <f>'3. APURAÇÃO HURDLE RATE'!AB181-'3. APURAÇÃO HURDLE RATE'!Q181</f>
        <v>194865.39144976018</v>
      </c>
      <c r="F10" s="188">
        <f>'3. APURAÇÃO HURDLE RATE'!AC181-'3. APURAÇÃO HURDLE RATE'!R181</f>
        <v>866511.38619593438</v>
      </c>
      <c r="G10" s="188">
        <f>'3. APURAÇÃO HURDLE RATE'!AD181-'3. APURAÇÃO HURDLE RATE'!S181</f>
        <v>7776366.7586626709</v>
      </c>
      <c r="H10" s="188">
        <f>'3. APURAÇÃO HURDLE RATE'!AE181-'3. APURAÇÃO HURDLE RATE'!T181</f>
        <v>1906482.3243555985</v>
      </c>
      <c r="I10" s="188">
        <f>'3. APURAÇÃO HURDLE RATE'!AF181-'3. APURAÇÃO HURDLE RATE'!U181</f>
        <v>863678.43806768255</v>
      </c>
      <c r="J10" s="189">
        <f t="shared" ref="J10:J11" si="1">SUM(D10:I10)</f>
        <v>20397324.143834107</v>
      </c>
    </row>
    <row r="11" spans="2:12" ht="16.5" thickBot="1">
      <c r="B11" s="313"/>
      <c r="C11" s="152" t="s">
        <v>49</v>
      </c>
      <c r="D11" s="142">
        <f>SUM(D9:D10)</f>
        <v>38149317.845102459</v>
      </c>
      <c r="E11" s="142">
        <f t="shared" ref="E11:I11" si="2">SUM(E9:E10)</f>
        <v>928862.39144976018</v>
      </c>
      <c r="F11" s="142">
        <f t="shared" si="2"/>
        <v>4169500.3861959344</v>
      </c>
      <c r="G11" s="142">
        <f t="shared" si="2"/>
        <v>37136264.758662671</v>
      </c>
      <c r="H11" s="142">
        <f t="shared" si="2"/>
        <v>9246457.3243555985</v>
      </c>
      <c r="I11" s="142">
        <f t="shared" si="2"/>
        <v>4166667.4380676826</v>
      </c>
      <c r="J11" s="143">
        <f t="shared" si="1"/>
        <v>93797070.143834114</v>
      </c>
      <c r="L11" s="109"/>
    </row>
    <row r="12" spans="2:12" ht="16.5" hidden="1" thickBot="1">
      <c r="B12" s="314"/>
      <c r="C12" s="153" t="s">
        <v>8</v>
      </c>
      <c r="D12" s="191">
        <f>D11/$J$11</f>
        <v>0.40672184948423212</v>
      </c>
      <c r="E12" s="191">
        <f t="shared" ref="E12:I12" si="3">E11/$J$11</f>
        <v>9.9028934488613156E-3</v>
      </c>
      <c r="F12" s="191">
        <f t="shared" si="3"/>
        <v>4.4452352080957006E-2</v>
      </c>
      <c r="G12" s="191">
        <f t="shared" si="3"/>
        <v>0.39592137261553767</v>
      </c>
      <c r="H12" s="191">
        <f t="shared" si="3"/>
        <v>9.857938323847984E-2</v>
      </c>
      <c r="I12" s="191">
        <f t="shared" si="3"/>
        <v>4.4422149131931966E-2</v>
      </c>
      <c r="J12" s="194">
        <f>J11/$J$11</f>
        <v>1</v>
      </c>
    </row>
    <row r="13" spans="2:12" ht="20.25" customHeight="1">
      <c r="B13" s="310" t="str">
        <f>'1. REGULAMENTO EM VIGOR'!A12</f>
        <v>(ii)        na segunda etapa, os recursos continuarão sendo pagos apenas aos Cotistas, proporcionalmente à participação de cada Cotista no Capital Integralizado, até que atingido o montante equivalente ao Custo de Oportunidade (6% a.a.) aplicado sobre o capital distribuído na forma do inciso (i) acima, acumulado até a data de encerramento da primeira etapa acima;</v>
      </c>
      <c r="C13" s="147" t="s">
        <v>51</v>
      </c>
      <c r="D13" s="154">
        <f>'3. APURAÇÃO HURDLE RATE'!AL180</f>
        <v>31359.898000000001</v>
      </c>
      <c r="E13" s="154">
        <f>'3. APURAÇÃO HURDLE RATE'!AM180</f>
        <v>783.99700000000007</v>
      </c>
      <c r="F13" s="154">
        <f>'3. APURAÇÃO HURDLE RATE'!AN180</f>
        <v>3527.989</v>
      </c>
      <c r="G13" s="154">
        <f>'3. APURAÇÃO HURDLE RATE'!AO180</f>
        <v>31359.898000000001</v>
      </c>
      <c r="H13" s="154">
        <f>'3. APURAÇÃO HURDLE RATE'!AP180</f>
        <v>7839.9750000000004</v>
      </c>
      <c r="I13" s="154">
        <f>'3. APURAÇÃO HURDLE RATE'!AQ180</f>
        <v>3527.989</v>
      </c>
      <c r="J13" s="155">
        <f>SUM(D13:I13)</f>
        <v>78399.746000000014</v>
      </c>
    </row>
    <row r="14" spans="2:12" ht="20.25" customHeight="1">
      <c r="B14" s="310"/>
      <c r="C14" s="152" t="s">
        <v>53</v>
      </c>
      <c r="D14" s="142">
        <f>D13*$J$14/$J$13</f>
        <v>8970700.9038266297</v>
      </c>
      <c r="E14" s="142">
        <f t="shared" ref="E14:I14" si="4">E13*$J$14/$J$13</f>
        <v>224267.39387026601</v>
      </c>
      <c r="F14" s="142">
        <f t="shared" si="4"/>
        <v>1009203.9875573068</v>
      </c>
      <c r="G14" s="142">
        <f t="shared" si="4"/>
        <v>8970700.9038266297</v>
      </c>
      <c r="H14" s="142">
        <f t="shared" si="4"/>
        <v>2242675.3689848799</v>
      </c>
      <c r="I14" s="142">
        <f t="shared" si="4"/>
        <v>1009203.9875573068</v>
      </c>
      <c r="J14" s="143">
        <f>'3. APURAÇÃO HURDLE RATE'!AK181</f>
        <v>22426752.545623023</v>
      </c>
      <c r="L14" s="109"/>
    </row>
    <row r="15" spans="2:12" ht="16.5" hidden="1" thickBot="1">
      <c r="B15" s="311"/>
      <c r="C15" s="156" t="s">
        <v>8</v>
      </c>
      <c r="D15" s="192">
        <f>D14/$J$14</f>
        <v>0.39999999489794258</v>
      </c>
      <c r="E15" s="192">
        <f t="shared" ref="E15:I15" si="5">E14/$J$14</f>
        <v>9.9999941326340512E-3</v>
      </c>
      <c r="F15" s="192">
        <f t="shared" si="5"/>
        <v>4.5000005484711642E-2</v>
      </c>
      <c r="G15" s="192">
        <f t="shared" si="5"/>
        <v>0.39999999489794258</v>
      </c>
      <c r="H15" s="192">
        <f t="shared" si="5"/>
        <v>0.10000000510205735</v>
      </c>
      <c r="I15" s="192">
        <f t="shared" si="5"/>
        <v>4.5000005484711642E-2</v>
      </c>
      <c r="J15" s="193">
        <f>J14/$J$14</f>
        <v>1</v>
      </c>
    </row>
    <row r="16" spans="2:12" ht="4.5" customHeight="1" thickBot="1"/>
    <row r="17" spans="2:14" ht="16.5" thickBot="1">
      <c r="B17" s="157" t="s">
        <v>4</v>
      </c>
      <c r="C17" s="144"/>
      <c r="D17" s="145">
        <f>D11+D14</f>
        <v>47120018.748929091</v>
      </c>
      <c r="E17" s="145">
        <f t="shared" ref="E17:I17" si="6">E11+E14</f>
        <v>1153129.7853200261</v>
      </c>
      <c r="F17" s="145">
        <f t="shared" si="6"/>
        <v>5178704.3737532413</v>
      </c>
      <c r="G17" s="145">
        <f t="shared" si="6"/>
        <v>46106965.662489302</v>
      </c>
      <c r="H17" s="145">
        <f t="shared" si="6"/>
        <v>11489132.693340478</v>
      </c>
      <c r="I17" s="145">
        <f t="shared" si="6"/>
        <v>5175871.425624989</v>
      </c>
      <c r="J17" s="146">
        <f>J11+J14</f>
        <v>116223822.68945713</v>
      </c>
      <c r="L17" s="82"/>
      <c r="N17" s="72"/>
    </row>
    <row r="18" spans="2:14">
      <c r="D18" s="109"/>
      <c r="E18" s="109"/>
      <c r="F18" s="109"/>
      <c r="G18" s="109"/>
      <c r="H18" s="109"/>
      <c r="I18" s="109"/>
      <c r="J18" s="109"/>
    </row>
  </sheetData>
  <mergeCells count="4">
    <mergeCell ref="B13:B15"/>
    <mergeCell ref="B7:B12"/>
    <mergeCell ref="B2:J2"/>
    <mergeCell ref="B6:J6"/>
  </mergeCells>
  <pageMargins left="0.511811024" right="0.511811024" top="0.78740157499999996" bottom="0.78740157499999996" header="0.31496062000000002" footer="0.31496062000000002"/>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V187"/>
  <sheetViews>
    <sheetView showGridLines="0" zoomScale="80" zoomScaleNormal="80" workbookViewId="0">
      <pane xSplit="3" ySplit="12" topLeftCell="D162" activePane="bottomRight" state="frozen"/>
      <selection pane="topRight" activeCell="D1" sqref="D1"/>
      <selection pane="bottomLeft" activeCell="A13" sqref="A13"/>
      <selection pane="bottomRight" activeCell="J170" sqref="J170"/>
    </sheetView>
  </sheetViews>
  <sheetFormatPr defaultColWidth="9.140625" defaultRowHeight="12.75"/>
  <cols>
    <col min="1" max="1" width="1.28515625" style="30" customWidth="1"/>
    <col min="2" max="2" width="12" style="30" customWidth="1"/>
    <col min="3" max="3" width="14.7109375" style="30" customWidth="1"/>
    <col min="4" max="4" width="12.28515625" style="32" customWidth="1"/>
    <col min="5" max="5" width="9.5703125" style="32" customWidth="1"/>
    <col min="6" max="6" width="10.7109375" style="32" customWidth="1"/>
    <col min="7" max="7" width="12.28515625" style="32" customWidth="1"/>
    <col min="8" max="8" width="10.85546875" style="32" customWidth="1"/>
    <col min="9" max="9" width="10.7109375" style="32" customWidth="1"/>
    <col min="10" max="10" width="11" style="32" bestFit="1" customWidth="1"/>
    <col min="11" max="11" width="8.7109375" style="32" bestFit="1" customWidth="1"/>
    <col min="12" max="12" width="9.5703125" style="32" bestFit="1" customWidth="1"/>
    <col min="13" max="13" width="11" style="32" bestFit="1" customWidth="1"/>
    <col min="14" max="15" width="9.5703125" style="32" bestFit="1" customWidth="1"/>
    <col min="16" max="16" width="12.28515625" style="32" customWidth="1"/>
    <col min="17" max="17" width="9.5703125" style="32" customWidth="1"/>
    <col min="18" max="18" width="10.7109375" style="32" customWidth="1"/>
    <col min="19" max="19" width="12.28515625" style="32" customWidth="1"/>
    <col min="20" max="20" width="10.85546875" style="32" customWidth="1"/>
    <col min="21" max="21" width="10.7109375" style="32" customWidth="1"/>
    <col min="22" max="22" width="12.42578125" style="32" customWidth="1"/>
    <col min="23" max="23" width="15.28515625" style="30" customWidth="1"/>
    <col min="24" max="24" width="6.140625" style="30" customWidth="1"/>
    <col min="25" max="25" width="10.140625" style="30" customWidth="1"/>
    <col min="26" max="26" width="10.28515625" style="30" customWidth="1"/>
    <col min="27" max="27" width="10.5703125" style="30" customWidth="1"/>
    <col min="28" max="28" width="9.7109375" style="30" customWidth="1"/>
    <col min="29" max="29" width="12.7109375" style="30" customWidth="1"/>
    <col min="30" max="31" width="11.42578125" style="30" customWidth="1"/>
    <col min="32" max="34" width="10.7109375" style="30" customWidth="1"/>
    <col min="35" max="35" width="10.7109375" style="30" hidden="1" customWidth="1"/>
    <col min="36" max="36" width="14.140625" style="30" bestFit="1" customWidth="1"/>
    <col min="37" max="37" width="18" style="30" bestFit="1" customWidth="1"/>
    <col min="38" max="38" width="13.85546875" style="30" customWidth="1"/>
    <col min="39" max="39" width="10.7109375" style="30" bestFit="1" customWidth="1"/>
    <col min="40" max="40" width="11.42578125" style="30" bestFit="1" customWidth="1"/>
    <col min="41" max="41" width="13" style="30" bestFit="1" customWidth="1"/>
    <col min="42" max="42" width="11.7109375" style="30" bestFit="1" customWidth="1"/>
    <col min="43" max="43" width="12.85546875" style="30" bestFit="1" customWidth="1"/>
    <col min="44" max="44" width="5.140625" style="30" hidden="1" customWidth="1"/>
    <col min="45" max="16384" width="9.140625" style="30"/>
  </cols>
  <sheetData>
    <row r="1" spans="2:48" ht="6" customHeight="1"/>
    <row r="2" spans="2:48" ht="13.5" thickBot="1">
      <c r="B2" s="33" t="s">
        <v>84</v>
      </c>
    </row>
    <row r="3" spans="2:48">
      <c r="B3" s="30" t="s">
        <v>5</v>
      </c>
      <c r="X3" s="34"/>
      <c r="Y3" s="34"/>
      <c r="AA3" s="350" t="s">
        <v>72</v>
      </c>
      <c r="AB3" s="350" t="s">
        <v>81</v>
      </c>
      <c r="AL3" s="109"/>
      <c r="AM3" s="109"/>
      <c r="AN3" s="109"/>
      <c r="AO3" s="109"/>
      <c r="AP3" s="109"/>
    </row>
    <row r="4" spans="2:48" ht="13.5" thickBot="1">
      <c r="B4" s="35" t="s">
        <v>85</v>
      </c>
      <c r="X4" s="34"/>
      <c r="Y4" s="34"/>
      <c r="AA4" s="351"/>
      <c r="AB4" s="351"/>
      <c r="AL4" s="109"/>
      <c r="AM4" s="109"/>
      <c r="AN4" s="109"/>
      <c r="AO4" s="109"/>
      <c r="AP4" s="109"/>
    </row>
    <row r="5" spans="2:48" ht="4.5" customHeight="1" thickBot="1">
      <c r="B5" s="33"/>
      <c r="AA5" s="32"/>
    </row>
    <row r="6" spans="2:48" ht="13.5" thickBot="1">
      <c r="B6" s="36" t="s">
        <v>43</v>
      </c>
      <c r="C6" s="37"/>
      <c r="D6" s="37"/>
      <c r="E6" s="37"/>
      <c r="F6" s="37"/>
      <c r="G6" s="37"/>
      <c r="H6" s="37"/>
      <c r="I6" s="37"/>
      <c r="J6" s="37"/>
      <c r="K6" s="37"/>
      <c r="L6" s="37"/>
      <c r="M6" s="37"/>
      <c r="N6" s="37"/>
      <c r="O6" s="38"/>
      <c r="AA6" s="110">
        <v>44195</v>
      </c>
      <c r="AB6" s="286">
        <f>'4. IPCA_IBGE'!C123</f>
        <v>7100.5</v>
      </c>
    </row>
    <row r="7" spans="2:48" s="32" customFormat="1" ht="4.5" customHeight="1" thickBot="1">
      <c r="B7" s="39"/>
      <c r="V7" s="40"/>
    </row>
    <row r="8" spans="2:48" ht="36.950000000000003" customHeight="1" thickBot="1">
      <c r="B8" s="41" t="s">
        <v>42</v>
      </c>
      <c r="C8" s="41"/>
      <c r="D8" s="354" t="str">
        <f>'1. REGULAMENTO EM VIGOR'!A10</f>
        <v>(i)          na primeira etapa, os recursos serão pagos apenas aos Cotistas, proporcionalmente à participação de cada Cotista no Capital Integralizado, até que atingido o montante equivalente ao valor do Capital Integralizado ajustado pela variação do IPCA verificada entre o mês anterior à data da integralização e o IPCA do mês anterior à data do efetivo pagamento (Principal + IPCA);</v>
      </c>
      <c r="E8" s="355"/>
      <c r="F8" s="355"/>
      <c r="G8" s="355"/>
      <c r="H8" s="355"/>
      <c r="I8" s="355"/>
      <c r="J8" s="355"/>
      <c r="K8" s="355"/>
      <c r="L8" s="355"/>
      <c r="M8" s="355"/>
      <c r="N8" s="355"/>
      <c r="O8" s="355"/>
      <c r="P8" s="355"/>
      <c r="Q8" s="355"/>
      <c r="R8" s="355"/>
      <c r="S8" s="355"/>
      <c r="T8" s="355"/>
      <c r="U8" s="355"/>
      <c r="V8" s="355"/>
      <c r="W8" s="355"/>
      <c r="X8" s="355"/>
      <c r="Y8" s="355"/>
      <c r="Z8" s="355"/>
      <c r="AA8" s="355"/>
      <c r="AB8" s="355"/>
      <c r="AC8" s="355"/>
      <c r="AD8" s="355"/>
      <c r="AE8" s="355"/>
      <c r="AF8" s="355"/>
      <c r="AG8" s="214"/>
      <c r="AH8" s="214"/>
      <c r="AI8" s="214"/>
      <c r="AJ8" s="354" t="str">
        <f>'1. REGULAMENTO EM VIGOR'!A12</f>
        <v>(ii)        na segunda etapa, os recursos continuarão sendo pagos apenas aos Cotistas, proporcionalmente à participação de cada Cotista no Capital Integralizado, até que atingido o montante equivalente ao Custo de Oportunidade (6% a.a.) aplicado sobre o capital distribuído na forma do inciso (i) acima, acumulado até a data de encerramento da primeira etapa acima;</v>
      </c>
      <c r="AK8" s="355"/>
      <c r="AL8" s="355"/>
      <c r="AM8" s="355"/>
      <c r="AN8" s="355"/>
      <c r="AO8" s="355"/>
      <c r="AP8" s="355"/>
      <c r="AQ8" s="355"/>
      <c r="AR8" s="359"/>
      <c r="AS8" s="32"/>
      <c r="AT8" s="32"/>
      <c r="AU8" s="32"/>
      <c r="AV8" s="32"/>
    </row>
    <row r="9" spans="2:48" ht="13.5" thickBot="1">
      <c r="B9" s="325" t="s">
        <v>1</v>
      </c>
      <c r="C9" s="325" t="s">
        <v>0</v>
      </c>
      <c r="D9" s="343" t="s">
        <v>68</v>
      </c>
      <c r="E9" s="344"/>
      <c r="F9" s="344"/>
      <c r="G9" s="344"/>
      <c r="H9" s="344"/>
      <c r="I9" s="344"/>
      <c r="J9" s="344"/>
      <c r="K9" s="344"/>
      <c r="L9" s="344"/>
      <c r="M9" s="344"/>
      <c r="N9" s="344"/>
      <c r="O9" s="344"/>
      <c r="P9" s="344"/>
      <c r="Q9" s="344"/>
      <c r="R9" s="344"/>
      <c r="S9" s="344"/>
      <c r="T9" s="344"/>
      <c r="U9" s="344"/>
      <c r="V9" s="344"/>
      <c r="W9" s="356"/>
      <c r="X9" s="340" t="s">
        <v>0</v>
      </c>
      <c r="Y9" s="215"/>
      <c r="Z9" s="345" t="s">
        <v>67</v>
      </c>
      <c r="AA9" s="346"/>
      <c r="AB9" s="346"/>
      <c r="AC9" s="346"/>
      <c r="AD9" s="346"/>
      <c r="AE9" s="346"/>
      <c r="AF9" s="346"/>
      <c r="AG9" s="346"/>
      <c r="AH9" s="344"/>
      <c r="AI9" s="219"/>
      <c r="AJ9" s="343" t="s">
        <v>71</v>
      </c>
      <c r="AK9" s="344"/>
      <c r="AL9" s="344"/>
      <c r="AM9" s="219"/>
      <c r="AN9" s="219"/>
      <c r="AO9" s="219"/>
      <c r="AP9" s="219"/>
      <c r="AQ9" s="112">
        <v>0.06</v>
      </c>
      <c r="AR9" s="112"/>
    </row>
    <row r="10" spans="2:48" ht="25.5" customHeight="1" thickBot="1">
      <c r="B10" s="326"/>
      <c r="C10" s="326" t="s">
        <v>0</v>
      </c>
      <c r="D10" s="334" t="s">
        <v>64</v>
      </c>
      <c r="E10" s="335"/>
      <c r="F10" s="335"/>
      <c r="G10" s="335"/>
      <c r="H10" s="335"/>
      <c r="I10" s="336"/>
      <c r="J10" s="334" t="s">
        <v>65</v>
      </c>
      <c r="K10" s="335"/>
      <c r="L10" s="335"/>
      <c r="M10" s="335"/>
      <c r="N10" s="335"/>
      <c r="O10" s="336"/>
      <c r="P10" s="330" t="s">
        <v>66</v>
      </c>
      <c r="Q10" s="331"/>
      <c r="R10" s="331"/>
      <c r="S10" s="331"/>
      <c r="T10" s="331"/>
      <c r="U10" s="331"/>
      <c r="V10" s="332"/>
      <c r="W10" s="328" t="s">
        <v>17</v>
      </c>
      <c r="X10" s="341"/>
      <c r="Y10" s="216"/>
      <c r="Z10" s="338" t="s">
        <v>80</v>
      </c>
      <c r="AA10" s="337" t="s">
        <v>69</v>
      </c>
      <c r="AB10" s="337"/>
      <c r="AC10" s="337"/>
      <c r="AD10" s="337"/>
      <c r="AE10" s="337"/>
      <c r="AF10" s="337"/>
      <c r="AG10" s="213"/>
      <c r="AH10" s="331" t="s">
        <v>221</v>
      </c>
      <c r="AI10" s="357" t="s">
        <v>227</v>
      </c>
      <c r="AJ10" s="284" t="s">
        <v>82</v>
      </c>
      <c r="AK10" s="285" t="s">
        <v>70</v>
      </c>
      <c r="AL10" s="348" t="s">
        <v>187</v>
      </c>
      <c r="AM10" s="347"/>
      <c r="AN10" s="347"/>
      <c r="AO10" s="347"/>
      <c r="AP10" s="347"/>
      <c r="AQ10" s="347"/>
      <c r="AR10" s="349"/>
    </row>
    <row r="11" spans="2:48" ht="27" customHeight="1" thickBot="1">
      <c r="B11" s="327"/>
      <c r="C11" s="327"/>
      <c r="D11" s="42" t="s">
        <v>86</v>
      </c>
      <c r="E11" s="42" t="s">
        <v>88</v>
      </c>
      <c r="F11" s="42" t="s">
        <v>87</v>
      </c>
      <c r="G11" s="42" t="s">
        <v>6</v>
      </c>
      <c r="H11" s="42" t="s">
        <v>89</v>
      </c>
      <c r="I11" s="42" t="s">
        <v>90</v>
      </c>
      <c r="J11" s="42" t="s">
        <v>86</v>
      </c>
      <c r="K11" s="42" t="s">
        <v>88</v>
      </c>
      <c r="L11" s="42" t="s">
        <v>87</v>
      </c>
      <c r="M11" s="42" t="s">
        <v>6</v>
      </c>
      <c r="N11" s="42" t="s">
        <v>89</v>
      </c>
      <c r="O11" s="42" t="s">
        <v>90</v>
      </c>
      <c r="P11" s="42" t="s">
        <v>86</v>
      </c>
      <c r="Q11" s="42" t="s">
        <v>88</v>
      </c>
      <c r="R11" s="42" t="s">
        <v>87</v>
      </c>
      <c r="S11" s="42" t="s">
        <v>6</v>
      </c>
      <c r="T11" s="42" t="s">
        <v>89</v>
      </c>
      <c r="U11" s="42" t="s">
        <v>90</v>
      </c>
      <c r="V11" s="42" t="s">
        <v>12</v>
      </c>
      <c r="W11" s="329"/>
      <c r="X11" s="342"/>
      <c r="Y11" s="217"/>
      <c r="Z11" s="339"/>
      <c r="AA11" s="42" t="s">
        <v>86</v>
      </c>
      <c r="AB11" s="42" t="s">
        <v>88</v>
      </c>
      <c r="AC11" s="42" t="s">
        <v>87</v>
      </c>
      <c r="AD11" s="42" t="s">
        <v>6</v>
      </c>
      <c r="AE11" s="42" t="s">
        <v>89</v>
      </c>
      <c r="AF11" s="42" t="s">
        <v>90</v>
      </c>
      <c r="AG11" s="43" t="s">
        <v>12</v>
      </c>
      <c r="AH11" s="347"/>
      <c r="AI11" s="358"/>
      <c r="AJ11" s="352" t="s">
        <v>63</v>
      </c>
      <c r="AK11" s="353"/>
      <c r="AL11" s="282" t="s">
        <v>86</v>
      </c>
      <c r="AM11" s="282" t="s">
        <v>88</v>
      </c>
      <c r="AN11" s="282" t="s">
        <v>87</v>
      </c>
      <c r="AO11" s="282" t="s">
        <v>6</v>
      </c>
      <c r="AP11" s="282" t="s">
        <v>89</v>
      </c>
      <c r="AQ11" s="218" t="s">
        <v>90</v>
      </c>
      <c r="AR11" s="283" t="s">
        <v>226</v>
      </c>
    </row>
    <row r="12" spans="2:48" ht="42" hidden="1" customHeight="1" thickBot="1">
      <c r="B12" s="44"/>
      <c r="C12" s="45"/>
      <c r="D12" s="115" t="s">
        <v>56</v>
      </c>
      <c r="E12" s="115" t="s">
        <v>57</v>
      </c>
      <c r="F12" s="115" t="s">
        <v>58</v>
      </c>
      <c r="G12" s="115" t="s">
        <v>59</v>
      </c>
      <c r="H12" s="115" t="s">
        <v>91</v>
      </c>
      <c r="I12" s="115" t="s">
        <v>92</v>
      </c>
      <c r="J12" s="115" t="s">
        <v>93</v>
      </c>
      <c r="K12" s="115" t="s">
        <v>94</v>
      </c>
      <c r="L12" s="115" t="s">
        <v>60</v>
      </c>
      <c r="M12" s="115" t="s">
        <v>95</v>
      </c>
      <c r="N12" s="115" t="s">
        <v>96</v>
      </c>
      <c r="O12" s="115" t="s">
        <v>97</v>
      </c>
      <c r="P12" s="114" t="s">
        <v>98</v>
      </c>
      <c r="Q12" s="114" t="s">
        <v>99</v>
      </c>
      <c r="R12" s="114" t="s">
        <v>100</v>
      </c>
      <c r="S12" s="114" t="s">
        <v>101</v>
      </c>
      <c r="T12" s="114" t="s">
        <v>102</v>
      </c>
      <c r="U12" s="114" t="s">
        <v>103</v>
      </c>
      <c r="V12" s="225" t="s">
        <v>222</v>
      </c>
      <c r="W12" s="226" t="s">
        <v>223</v>
      </c>
      <c r="X12" s="222"/>
      <c r="Y12" s="222"/>
      <c r="Z12" s="223" t="s">
        <v>104</v>
      </c>
      <c r="AA12" s="223" t="s">
        <v>105</v>
      </c>
      <c r="AB12" s="223" t="s">
        <v>106</v>
      </c>
      <c r="AC12" s="224" t="s">
        <v>107</v>
      </c>
      <c r="AD12" s="227" t="s">
        <v>108</v>
      </c>
      <c r="AE12" s="227" t="s">
        <v>109</v>
      </c>
      <c r="AF12" s="227" t="s">
        <v>110</v>
      </c>
      <c r="AG12" s="228"/>
      <c r="AH12" s="235"/>
      <c r="AI12" s="276"/>
      <c r="AJ12" s="238" t="s">
        <v>111</v>
      </c>
      <c r="AK12" s="46" t="s">
        <v>112</v>
      </c>
      <c r="AL12" s="113" t="s">
        <v>113</v>
      </c>
      <c r="AM12" s="113" t="s">
        <v>114</v>
      </c>
      <c r="AN12" s="113" t="s">
        <v>115</v>
      </c>
      <c r="AO12" s="113" t="s">
        <v>116</v>
      </c>
      <c r="AP12" s="113" t="s">
        <v>117</v>
      </c>
      <c r="AQ12" s="111" t="s">
        <v>118</v>
      </c>
      <c r="AR12" s="279"/>
    </row>
    <row r="13" spans="2:48">
      <c r="B13" s="47">
        <f t="shared" ref="B13:B76" si="0">C13</f>
        <v>40703</v>
      </c>
      <c r="C13" s="48">
        <f>'5. APORTE_AMORTIZAÇÃO_QUOTISTAS'!B6</f>
        <v>40703</v>
      </c>
      <c r="D13" s="49">
        <f>'5. APORTE_AMORTIZAÇÃO_QUOTISTAS'!E6</f>
        <v>2000000</v>
      </c>
      <c r="E13" s="49">
        <f>'5. APORTE_AMORTIZAÇÃO_QUOTISTAS'!H6</f>
        <v>0</v>
      </c>
      <c r="F13" s="49">
        <f>'5. APORTE_AMORTIZAÇÃO_QUOTISTAS'!K6</f>
        <v>0</v>
      </c>
      <c r="G13" s="49">
        <f>'5. APORTE_AMORTIZAÇÃO_QUOTISTAS'!N6</f>
        <v>0</v>
      </c>
      <c r="H13" s="49">
        <f>'5. APORTE_AMORTIZAÇÃO_QUOTISTAS'!Q6</f>
        <v>0</v>
      </c>
      <c r="I13" s="49">
        <f>'5. APORTE_AMORTIZAÇÃO_QUOTISTAS'!T6</f>
        <v>0</v>
      </c>
      <c r="J13" s="49"/>
      <c r="K13" s="49"/>
      <c r="L13" s="49"/>
      <c r="M13" s="49"/>
      <c r="N13" s="49"/>
      <c r="O13" s="49"/>
      <c r="P13" s="49">
        <f>D13+J13</f>
        <v>2000000</v>
      </c>
      <c r="Q13" s="49">
        <f t="shared" ref="Q13:U13" si="1">E13+K13</f>
        <v>0</v>
      </c>
      <c r="R13" s="49">
        <f t="shared" si="1"/>
        <v>0</v>
      </c>
      <c r="S13" s="49">
        <f t="shared" si="1"/>
        <v>0</v>
      </c>
      <c r="T13" s="49">
        <f t="shared" si="1"/>
        <v>0</v>
      </c>
      <c r="U13" s="49">
        <f t="shared" si="1"/>
        <v>0</v>
      </c>
      <c r="V13" s="49">
        <f>SUM(P13:U13)</f>
        <v>2000000</v>
      </c>
      <c r="W13" s="50">
        <f>V13</f>
        <v>2000000</v>
      </c>
      <c r="X13" s="176" t="str">
        <f>'4. IPCA_IBGE'!B8</f>
        <v>mai.15</v>
      </c>
      <c r="Y13" s="135" t="str">
        <f>'4. IPCA_IBGE'!B8</f>
        <v>mai.15</v>
      </c>
      <c r="Z13" s="135">
        <f>'4. IPCA_IBGE'!C8</f>
        <v>4276.6000000000004</v>
      </c>
      <c r="AA13" s="230">
        <f t="shared" ref="AA13:AA44" si="2">(P13)/Z13</f>
        <v>467.66122620773507</v>
      </c>
      <c r="AB13" s="231">
        <f t="shared" ref="AB13:AB44" si="3">Q13/Z13</f>
        <v>0</v>
      </c>
      <c r="AC13" s="231">
        <f t="shared" ref="AC13:AC44" si="4">R13/Z13</f>
        <v>0</v>
      </c>
      <c r="AD13" s="231">
        <f t="shared" ref="AD13:AD44" si="5">S13/Z13</f>
        <v>0</v>
      </c>
      <c r="AE13" s="231">
        <f t="shared" ref="AE13:AE44" si="6">T13/Z13</f>
        <v>0</v>
      </c>
      <c r="AF13" s="231">
        <f t="shared" ref="AF13:AF44" si="7">U13/Z13</f>
        <v>0</v>
      </c>
      <c r="AG13" s="231">
        <f>SUM(AA13:AF13)</f>
        <v>467.66122620773507</v>
      </c>
      <c r="AH13" s="236">
        <f>AG13</f>
        <v>467.66122620773507</v>
      </c>
      <c r="AI13" s="277">
        <f>V13/Z13</f>
        <v>467.66122620773507</v>
      </c>
      <c r="AJ13" s="239">
        <f>($AA$6-C13)</f>
        <v>3492</v>
      </c>
      <c r="AK13" s="56">
        <f>(V13*(1+$AQ$9)^(AJ13/365))-V13</f>
        <v>1492483.2230168683</v>
      </c>
      <c r="AL13" s="51">
        <f t="shared" ref="AL13:AL44" si="8">(P13*(1+$AQ$9)^(AJ13/360))-P13</f>
        <v>1519629.010680344</v>
      </c>
      <c r="AM13" s="51">
        <f t="shared" ref="AM13:AM44" si="9">(Q13*(1+$AQ$9)^(AJ13/360))-Q13</f>
        <v>0</v>
      </c>
      <c r="AN13" s="51">
        <f t="shared" ref="AN13:AN44" si="10">(R13*(1+$AQ$9)^(AJ13/360))-R13</f>
        <v>0</v>
      </c>
      <c r="AO13" s="51">
        <f t="shared" ref="AO13:AO44" si="11">(S13*(1+$AQ$9)^(AJ13/360))-S13</f>
        <v>0</v>
      </c>
      <c r="AP13" s="51">
        <f t="shared" ref="AP13:AP44" si="12">(T13*(1+$AQ$9)^(AJ13/360))-T13</f>
        <v>0</v>
      </c>
      <c r="AQ13" s="57">
        <f t="shared" ref="AQ13:AQ44" si="13">(U13*(1+$AQ$9)^(AJ13/360))-U13</f>
        <v>0</v>
      </c>
      <c r="AR13" s="280">
        <f>SUM(AL13:AQ13)-AK13</f>
        <v>27145.78766347561</v>
      </c>
    </row>
    <row r="14" spans="2:48">
      <c r="B14" s="52">
        <f t="shared" si="0"/>
        <v>40925</v>
      </c>
      <c r="C14" s="48">
        <f>'5. APORTE_AMORTIZAÇÃO_QUOTISTAS'!B7</f>
        <v>40925</v>
      </c>
      <c r="D14" s="49">
        <f>'5. APORTE_AMORTIZAÇÃO_QUOTISTAS'!E7</f>
        <v>0</v>
      </c>
      <c r="E14" s="49">
        <f>'5. APORTE_AMORTIZAÇÃO_QUOTISTAS'!H7</f>
        <v>20000</v>
      </c>
      <c r="F14" s="49">
        <f>'5. APORTE_AMORTIZAÇÃO_QUOTISTAS'!K7</f>
        <v>0</v>
      </c>
      <c r="G14" s="49">
        <f>'5. APORTE_AMORTIZAÇÃO_QUOTISTAS'!N7</f>
        <v>0</v>
      </c>
      <c r="H14" s="49">
        <f>'5. APORTE_AMORTIZAÇÃO_QUOTISTAS'!Q7</f>
        <v>0</v>
      </c>
      <c r="I14" s="49">
        <f>'5. APORTE_AMORTIZAÇÃO_QUOTISTAS'!T7</f>
        <v>0</v>
      </c>
      <c r="J14" s="53"/>
      <c r="K14" s="53"/>
      <c r="L14" s="53"/>
      <c r="M14" s="53"/>
      <c r="N14" s="53"/>
      <c r="O14" s="53"/>
      <c r="P14" s="49">
        <f t="shared" ref="P14" si="14">D14+J14</f>
        <v>0</v>
      </c>
      <c r="Q14" s="49">
        <f t="shared" ref="Q14" si="15">E14+K14</f>
        <v>20000</v>
      </c>
      <c r="R14" s="49">
        <f t="shared" ref="R14" si="16">F14+L14</f>
        <v>0</v>
      </c>
      <c r="S14" s="49">
        <f t="shared" ref="S14" si="17">G14+M14</f>
        <v>0</v>
      </c>
      <c r="T14" s="49">
        <f t="shared" ref="T14" si="18">H14+N14</f>
        <v>0</v>
      </c>
      <c r="U14" s="49">
        <f t="shared" ref="U14" si="19">I14+O14</f>
        <v>0</v>
      </c>
      <c r="V14" s="49">
        <f t="shared" ref="V14" si="20">SUM(P14:U14)</f>
        <v>20000</v>
      </c>
      <c r="W14" s="54">
        <f>W13+V14</f>
        <v>2020000</v>
      </c>
      <c r="X14" s="137" t="str">
        <f>'4. IPCA_IBGE'!B15</f>
        <v>dez.15</v>
      </c>
      <c r="Y14" s="136" t="str">
        <f>'4. IPCA_IBGE'!B15</f>
        <v>dez.15</v>
      </c>
      <c r="Z14" s="136">
        <f>'4. IPCA_IBGE'!C15</f>
        <v>4493.17</v>
      </c>
      <c r="AA14" s="232">
        <f t="shared" si="2"/>
        <v>0</v>
      </c>
      <c r="AB14" s="229">
        <f t="shared" si="3"/>
        <v>4.4512003774617916</v>
      </c>
      <c r="AC14" s="229">
        <f t="shared" si="4"/>
        <v>0</v>
      </c>
      <c r="AD14" s="229">
        <f t="shared" si="5"/>
        <v>0</v>
      </c>
      <c r="AE14" s="229">
        <f t="shared" si="6"/>
        <v>0</v>
      </c>
      <c r="AF14" s="229">
        <f t="shared" si="7"/>
        <v>0</v>
      </c>
      <c r="AG14" s="229">
        <f t="shared" ref="AG14:AG77" si="21">SUM(AA14:AF14)</f>
        <v>4.4512003774617916</v>
      </c>
      <c r="AH14" s="237">
        <f>AH13+AG14</f>
        <v>472.11242658519689</v>
      </c>
      <c r="AI14" s="277">
        <f>(V14/Z14)+AI13</f>
        <v>472.11242658519689</v>
      </c>
      <c r="AJ14" s="239">
        <f t="shared" ref="AJ14:AJ77" si="22">($AA$6-C14)</f>
        <v>3270</v>
      </c>
      <c r="AK14" s="56">
        <f t="shared" ref="AK14:AK77" si="23">(V14*(1+$AQ$9)^(AJ14/360))-V14</f>
        <v>13954.051665294435</v>
      </c>
      <c r="AL14" s="51">
        <f t="shared" si="8"/>
        <v>0</v>
      </c>
      <c r="AM14" s="51">
        <f t="shared" si="9"/>
        <v>13954.051665294435</v>
      </c>
      <c r="AN14" s="51">
        <f t="shared" si="10"/>
        <v>0</v>
      </c>
      <c r="AO14" s="51">
        <f t="shared" si="11"/>
        <v>0</v>
      </c>
      <c r="AP14" s="51">
        <f t="shared" si="12"/>
        <v>0</v>
      </c>
      <c r="AQ14" s="57">
        <f t="shared" si="13"/>
        <v>0</v>
      </c>
      <c r="AR14" s="280">
        <f t="shared" ref="AR14:AR77" si="24">SUM(AL14:AQ14)-AK14</f>
        <v>0</v>
      </c>
    </row>
    <row r="15" spans="2:48">
      <c r="B15" s="52">
        <f t="shared" si="0"/>
        <v>41139</v>
      </c>
      <c r="C15" s="48">
        <f>'5. APORTE_AMORTIZAÇÃO_QUOTISTAS'!B8</f>
        <v>41139</v>
      </c>
      <c r="D15" s="49">
        <f>'5. APORTE_AMORTIZAÇÃO_QUOTISTAS'!E8</f>
        <v>800000</v>
      </c>
      <c r="E15" s="49">
        <f>'5. APORTE_AMORTIZAÇÃO_QUOTISTAS'!H8</f>
        <v>8000</v>
      </c>
      <c r="F15" s="49">
        <f>'5. APORTE_AMORTIZAÇÃO_QUOTISTAS'!K8</f>
        <v>0</v>
      </c>
      <c r="G15" s="49">
        <f>'5. APORTE_AMORTIZAÇÃO_QUOTISTAS'!N8</f>
        <v>0</v>
      </c>
      <c r="H15" s="49">
        <f>'5. APORTE_AMORTIZAÇÃO_QUOTISTAS'!Q8</f>
        <v>0</v>
      </c>
      <c r="I15" s="49">
        <f>'5. APORTE_AMORTIZAÇÃO_QUOTISTAS'!T8</f>
        <v>0</v>
      </c>
      <c r="J15" s="53"/>
      <c r="K15" s="53"/>
      <c r="L15" s="53"/>
      <c r="M15" s="53"/>
      <c r="N15" s="53"/>
      <c r="O15" s="53"/>
      <c r="P15" s="49">
        <f t="shared" ref="P15:P78" si="25">D15+J15</f>
        <v>800000</v>
      </c>
      <c r="Q15" s="49">
        <f t="shared" ref="Q15:Q78" si="26">E15+K15</f>
        <v>8000</v>
      </c>
      <c r="R15" s="49">
        <f t="shared" ref="R15:R78" si="27">F15+L15</f>
        <v>0</v>
      </c>
      <c r="S15" s="49">
        <f t="shared" ref="S15:S78" si="28">G15+M15</f>
        <v>0</v>
      </c>
      <c r="T15" s="49">
        <f t="shared" ref="T15:T78" si="29">H15+N15</f>
        <v>0</v>
      </c>
      <c r="U15" s="49">
        <f t="shared" ref="U15:U78" si="30">I15+O15</f>
        <v>0</v>
      </c>
      <c r="V15" s="49">
        <f t="shared" ref="V15:V78" si="31">SUM(P15:U15)</f>
        <v>808000</v>
      </c>
      <c r="W15" s="54">
        <f t="shared" ref="W15:W78" si="32">W14+V15</f>
        <v>2828000</v>
      </c>
      <c r="X15" s="137" t="str">
        <f>'4. IPCA_IBGE'!B22</f>
        <v>jul.16</v>
      </c>
      <c r="Y15" s="136" t="str">
        <f>'4. IPCA_IBGE'!B22</f>
        <v>jul.16</v>
      </c>
      <c r="Z15" s="136">
        <f>'4. IPCA_IBGE'!C22</f>
        <v>4715.99</v>
      </c>
      <c r="AA15" s="232">
        <f t="shared" si="2"/>
        <v>169.63564384148398</v>
      </c>
      <c r="AB15" s="229">
        <f t="shared" si="3"/>
        <v>1.6963564384148397</v>
      </c>
      <c r="AC15" s="229">
        <f t="shared" si="4"/>
        <v>0</v>
      </c>
      <c r="AD15" s="229">
        <f t="shared" si="5"/>
        <v>0</v>
      </c>
      <c r="AE15" s="229">
        <f t="shared" si="6"/>
        <v>0</v>
      </c>
      <c r="AF15" s="229">
        <f t="shared" si="7"/>
        <v>0</v>
      </c>
      <c r="AG15" s="229">
        <f t="shared" si="21"/>
        <v>171.33200027989884</v>
      </c>
      <c r="AH15" s="237">
        <f t="shared" ref="AH15:AH78" si="33">AH14+AG15</f>
        <v>643.44442686509569</v>
      </c>
      <c r="AI15" s="277">
        <f t="shared" ref="AI15:AI78" si="34">(V15/Z15)+AI14</f>
        <v>643.44442686509569</v>
      </c>
      <c r="AJ15" s="239">
        <f t="shared" si="22"/>
        <v>3056</v>
      </c>
      <c r="AK15" s="56">
        <f t="shared" si="23"/>
        <v>517043.20477013593</v>
      </c>
      <c r="AL15" s="51">
        <f t="shared" si="8"/>
        <v>511923.96511894651</v>
      </c>
      <c r="AM15" s="51">
        <f t="shared" si="9"/>
        <v>5119.2396511894658</v>
      </c>
      <c r="AN15" s="51">
        <f t="shared" si="10"/>
        <v>0</v>
      </c>
      <c r="AO15" s="51">
        <f t="shared" si="11"/>
        <v>0</v>
      </c>
      <c r="AP15" s="51">
        <f t="shared" si="12"/>
        <v>0</v>
      </c>
      <c r="AQ15" s="57">
        <f t="shared" si="13"/>
        <v>0</v>
      </c>
      <c r="AR15" s="280">
        <f t="shared" si="24"/>
        <v>0</v>
      </c>
    </row>
    <row r="16" spans="2:48">
      <c r="B16" s="52">
        <f t="shared" si="0"/>
        <v>41212</v>
      </c>
      <c r="C16" s="48">
        <f>'5. APORTE_AMORTIZAÇÃO_QUOTISTAS'!B9</f>
        <v>41212</v>
      </c>
      <c r="D16" s="49">
        <f>'5. APORTE_AMORTIZAÇÃO_QUOTISTAS'!E9</f>
        <v>1200000</v>
      </c>
      <c r="E16" s="49">
        <f>'5. APORTE_AMORTIZAÇÃO_QUOTISTAS'!H9</f>
        <v>12000</v>
      </c>
      <c r="F16" s="49">
        <f>'5. APORTE_AMORTIZAÇÃO_QUOTISTAS'!K9</f>
        <v>0</v>
      </c>
      <c r="G16" s="49">
        <f>'5. APORTE_AMORTIZAÇÃO_QUOTISTAS'!N9</f>
        <v>0</v>
      </c>
      <c r="H16" s="49">
        <f>'5. APORTE_AMORTIZAÇÃO_QUOTISTAS'!Q9</f>
        <v>0</v>
      </c>
      <c r="I16" s="49">
        <f>'5. APORTE_AMORTIZAÇÃO_QUOTISTAS'!T9</f>
        <v>0</v>
      </c>
      <c r="J16" s="53"/>
      <c r="K16" s="53"/>
      <c r="L16" s="53"/>
      <c r="M16" s="53"/>
      <c r="N16" s="53"/>
      <c r="O16" s="53"/>
      <c r="P16" s="49">
        <f t="shared" si="25"/>
        <v>1200000</v>
      </c>
      <c r="Q16" s="49">
        <f t="shared" si="26"/>
        <v>12000</v>
      </c>
      <c r="R16" s="49">
        <f t="shared" si="27"/>
        <v>0</v>
      </c>
      <c r="S16" s="49">
        <f t="shared" si="28"/>
        <v>0</v>
      </c>
      <c r="T16" s="49">
        <f t="shared" si="29"/>
        <v>0</v>
      </c>
      <c r="U16" s="49">
        <f t="shared" si="30"/>
        <v>0</v>
      </c>
      <c r="V16" s="49">
        <f t="shared" si="31"/>
        <v>1212000</v>
      </c>
      <c r="W16" s="54">
        <f t="shared" si="32"/>
        <v>4040000</v>
      </c>
      <c r="X16" s="137" t="str">
        <f>'4. IPCA_IBGE'!B24</f>
        <v>set.16</v>
      </c>
      <c r="Y16" s="136" t="str">
        <f>'4. IPCA_IBGE'!B24</f>
        <v>set.16</v>
      </c>
      <c r="Z16" s="136">
        <f>'4. IPCA_IBGE'!C24</f>
        <v>4740.53</v>
      </c>
      <c r="AA16" s="232">
        <f t="shared" si="2"/>
        <v>253.1362526974832</v>
      </c>
      <c r="AB16" s="229">
        <f t="shared" si="3"/>
        <v>2.5313625269748319</v>
      </c>
      <c r="AC16" s="229">
        <f t="shared" si="4"/>
        <v>0</v>
      </c>
      <c r="AD16" s="229">
        <f t="shared" si="5"/>
        <v>0</v>
      </c>
      <c r="AE16" s="229">
        <f t="shared" si="6"/>
        <v>0</v>
      </c>
      <c r="AF16" s="229">
        <f t="shared" si="7"/>
        <v>0</v>
      </c>
      <c r="AG16" s="229">
        <f t="shared" si="21"/>
        <v>255.66761522445805</v>
      </c>
      <c r="AH16" s="237">
        <f t="shared" si="33"/>
        <v>899.11204208955371</v>
      </c>
      <c r="AI16" s="277">
        <f t="shared" si="34"/>
        <v>899.11204208955371</v>
      </c>
      <c r="AJ16" s="239">
        <f t="shared" si="22"/>
        <v>2983</v>
      </c>
      <c r="AK16" s="56">
        <f t="shared" si="23"/>
        <v>752218.65398593247</v>
      </c>
      <c r="AL16" s="51">
        <f t="shared" si="8"/>
        <v>744770.94454052718</v>
      </c>
      <c r="AM16" s="51">
        <f t="shared" si="9"/>
        <v>7447.7094454052713</v>
      </c>
      <c r="AN16" s="51">
        <f t="shared" si="10"/>
        <v>0</v>
      </c>
      <c r="AO16" s="51">
        <f t="shared" si="11"/>
        <v>0</v>
      </c>
      <c r="AP16" s="51">
        <f t="shared" si="12"/>
        <v>0</v>
      </c>
      <c r="AQ16" s="57">
        <f t="shared" si="13"/>
        <v>0</v>
      </c>
      <c r="AR16" s="280">
        <f t="shared" si="24"/>
        <v>0</v>
      </c>
    </row>
    <row r="17" spans="2:44">
      <c r="B17" s="52">
        <f t="shared" si="0"/>
        <v>41424</v>
      </c>
      <c r="C17" s="48">
        <f>'5. APORTE_AMORTIZAÇÃO_QUOTISTAS'!B10</f>
        <v>41424</v>
      </c>
      <c r="D17" s="49">
        <f>'5. APORTE_AMORTIZAÇÃO_QUOTISTAS'!E10</f>
        <v>0</v>
      </c>
      <c r="E17" s="49">
        <f>'5. APORTE_AMORTIZAÇÃO_QUOTISTAS'!H10</f>
        <v>4000</v>
      </c>
      <c r="F17" s="49">
        <f>'5. APORTE_AMORTIZAÇÃO_QUOTISTAS'!K10</f>
        <v>0</v>
      </c>
      <c r="G17" s="49">
        <f>'5. APORTE_AMORTIZAÇÃO_QUOTISTAS'!N10</f>
        <v>0</v>
      </c>
      <c r="H17" s="49">
        <f>'5. APORTE_AMORTIZAÇÃO_QUOTISTAS'!Q10</f>
        <v>0</v>
      </c>
      <c r="I17" s="49">
        <f>'5. APORTE_AMORTIZAÇÃO_QUOTISTAS'!T10</f>
        <v>0</v>
      </c>
      <c r="J17" s="53"/>
      <c r="K17" s="53"/>
      <c r="L17" s="53"/>
      <c r="M17" s="53"/>
      <c r="N17" s="53"/>
      <c r="O17" s="53"/>
      <c r="P17" s="49">
        <f t="shared" si="25"/>
        <v>0</v>
      </c>
      <c r="Q17" s="49">
        <f t="shared" si="26"/>
        <v>4000</v>
      </c>
      <c r="R17" s="49">
        <f t="shared" si="27"/>
        <v>0</v>
      </c>
      <c r="S17" s="49">
        <f t="shared" si="28"/>
        <v>0</v>
      </c>
      <c r="T17" s="49">
        <f t="shared" si="29"/>
        <v>0</v>
      </c>
      <c r="U17" s="49">
        <f t="shared" si="30"/>
        <v>0</v>
      </c>
      <c r="V17" s="49">
        <f t="shared" si="31"/>
        <v>4000</v>
      </c>
      <c r="W17" s="54">
        <f t="shared" si="32"/>
        <v>4044000</v>
      </c>
      <c r="X17" s="137" t="str">
        <f>'4. IPCA_IBGE'!B31</f>
        <v>abr.17</v>
      </c>
      <c r="Y17" s="136" t="str">
        <f>'4. IPCA_IBGE'!B31</f>
        <v>abr.17</v>
      </c>
      <c r="Z17" s="136">
        <f>'4. IPCA_IBGE'!C31</f>
        <v>4828.4399999999996</v>
      </c>
      <c r="AA17" s="232">
        <f t="shared" si="2"/>
        <v>0</v>
      </c>
      <c r="AB17" s="229">
        <f t="shared" si="3"/>
        <v>0.82842491570776489</v>
      </c>
      <c r="AC17" s="229">
        <f t="shared" si="4"/>
        <v>0</v>
      </c>
      <c r="AD17" s="229">
        <f t="shared" si="5"/>
        <v>0</v>
      </c>
      <c r="AE17" s="229">
        <f t="shared" si="6"/>
        <v>0</v>
      </c>
      <c r="AF17" s="229">
        <f t="shared" si="7"/>
        <v>0</v>
      </c>
      <c r="AG17" s="229">
        <f t="shared" si="21"/>
        <v>0.82842491570776489</v>
      </c>
      <c r="AH17" s="237">
        <f t="shared" si="33"/>
        <v>899.94046700526144</v>
      </c>
      <c r="AI17" s="277">
        <f t="shared" si="34"/>
        <v>899.94046700526144</v>
      </c>
      <c r="AJ17" s="239">
        <f t="shared" si="22"/>
        <v>2771</v>
      </c>
      <c r="AK17" s="56">
        <f t="shared" si="23"/>
        <v>2263.9006343790879</v>
      </c>
      <c r="AL17" s="51">
        <f t="shared" si="8"/>
        <v>0</v>
      </c>
      <c r="AM17" s="51">
        <f t="shared" si="9"/>
        <v>2263.9006343790879</v>
      </c>
      <c r="AN17" s="51">
        <f t="shared" si="10"/>
        <v>0</v>
      </c>
      <c r="AO17" s="51">
        <f t="shared" si="11"/>
        <v>0</v>
      </c>
      <c r="AP17" s="51">
        <f t="shared" si="12"/>
        <v>0</v>
      </c>
      <c r="AQ17" s="57">
        <f t="shared" si="13"/>
        <v>0</v>
      </c>
      <c r="AR17" s="280">
        <f t="shared" si="24"/>
        <v>0</v>
      </c>
    </row>
    <row r="18" spans="2:44">
      <c r="B18" s="52">
        <f t="shared" si="0"/>
        <v>41425</v>
      </c>
      <c r="C18" s="48">
        <f>'5. APORTE_AMORTIZAÇÃO_QUOTISTAS'!B11</f>
        <v>41425</v>
      </c>
      <c r="D18" s="49">
        <f>'5. APORTE_AMORTIZAÇÃO_QUOTISTAS'!E11</f>
        <v>400000</v>
      </c>
      <c r="E18" s="49">
        <f>'5. APORTE_AMORTIZAÇÃO_QUOTISTAS'!H11</f>
        <v>0</v>
      </c>
      <c r="F18" s="49">
        <f>'5. APORTE_AMORTIZAÇÃO_QUOTISTAS'!K11</f>
        <v>0</v>
      </c>
      <c r="G18" s="49">
        <f>'5. APORTE_AMORTIZAÇÃO_QUOTISTAS'!N11</f>
        <v>0</v>
      </c>
      <c r="H18" s="49">
        <f>'5. APORTE_AMORTIZAÇÃO_QUOTISTAS'!Q11</f>
        <v>0</v>
      </c>
      <c r="I18" s="49">
        <f>'5. APORTE_AMORTIZAÇÃO_QUOTISTAS'!T11</f>
        <v>0</v>
      </c>
      <c r="J18" s="53"/>
      <c r="K18" s="53"/>
      <c r="L18" s="53"/>
      <c r="M18" s="53"/>
      <c r="N18" s="53"/>
      <c r="O18" s="53"/>
      <c r="P18" s="49">
        <f t="shared" si="25"/>
        <v>400000</v>
      </c>
      <c r="Q18" s="49">
        <f t="shared" si="26"/>
        <v>0</v>
      </c>
      <c r="R18" s="49">
        <f t="shared" si="27"/>
        <v>0</v>
      </c>
      <c r="S18" s="49">
        <f t="shared" si="28"/>
        <v>0</v>
      </c>
      <c r="T18" s="49">
        <f t="shared" si="29"/>
        <v>0</v>
      </c>
      <c r="U18" s="49">
        <f t="shared" si="30"/>
        <v>0</v>
      </c>
      <c r="V18" s="49">
        <f t="shared" si="31"/>
        <v>400000</v>
      </c>
      <c r="W18" s="54">
        <f t="shared" si="32"/>
        <v>4444000</v>
      </c>
      <c r="X18" s="137" t="str">
        <f>'4. IPCA_IBGE'!B32</f>
        <v>mai.17</v>
      </c>
      <c r="Y18" s="136" t="str">
        <f>'4. IPCA_IBGE'!B32</f>
        <v>mai.17</v>
      </c>
      <c r="Z18" s="136">
        <f>'4. IPCA_IBGE'!C32</f>
        <v>4843.41</v>
      </c>
      <c r="AA18" s="232">
        <f t="shared" si="2"/>
        <v>82.586442196716774</v>
      </c>
      <c r="AB18" s="229">
        <f t="shared" si="3"/>
        <v>0</v>
      </c>
      <c r="AC18" s="229">
        <f t="shared" si="4"/>
        <v>0</v>
      </c>
      <c r="AD18" s="229">
        <f t="shared" si="5"/>
        <v>0</v>
      </c>
      <c r="AE18" s="229">
        <f t="shared" si="6"/>
        <v>0</v>
      </c>
      <c r="AF18" s="229">
        <f t="shared" si="7"/>
        <v>0</v>
      </c>
      <c r="AG18" s="229">
        <f t="shared" si="21"/>
        <v>82.586442196716774</v>
      </c>
      <c r="AH18" s="237">
        <f t="shared" si="33"/>
        <v>982.52690920197824</v>
      </c>
      <c r="AI18" s="277">
        <f t="shared" si="34"/>
        <v>982.52690920197824</v>
      </c>
      <c r="AJ18" s="239">
        <f t="shared" si="22"/>
        <v>2770</v>
      </c>
      <c r="AK18" s="56">
        <f t="shared" si="23"/>
        <v>226288.68535073835</v>
      </c>
      <c r="AL18" s="51">
        <f t="shared" si="8"/>
        <v>226288.68535073835</v>
      </c>
      <c r="AM18" s="51">
        <f t="shared" si="9"/>
        <v>0</v>
      </c>
      <c r="AN18" s="51">
        <f t="shared" si="10"/>
        <v>0</v>
      </c>
      <c r="AO18" s="51">
        <f t="shared" si="11"/>
        <v>0</v>
      </c>
      <c r="AP18" s="51">
        <f t="shared" si="12"/>
        <v>0</v>
      </c>
      <c r="AQ18" s="57">
        <f t="shared" si="13"/>
        <v>0</v>
      </c>
      <c r="AR18" s="280">
        <f t="shared" si="24"/>
        <v>0</v>
      </c>
    </row>
    <row r="19" spans="2:44">
      <c r="B19" s="52">
        <f t="shared" si="0"/>
        <v>41465</v>
      </c>
      <c r="C19" s="48">
        <f>'5. APORTE_AMORTIZAÇÃO_QUOTISTAS'!B12</f>
        <v>41465</v>
      </c>
      <c r="D19" s="49">
        <f>'5. APORTE_AMORTIZAÇÃO_QUOTISTAS'!E12</f>
        <v>0</v>
      </c>
      <c r="E19" s="49">
        <f>'5. APORTE_AMORTIZAÇÃO_QUOTISTAS'!H12</f>
        <v>8000</v>
      </c>
      <c r="F19" s="49">
        <f>'5. APORTE_AMORTIZAÇÃO_QUOTISTAS'!K12</f>
        <v>0</v>
      </c>
      <c r="G19" s="49">
        <f>'5. APORTE_AMORTIZAÇÃO_QUOTISTAS'!N12</f>
        <v>0</v>
      </c>
      <c r="H19" s="49">
        <f>'5. APORTE_AMORTIZAÇÃO_QUOTISTAS'!Q12</f>
        <v>0</v>
      </c>
      <c r="I19" s="49">
        <f>'5. APORTE_AMORTIZAÇÃO_QUOTISTAS'!T12</f>
        <v>0</v>
      </c>
      <c r="J19" s="53"/>
      <c r="K19" s="53"/>
      <c r="L19" s="53"/>
      <c r="M19" s="53"/>
      <c r="N19" s="53"/>
      <c r="O19" s="53"/>
      <c r="P19" s="49">
        <f t="shared" si="25"/>
        <v>0</v>
      </c>
      <c r="Q19" s="49">
        <f t="shared" si="26"/>
        <v>8000</v>
      </c>
      <c r="R19" s="49">
        <f t="shared" si="27"/>
        <v>0</v>
      </c>
      <c r="S19" s="49">
        <f t="shared" si="28"/>
        <v>0</v>
      </c>
      <c r="T19" s="49">
        <f t="shared" si="29"/>
        <v>0</v>
      </c>
      <c r="U19" s="49">
        <f t="shared" si="30"/>
        <v>0</v>
      </c>
      <c r="V19" s="49">
        <f t="shared" si="31"/>
        <v>8000</v>
      </c>
      <c r="W19" s="54">
        <f t="shared" si="32"/>
        <v>4452000</v>
      </c>
      <c r="X19" s="137" t="str">
        <f>'4. IPCA_IBGE'!B33</f>
        <v>jun.17</v>
      </c>
      <c r="Y19" s="136" t="str">
        <f>'4. IPCA_IBGE'!B33</f>
        <v>jun.17</v>
      </c>
      <c r="Z19" s="136">
        <f>'4. IPCA_IBGE'!C33</f>
        <v>4832.2700000000004</v>
      </c>
      <c r="AA19" s="232">
        <f t="shared" si="2"/>
        <v>0</v>
      </c>
      <c r="AB19" s="229">
        <f t="shared" si="3"/>
        <v>1.6555366318521108</v>
      </c>
      <c r="AC19" s="229">
        <f t="shared" si="4"/>
        <v>0</v>
      </c>
      <c r="AD19" s="229">
        <f t="shared" si="5"/>
        <v>0</v>
      </c>
      <c r="AE19" s="229">
        <f t="shared" si="6"/>
        <v>0</v>
      </c>
      <c r="AF19" s="229">
        <f t="shared" si="7"/>
        <v>0</v>
      </c>
      <c r="AG19" s="229">
        <f t="shared" si="21"/>
        <v>1.6555366318521108</v>
      </c>
      <c r="AH19" s="237">
        <f t="shared" si="33"/>
        <v>984.18244583383034</v>
      </c>
      <c r="AI19" s="277">
        <f t="shared" si="34"/>
        <v>984.18244583383034</v>
      </c>
      <c r="AJ19" s="239">
        <f t="shared" si="22"/>
        <v>2730</v>
      </c>
      <c r="AK19" s="56">
        <f t="shared" si="23"/>
        <v>4444.9397555655087</v>
      </c>
      <c r="AL19" s="51">
        <f t="shared" si="8"/>
        <v>0</v>
      </c>
      <c r="AM19" s="51">
        <f t="shared" si="9"/>
        <v>4444.9397555655087</v>
      </c>
      <c r="AN19" s="51">
        <f t="shared" si="10"/>
        <v>0</v>
      </c>
      <c r="AO19" s="51">
        <f t="shared" si="11"/>
        <v>0</v>
      </c>
      <c r="AP19" s="51">
        <f t="shared" si="12"/>
        <v>0</v>
      </c>
      <c r="AQ19" s="57">
        <f t="shared" si="13"/>
        <v>0</v>
      </c>
      <c r="AR19" s="280">
        <f t="shared" si="24"/>
        <v>0</v>
      </c>
    </row>
    <row r="20" spans="2:44">
      <c r="B20" s="52">
        <f t="shared" si="0"/>
        <v>41466</v>
      </c>
      <c r="C20" s="48">
        <f>'5. APORTE_AMORTIZAÇÃO_QUOTISTAS'!B13</f>
        <v>41466</v>
      </c>
      <c r="D20" s="49">
        <f>'5. APORTE_AMORTIZAÇÃO_QUOTISTAS'!E13</f>
        <v>800000</v>
      </c>
      <c r="E20" s="49">
        <f>'5. APORTE_AMORTIZAÇÃO_QUOTISTAS'!H13</f>
        <v>0</v>
      </c>
      <c r="F20" s="49">
        <f>'5. APORTE_AMORTIZAÇÃO_QUOTISTAS'!K13</f>
        <v>0</v>
      </c>
      <c r="G20" s="49">
        <f>'5. APORTE_AMORTIZAÇÃO_QUOTISTAS'!N13</f>
        <v>0</v>
      </c>
      <c r="H20" s="49">
        <f>'5. APORTE_AMORTIZAÇÃO_QUOTISTAS'!Q13</f>
        <v>0</v>
      </c>
      <c r="I20" s="49">
        <f>'5. APORTE_AMORTIZAÇÃO_QUOTISTAS'!T13</f>
        <v>0</v>
      </c>
      <c r="J20" s="53"/>
      <c r="K20" s="53"/>
      <c r="L20" s="53"/>
      <c r="M20" s="53"/>
      <c r="N20" s="53"/>
      <c r="O20" s="53"/>
      <c r="P20" s="49">
        <f t="shared" si="25"/>
        <v>800000</v>
      </c>
      <c r="Q20" s="49">
        <f t="shared" si="26"/>
        <v>0</v>
      </c>
      <c r="R20" s="49">
        <f t="shared" si="27"/>
        <v>0</v>
      </c>
      <c r="S20" s="49">
        <f t="shared" si="28"/>
        <v>0</v>
      </c>
      <c r="T20" s="49">
        <f t="shared" si="29"/>
        <v>0</v>
      </c>
      <c r="U20" s="49">
        <f t="shared" si="30"/>
        <v>0</v>
      </c>
      <c r="V20" s="49">
        <f t="shared" si="31"/>
        <v>800000</v>
      </c>
      <c r="W20" s="54">
        <f t="shared" si="32"/>
        <v>5252000</v>
      </c>
      <c r="X20" s="137" t="str">
        <f>'4. IPCA_IBGE'!B33</f>
        <v>jun.17</v>
      </c>
      <c r="Y20" s="136" t="str">
        <f>'4. IPCA_IBGE'!B33</f>
        <v>jun.17</v>
      </c>
      <c r="Z20" s="136">
        <f>'4. IPCA_IBGE'!C33</f>
        <v>4832.2700000000004</v>
      </c>
      <c r="AA20" s="232">
        <f t="shared" si="2"/>
        <v>165.55366318521106</v>
      </c>
      <c r="AB20" s="229">
        <f t="shared" si="3"/>
        <v>0</v>
      </c>
      <c r="AC20" s="229">
        <f t="shared" si="4"/>
        <v>0</v>
      </c>
      <c r="AD20" s="229">
        <f t="shared" si="5"/>
        <v>0</v>
      </c>
      <c r="AE20" s="229">
        <f t="shared" si="6"/>
        <v>0</v>
      </c>
      <c r="AF20" s="229">
        <f t="shared" si="7"/>
        <v>0</v>
      </c>
      <c r="AG20" s="229">
        <f t="shared" si="21"/>
        <v>165.55366318521106</v>
      </c>
      <c r="AH20" s="237">
        <f t="shared" si="33"/>
        <v>1149.7361090190414</v>
      </c>
      <c r="AI20" s="277">
        <f t="shared" si="34"/>
        <v>1149.7361090190414</v>
      </c>
      <c r="AJ20" s="239">
        <f t="shared" si="22"/>
        <v>2729</v>
      </c>
      <c r="AK20" s="56">
        <f t="shared" si="23"/>
        <v>444292.56045420305</v>
      </c>
      <c r="AL20" s="51">
        <f t="shared" si="8"/>
        <v>444292.56045420305</v>
      </c>
      <c r="AM20" s="51">
        <f t="shared" si="9"/>
        <v>0</v>
      </c>
      <c r="AN20" s="51">
        <f t="shared" si="10"/>
        <v>0</v>
      </c>
      <c r="AO20" s="51">
        <f t="shared" si="11"/>
        <v>0</v>
      </c>
      <c r="AP20" s="51">
        <f t="shared" si="12"/>
        <v>0</v>
      </c>
      <c r="AQ20" s="57">
        <f t="shared" si="13"/>
        <v>0</v>
      </c>
      <c r="AR20" s="280">
        <f t="shared" si="24"/>
        <v>0</v>
      </c>
    </row>
    <row r="21" spans="2:44">
      <c r="B21" s="52">
        <f t="shared" si="0"/>
        <v>41520</v>
      </c>
      <c r="C21" s="48">
        <f>'5. APORTE_AMORTIZAÇÃO_QUOTISTAS'!B14</f>
        <v>41520</v>
      </c>
      <c r="D21" s="49">
        <f>'5. APORTE_AMORTIZAÇÃO_QUOTISTAS'!E14</f>
        <v>800000</v>
      </c>
      <c r="E21" s="49">
        <f>'5. APORTE_AMORTIZAÇÃO_QUOTISTAS'!H14</f>
        <v>8000</v>
      </c>
      <c r="F21" s="49">
        <f>'5. APORTE_AMORTIZAÇÃO_QUOTISTAS'!K14</f>
        <v>0</v>
      </c>
      <c r="G21" s="49">
        <f>'5. APORTE_AMORTIZAÇÃO_QUOTISTAS'!N14</f>
        <v>0</v>
      </c>
      <c r="H21" s="49">
        <f>'5. APORTE_AMORTIZAÇÃO_QUOTISTAS'!Q14</f>
        <v>0</v>
      </c>
      <c r="I21" s="49">
        <f>'5. APORTE_AMORTIZAÇÃO_QUOTISTAS'!T14</f>
        <v>0</v>
      </c>
      <c r="J21" s="53"/>
      <c r="K21" s="53"/>
      <c r="L21" s="53"/>
      <c r="M21" s="53"/>
      <c r="N21" s="53"/>
      <c r="O21" s="53"/>
      <c r="P21" s="49">
        <f t="shared" si="25"/>
        <v>800000</v>
      </c>
      <c r="Q21" s="49">
        <f t="shared" si="26"/>
        <v>8000</v>
      </c>
      <c r="R21" s="49">
        <f t="shared" si="27"/>
        <v>0</v>
      </c>
      <c r="S21" s="49">
        <f t="shared" si="28"/>
        <v>0</v>
      </c>
      <c r="T21" s="49">
        <f t="shared" si="29"/>
        <v>0</v>
      </c>
      <c r="U21" s="49">
        <f t="shared" si="30"/>
        <v>0</v>
      </c>
      <c r="V21" s="49">
        <f t="shared" si="31"/>
        <v>808000</v>
      </c>
      <c r="W21" s="54">
        <f t="shared" si="32"/>
        <v>6060000</v>
      </c>
      <c r="X21" s="137" t="str">
        <f>'4. IPCA_IBGE'!B35</f>
        <v>ago.17</v>
      </c>
      <c r="Y21" s="136" t="str">
        <f>'4. IPCA_IBGE'!B35</f>
        <v>ago.17</v>
      </c>
      <c r="Z21" s="136">
        <f>'4. IPCA_IBGE'!C35</f>
        <v>4853.07</v>
      </c>
      <c r="AA21" s="232">
        <f t="shared" si="2"/>
        <v>164.84410898668267</v>
      </c>
      <c r="AB21" s="229">
        <f t="shared" si="3"/>
        <v>1.6484410898668267</v>
      </c>
      <c r="AC21" s="229">
        <f t="shared" si="4"/>
        <v>0</v>
      </c>
      <c r="AD21" s="229">
        <f t="shared" si="5"/>
        <v>0</v>
      </c>
      <c r="AE21" s="229">
        <f t="shared" si="6"/>
        <v>0</v>
      </c>
      <c r="AF21" s="229">
        <f t="shared" si="7"/>
        <v>0</v>
      </c>
      <c r="AG21" s="229">
        <f t="shared" si="21"/>
        <v>166.49255007654949</v>
      </c>
      <c r="AH21" s="237">
        <f t="shared" si="33"/>
        <v>1316.228659095591</v>
      </c>
      <c r="AI21" s="277">
        <f t="shared" si="34"/>
        <v>1316.228659095591</v>
      </c>
      <c r="AJ21" s="239">
        <f t="shared" si="22"/>
        <v>2675</v>
      </c>
      <c r="AK21" s="56">
        <f t="shared" si="23"/>
        <v>437799.05901997723</v>
      </c>
      <c r="AL21" s="51">
        <f t="shared" si="8"/>
        <v>433464.41487126471</v>
      </c>
      <c r="AM21" s="51">
        <f t="shared" si="9"/>
        <v>4334.6441487126467</v>
      </c>
      <c r="AN21" s="51">
        <f t="shared" si="10"/>
        <v>0</v>
      </c>
      <c r="AO21" s="51">
        <f t="shared" si="11"/>
        <v>0</v>
      </c>
      <c r="AP21" s="51">
        <f t="shared" si="12"/>
        <v>0</v>
      </c>
      <c r="AQ21" s="57">
        <f t="shared" si="13"/>
        <v>0</v>
      </c>
      <c r="AR21" s="280">
        <f t="shared" si="24"/>
        <v>0</v>
      </c>
    </row>
    <row r="22" spans="2:44">
      <c r="B22" s="52">
        <f t="shared" si="0"/>
        <v>41536</v>
      </c>
      <c r="C22" s="48">
        <f>'5. APORTE_AMORTIZAÇÃO_QUOTISTAS'!B15</f>
        <v>41536</v>
      </c>
      <c r="D22" s="49">
        <f>'5. APORTE_AMORTIZAÇÃO_QUOTISTAS'!E15</f>
        <v>0</v>
      </c>
      <c r="E22" s="49">
        <f>'5. APORTE_AMORTIZAÇÃO_QUOTISTAS'!H15</f>
        <v>12000</v>
      </c>
      <c r="F22" s="49">
        <f>'5. APORTE_AMORTIZAÇÃO_QUOTISTAS'!K15</f>
        <v>0</v>
      </c>
      <c r="G22" s="49">
        <f>'5. APORTE_AMORTIZAÇÃO_QUOTISTAS'!N15</f>
        <v>0</v>
      </c>
      <c r="H22" s="49">
        <f>'5. APORTE_AMORTIZAÇÃO_QUOTISTAS'!Q15</f>
        <v>0</v>
      </c>
      <c r="I22" s="49">
        <f>'5. APORTE_AMORTIZAÇÃO_QUOTISTAS'!T15</f>
        <v>0</v>
      </c>
      <c r="J22" s="53"/>
      <c r="K22" s="53"/>
      <c r="L22" s="53"/>
      <c r="M22" s="53"/>
      <c r="N22" s="53"/>
      <c r="O22" s="53"/>
      <c r="P22" s="49">
        <f t="shared" si="25"/>
        <v>0</v>
      </c>
      <c r="Q22" s="49">
        <f t="shared" si="26"/>
        <v>12000</v>
      </c>
      <c r="R22" s="49">
        <f t="shared" si="27"/>
        <v>0</v>
      </c>
      <c r="S22" s="49">
        <f t="shared" si="28"/>
        <v>0</v>
      </c>
      <c r="T22" s="49">
        <f t="shared" si="29"/>
        <v>0</v>
      </c>
      <c r="U22" s="49">
        <f t="shared" si="30"/>
        <v>0</v>
      </c>
      <c r="V22" s="49">
        <f t="shared" si="31"/>
        <v>12000</v>
      </c>
      <c r="W22" s="54">
        <f t="shared" si="32"/>
        <v>6072000</v>
      </c>
      <c r="X22" s="137" t="str">
        <f>'4. IPCA_IBGE'!B35</f>
        <v>ago.17</v>
      </c>
      <c r="Y22" s="136" t="str">
        <f>'4. IPCA_IBGE'!B35</f>
        <v>ago.17</v>
      </c>
      <c r="Z22" s="136">
        <f>'4. IPCA_IBGE'!C35</f>
        <v>4853.07</v>
      </c>
      <c r="AA22" s="232">
        <f t="shared" si="2"/>
        <v>0</v>
      </c>
      <c r="AB22" s="229">
        <f t="shared" si="3"/>
        <v>2.4726616348002399</v>
      </c>
      <c r="AC22" s="229">
        <f t="shared" si="4"/>
        <v>0</v>
      </c>
      <c r="AD22" s="229">
        <f t="shared" si="5"/>
        <v>0</v>
      </c>
      <c r="AE22" s="229">
        <f t="shared" si="6"/>
        <v>0</v>
      </c>
      <c r="AF22" s="229">
        <f t="shared" si="7"/>
        <v>0</v>
      </c>
      <c r="AG22" s="229">
        <f t="shared" si="21"/>
        <v>2.4726616348002399</v>
      </c>
      <c r="AH22" s="237">
        <f t="shared" si="33"/>
        <v>1318.7013207303912</v>
      </c>
      <c r="AI22" s="277">
        <f t="shared" si="34"/>
        <v>1318.7013207303912</v>
      </c>
      <c r="AJ22" s="239">
        <f t="shared" si="22"/>
        <v>2659</v>
      </c>
      <c r="AK22" s="56">
        <f t="shared" si="23"/>
        <v>6454.1131299815352</v>
      </c>
      <c r="AL22" s="51">
        <f t="shared" si="8"/>
        <v>0</v>
      </c>
      <c r="AM22" s="51">
        <f t="shared" si="9"/>
        <v>6454.1131299815352</v>
      </c>
      <c r="AN22" s="51">
        <f t="shared" si="10"/>
        <v>0</v>
      </c>
      <c r="AO22" s="51">
        <f t="shared" si="11"/>
        <v>0</v>
      </c>
      <c r="AP22" s="51">
        <f t="shared" si="12"/>
        <v>0</v>
      </c>
      <c r="AQ22" s="57">
        <f t="shared" si="13"/>
        <v>0</v>
      </c>
      <c r="AR22" s="280">
        <f t="shared" si="24"/>
        <v>0</v>
      </c>
    </row>
    <row r="23" spans="2:44">
      <c r="B23" s="52">
        <f t="shared" si="0"/>
        <v>41537</v>
      </c>
      <c r="C23" s="48">
        <f>'5. APORTE_AMORTIZAÇÃO_QUOTISTAS'!B16</f>
        <v>41537</v>
      </c>
      <c r="D23" s="49">
        <f>'5. APORTE_AMORTIZAÇÃO_QUOTISTAS'!E16</f>
        <v>1200000</v>
      </c>
      <c r="E23" s="49">
        <f>'5. APORTE_AMORTIZAÇÃO_QUOTISTAS'!H16</f>
        <v>0</v>
      </c>
      <c r="F23" s="49">
        <f>'5. APORTE_AMORTIZAÇÃO_QUOTISTAS'!K16</f>
        <v>0</v>
      </c>
      <c r="G23" s="49">
        <f>'5. APORTE_AMORTIZAÇÃO_QUOTISTAS'!N16</f>
        <v>0</v>
      </c>
      <c r="H23" s="49">
        <f>'5. APORTE_AMORTIZAÇÃO_QUOTISTAS'!Q16</f>
        <v>0</v>
      </c>
      <c r="I23" s="49">
        <f>'5. APORTE_AMORTIZAÇÃO_QUOTISTAS'!T16</f>
        <v>0</v>
      </c>
      <c r="J23" s="53"/>
      <c r="K23" s="53"/>
      <c r="L23" s="53"/>
      <c r="M23" s="53"/>
      <c r="N23" s="53"/>
      <c r="O23" s="53"/>
      <c r="P23" s="49">
        <f t="shared" si="25"/>
        <v>1200000</v>
      </c>
      <c r="Q23" s="49">
        <f t="shared" si="26"/>
        <v>0</v>
      </c>
      <c r="R23" s="49">
        <f t="shared" si="27"/>
        <v>0</v>
      </c>
      <c r="S23" s="49">
        <f t="shared" si="28"/>
        <v>0</v>
      </c>
      <c r="T23" s="49">
        <f t="shared" si="29"/>
        <v>0</v>
      </c>
      <c r="U23" s="49">
        <f t="shared" si="30"/>
        <v>0</v>
      </c>
      <c r="V23" s="49">
        <f t="shared" si="31"/>
        <v>1200000</v>
      </c>
      <c r="W23" s="54">
        <f t="shared" si="32"/>
        <v>7272000</v>
      </c>
      <c r="X23" s="137" t="str">
        <f>'4. IPCA_IBGE'!B35</f>
        <v>ago.17</v>
      </c>
      <c r="Y23" s="136" t="str">
        <f>'4. IPCA_IBGE'!B35</f>
        <v>ago.17</v>
      </c>
      <c r="Z23" s="136">
        <f>'4. IPCA_IBGE'!C35</f>
        <v>4853.07</v>
      </c>
      <c r="AA23" s="232">
        <f t="shared" si="2"/>
        <v>247.26616348002401</v>
      </c>
      <c r="AB23" s="229">
        <f t="shared" si="3"/>
        <v>0</v>
      </c>
      <c r="AC23" s="229">
        <f t="shared" si="4"/>
        <v>0</v>
      </c>
      <c r="AD23" s="229">
        <f t="shared" si="5"/>
        <v>0</v>
      </c>
      <c r="AE23" s="229">
        <f t="shared" si="6"/>
        <v>0</v>
      </c>
      <c r="AF23" s="229">
        <f t="shared" si="7"/>
        <v>0</v>
      </c>
      <c r="AG23" s="229">
        <f t="shared" si="21"/>
        <v>247.26616348002401</v>
      </c>
      <c r="AH23" s="237">
        <f t="shared" si="33"/>
        <v>1565.9674842104153</v>
      </c>
      <c r="AI23" s="277">
        <f t="shared" si="34"/>
        <v>1565.9674842104153</v>
      </c>
      <c r="AJ23" s="239">
        <f t="shared" si="22"/>
        <v>2658</v>
      </c>
      <c r="AK23" s="56">
        <f t="shared" si="23"/>
        <v>645112.64244146016</v>
      </c>
      <c r="AL23" s="51">
        <f t="shared" si="8"/>
        <v>645112.64244146016</v>
      </c>
      <c r="AM23" s="51">
        <f t="shared" si="9"/>
        <v>0</v>
      </c>
      <c r="AN23" s="51">
        <f t="shared" si="10"/>
        <v>0</v>
      </c>
      <c r="AO23" s="51">
        <f t="shared" si="11"/>
        <v>0</v>
      </c>
      <c r="AP23" s="51">
        <f t="shared" si="12"/>
        <v>0</v>
      </c>
      <c r="AQ23" s="57">
        <f t="shared" si="13"/>
        <v>0</v>
      </c>
      <c r="AR23" s="280">
        <f t="shared" si="24"/>
        <v>0</v>
      </c>
    </row>
    <row r="24" spans="2:44">
      <c r="B24" s="52">
        <f t="shared" si="0"/>
        <v>41608</v>
      </c>
      <c r="C24" s="48">
        <f>'5. APORTE_AMORTIZAÇÃO_QUOTISTAS'!B17</f>
        <v>41608</v>
      </c>
      <c r="D24" s="49">
        <f>'5. APORTE_AMORTIZAÇÃO_QUOTISTAS'!E17</f>
        <v>1900000</v>
      </c>
      <c r="E24" s="49">
        <f>'5. APORTE_AMORTIZAÇÃO_QUOTISTAS'!H17</f>
        <v>19000</v>
      </c>
      <c r="F24" s="49">
        <f>'5. APORTE_AMORTIZAÇÃO_QUOTISTAS'!K17</f>
        <v>0</v>
      </c>
      <c r="G24" s="49">
        <f>'5. APORTE_AMORTIZAÇÃO_QUOTISTAS'!N17</f>
        <v>0</v>
      </c>
      <c r="H24" s="49">
        <f>'5. APORTE_AMORTIZAÇÃO_QUOTISTAS'!Q17</f>
        <v>0</v>
      </c>
      <c r="I24" s="49">
        <f>'5. APORTE_AMORTIZAÇÃO_QUOTISTAS'!T17</f>
        <v>0</v>
      </c>
      <c r="J24" s="53"/>
      <c r="K24" s="53"/>
      <c r="L24" s="53"/>
      <c r="M24" s="53"/>
      <c r="N24" s="53"/>
      <c r="O24" s="53"/>
      <c r="P24" s="49">
        <f t="shared" si="25"/>
        <v>1900000</v>
      </c>
      <c r="Q24" s="49">
        <f t="shared" si="26"/>
        <v>19000</v>
      </c>
      <c r="R24" s="49">
        <f t="shared" si="27"/>
        <v>0</v>
      </c>
      <c r="S24" s="49">
        <f t="shared" si="28"/>
        <v>0</v>
      </c>
      <c r="T24" s="49">
        <f t="shared" si="29"/>
        <v>0</v>
      </c>
      <c r="U24" s="49">
        <f t="shared" si="30"/>
        <v>0</v>
      </c>
      <c r="V24" s="49">
        <f t="shared" si="31"/>
        <v>1919000</v>
      </c>
      <c r="W24" s="54">
        <f t="shared" si="32"/>
        <v>9191000</v>
      </c>
      <c r="X24" s="137" t="str">
        <f>'4. IPCA_IBGE'!B38</f>
        <v>nov.17</v>
      </c>
      <c r="Y24" s="136" t="str">
        <f>'4. IPCA_IBGE'!B38</f>
        <v>nov.17</v>
      </c>
      <c r="Z24" s="136">
        <f>'4. IPCA_IBGE'!C38</f>
        <v>4894.92</v>
      </c>
      <c r="AA24" s="232">
        <f t="shared" si="2"/>
        <v>388.15751840683811</v>
      </c>
      <c r="AB24" s="229">
        <f t="shared" si="3"/>
        <v>3.8815751840683812</v>
      </c>
      <c r="AC24" s="229">
        <f t="shared" si="4"/>
        <v>0</v>
      </c>
      <c r="AD24" s="229">
        <f t="shared" si="5"/>
        <v>0</v>
      </c>
      <c r="AE24" s="229">
        <f t="shared" si="6"/>
        <v>0</v>
      </c>
      <c r="AF24" s="229">
        <f t="shared" si="7"/>
        <v>0</v>
      </c>
      <c r="AG24" s="229">
        <f t="shared" si="21"/>
        <v>392.03909359090648</v>
      </c>
      <c r="AH24" s="237">
        <f t="shared" si="33"/>
        <v>1958.0065778013218</v>
      </c>
      <c r="AI24" s="277">
        <f t="shared" si="34"/>
        <v>1958.0065778013218</v>
      </c>
      <c r="AJ24" s="239">
        <f t="shared" si="22"/>
        <v>2587</v>
      </c>
      <c r="AK24" s="56">
        <f t="shared" si="23"/>
        <v>997928.16754836356</v>
      </c>
      <c r="AL24" s="51">
        <f t="shared" si="8"/>
        <v>988047.6906419443</v>
      </c>
      <c r="AM24" s="51">
        <f t="shared" si="9"/>
        <v>9880.4769064194406</v>
      </c>
      <c r="AN24" s="51">
        <f t="shared" si="10"/>
        <v>0</v>
      </c>
      <c r="AO24" s="51">
        <f t="shared" si="11"/>
        <v>0</v>
      </c>
      <c r="AP24" s="51">
        <f t="shared" si="12"/>
        <v>0</v>
      </c>
      <c r="AQ24" s="57">
        <f t="shared" si="13"/>
        <v>0</v>
      </c>
      <c r="AR24" s="280">
        <f t="shared" si="24"/>
        <v>0</v>
      </c>
    </row>
    <row r="25" spans="2:44">
      <c r="B25" s="52">
        <f t="shared" si="0"/>
        <v>41723</v>
      </c>
      <c r="C25" s="48">
        <f>'5. APORTE_AMORTIZAÇÃO_QUOTISTAS'!B18</f>
        <v>41723</v>
      </c>
      <c r="D25" s="49">
        <f>'5. APORTE_AMORTIZAÇÃO_QUOTISTAS'!E18</f>
        <v>0</v>
      </c>
      <c r="E25" s="49">
        <f>'5. APORTE_AMORTIZAÇÃO_QUOTISTAS'!H18</f>
        <v>0</v>
      </c>
      <c r="F25" s="49">
        <f>'5. APORTE_AMORTIZAÇÃO_QUOTISTAS'!K18</f>
        <v>0</v>
      </c>
      <c r="G25" s="49">
        <f>'5. APORTE_AMORTIZAÇÃO_QUOTISTAS'!N18</f>
        <v>0</v>
      </c>
      <c r="H25" s="49">
        <f>'5. APORTE_AMORTIZAÇÃO_QUOTISTAS'!Q18</f>
        <v>81283</v>
      </c>
      <c r="I25" s="49">
        <f>'5. APORTE_AMORTIZAÇÃO_QUOTISTAS'!T18</f>
        <v>0</v>
      </c>
      <c r="J25" s="53"/>
      <c r="K25" s="53"/>
      <c r="L25" s="53"/>
      <c r="M25" s="53"/>
      <c r="N25" s="53"/>
      <c r="O25" s="53"/>
      <c r="P25" s="49">
        <f t="shared" si="25"/>
        <v>0</v>
      </c>
      <c r="Q25" s="49">
        <f t="shared" si="26"/>
        <v>0</v>
      </c>
      <c r="R25" s="49">
        <f t="shared" si="27"/>
        <v>0</v>
      </c>
      <c r="S25" s="49">
        <f t="shared" si="28"/>
        <v>0</v>
      </c>
      <c r="T25" s="49">
        <f t="shared" si="29"/>
        <v>81283</v>
      </c>
      <c r="U25" s="49">
        <f t="shared" si="30"/>
        <v>0</v>
      </c>
      <c r="V25" s="49">
        <f t="shared" si="31"/>
        <v>81283</v>
      </c>
      <c r="W25" s="54">
        <f t="shared" si="32"/>
        <v>9272283</v>
      </c>
      <c r="X25" s="137" t="str">
        <f>'4. IPCA_IBGE'!B41</f>
        <v>fev.18</v>
      </c>
      <c r="Y25" s="136" t="str">
        <f>'4. IPCA_IBGE'!B41</f>
        <v>fev.18</v>
      </c>
      <c r="Z25" s="136">
        <f>'4. IPCA_IBGE'!C41</f>
        <v>4946.5</v>
      </c>
      <c r="AA25" s="232">
        <f t="shared" si="2"/>
        <v>0</v>
      </c>
      <c r="AB25" s="229">
        <f t="shared" si="3"/>
        <v>0</v>
      </c>
      <c r="AC25" s="229">
        <f t="shared" si="4"/>
        <v>0</v>
      </c>
      <c r="AD25" s="229">
        <f t="shared" si="5"/>
        <v>0</v>
      </c>
      <c r="AE25" s="229">
        <f t="shared" si="6"/>
        <v>16.432426968563632</v>
      </c>
      <c r="AF25" s="229">
        <f t="shared" si="7"/>
        <v>0</v>
      </c>
      <c r="AG25" s="229">
        <f t="shared" si="21"/>
        <v>16.432426968563632</v>
      </c>
      <c r="AH25" s="237">
        <f t="shared" si="33"/>
        <v>1974.4390047698855</v>
      </c>
      <c r="AI25" s="277">
        <f t="shared" si="34"/>
        <v>1974.4390047698855</v>
      </c>
      <c r="AJ25" s="239">
        <f t="shared" si="22"/>
        <v>2472</v>
      </c>
      <c r="AK25" s="56">
        <f t="shared" si="23"/>
        <v>39990.710560670123</v>
      </c>
      <c r="AL25" s="51">
        <f t="shared" si="8"/>
        <v>0</v>
      </c>
      <c r="AM25" s="51">
        <f t="shared" si="9"/>
        <v>0</v>
      </c>
      <c r="AN25" s="51">
        <f t="shared" si="10"/>
        <v>0</v>
      </c>
      <c r="AO25" s="51">
        <f t="shared" si="11"/>
        <v>0</v>
      </c>
      <c r="AP25" s="51">
        <f t="shared" si="12"/>
        <v>39990.710560670123</v>
      </c>
      <c r="AQ25" s="57">
        <f t="shared" si="13"/>
        <v>0</v>
      </c>
      <c r="AR25" s="280">
        <f t="shared" si="24"/>
        <v>0</v>
      </c>
    </row>
    <row r="26" spans="2:44">
      <c r="B26" s="52">
        <f t="shared" si="0"/>
        <v>41724</v>
      </c>
      <c r="C26" s="48">
        <f>'5. APORTE_AMORTIZAÇÃO_QUOTISTAS'!B19</f>
        <v>41724</v>
      </c>
      <c r="D26" s="49">
        <f>'5. APORTE_AMORTIZAÇÃO_QUOTISTAS'!E19</f>
        <v>0</v>
      </c>
      <c r="E26" s="49">
        <f>'5. APORTE_AMORTIZAÇÃO_QUOTISTAS'!H19</f>
        <v>0</v>
      </c>
      <c r="F26" s="49">
        <f>'5. APORTE_AMORTIZAÇÃO_QUOTISTAS'!K19</f>
        <v>0</v>
      </c>
      <c r="G26" s="49">
        <f>'5. APORTE_AMORTIZAÇÃO_QUOTISTAS'!N19</f>
        <v>545562</v>
      </c>
      <c r="H26" s="49">
        <f>'5. APORTE_AMORTIZAÇÃO_QUOTISTAS'!Q19</f>
        <v>0</v>
      </c>
      <c r="I26" s="49">
        <f>'5. APORTE_AMORTIZAÇÃO_QUOTISTAS'!T19</f>
        <v>0</v>
      </c>
      <c r="J26" s="53"/>
      <c r="K26" s="53"/>
      <c r="L26" s="53"/>
      <c r="M26" s="53"/>
      <c r="N26" s="53"/>
      <c r="O26" s="53"/>
      <c r="P26" s="49">
        <f t="shared" si="25"/>
        <v>0</v>
      </c>
      <c r="Q26" s="49">
        <f t="shared" si="26"/>
        <v>0</v>
      </c>
      <c r="R26" s="49">
        <f t="shared" si="27"/>
        <v>0</v>
      </c>
      <c r="S26" s="49">
        <f t="shared" si="28"/>
        <v>545562</v>
      </c>
      <c r="T26" s="49">
        <f t="shared" si="29"/>
        <v>0</v>
      </c>
      <c r="U26" s="49">
        <f t="shared" si="30"/>
        <v>0</v>
      </c>
      <c r="V26" s="49">
        <f t="shared" si="31"/>
        <v>545562</v>
      </c>
      <c r="W26" s="54">
        <f t="shared" si="32"/>
        <v>9817845</v>
      </c>
      <c r="X26" s="137" t="str">
        <f>'4. IPCA_IBGE'!B41</f>
        <v>fev.18</v>
      </c>
      <c r="Y26" s="136" t="str">
        <f>'4. IPCA_IBGE'!B41</f>
        <v>fev.18</v>
      </c>
      <c r="Z26" s="136">
        <f>'4. IPCA_IBGE'!C41</f>
        <v>4946.5</v>
      </c>
      <c r="AA26" s="232">
        <f t="shared" si="2"/>
        <v>0</v>
      </c>
      <c r="AB26" s="229">
        <f t="shared" si="3"/>
        <v>0</v>
      </c>
      <c r="AC26" s="229">
        <f t="shared" si="4"/>
        <v>0</v>
      </c>
      <c r="AD26" s="229">
        <f t="shared" si="5"/>
        <v>110.29253007176791</v>
      </c>
      <c r="AE26" s="229">
        <f t="shared" si="6"/>
        <v>0</v>
      </c>
      <c r="AF26" s="229">
        <f t="shared" si="7"/>
        <v>0</v>
      </c>
      <c r="AG26" s="229">
        <f t="shared" si="21"/>
        <v>110.29253007176791</v>
      </c>
      <c r="AH26" s="237">
        <f t="shared" si="33"/>
        <v>2084.7315348416532</v>
      </c>
      <c r="AI26" s="277">
        <f t="shared" si="34"/>
        <v>2084.7315348416532</v>
      </c>
      <c r="AJ26" s="239">
        <f t="shared" si="22"/>
        <v>2471</v>
      </c>
      <c r="AK26" s="56">
        <f t="shared" si="23"/>
        <v>268281.23954883392</v>
      </c>
      <c r="AL26" s="51">
        <f t="shared" si="8"/>
        <v>0</v>
      </c>
      <c r="AM26" s="51">
        <f t="shared" si="9"/>
        <v>0</v>
      </c>
      <c r="AN26" s="51">
        <f t="shared" si="10"/>
        <v>0</v>
      </c>
      <c r="AO26" s="51">
        <f t="shared" si="11"/>
        <v>268281.23954883392</v>
      </c>
      <c r="AP26" s="51">
        <f t="shared" si="12"/>
        <v>0</v>
      </c>
      <c r="AQ26" s="57">
        <f t="shared" si="13"/>
        <v>0</v>
      </c>
      <c r="AR26" s="280">
        <f t="shared" si="24"/>
        <v>0</v>
      </c>
    </row>
    <row r="27" spans="2:44">
      <c r="B27" s="52">
        <f t="shared" si="0"/>
        <v>41748</v>
      </c>
      <c r="C27" s="48">
        <f>'5. APORTE_AMORTIZAÇÃO_QUOTISTAS'!B20</f>
        <v>41748</v>
      </c>
      <c r="D27" s="49">
        <f>'5. APORTE_AMORTIZAÇÃO_QUOTISTAS'!E20</f>
        <v>0</v>
      </c>
      <c r="E27" s="49">
        <f>'5. APORTE_AMORTIZAÇÃO_QUOTISTAS'!H20</f>
        <v>0</v>
      </c>
      <c r="F27" s="49">
        <f>'5. APORTE_AMORTIZAÇÃO_QUOTISTAS'!K20</f>
        <v>0</v>
      </c>
      <c r="G27" s="49">
        <f>'5. APORTE_AMORTIZAÇÃO_QUOTISTAS'!N20</f>
        <v>1765480</v>
      </c>
      <c r="H27" s="49">
        <f>'5. APORTE_AMORTIZAÇÃO_QUOTISTAS'!Q20</f>
        <v>263039</v>
      </c>
      <c r="I27" s="49">
        <f>'5. APORTE_AMORTIZAÇÃO_QUOTISTAS'!T20</f>
        <v>0</v>
      </c>
      <c r="J27" s="53"/>
      <c r="K27" s="53"/>
      <c r="L27" s="53"/>
      <c r="M27" s="53"/>
      <c r="N27" s="53"/>
      <c r="O27" s="53"/>
      <c r="P27" s="49">
        <f t="shared" si="25"/>
        <v>0</v>
      </c>
      <c r="Q27" s="49">
        <f t="shared" si="26"/>
        <v>0</v>
      </c>
      <c r="R27" s="49">
        <f t="shared" si="27"/>
        <v>0</v>
      </c>
      <c r="S27" s="49">
        <f t="shared" si="28"/>
        <v>1765480</v>
      </c>
      <c r="T27" s="49">
        <f t="shared" si="29"/>
        <v>263039</v>
      </c>
      <c r="U27" s="49">
        <f t="shared" si="30"/>
        <v>0</v>
      </c>
      <c r="V27" s="49">
        <f t="shared" si="31"/>
        <v>2028519</v>
      </c>
      <c r="W27" s="54">
        <f t="shared" si="32"/>
        <v>11846364</v>
      </c>
      <c r="X27" s="137" t="str">
        <f>'4. IPCA_IBGE'!B42</f>
        <v>mar.18</v>
      </c>
      <c r="Y27" s="136" t="str">
        <f>'4. IPCA_IBGE'!B42</f>
        <v>mar.18</v>
      </c>
      <c r="Z27" s="136">
        <f>'4. IPCA_IBGE'!C42</f>
        <v>4950.95</v>
      </c>
      <c r="AA27" s="232">
        <f t="shared" si="2"/>
        <v>0</v>
      </c>
      <c r="AB27" s="229">
        <f t="shared" si="3"/>
        <v>0</v>
      </c>
      <c r="AC27" s="229">
        <f t="shared" si="4"/>
        <v>0</v>
      </c>
      <c r="AD27" s="229">
        <f t="shared" si="5"/>
        <v>356.59418899403147</v>
      </c>
      <c r="AE27" s="229">
        <f t="shared" si="6"/>
        <v>53.12899544531858</v>
      </c>
      <c r="AF27" s="229">
        <f t="shared" si="7"/>
        <v>0</v>
      </c>
      <c r="AG27" s="229">
        <f t="shared" si="21"/>
        <v>409.72318443935006</v>
      </c>
      <c r="AH27" s="237">
        <f t="shared" si="33"/>
        <v>2494.4547192810032</v>
      </c>
      <c r="AI27" s="277">
        <f t="shared" si="34"/>
        <v>2494.4547192810032</v>
      </c>
      <c r="AJ27" s="239">
        <f t="shared" si="22"/>
        <v>2447</v>
      </c>
      <c r="AK27" s="56">
        <f t="shared" si="23"/>
        <v>985796.24202865036</v>
      </c>
      <c r="AL27" s="51">
        <f t="shared" si="8"/>
        <v>0</v>
      </c>
      <c r="AM27" s="51">
        <f t="shared" si="9"/>
        <v>0</v>
      </c>
      <c r="AN27" s="51">
        <f t="shared" si="10"/>
        <v>0</v>
      </c>
      <c r="AO27" s="51">
        <f t="shared" si="11"/>
        <v>857967.58589726873</v>
      </c>
      <c r="AP27" s="51">
        <f t="shared" si="12"/>
        <v>127828.65613138163</v>
      </c>
      <c r="AQ27" s="57">
        <f t="shared" si="13"/>
        <v>0</v>
      </c>
      <c r="AR27" s="280">
        <f t="shared" si="24"/>
        <v>0</v>
      </c>
    </row>
    <row r="28" spans="2:44">
      <c r="B28" s="52">
        <f t="shared" si="0"/>
        <v>41853</v>
      </c>
      <c r="C28" s="48">
        <f>'5. APORTE_AMORTIZAÇÃO_QUOTISTAS'!B21</f>
        <v>41853</v>
      </c>
      <c r="D28" s="49">
        <f>'5. APORTE_AMORTIZAÇÃO_QUOTISTAS'!E21</f>
        <v>0</v>
      </c>
      <c r="E28" s="49">
        <f>'5. APORTE_AMORTIZAÇÃO_QUOTISTAS'!H21</f>
        <v>0</v>
      </c>
      <c r="F28" s="49">
        <f>'5. APORTE_AMORTIZAÇÃO_QUOTISTAS'!K21</f>
        <v>0</v>
      </c>
      <c r="G28" s="49">
        <f>'5. APORTE_AMORTIZAÇÃO_QUOTISTAS'!N21</f>
        <v>389687</v>
      </c>
      <c r="H28" s="49">
        <f>'5. APORTE_AMORTIZAÇÃO_QUOTISTAS'!Q21</f>
        <v>58059</v>
      </c>
      <c r="I28" s="49">
        <f>'5. APORTE_AMORTIZAÇÃO_QUOTISTAS'!T21</f>
        <v>0</v>
      </c>
      <c r="J28" s="53"/>
      <c r="K28" s="53"/>
      <c r="L28" s="53"/>
      <c r="M28" s="53"/>
      <c r="N28" s="53"/>
      <c r="O28" s="53"/>
      <c r="P28" s="49">
        <f t="shared" si="25"/>
        <v>0</v>
      </c>
      <c r="Q28" s="49">
        <f t="shared" si="26"/>
        <v>0</v>
      </c>
      <c r="R28" s="49">
        <f t="shared" si="27"/>
        <v>0</v>
      </c>
      <c r="S28" s="49">
        <f t="shared" si="28"/>
        <v>389687</v>
      </c>
      <c r="T28" s="49">
        <f t="shared" si="29"/>
        <v>58059</v>
      </c>
      <c r="U28" s="49">
        <f t="shared" si="30"/>
        <v>0</v>
      </c>
      <c r="V28" s="49">
        <f t="shared" si="31"/>
        <v>447746</v>
      </c>
      <c r="W28" s="54">
        <f t="shared" si="32"/>
        <v>12294110</v>
      </c>
      <c r="X28" s="137" t="str">
        <f>'4. IPCA_IBGE'!B46</f>
        <v>jul.18</v>
      </c>
      <c r="Y28" s="136" t="str">
        <f>'4. IPCA_IBGE'!B46</f>
        <v>jul.18</v>
      </c>
      <c r="Z28" s="136">
        <f>'4. IPCA_IBGE'!C46</f>
        <v>5061.1099999999997</v>
      </c>
      <c r="AA28" s="232">
        <f t="shared" si="2"/>
        <v>0</v>
      </c>
      <c r="AB28" s="229">
        <f t="shared" si="3"/>
        <v>0</v>
      </c>
      <c r="AC28" s="229">
        <f t="shared" si="4"/>
        <v>0</v>
      </c>
      <c r="AD28" s="229">
        <f t="shared" si="5"/>
        <v>76.996350602930988</v>
      </c>
      <c r="AE28" s="229">
        <f t="shared" si="6"/>
        <v>11.471594175981158</v>
      </c>
      <c r="AF28" s="229">
        <f t="shared" si="7"/>
        <v>0</v>
      </c>
      <c r="AG28" s="229">
        <f t="shared" si="21"/>
        <v>88.467944778912141</v>
      </c>
      <c r="AH28" s="237">
        <f t="shared" si="33"/>
        <v>2582.9226640599154</v>
      </c>
      <c r="AI28" s="277">
        <f t="shared" si="34"/>
        <v>2582.9226640599154</v>
      </c>
      <c r="AJ28" s="239">
        <f t="shared" si="22"/>
        <v>2342</v>
      </c>
      <c r="AK28" s="56">
        <f t="shared" si="23"/>
        <v>206378.51700340968</v>
      </c>
      <c r="AL28" s="51">
        <f t="shared" si="8"/>
        <v>0</v>
      </c>
      <c r="AM28" s="51">
        <f t="shared" si="9"/>
        <v>0</v>
      </c>
      <c r="AN28" s="51">
        <f t="shared" si="10"/>
        <v>0</v>
      </c>
      <c r="AO28" s="51">
        <f t="shared" si="11"/>
        <v>179617.51786840695</v>
      </c>
      <c r="AP28" s="51">
        <f t="shared" si="12"/>
        <v>26760.999135002799</v>
      </c>
      <c r="AQ28" s="57">
        <f t="shared" si="13"/>
        <v>0</v>
      </c>
      <c r="AR28" s="280">
        <f t="shared" si="24"/>
        <v>0</v>
      </c>
    </row>
    <row r="29" spans="2:44">
      <c r="B29" s="52">
        <f t="shared" si="0"/>
        <v>41874</v>
      </c>
      <c r="C29" s="48">
        <f>'5. APORTE_AMORTIZAÇÃO_QUOTISTAS'!B22</f>
        <v>41874</v>
      </c>
      <c r="D29" s="49">
        <f>'5. APORTE_AMORTIZAÇÃO_QUOTISTAS'!E22</f>
        <v>0</v>
      </c>
      <c r="E29" s="49">
        <f>'5. APORTE_AMORTIZAÇÃO_QUOTISTAS'!H22</f>
        <v>0</v>
      </c>
      <c r="F29" s="49">
        <f>'5. APORTE_AMORTIZAÇÃO_QUOTISTAS'!K22</f>
        <v>0</v>
      </c>
      <c r="G29" s="49">
        <f>'5. APORTE_AMORTIZAÇÃO_QUOTISTAS'!N22</f>
        <v>2312925</v>
      </c>
      <c r="H29" s="49">
        <f>'5. APORTE_AMORTIZAÇÃO_QUOTISTAS'!Q22</f>
        <v>282354</v>
      </c>
      <c r="I29" s="49">
        <f>'5. APORTE_AMORTIZAÇÃO_QUOTISTAS'!T22</f>
        <v>0</v>
      </c>
      <c r="J29" s="53"/>
      <c r="K29" s="53"/>
      <c r="L29" s="53"/>
      <c r="M29" s="53"/>
      <c r="N29" s="53"/>
      <c r="O29" s="53"/>
      <c r="P29" s="49">
        <f t="shared" si="25"/>
        <v>0</v>
      </c>
      <c r="Q29" s="49">
        <f t="shared" si="26"/>
        <v>0</v>
      </c>
      <c r="R29" s="49">
        <f t="shared" si="27"/>
        <v>0</v>
      </c>
      <c r="S29" s="49">
        <f t="shared" si="28"/>
        <v>2312925</v>
      </c>
      <c r="T29" s="49">
        <f t="shared" si="29"/>
        <v>282354</v>
      </c>
      <c r="U29" s="49">
        <f t="shared" si="30"/>
        <v>0</v>
      </c>
      <c r="V29" s="49">
        <f t="shared" si="31"/>
        <v>2595279</v>
      </c>
      <c r="W29" s="54">
        <f t="shared" si="32"/>
        <v>14889389</v>
      </c>
      <c r="X29" s="137" t="str">
        <f>'4. IPCA_IBGE'!B46</f>
        <v>jul.18</v>
      </c>
      <c r="Y29" s="136" t="str">
        <f>'4. IPCA_IBGE'!B46</f>
        <v>jul.18</v>
      </c>
      <c r="Z29" s="136">
        <f>'4. IPCA_IBGE'!C46</f>
        <v>5061.1099999999997</v>
      </c>
      <c r="AA29" s="232">
        <f t="shared" si="2"/>
        <v>0</v>
      </c>
      <c r="AB29" s="229">
        <f t="shared" si="3"/>
        <v>0</v>
      </c>
      <c r="AC29" s="229">
        <f t="shared" si="4"/>
        <v>0</v>
      </c>
      <c r="AD29" s="229">
        <f t="shared" si="5"/>
        <v>456.99955148178958</v>
      </c>
      <c r="AE29" s="229">
        <f t="shared" si="6"/>
        <v>55.788947483852361</v>
      </c>
      <c r="AF29" s="229">
        <f t="shared" si="7"/>
        <v>0</v>
      </c>
      <c r="AG29" s="229">
        <f t="shared" si="21"/>
        <v>512.78849896564191</v>
      </c>
      <c r="AH29" s="237">
        <f t="shared" si="33"/>
        <v>3095.7111630255572</v>
      </c>
      <c r="AI29" s="277">
        <f t="shared" si="34"/>
        <v>3095.7111630255572</v>
      </c>
      <c r="AJ29" s="239">
        <f t="shared" si="22"/>
        <v>2321</v>
      </c>
      <c r="AK29" s="56">
        <f t="shared" si="23"/>
        <v>1183370.3259921405</v>
      </c>
      <c r="AL29" s="51">
        <f t="shared" si="8"/>
        <v>0</v>
      </c>
      <c r="AM29" s="51">
        <f t="shared" si="9"/>
        <v>0</v>
      </c>
      <c r="AN29" s="51">
        <f t="shared" si="10"/>
        <v>0</v>
      </c>
      <c r="AO29" s="51">
        <f t="shared" si="11"/>
        <v>1054625.2681293115</v>
      </c>
      <c r="AP29" s="51">
        <f t="shared" si="12"/>
        <v>128745.05786282895</v>
      </c>
      <c r="AQ29" s="57">
        <f t="shared" si="13"/>
        <v>0</v>
      </c>
      <c r="AR29" s="280">
        <f t="shared" si="24"/>
        <v>0</v>
      </c>
    </row>
    <row r="30" spans="2:44">
      <c r="B30" s="52">
        <f t="shared" si="0"/>
        <v>41878</v>
      </c>
      <c r="C30" s="48">
        <f>'5. APORTE_AMORTIZAÇÃO_QUOTISTAS'!B23</f>
        <v>41878</v>
      </c>
      <c r="D30" s="49">
        <f>'5. APORTE_AMORTIZAÇÃO_QUOTISTAS'!E23</f>
        <v>0</v>
      </c>
      <c r="E30" s="49">
        <f>'5. APORTE_AMORTIZAÇÃO_QUOTISTAS'!H23</f>
        <v>34341</v>
      </c>
      <c r="F30" s="49">
        <f>'5. APORTE_AMORTIZAÇÃO_QUOTISTAS'!K23</f>
        <v>0</v>
      </c>
      <c r="G30" s="49">
        <f>'5. APORTE_AMORTIZAÇÃO_QUOTISTAS'!N23</f>
        <v>0</v>
      </c>
      <c r="H30" s="49">
        <f>'5. APORTE_AMORTIZAÇÃO_QUOTISTAS'!Q23</f>
        <v>0</v>
      </c>
      <c r="I30" s="49">
        <f>'5. APORTE_AMORTIZAÇÃO_QUOTISTAS'!T23</f>
        <v>0</v>
      </c>
      <c r="J30" s="53"/>
      <c r="K30" s="53"/>
      <c r="L30" s="53"/>
      <c r="M30" s="53"/>
      <c r="N30" s="53"/>
      <c r="O30" s="53"/>
      <c r="P30" s="49">
        <f t="shared" si="25"/>
        <v>0</v>
      </c>
      <c r="Q30" s="49">
        <f t="shared" si="26"/>
        <v>34341</v>
      </c>
      <c r="R30" s="49">
        <f t="shared" si="27"/>
        <v>0</v>
      </c>
      <c r="S30" s="49">
        <f t="shared" si="28"/>
        <v>0</v>
      </c>
      <c r="T30" s="49">
        <f t="shared" si="29"/>
        <v>0</v>
      </c>
      <c r="U30" s="49">
        <f t="shared" si="30"/>
        <v>0</v>
      </c>
      <c r="V30" s="49">
        <f t="shared" si="31"/>
        <v>34341</v>
      </c>
      <c r="W30" s="54">
        <f t="shared" si="32"/>
        <v>14923730</v>
      </c>
      <c r="X30" s="137" t="str">
        <f>'4. IPCA_IBGE'!B46</f>
        <v>jul.18</v>
      </c>
      <c r="Y30" s="136" t="str">
        <f>'4. IPCA_IBGE'!B46</f>
        <v>jul.18</v>
      </c>
      <c r="Z30" s="136">
        <f>'4. IPCA_IBGE'!C46</f>
        <v>5061.1099999999997</v>
      </c>
      <c r="AA30" s="232">
        <f t="shared" si="2"/>
        <v>0</v>
      </c>
      <c r="AB30" s="229">
        <f t="shared" si="3"/>
        <v>6.7852704248672726</v>
      </c>
      <c r="AC30" s="229">
        <f t="shared" si="4"/>
        <v>0</v>
      </c>
      <c r="AD30" s="229">
        <f t="shared" si="5"/>
        <v>0</v>
      </c>
      <c r="AE30" s="229">
        <f t="shared" si="6"/>
        <v>0</v>
      </c>
      <c r="AF30" s="229">
        <f t="shared" si="7"/>
        <v>0</v>
      </c>
      <c r="AG30" s="229">
        <f t="shared" si="21"/>
        <v>6.7852704248672726</v>
      </c>
      <c r="AH30" s="237">
        <f t="shared" si="33"/>
        <v>3102.4964334504243</v>
      </c>
      <c r="AI30" s="277">
        <f t="shared" si="34"/>
        <v>3102.4964334504243</v>
      </c>
      <c r="AJ30" s="239">
        <f t="shared" si="22"/>
        <v>2317</v>
      </c>
      <c r="AK30" s="56">
        <f t="shared" si="23"/>
        <v>15626.11767648167</v>
      </c>
      <c r="AL30" s="51">
        <f t="shared" si="8"/>
        <v>0</v>
      </c>
      <c r="AM30" s="51">
        <f t="shared" si="9"/>
        <v>15626.11767648167</v>
      </c>
      <c r="AN30" s="51">
        <f t="shared" si="10"/>
        <v>0</v>
      </c>
      <c r="AO30" s="51">
        <f t="shared" si="11"/>
        <v>0</v>
      </c>
      <c r="AP30" s="51">
        <f t="shared" si="12"/>
        <v>0</v>
      </c>
      <c r="AQ30" s="57">
        <f t="shared" si="13"/>
        <v>0</v>
      </c>
      <c r="AR30" s="280">
        <f t="shared" si="24"/>
        <v>0</v>
      </c>
    </row>
    <row r="31" spans="2:44">
      <c r="B31" s="52">
        <f t="shared" si="0"/>
        <v>41902</v>
      </c>
      <c r="C31" s="48">
        <f>'5. APORTE_AMORTIZAÇÃO_QUOTISTAS'!B24</f>
        <v>41902</v>
      </c>
      <c r="D31" s="49">
        <f>'5. APORTE_AMORTIZAÇÃO_QUOTISTAS'!E24</f>
        <v>0</v>
      </c>
      <c r="E31" s="49">
        <f>'5. APORTE_AMORTIZAÇÃO_QUOTISTAS'!H24</f>
        <v>0</v>
      </c>
      <c r="F31" s="49">
        <f>'5. APORTE_AMORTIZAÇÃO_QUOTISTAS'!K24</f>
        <v>73155</v>
      </c>
      <c r="G31" s="49">
        <f>'5. APORTE_AMORTIZAÇÃO_QUOTISTAS'!N24</f>
        <v>0</v>
      </c>
      <c r="H31" s="49">
        <f>'5. APORTE_AMORTIZAÇÃO_QUOTISTAS'!Q24</f>
        <v>0</v>
      </c>
      <c r="I31" s="49">
        <f>'5. APORTE_AMORTIZAÇÃO_QUOTISTAS'!T24</f>
        <v>0</v>
      </c>
      <c r="J31" s="53"/>
      <c r="K31" s="53"/>
      <c r="L31" s="53"/>
      <c r="M31" s="53"/>
      <c r="N31" s="53"/>
      <c r="O31" s="53"/>
      <c r="P31" s="49">
        <f t="shared" si="25"/>
        <v>0</v>
      </c>
      <c r="Q31" s="49">
        <f t="shared" si="26"/>
        <v>0</v>
      </c>
      <c r="R31" s="49">
        <f t="shared" si="27"/>
        <v>73155</v>
      </c>
      <c r="S31" s="49">
        <f t="shared" si="28"/>
        <v>0</v>
      </c>
      <c r="T31" s="49">
        <f t="shared" si="29"/>
        <v>0</v>
      </c>
      <c r="U31" s="49">
        <f t="shared" si="30"/>
        <v>0</v>
      </c>
      <c r="V31" s="49">
        <f t="shared" si="31"/>
        <v>73155</v>
      </c>
      <c r="W31" s="54">
        <f t="shared" si="32"/>
        <v>14996885</v>
      </c>
      <c r="X31" s="137" t="str">
        <f>'4. IPCA_IBGE'!B47</f>
        <v>ago.18</v>
      </c>
      <c r="Y31" s="136" t="str">
        <f>'4. IPCA_IBGE'!B47</f>
        <v>ago.18</v>
      </c>
      <c r="Z31" s="136">
        <f>'4. IPCA_IBGE'!C47</f>
        <v>5056.5600000000004</v>
      </c>
      <c r="AA31" s="232">
        <f t="shared" si="2"/>
        <v>0</v>
      </c>
      <c r="AB31" s="229">
        <f t="shared" si="3"/>
        <v>0</v>
      </c>
      <c r="AC31" s="229">
        <f t="shared" si="4"/>
        <v>14.467345388960082</v>
      </c>
      <c r="AD31" s="229">
        <f t="shared" si="5"/>
        <v>0</v>
      </c>
      <c r="AE31" s="229">
        <f t="shared" si="6"/>
        <v>0</v>
      </c>
      <c r="AF31" s="229">
        <f t="shared" si="7"/>
        <v>0</v>
      </c>
      <c r="AG31" s="229">
        <f t="shared" si="21"/>
        <v>14.467345388960082</v>
      </c>
      <c r="AH31" s="237">
        <f t="shared" si="33"/>
        <v>3116.9637788393843</v>
      </c>
      <c r="AI31" s="277">
        <f t="shared" si="34"/>
        <v>3116.9637788393843</v>
      </c>
      <c r="AJ31" s="239">
        <f t="shared" si="22"/>
        <v>2293</v>
      </c>
      <c r="AK31" s="56">
        <f t="shared" si="23"/>
        <v>32874.891640207323</v>
      </c>
      <c r="AL31" s="51">
        <f t="shared" si="8"/>
        <v>0</v>
      </c>
      <c r="AM31" s="51">
        <f t="shared" si="9"/>
        <v>0</v>
      </c>
      <c r="AN31" s="51">
        <f t="shared" si="10"/>
        <v>32874.891640207323</v>
      </c>
      <c r="AO31" s="51">
        <f t="shared" si="11"/>
        <v>0</v>
      </c>
      <c r="AP31" s="51">
        <f t="shared" si="12"/>
        <v>0</v>
      </c>
      <c r="AQ31" s="57">
        <f t="shared" si="13"/>
        <v>0</v>
      </c>
      <c r="AR31" s="280">
        <f t="shared" si="24"/>
        <v>0</v>
      </c>
    </row>
    <row r="32" spans="2:44">
      <c r="B32" s="52">
        <f t="shared" si="0"/>
        <v>41902</v>
      </c>
      <c r="C32" s="48">
        <f>'5. APORTE_AMORTIZAÇÃO_QUOTISTAS'!B25</f>
        <v>41902</v>
      </c>
      <c r="D32" s="49">
        <f>'5. APORTE_AMORTIZAÇÃO_QUOTISTAS'!E25</f>
        <v>0</v>
      </c>
      <c r="E32" s="49">
        <f>'5. APORTE_AMORTIZAÇÃO_QUOTISTAS'!H25</f>
        <v>0</v>
      </c>
      <c r="F32" s="49">
        <f>'5. APORTE_AMORTIZAÇÃO_QUOTISTAS'!K25</f>
        <v>236735</v>
      </c>
      <c r="G32" s="49">
        <f>'5. APORTE_AMORTIZAÇÃO_QUOTISTAS'!N25</f>
        <v>0</v>
      </c>
      <c r="H32" s="49">
        <f>'5. APORTE_AMORTIZAÇÃO_QUOTISTAS'!Q25</f>
        <v>0</v>
      </c>
      <c r="I32" s="49">
        <f>'5. APORTE_AMORTIZAÇÃO_QUOTISTAS'!T25</f>
        <v>0</v>
      </c>
      <c r="J32" s="53"/>
      <c r="K32" s="53"/>
      <c r="L32" s="53"/>
      <c r="M32" s="53"/>
      <c r="N32" s="53"/>
      <c r="O32" s="53"/>
      <c r="P32" s="49">
        <f t="shared" si="25"/>
        <v>0</v>
      </c>
      <c r="Q32" s="49">
        <f t="shared" si="26"/>
        <v>0</v>
      </c>
      <c r="R32" s="49">
        <f t="shared" si="27"/>
        <v>236735</v>
      </c>
      <c r="S32" s="49">
        <f t="shared" si="28"/>
        <v>0</v>
      </c>
      <c r="T32" s="49">
        <f t="shared" si="29"/>
        <v>0</v>
      </c>
      <c r="U32" s="49">
        <f t="shared" si="30"/>
        <v>0</v>
      </c>
      <c r="V32" s="49">
        <f t="shared" si="31"/>
        <v>236735</v>
      </c>
      <c r="W32" s="54">
        <f t="shared" si="32"/>
        <v>15233620</v>
      </c>
      <c r="X32" s="137" t="str">
        <f>'4. IPCA_IBGE'!B47</f>
        <v>ago.18</v>
      </c>
      <c r="Y32" s="136" t="str">
        <f>'4. IPCA_IBGE'!B47</f>
        <v>ago.18</v>
      </c>
      <c r="Z32" s="136">
        <f>'4. IPCA_IBGE'!C47</f>
        <v>5056.5600000000004</v>
      </c>
      <c r="AA32" s="232">
        <f t="shared" si="2"/>
        <v>0</v>
      </c>
      <c r="AB32" s="229">
        <f t="shared" si="3"/>
        <v>0</v>
      </c>
      <c r="AC32" s="229">
        <f t="shared" si="4"/>
        <v>46.817401553625388</v>
      </c>
      <c r="AD32" s="229">
        <f t="shared" si="5"/>
        <v>0</v>
      </c>
      <c r="AE32" s="229">
        <f t="shared" si="6"/>
        <v>0</v>
      </c>
      <c r="AF32" s="229">
        <f t="shared" si="7"/>
        <v>0</v>
      </c>
      <c r="AG32" s="229">
        <f t="shared" si="21"/>
        <v>46.817401553625388</v>
      </c>
      <c r="AH32" s="237">
        <f t="shared" si="33"/>
        <v>3163.7811803930099</v>
      </c>
      <c r="AI32" s="277">
        <f t="shared" si="34"/>
        <v>3163.7811803930099</v>
      </c>
      <c r="AJ32" s="239">
        <f t="shared" si="22"/>
        <v>2293</v>
      </c>
      <c r="AK32" s="56">
        <f t="shared" si="23"/>
        <v>106385.5850241881</v>
      </c>
      <c r="AL32" s="51">
        <f t="shared" si="8"/>
        <v>0</v>
      </c>
      <c r="AM32" s="51">
        <f t="shared" si="9"/>
        <v>0</v>
      </c>
      <c r="AN32" s="51">
        <f t="shared" si="10"/>
        <v>106385.5850241881</v>
      </c>
      <c r="AO32" s="51">
        <f t="shared" si="11"/>
        <v>0</v>
      </c>
      <c r="AP32" s="51">
        <f t="shared" si="12"/>
        <v>0</v>
      </c>
      <c r="AQ32" s="57">
        <f t="shared" si="13"/>
        <v>0</v>
      </c>
      <c r="AR32" s="280">
        <f t="shared" si="24"/>
        <v>0</v>
      </c>
    </row>
    <row r="33" spans="2:44">
      <c r="B33" s="52">
        <f t="shared" si="0"/>
        <v>41902</v>
      </c>
      <c r="C33" s="48">
        <f>'5. APORTE_AMORTIZAÇÃO_QUOTISTAS'!B26</f>
        <v>41902</v>
      </c>
      <c r="D33" s="49">
        <f>'5. APORTE_AMORTIZAÇÃO_QUOTISTAS'!E26</f>
        <v>0</v>
      </c>
      <c r="E33" s="49">
        <f>'5. APORTE_AMORTIZAÇÃO_QUOTISTAS'!H26</f>
        <v>0</v>
      </c>
      <c r="F33" s="49">
        <f>'5. APORTE_AMORTIZAÇÃO_QUOTISTAS'!K26</f>
        <v>52254</v>
      </c>
      <c r="G33" s="49">
        <f>'5. APORTE_AMORTIZAÇÃO_QUOTISTAS'!N26</f>
        <v>0</v>
      </c>
      <c r="H33" s="49">
        <f>'5. APORTE_AMORTIZAÇÃO_QUOTISTAS'!Q26</f>
        <v>0</v>
      </c>
      <c r="I33" s="49">
        <f>'5. APORTE_AMORTIZAÇÃO_QUOTISTAS'!T26</f>
        <v>0</v>
      </c>
      <c r="J33" s="53"/>
      <c r="K33" s="53"/>
      <c r="L33" s="53"/>
      <c r="M33" s="53"/>
      <c r="N33" s="53"/>
      <c r="O33" s="53"/>
      <c r="P33" s="49">
        <f t="shared" si="25"/>
        <v>0</v>
      </c>
      <c r="Q33" s="49">
        <f t="shared" si="26"/>
        <v>0</v>
      </c>
      <c r="R33" s="49">
        <f t="shared" si="27"/>
        <v>52254</v>
      </c>
      <c r="S33" s="49">
        <f t="shared" si="28"/>
        <v>0</v>
      </c>
      <c r="T33" s="49">
        <f t="shared" si="29"/>
        <v>0</v>
      </c>
      <c r="U33" s="49">
        <f t="shared" si="30"/>
        <v>0</v>
      </c>
      <c r="V33" s="49">
        <f t="shared" si="31"/>
        <v>52254</v>
      </c>
      <c r="W33" s="54">
        <f t="shared" si="32"/>
        <v>15285874</v>
      </c>
      <c r="X33" s="137" t="str">
        <f>'4. IPCA_IBGE'!B47</f>
        <v>ago.18</v>
      </c>
      <c r="Y33" s="136" t="str">
        <f>'4. IPCA_IBGE'!B47</f>
        <v>ago.18</v>
      </c>
      <c r="Z33" s="136">
        <f>'4. IPCA_IBGE'!C47</f>
        <v>5056.5600000000004</v>
      </c>
      <c r="AA33" s="232">
        <f t="shared" si="2"/>
        <v>0</v>
      </c>
      <c r="AB33" s="229">
        <f t="shared" si="3"/>
        <v>0</v>
      </c>
      <c r="AC33" s="229">
        <f t="shared" si="4"/>
        <v>10.333902890502634</v>
      </c>
      <c r="AD33" s="229">
        <f t="shared" si="5"/>
        <v>0</v>
      </c>
      <c r="AE33" s="229">
        <f t="shared" si="6"/>
        <v>0</v>
      </c>
      <c r="AF33" s="229">
        <f t="shared" si="7"/>
        <v>0</v>
      </c>
      <c r="AG33" s="229">
        <f t="shared" si="21"/>
        <v>10.333902890502634</v>
      </c>
      <c r="AH33" s="237">
        <f t="shared" si="33"/>
        <v>3174.1150832835124</v>
      </c>
      <c r="AI33" s="277">
        <f t="shared" si="34"/>
        <v>3174.1150832835124</v>
      </c>
      <c r="AJ33" s="239">
        <f t="shared" si="22"/>
        <v>2293</v>
      </c>
      <c r="AK33" s="56">
        <f t="shared" si="23"/>
        <v>23482.258051635479</v>
      </c>
      <c r="AL33" s="51">
        <f t="shared" si="8"/>
        <v>0</v>
      </c>
      <c r="AM33" s="51">
        <f t="shared" si="9"/>
        <v>0</v>
      </c>
      <c r="AN33" s="51">
        <f t="shared" si="10"/>
        <v>23482.258051635479</v>
      </c>
      <c r="AO33" s="51">
        <f t="shared" si="11"/>
        <v>0</v>
      </c>
      <c r="AP33" s="51">
        <f t="shared" si="12"/>
        <v>0</v>
      </c>
      <c r="AQ33" s="57">
        <f t="shared" si="13"/>
        <v>0</v>
      </c>
      <c r="AR33" s="280">
        <f t="shared" si="24"/>
        <v>0</v>
      </c>
    </row>
    <row r="34" spans="2:44">
      <c r="B34" s="52">
        <f t="shared" si="0"/>
        <v>41902</v>
      </c>
      <c r="C34" s="48">
        <f>'5. APORTE_AMORTIZAÇÃO_QUOTISTAS'!B27</f>
        <v>41902</v>
      </c>
      <c r="D34" s="49">
        <f>'5. APORTE_AMORTIZAÇÃO_QUOTISTAS'!E27</f>
        <v>0</v>
      </c>
      <c r="E34" s="49">
        <f>'5. APORTE_AMORTIZAÇÃO_QUOTISTAS'!H27</f>
        <v>0</v>
      </c>
      <c r="F34" s="49">
        <f>'5. APORTE_AMORTIZAÇÃO_QUOTISTAS'!K27</f>
        <v>254118</v>
      </c>
      <c r="G34" s="49">
        <f>'5. APORTE_AMORTIZAÇÃO_QUOTISTAS'!N27</f>
        <v>0</v>
      </c>
      <c r="H34" s="49">
        <f>'5. APORTE_AMORTIZAÇÃO_QUOTISTAS'!Q27</f>
        <v>0</v>
      </c>
      <c r="I34" s="49">
        <f>'5. APORTE_AMORTIZAÇÃO_QUOTISTAS'!T27</f>
        <v>0</v>
      </c>
      <c r="J34" s="53"/>
      <c r="K34" s="53"/>
      <c r="L34" s="53"/>
      <c r="M34" s="53"/>
      <c r="N34" s="53"/>
      <c r="O34" s="53"/>
      <c r="P34" s="49">
        <f t="shared" si="25"/>
        <v>0</v>
      </c>
      <c r="Q34" s="49">
        <f t="shared" si="26"/>
        <v>0</v>
      </c>
      <c r="R34" s="49">
        <f t="shared" si="27"/>
        <v>254118</v>
      </c>
      <c r="S34" s="49">
        <f t="shared" si="28"/>
        <v>0</v>
      </c>
      <c r="T34" s="49">
        <f t="shared" si="29"/>
        <v>0</v>
      </c>
      <c r="U34" s="49">
        <f t="shared" si="30"/>
        <v>0</v>
      </c>
      <c r="V34" s="49">
        <f t="shared" si="31"/>
        <v>254118</v>
      </c>
      <c r="W34" s="54">
        <f t="shared" si="32"/>
        <v>15539992</v>
      </c>
      <c r="X34" s="137" t="str">
        <f>'4. IPCA_IBGE'!B47</f>
        <v>ago.18</v>
      </c>
      <c r="Y34" s="136" t="str">
        <f>'4. IPCA_IBGE'!B47</f>
        <v>ago.18</v>
      </c>
      <c r="Z34" s="136">
        <f>'4. IPCA_IBGE'!C47</f>
        <v>5056.5600000000004</v>
      </c>
      <c r="AA34" s="232">
        <f t="shared" si="2"/>
        <v>0</v>
      </c>
      <c r="AB34" s="229">
        <f t="shared" si="3"/>
        <v>0</v>
      </c>
      <c r="AC34" s="229">
        <f t="shared" si="4"/>
        <v>50.255114148749342</v>
      </c>
      <c r="AD34" s="229">
        <f t="shared" si="5"/>
        <v>0</v>
      </c>
      <c r="AE34" s="229">
        <f t="shared" si="6"/>
        <v>0</v>
      </c>
      <c r="AF34" s="229">
        <f t="shared" si="7"/>
        <v>0</v>
      </c>
      <c r="AG34" s="229">
        <f t="shared" si="21"/>
        <v>50.255114148749342</v>
      </c>
      <c r="AH34" s="237">
        <f t="shared" si="33"/>
        <v>3224.3701974322616</v>
      </c>
      <c r="AI34" s="277">
        <f t="shared" si="34"/>
        <v>3224.3701974322616</v>
      </c>
      <c r="AJ34" s="239">
        <f t="shared" si="22"/>
        <v>2293</v>
      </c>
      <c r="AK34" s="56">
        <f t="shared" si="23"/>
        <v>114197.27583659632</v>
      </c>
      <c r="AL34" s="51">
        <f t="shared" si="8"/>
        <v>0</v>
      </c>
      <c r="AM34" s="51">
        <f t="shared" si="9"/>
        <v>0</v>
      </c>
      <c r="AN34" s="51">
        <f t="shared" si="10"/>
        <v>114197.27583659632</v>
      </c>
      <c r="AO34" s="51">
        <f t="shared" si="11"/>
        <v>0</v>
      </c>
      <c r="AP34" s="51">
        <f t="shared" si="12"/>
        <v>0</v>
      </c>
      <c r="AQ34" s="57">
        <f t="shared" si="13"/>
        <v>0</v>
      </c>
      <c r="AR34" s="280">
        <f t="shared" si="24"/>
        <v>0</v>
      </c>
    </row>
    <row r="35" spans="2:44">
      <c r="B35" s="52">
        <f t="shared" si="0"/>
        <v>41971</v>
      </c>
      <c r="C35" s="48">
        <f>'5. APORTE_AMORTIZAÇÃO_QUOTISTAS'!B28</f>
        <v>41971</v>
      </c>
      <c r="D35" s="49">
        <f>'5. APORTE_AMORTIZAÇÃO_QUOTISTAS'!E28</f>
        <v>0</v>
      </c>
      <c r="E35" s="49">
        <f>'5. APORTE_AMORTIZAÇÃO_QUOTISTAS'!H28</f>
        <v>47028</v>
      </c>
      <c r="F35" s="49">
        <f>'5. APORTE_AMORTIZAÇÃO_QUOTISTAS'!K28</f>
        <v>231219</v>
      </c>
      <c r="G35" s="49">
        <f>'5. APORTE_AMORTIZAÇÃO_QUOTISTAS'!N28</f>
        <v>1881105</v>
      </c>
      <c r="H35" s="49">
        <f>'5. APORTE_AMORTIZAÇÃO_QUOTISTAS'!Q28</f>
        <v>256910</v>
      </c>
      <c r="I35" s="49">
        <f>'5. APORTE_AMORTIZAÇÃO_QUOTISTAS'!T28</f>
        <v>0</v>
      </c>
      <c r="J35" s="53"/>
      <c r="K35" s="53"/>
      <c r="L35" s="53"/>
      <c r="M35" s="53"/>
      <c r="N35" s="53"/>
      <c r="O35" s="53"/>
      <c r="P35" s="49">
        <f t="shared" si="25"/>
        <v>0</v>
      </c>
      <c r="Q35" s="49">
        <f t="shared" si="26"/>
        <v>47028</v>
      </c>
      <c r="R35" s="49">
        <f t="shared" si="27"/>
        <v>231219</v>
      </c>
      <c r="S35" s="49">
        <f t="shared" si="28"/>
        <v>1881105</v>
      </c>
      <c r="T35" s="49">
        <f t="shared" si="29"/>
        <v>256910</v>
      </c>
      <c r="U35" s="49">
        <f t="shared" si="30"/>
        <v>0</v>
      </c>
      <c r="V35" s="49">
        <f t="shared" si="31"/>
        <v>2416262</v>
      </c>
      <c r="W35" s="54">
        <f t="shared" si="32"/>
        <v>17956254</v>
      </c>
      <c r="X35" s="137" t="str">
        <f>'4. IPCA_IBGE'!B49</f>
        <v>out.18</v>
      </c>
      <c r="Y35" s="136" t="str">
        <f>'4. IPCA_IBGE'!B49</f>
        <v>out.18</v>
      </c>
      <c r="Z35" s="136">
        <f>'4. IPCA_IBGE'!C49</f>
        <v>5103.6899999999996</v>
      </c>
      <c r="AA35" s="232">
        <f t="shared" si="2"/>
        <v>0</v>
      </c>
      <c r="AB35" s="229">
        <f t="shared" si="3"/>
        <v>9.2145095019485908</v>
      </c>
      <c r="AC35" s="229">
        <f t="shared" si="4"/>
        <v>45.304279844583043</v>
      </c>
      <c r="AD35" s="229">
        <f t="shared" si="5"/>
        <v>368.57744102796215</v>
      </c>
      <c r="AE35" s="229">
        <f t="shared" si="6"/>
        <v>50.33808871620338</v>
      </c>
      <c r="AF35" s="229">
        <f t="shared" si="7"/>
        <v>0</v>
      </c>
      <c r="AG35" s="229">
        <f t="shared" si="21"/>
        <v>473.43431909069716</v>
      </c>
      <c r="AH35" s="237">
        <f t="shared" si="33"/>
        <v>3697.8045165229587</v>
      </c>
      <c r="AI35" s="277">
        <f t="shared" si="34"/>
        <v>3697.8045165229587</v>
      </c>
      <c r="AJ35" s="239">
        <f t="shared" si="22"/>
        <v>2224</v>
      </c>
      <c r="AK35" s="56">
        <f t="shared" si="23"/>
        <v>1046941.6935034641</v>
      </c>
      <c r="AL35" s="51">
        <f t="shared" si="8"/>
        <v>0</v>
      </c>
      <c r="AM35" s="51">
        <f t="shared" si="9"/>
        <v>20376.753001984427</v>
      </c>
      <c r="AN35" s="51">
        <f t="shared" si="10"/>
        <v>100184.83568014455</v>
      </c>
      <c r="AO35" s="51">
        <f t="shared" si="11"/>
        <v>815063.62073228555</v>
      </c>
      <c r="AP35" s="51">
        <f t="shared" si="12"/>
        <v>111316.48408904951</v>
      </c>
      <c r="AQ35" s="57">
        <f t="shared" si="13"/>
        <v>0</v>
      </c>
      <c r="AR35" s="280">
        <f t="shared" si="24"/>
        <v>0</v>
      </c>
    </row>
    <row r="36" spans="2:44">
      <c r="B36" s="52">
        <f t="shared" si="0"/>
        <v>41996</v>
      </c>
      <c r="C36" s="48">
        <f>'5. APORTE_AMORTIZAÇÃO_QUOTISTAS'!B29</f>
        <v>41996</v>
      </c>
      <c r="D36" s="49">
        <f>'5. APORTE_AMORTIZAÇÃO_QUOTISTAS'!E29</f>
        <v>0</v>
      </c>
      <c r="E36" s="49">
        <f>'5. APORTE_AMORTIZAÇÃO_QUOTISTAS'!H29</f>
        <v>0</v>
      </c>
      <c r="F36" s="49">
        <f>'5. APORTE_AMORTIZAÇÃO_QUOTISTAS'!K29</f>
        <v>0</v>
      </c>
      <c r="G36" s="49">
        <f>'5. APORTE_AMORTIZAÇÃO_QUOTISTAS'!N29</f>
        <v>0</v>
      </c>
      <c r="H36" s="49">
        <f>'5. APORTE_AMORTIZAÇÃO_QUOTISTAS'!Q29</f>
        <v>0</v>
      </c>
      <c r="I36" s="49">
        <f>'5. APORTE_AMORTIZAÇÃO_QUOTISTAS'!T29</f>
        <v>616262</v>
      </c>
      <c r="J36" s="53"/>
      <c r="K36" s="53"/>
      <c r="L36" s="53"/>
      <c r="M36" s="53"/>
      <c r="N36" s="53"/>
      <c r="O36" s="53"/>
      <c r="P36" s="49">
        <f t="shared" si="25"/>
        <v>0</v>
      </c>
      <c r="Q36" s="49">
        <f t="shared" si="26"/>
        <v>0</v>
      </c>
      <c r="R36" s="49">
        <f t="shared" si="27"/>
        <v>0</v>
      </c>
      <c r="S36" s="49">
        <f t="shared" si="28"/>
        <v>0</v>
      </c>
      <c r="T36" s="49">
        <f t="shared" si="29"/>
        <v>0</v>
      </c>
      <c r="U36" s="49">
        <f t="shared" si="30"/>
        <v>616262</v>
      </c>
      <c r="V36" s="49">
        <f t="shared" si="31"/>
        <v>616262</v>
      </c>
      <c r="W36" s="54">
        <f t="shared" si="32"/>
        <v>18572516</v>
      </c>
      <c r="X36" s="137" t="str">
        <f>'4. IPCA_IBGE'!B50</f>
        <v>nov.18</v>
      </c>
      <c r="Y36" s="136" t="str">
        <f>'4. IPCA_IBGE'!B50</f>
        <v>nov.18</v>
      </c>
      <c r="Z36" s="136">
        <f>'4. IPCA_IBGE'!C50</f>
        <v>5092.97</v>
      </c>
      <c r="AA36" s="232">
        <f t="shared" si="2"/>
        <v>0</v>
      </c>
      <c r="AB36" s="229">
        <f t="shared" si="3"/>
        <v>0</v>
      </c>
      <c r="AC36" s="229">
        <f t="shared" si="4"/>
        <v>0</v>
      </c>
      <c r="AD36" s="229">
        <f t="shared" si="5"/>
        <v>0</v>
      </c>
      <c r="AE36" s="229">
        <f t="shared" si="6"/>
        <v>0</v>
      </c>
      <c r="AF36" s="229">
        <f t="shared" si="7"/>
        <v>121.00247988894495</v>
      </c>
      <c r="AG36" s="229">
        <f t="shared" si="21"/>
        <v>121.00247988894495</v>
      </c>
      <c r="AH36" s="237">
        <f t="shared" si="33"/>
        <v>3818.8069964119036</v>
      </c>
      <c r="AI36" s="277">
        <f t="shared" si="34"/>
        <v>3818.8069964119036</v>
      </c>
      <c r="AJ36" s="239">
        <f t="shared" si="22"/>
        <v>2199</v>
      </c>
      <c r="AK36" s="56">
        <f t="shared" si="23"/>
        <v>263453.10573631932</v>
      </c>
      <c r="AL36" s="51">
        <f t="shared" si="8"/>
        <v>0</v>
      </c>
      <c r="AM36" s="51">
        <f t="shared" si="9"/>
        <v>0</v>
      </c>
      <c r="AN36" s="51">
        <f t="shared" si="10"/>
        <v>0</v>
      </c>
      <c r="AO36" s="51">
        <f t="shared" si="11"/>
        <v>0</v>
      </c>
      <c r="AP36" s="51">
        <f t="shared" si="12"/>
        <v>0</v>
      </c>
      <c r="AQ36" s="57">
        <f t="shared" si="13"/>
        <v>263453.10573631932</v>
      </c>
      <c r="AR36" s="280">
        <f t="shared" si="24"/>
        <v>0</v>
      </c>
    </row>
    <row r="37" spans="2:44">
      <c r="B37" s="52">
        <f t="shared" si="0"/>
        <v>42087</v>
      </c>
      <c r="C37" s="48">
        <f>'5. APORTE_AMORTIZAÇÃO_QUOTISTAS'!B30</f>
        <v>42087</v>
      </c>
      <c r="D37" s="49">
        <f>'5. APORTE_AMORTIZAÇÃO_QUOTISTAS'!E30</f>
        <v>0</v>
      </c>
      <c r="E37" s="49">
        <f>'5. APORTE_AMORTIZAÇÃO_QUOTISTAS'!H30</f>
        <v>0</v>
      </c>
      <c r="F37" s="49">
        <f>'5. APORTE_AMORTIZAÇÃO_QUOTISTAS'!K30</f>
        <v>0</v>
      </c>
      <c r="G37" s="49">
        <f>'5. APORTE_AMORTIZAÇÃO_QUOTISTAS'!N30</f>
        <v>638405</v>
      </c>
      <c r="H37" s="49">
        <f>'5. APORTE_AMORTIZAÇÃO_QUOTISTAS'!Q30</f>
        <v>0</v>
      </c>
      <c r="I37" s="49">
        <f>'5. APORTE_AMORTIZAÇÃO_QUOTISTAS'!T30</f>
        <v>0</v>
      </c>
      <c r="J37" s="53"/>
      <c r="K37" s="53"/>
      <c r="L37" s="53"/>
      <c r="M37" s="53"/>
      <c r="N37" s="53"/>
      <c r="O37" s="53"/>
      <c r="P37" s="49">
        <f t="shared" si="25"/>
        <v>0</v>
      </c>
      <c r="Q37" s="49">
        <f t="shared" si="26"/>
        <v>0</v>
      </c>
      <c r="R37" s="49">
        <f t="shared" si="27"/>
        <v>0</v>
      </c>
      <c r="S37" s="49">
        <f t="shared" si="28"/>
        <v>638405</v>
      </c>
      <c r="T37" s="49">
        <f t="shared" si="29"/>
        <v>0</v>
      </c>
      <c r="U37" s="49">
        <f t="shared" si="30"/>
        <v>0</v>
      </c>
      <c r="V37" s="49">
        <f t="shared" si="31"/>
        <v>638405</v>
      </c>
      <c r="W37" s="54">
        <f t="shared" si="32"/>
        <v>19210921</v>
      </c>
      <c r="X37" s="137" t="str">
        <f>'4. IPCA_IBGE'!B53</f>
        <v>fev.19</v>
      </c>
      <c r="Y37" s="136" t="str">
        <f>'4. IPCA_IBGE'!B53</f>
        <v>fev.19</v>
      </c>
      <c r="Z37" s="136">
        <f>'4. IPCA_IBGE'!C53</f>
        <v>5138.93</v>
      </c>
      <c r="AA37" s="232">
        <f t="shared" si="2"/>
        <v>0</v>
      </c>
      <c r="AB37" s="229">
        <f t="shared" si="3"/>
        <v>0</v>
      </c>
      <c r="AC37" s="229">
        <f t="shared" si="4"/>
        <v>0</v>
      </c>
      <c r="AD37" s="229">
        <f t="shared" si="5"/>
        <v>124.22916832881552</v>
      </c>
      <c r="AE37" s="229">
        <f t="shared" si="6"/>
        <v>0</v>
      </c>
      <c r="AF37" s="229">
        <f t="shared" si="7"/>
        <v>0</v>
      </c>
      <c r="AG37" s="229">
        <f t="shared" si="21"/>
        <v>124.22916832881552</v>
      </c>
      <c r="AH37" s="237">
        <f t="shared" si="33"/>
        <v>3943.036164740719</v>
      </c>
      <c r="AI37" s="277">
        <f t="shared" si="34"/>
        <v>3943.036164740719</v>
      </c>
      <c r="AJ37" s="239">
        <f t="shared" si="22"/>
        <v>2108</v>
      </c>
      <c r="AK37" s="56">
        <f t="shared" si="23"/>
        <v>259594.67543091881</v>
      </c>
      <c r="AL37" s="51">
        <f t="shared" si="8"/>
        <v>0</v>
      </c>
      <c r="AM37" s="51">
        <f t="shared" si="9"/>
        <v>0</v>
      </c>
      <c r="AN37" s="51">
        <f t="shared" si="10"/>
        <v>0</v>
      </c>
      <c r="AO37" s="51">
        <f t="shared" si="11"/>
        <v>259594.67543091881</v>
      </c>
      <c r="AP37" s="51">
        <f t="shared" si="12"/>
        <v>0</v>
      </c>
      <c r="AQ37" s="57">
        <f t="shared" si="13"/>
        <v>0</v>
      </c>
      <c r="AR37" s="280">
        <f t="shared" si="24"/>
        <v>0</v>
      </c>
    </row>
    <row r="38" spans="2:44">
      <c r="B38" s="52">
        <f t="shared" si="0"/>
        <v>42089</v>
      </c>
      <c r="C38" s="48">
        <f>'5. APORTE_AMORTIZAÇÃO_QUOTISTAS'!B31</f>
        <v>42089</v>
      </c>
      <c r="D38" s="49">
        <f>'5. APORTE_AMORTIZAÇÃO_QUOTISTAS'!E31</f>
        <v>0</v>
      </c>
      <c r="E38" s="49">
        <f>'5. APORTE_AMORTIZAÇÃO_QUOTISTAS'!H31</f>
        <v>15960</v>
      </c>
      <c r="F38" s="49">
        <f>'5. APORTE_AMORTIZAÇÃO_QUOTISTAS'!K31</f>
        <v>0</v>
      </c>
      <c r="G38" s="49">
        <f>'5. APORTE_AMORTIZAÇÃO_QUOTISTAS'!N31</f>
        <v>0</v>
      </c>
      <c r="H38" s="49">
        <f>'5. APORTE_AMORTIZAÇÃO_QUOTISTAS'!Q31</f>
        <v>941646</v>
      </c>
      <c r="I38" s="49">
        <f>'5. APORTE_AMORTIZAÇÃO_QUOTISTAS'!T31</f>
        <v>0</v>
      </c>
      <c r="J38" s="53"/>
      <c r="K38" s="53"/>
      <c r="L38" s="53"/>
      <c r="M38" s="53"/>
      <c r="N38" s="53"/>
      <c r="O38" s="53"/>
      <c r="P38" s="49">
        <f t="shared" si="25"/>
        <v>0</v>
      </c>
      <c r="Q38" s="49">
        <f t="shared" si="26"/>
        <v>15960</v>
      </c>
      <c r="R38" s="49">
        <f t="shared" si="27"/>
        <v>0</v>
      </c>
      <c r="S38" s="49">
        <f t="shared" si="28"/>
        <v>0</v>
      </c>
      <c r="T38" s="49">
        <f t="shared" si="29"/>
        <v>941646</v>
      </c>
      <c r="U38" s="49">
        <f t="shared" si="30"/>
        <v>0</v>
      </c>
      <c r="V38" s="49">
        <f t="shared" si="31"/>
        <v>957606</v>
      </c>
      <c r="W38" s="54">
        <f t="shared" si="32"/>
        <v>20168527</v>
      </c>
      <c r="X38" s="137" t="str">
        <f>'4. IPCA_IBGE'!B53</f>
        <v>fev.19</v>
      </c>
      <c r="Y38" s="136" t="str">
        <f>'4. IPCA_IBGE'!B53</f>
        <v>fev.19</v>
      </c>
      <c r="Z38" s="136">
        <f>'4. IPCA_IBGE'!C53</f>
        <v>5138.93</v>
      </c>
      <c r="AA38" s="232">
        <f t="shared" si="2"/>
        <v>0</v>
      </c>
      <c r="AB38" s="229">
        <f t="shared" si="3"/>
        <v>3.1057048840906569</v>
      </c>
      <c r="AC38" s="229">
        <f t="shared" si="4"/>
        <v>0</v>
      </c>
      <c r="AD38" s="229">
        <f t="shared" si="5"/>
        <v>0</v>
      </c>
      <c r="AE38" s="229">
        <f t="shared" si="6"/>
        <v>183.23775571957586</v>
      </c>
      <c r="AF38" s="229">
        <f t="shared" si="7"/>
        <v>0</v>
      </c>
      <c r="AG38" s="229">
        <f t="shared" si="21"/>
        <v>186.34346060366653</v>
      </c>
      <c r="AH38" s="237">
        <f t="shared" si="33"/>
        <v>4129.3796253443852</v>
      </c>
      <c r="AI38" s="277">
        <f t="shared" si="34"/>
        <v>4129.3796253443852</v>
      </c>
      <c r="AJ38" s="239">
        <f t="shared" si="22"/>
        <v>2106</v>
      </c>
      <c r="AK38" s="56">
        <f t="shared" si="23"/>
        <v>388955.42894918635</v>
      </c>
      <c r="AL38" s="51">
        <f t="shared" si="8"/>
        <v>0</v>
      </c>
      <c r="AM38" s="51">
        <f t="shared" si="9"/>
        <v>6482.5498650060799</v>
      </c>
      <c r="AN38" s="51">
        <f t="shared" si="10"/>
        <v>0</v>
      </c>
      <c r="AO38" s="51">
        <f t="shared" si="11"/>
        <v>0</v>
      </c>
      <c r="AP38" s="51">
        <f t="shared" si="12"/>
        <v>382472.87908418011</v>
      </c>
      <c r="AQ38" s="57">
        <f t="shared" si="13"/>
        <v>0</v>
      </c>
      <c r="AR38" s="280">
        <f t="shared" si="24"/>
        <v>0</v>
      </c>
    </row>
    <row r="39" spans="2:44">
      <c r="B39" s="52">
        <f t="shared" si="0"/>
        <v>42130</v>
      </c>
      <c r="C39" s="48">
        <f>'5. APORTE_AMORTIZAÇÃO_QUOTISTAS'!B32</f>
        <v>42130</v>
      </c>
      <c r="D39" s="49">
        <f>'5. APORTE_AMORTIZAÇÃO_QUOTISTAS'!E32</f>
        <v>0</v>
      </c>
      <c r="E39" s="49">
        <f>'5. APORTE_AMORTIZAÇÃO_QUOTISTAS'!H32</f>
        <v>0</v>
      </c>
      <c r="F39" s="49">
        <f>'5. APORTE_AMORTIZAÇÃO_QUOTISTAS'!K32</f>
        <v>0</v>
      </c>
      <c r="G39" s="49">
        <f>'5. APORTE_AMORTIZAÇÃO_QUOTISTAS'!N32</f>
        <v>2026734</v>
      </c>
      <c r="H39" s="49">
        <f>'5. APORTE_AMORTIZAÇÃO_QUOTISTAS'!Q32</f>
        <v>0</v>
      </c>
      <c r="I39" s="49">
        <f>'5. APORTE_AMORTIZAÇÃO_QUOTISTAS'!T32</f>
        <v>0</v>
      </c>
      <c r="J39" s="53"/>
      <c r="K39" s="53"/>
      <c r="L39" s="53"/>
      <c r="M39" s="53"/>
      <c r="N39" s="53"/>
      <c r="O39" s="53"/>
      <c r="P39" s="49">
        <f t="shared" si="25"/>
        <v>0</v>
      </c>
      <c r="Q39" s="49">
        <f t="shared" si="26"/>
        <v>0</v>
      </c>
      <c r="R39" s="49">
        <f t="shared" si="27"/>
        <v>0</v>
      </c>
      <c r="S39" s="49">
        <f t="shared" si="28"/>
        <v>2026734</v>
      </c>
      <c r="T39" s="49">
        <f t="shared" si="29"/>
        <v>0</v>
      </c>
      <c r="U39" s="49">
        <f t="shared" si="30"/>
        <v>0</v>
      </c>
      <c r="V39" s="49">
        <f t="shared" si="31"/>
        <v>2026734</v>
      </c>
      <c r="W39" s="54">
        <f t="shared" si="32"/>
        <v>22195261</v>
      </c>
      <c r="X39" s="137" t="str">
        <f>'4. IPCA_IBGE'!B55</f>
        <v>abr.19</v>
      </c>
      <c r="Y39" s="136" t="str">
        <f>'4. IPCA_IBGE'!B55</f>
        <v>abr.19</v>
      </c>
      <c r="Z39" s="136">
        <f>'4. IPCA_IBGE'!C55</f>
        <v>5206.9799999999996</v>
      </c>
      <c r="AA39" s="232">
        <f t="shared" si="2"/>
        <v>0</v>
      </c>
      <c r="AB39" s="229">
        <f t="shared" si="3"/>
        <v>0</v>
      </c>
      <c r="AC39" s="229">
        <f t="shared" si="4"/>
        <v>0</v>
      </c>
      <c r="AD39" s="229">
        <f t="shared" si="5"/>
        <v>389.23406657986015</v>
      </c>
      <c r="AE39" s="229">
        <f t="shared" si="6"/>
        <v>0</v>
      </c>
      <c r="AF39" s="229">
        <f t="shared" si="7"/>
        <v>0</v>
      </c>
      <c r="AG39" s="229">
        <f t="shared" si="21"/>
        <v>389.23406657986015</v>
      </c>
      <c r="AH39" s="237">
        <f t="shared" si="33"/>
        <v>4518.6136919242454</v>
      </c>
      <c r="AI39" s="277">
        <f t="shared" si="34"/>
        <v>4518.6136919242454</v>
      </c>
      <c r="AJ39" s="239">
        <f t="shared" si="22"/>
        <v>2065</v>
      </c>
      <c r="AK39" s="56">
        <f t="shared" si="23"/>
        <v>804358.1665022946</v>
      </c>
      <c r="AL39" s="51">
        <f t="shared" si="8"/>
        <v>0</v>
      </c>
      <c r="AM39" s="51">
        <f t="shared" si="9"/>
        <v>0</v>
      </c>
      <c r="AN39" s="51">
        <f t="shared" si="10"/>
        <v>0</v>
      </c>
      <c r="AO39" s="51">
        <f t="shared" si="11"/>
        <v>804358.1665022946</v>
      </c>
      <c r="AP39" s="51">
        <f t="shared" si="12"/>
        <v>0</v>
      </c>
      <c r="AQ39" s="57">
        <f t="shared" si="13"/>
        <v>0</v>
      </c>
      <c r="AR39" s="280">
        <f t="shared" si="24"/>
        <v>0</v>
      </c>
    </row>
    <row r="40" spans="2:44">
      <c r="B40" s="52">
        <f t="shared" si="0"/>
        <v>42131</v>
      </c>
      <c r="C40" s="48">
        <f>'5. APORTE_AMORTIZAÇÃO_QUOTISTAS'!B33</f>
        <v>42131</v>
      </c>
      <c r="D40" s="49">
        <f>'5. APORTE_AMORTIZAÇÃO_QUOTISTAS'!E33</f>
        <v>459898</v>
      </c>
      <c r="E40" s="49">
        <f>'5. APORTE_AMORTIZAÇÃO_QUOTISTAS'!H33</f>
        <v>50668</v>
      </c>
      <c r="F40" s="49">
        <f>'5. APORTE_AMORTIZAÇÃO_QUOTISTAS'!K33</f>
        <v>228008</v>
      </c>
      <c r="G40" s="49">
        <f>'5. APORTE_AMORTIZAÇÃO_QUOTISTAS'!N33</f>
        <v>0</v>
      </c>
      <c r="H40" s="49">
        <f>'5. APORTE_AMORTIZAÇÃO_QUOTISTAS'!Q33</f>
        <v>506684</v>
      </c>
      <c r="I40" s="49">
        <f>'5. APORTE_AMORTIZAÇÃO_QUOTISTAS'!T33</f>
        <v>0</v>
      </c>
      <c r="J40" s="53"/>
      <c r="K40" s="53"/>
      <c r="L40" s="53"/>
      <c r="M40" s="53"/>
      <c r="N40" s="53"/>
      <c r="O40" s="53"/>
      <c r="P40" s="49">
        <f t="shared" si="25"/>
        <v>459898</v>
      </c>
      <c r="Q40" s="49">
        <f t="shared" si="26"/>
        <v>50668</v>
      </c>
      <c r="R40" s="49">
        <f t="shared" si="27"/>
        <v>228008</v>
      </c>
      <c r="S40" s="49">
        <f t="shared" si="28"/>
        <v>0</v>
      </c>
      <c r="T40" s="49">
        <f t="shared" si="29"/>
        <v>506684</v>
      </c>
      <c r="U40" s="49">
        <f t="shared" si="30"/>
        <v>0</v>
      </c>
      <c r="V40" s="49">
        <f t="shared" si="31"/>
        <v>1245258</v>
      </c>
      <c r="W40" s="54">
        <f t="shared" si="32"/>
        <v>23440519</v>
      </c>
      <c r="X40" s="137" t="str">
        <f>'4. IPCA_IBGE'!B55</f>
        <v>abr.19</v>
      </c>
      <c r="Y40" s="136" t="str">
        <f>'4. IPCA_IBGE'!B55</f>
        <v>abr.19</v>
      </c>
      <c r="Z40" s="136">
        <f>'4. IPCA_IBGE'!C55</f>
        <v>5206.9799999999996</v>
      </c>
      <c r="AA40" s="232">
        <f t="shared" si="2"/>
        <v>88.323365943406742</v>
      </c>
      <c r="AB40" s="229">
        <f t="shared" si="3"/>
        <v>9.7307844470307181</v>
      </c>
      <c r="AC40" s="229">
        <f t="shared" si="4"/>
        <v>43.788914111442722</v>
      </c>
      <c r="AD40" s="229">
        <f t="shared" si="5"/>
        <v>0</v>
      </c>
      <c r="AE40" s="229">
        <f t="shared" si="6"/>
        <v>97.308612669916158</v>
      </c>
      <c r="AF40" s="229">
        <f t="shared" si="7"/>
        <v>0</v>
      </c>
      <c r="AG40" s="229">
        <f t="shared" si="21"/>
        <v>239.15167717179634</v>
      </c>
      <c r="AH40" s="237">
        <f t="shared" si="33"/>
        <v>4757.7653690960415</v>
      </c>
      <c r="AI40" s="277">
        <f t="shared" si="34"/>
        <v>4757.7653690960415</v>
      </c>
      <c r="AJ40" s="239">
        <f t="shared" si="22"/>
        <v>2064</v>
      </c>
      <c r="AK40" s="56">
        <f t="shared" si="23"/>
        <v>493929.08339689812</v>
      </c>
      <c r="AL40" s="51">
        <f t="shared" si="8"/>
        <v>182417.61755079404</v>
      </c>
      <c r="AM40" s="51">
        <f t="shared" si="9"/>
        <v>20097.360384397471</v>
      </c>
      <c r="AN40" s="51">
        <f t="shared" si="10"/>
        <v>90438.915025769733</v>
      </c>
      <c r="AO40" s="51">
        <f t="shared" si="11"/>
        <v>0</v>
      </c>
      <c r="AP40" s="51">
        <f t="shared" si="12"/>
        <v>200975.19043593691</v>
      </c>
      <c r="AQ40" s="57">
        <f t="shared" si="13"/>
        <v>0</v>
      </c>
      <c r="AR40" s="280">
        <f t="shared" si="24"/>
        <v>0</v>
      </c>
    </row>
    <row r="41" spans="2:44">
      <c r="B41" s="52">
        <f t="shared" si="0"/>
        <v>42200</v>
      </c>
      <c r="C41" s="48">
        <f>'5. APORTE_AMORTIZAÇÃO_QUOTISTAS'!B34</f>
        <v>42200</v>
      </c>
      <c r="D41" s="49">
        <f>'5. APORTE_AMORTIZAÇÃO_QUOTISTAS'!E34</f>
        <v>0</v>
      </c>
      <c r="E41" s="49">
        <f>'5. APORTE_AMORTIZAÇÃO_QUOTISTAS'!H34</f>
        <v>0</v>
      </c>
      <c r="F41" s="49">
        <f>'5. APORTE_AMORTIZAÇÃO_QUOTISTAS'!K34</f>
        <v>0</v>
      </c>
      <c r="G41" s="49">
        <f>'5. APORTE_AMORTIZAÇÃO_QUOTISTAS'!N34</f>
        <v>0</v>
      </c>
      <c r="H41" s="49">
        <f>'5. APORTE_AMORTIZAÇÃO_QUOTISTAS'!Q34</f>
        <v>0</v>
      </c>
      <c r="I41" s="49">
        <f>'5. APORTE_AMORTIZAÇÃO_QUOTISTAS'!T34</f>
        <v>228008</v>
      </c>
      <c r="J41" s="53"/>
      <c r="K41" s="53"/>
      <c r="L41" s="53"/>
      <c r="M41" s="53"/>
      <c r="N41" s="53"/>
      <c r="O41" s="53"/>
      <c r="P41" s="49">
        <f t="shared" si="25"/>
        <v>0</v>
      </c>
      <c r="Q41" s="49">
        <f t="shared" si="26"/>
        <v>0</v>
      </c>
      <c r="R41" s="49">
        <f t="shared" si="27"/>
        <v>0</v>
      </c>
      <c r="S41" s="49">
        <f t="shared" si="28"/>
        <v>0</v>
      </c>
      <c r="T41" s="49">
        <f t="shared" si="29"/>
        <v>0</v>
      </c>
      <c r="U41" s="49">
        <f t="shared" si="30"/>
        <v>228008</v>
      </c>
      <c r="V41" s="49">
        <f t="shared" si="31"/>
        <v>228008</v>
      </c>
      <c r="W41" s="54">
        <f t="shared" si="32"/>
        <v>23668527</v>
      </c>
      <c r="X41" s="137" t="str">
        <f>'4. IPCA_IBGE'!B57</f>
        <v>jun.19</v>
      </c>
      <c r="Y41" s="136" t="str">
        <f>'4. IPCA_IBGE'!B57</f>
        <v>jun.19</v>
      </c>
      <c r="Z41" s="136">
        <f>'4. IPCA_IBGE'!C57</f>
        <v>5214.2700000000004</v>
      </c>
      <c r="AA41" s="232">
        <f t="shared" si="2"/>
        <v>0</v>
      </c>
      <c r="AB41" s="229">
        <f t="shared" si="3"/>
        <v>0</v>
      </c>
      <c r="AC41" s="229">
        <f t="shared" si="4"/>
        <v>0</v>
      </c>
      <c r="AD41" s="229">
        <f t="shared" si="5"/>
        <v>0</v>
      </c>
      <c r="AE41" s="229">
        <f t="shared" si="6"/>
        <v>0</v>
      </c>
      <c r="AF41" s="229">
        <f t="shared" si="7"/>
        <v>43.727693425925388</v>
      </c>
      <c r="AG41" s="229">
        <f t="shared" si="21"/>
        <v>43.727693425925388</v>
      </c>
      <c r="AH41" s="237">
        <f t="shared" si="33"/>
        <v>4801.4930625219667</v>
      </c>
      <c r="AI41" s="277">
        <f t="shared" si="34"/>
        <v>4801.4930625219667</v>
      </c>
      <c r="AJ41" s="239">
        <f t="shared" si="22"/>
        <v>1995</v>
      </c>
      <c r="AK41" s="56">
        <f t="shared" si="23"/>
        <v>86902.219868998916</v>
      </c>
      <c r="AL41" s="51">
        <f t="shared" si="8"/>
        <v>0</v>
      </c>
      <c r="AM41" s="51">
        <f t="shared" si="9"/>
        <v>0</v>
      </c>
      <c r="AN41" s="51">
        <f t="shared" si="10"/>
        <v>0</v>
      </c>
      <c r="AO41" s="51">
        <f t="shared" si="11"/>
        <v>0</v>
      </c>
      <c r="AP41" s="51">
        <f t="shared" si="12"/>
        <v>0</v>
      </c>
      <c r="AQ41" s="57">
        <f t="shared" si="13"/>
        <v>86902.219868998916</v>
      </c>
      <c r="AR41" s="280">
        <f t="shared" si="24"/>
        <v>0</v>
      </c>
    </row>
    <row r="42" spans="2:44">
      <c r="B42" s="52">
        <f t="shared" si="0"/>
        <v>42210</v>
      </c>
      <c r="C42" s="48">
        <f>'5. APORTE_AMORTIZAÇÃO_QUOTISTAS'!B35</f>
        <v>42210</v>
      </c>
      <c r="D42" s="49">
        <f>'5. APORTE_AMORTIZAÇÃO_QUOTISTAS'!E35</f>
        <v>0</v>
      </c>
      <c r="E42" s="49">
        <f>'5. APORTE_AMORTIZAÇÃO_QUOTISTAS'!H35</f>
        <v>0</v>
      </c>
      <c r="F42" s="49">
        <f>'5. APORTE_AMORTIZAÇÃO_QUOTISTAS'!K35</f>
        <v>0</v>
      </c>
      <c r="G42" s="49">
        <f>'5. APORTE_AMORTIZAÇÃO_QUOTISTAS'!N35</f>
        <v>0</v>
      </c>
      <c r="H42" s="49">
        <f>'5. APORTE_AMORTIZAÇÃO_QUOTISTAS'!Q35</f>
        <v>0</v>
      </c>
      <c r="I42" s="49">
        <f>'5. APORTE_AMORTIZAÇÃO_QUOTISTAS'!T35</f>
        <v>18000</v>
      </c>
      <c r="J42" s="53"/>
      <c r="K42" s="53"/>
      <c r="L42" s="53"/>
      <c r="M42" s="53"/>
      <c r="N42" s="53"/>
      <c r="O42" s="53"/>
      <c r="P42" s="49">
        <f t="shared" si="25"/>
        <v>0</v>
      </c>
      <c r="Q42" s="49">
        <f t="shared" si="26"/>
        <v>0</v>
      </c>
      <c r="R42" s="49">
        <f t="shared" si="27"/>
        <v>0</v>
      </c>
      <c r="S42" s="49">
        <f t="shared" si="28"/>
        <v>0</v>
      </c>
      <c r="T42" s="49">
        <f t="shared" si="29"/>
        <v>0</v>
      </c>
      <c r="U42" s="49">
        <f t="shared" si="30"/>
        <v>18000</v>
      </c>
      <c r="V42" s="49">
        <f t="shared" si="31"/>
        <v>18000</v>
      </c>
      <c r="W42" s="54">
        <f t="shared" si="32"/>
        <v>23686527</v>
      </c>
      <c r="X42" s="137" t="str">
        <f>'4. IPCA_IBGE'!B57</f>
        <v>jun.19</v>
      </c>
      <c r="Y42" s="136" t="str">
        <f>'4. IPCA_IBGE'!B57</f>
        <v>jun.19</v>
      </c>
      <c r="Z42" s="136">
        <f>'4. IPCA_IBGE'!C57</f>
        <v>5214.2700000000004</v>
      </c>
      <c r="AA42" s="232">
        <f t="shared" si="2"/>
        <v>0</v>
      </c>
      <c r="AB42" s="229">
        <f t="shared" si="3"/>
        <v>0</v>
      </c>
      <c r="AC42" s="229">
        <f t="shared" si="4"/>
        <v>0</v>
      </c>
      <c r="AD42" s="229">
        <f t="shared" si="5"/>
        <v>0</v>
      </c>
      <c r="AE42" s="229">
        <f t="shared" si="6"/>
        <v>0</v>
      </c>
      <c r="AF42" s="229">
        <f t="shared" si="7"/>
        <v>3.4520651980047061</v>
      </c>
      <c r="AG42" s="229">
        <f t="shared" si="21"/>
        <v>3.4520651980047061</v>
      </c>
      <c r="AH42" s="237">
        <f t="shared" si="33"/>
        <v>4804.9451277199714</v>
      </c>
      <c r="AI42" s="277">
        <f t="shared" si="34"/>
        <v>4804.9451277199714</v>
      </c>
      <c r="AJ42" s="239">
        <f t="shared" si="22"/>
        <v>1985</v>
      </c>
      <c r="AK42" s="56">
        <f t="shared" si="23"/>
        <v>6820.2547337371325</v>
      </c>
      <c r="AL42" s="51">
        <f t="shared" si="8"/>
        <v>0</v>
      </c>
      <c r="AM42" s="51">
        <f t="shared" si="9"/>
        <v>0</v>
      </c>
      <c r="AN42" s="51">
        <f t="shared" si="10"/>
        <v>0</v>
      </c>
      <c r="AO42" s="51">
        <f t="shared" si="11"/>
        <v>0</v>
      </c>
      <c r="AP42" s="51">
        <f t="shared" si="12"/>
        <v>0</v>
      </c>
      <c r="AQ42" s="57">
        <f t="shared" si="13"/>
        <v>6820.2547337371325</v>
      </c>
      <c r="AR42" s="280">
        <f t="shared" si="24"/>
        <v>0</v>
      </c>
    </row>
    <row r="43" spans="2:44">
      <c r="B43" s="52">
        <f t="shared" si="0"/>
        <v>42210</v>
      </c>
      <c r="C43" s="48">
        <f>'5. APORTE_AMORTIZAÇÃO_QUOTISTAS'!B36</f>
        <v>42210</v>
      </c>
      <c r="D43" s="49">
        <f>'5. APORTE_AMORTIZAÇÃO_QUOTISTAS'!E36</f>
        <v>0</v>
      </c>
      <c r="E43" s="49">
        <f>'5. APORTE_AMORTIZAÇÃO_QUOTISTAS'!H36</f>
        <v>0</v>
      </c>
      <c r="F43" s="49">
        <f>'5. APORTE_AMORTIZAÇÃO_QUOTISTAS'!K36</f>
        <v>0</v>
      </c>
      <c r="G43" s="49">
        <f>'5. APORTE_AMORTIZAÇÃO_QUOTISTAS'!N36</f>
        <v>0</v>
      </c>
      <c r="H43" s="49">
        <f>'5. APORTE_AMORTIZAÇÃO_QUOTISTAS'!Q36</f>
        <v>0</v>
      </c>
      <c r="I43" s="49">
        <f>'5. APORTE_AMORTIZAÇÃO_QUOTISTAS'!T36</f>
        <v>27000</v>
      </c>
      <c r="J43" s="53"/>
      <c r="K43" s="53"/>
      <c r="L43" s="53"/>
      <c r="M43" s="53"/>
      <c r="N43" s="53"/>
      <c r="O43" s="53"/>
      <c r="P43" s="49">
        <f t="shared" si="25"/>
        <v>0</v>
      </c>
      <c r="Q43" s="49">
        <f t="shared" si="26"/>
        <v>0</v>
      </c>
      <c r="R43" s="49">
        <f t="shared" si="27"/>
        <v>0</v>
      </c>
      <c r="S43" s="49">
        <f t="shared" si="28"/>
        <v>0</v>
      </c>
      <c r="T43" s="49">
        <f t="shared" si="29"/>
        <v>0</v>
      </c>
      <c r="U43" s="49">
        <f t="shared" si="30"/>
        <v>27000</v>
      </c>
      <c r="V43" s="49">
        <f t="shared" si="31"/>
        <v>27000</v>
      </c>
      <c r="W43" s="54">
        <f t="shared" si="32"/>
        <v>23713527</v>
      </c>
      <c r="X43" s="137" t="str">
        <f>'4. IPCA_IBGE'!B57</f>
        <v>jun.19</v>
      </c>
      <c r="Y43" s="136" t="str">
        <f>'4. IPCA_IBGE'!B57</f>
        <v>jun.19</v>
      </c>
      <c r="Z43" s="136">
        <f>'4. IPCA_IBGE'!C57</f>
        <v>5214.2700000000004</v>
      </c>
      <c r="AA43" s="232">
        <f t="shared" si="2"/>
        <v>0</v>
      </c>
      <c r="AB43" s="229">
        <f t="shared" si="3"/>
        <v>0</v>
      </c>
      <c r="AC43" s="229">
        <f t="shared" si="4"/>
        <v>0</v>
      </c>
      <c r="AD43" s="229">
        <f t="shared" si="5"/>
        <v>0</v>
      </c>
      <c r="AE43" s="229">
        <f t="shared" si="6"/>
        <v>0</v>
      </c>
      <c r="AF43" s="229">
        <f t="shared" si="7"/>
        <v>5.1780977970070587</v>
      </c>
      <c r="AG43" s="229">
        <f t="shared" si="21"/>
        <v>5.1780977970070587</v>
      </c>
      <c r="AH43" s="237">
        <f t="shared" si="33"/>
        <v>4810.1232255169789</v>
      </c>
      <c r="AI43" s="277">
        <f t="shared" si="34"/>
        <v>4810.1232255169789</v>
      </c>
      <c r="AJ43" s="239">
        <f t="shared" si="22"/>
        <v>1985</v>
      </c>
      <c r="AK43" s="56">
        <f t="shared" si="23"/>
        <v>10230.382100605697</v>
      </c>
      <c r="AL43" s="51">
        <f t="shared" si="8"/>
        <v>0</v>
      </c>
      <c r="AM43" s="51">
        <f t="shared" si="9"/>
        <v>0</v>
      </c>
      <c r="AN43" s="51">
        <f t="shared" si="10"/>
        <v>0</v>
      </c>
      <c r="AO43" s="51">
        <f t="shared" si="11"/>
        <v>0</v>
      </c>
      <c r="AP43" s="51">
        <f t="shared" si="12"/>
        <v>0</v>
      </c>
      <c r="AQ43" s="57">
        <f t="shared" si="13"/>
        <v>10230.382100605697</v>
      </c>
      <c r="AR43" s="280">
        <f t="shared" si="24"/>
        <v>0</v>
      </c>
    </row>
    <row r="44" spans="2:44">
      <c r="B44" s="52">
        <f t="shared" si="0"/>
        <v>42215</v>
      </c>
      <c r="C44" s="48">
        <f>'5. APORTE_AMORTIZAÇÃO_QUOTISTAS'!B37</f>
        <v>42215</v>
      </c>
      <c r="D44" s="49">
        <f>'5. APORTE_AMORTIZAÇÃO_QUOTISTAS'!E37</f>
        <v>0</v>
      </c>
      <c r="E44" s="49">
        <f>'5. APORTE_AMORTIZAÇÃO_QUOTISTAS'!H37</f>
        <v>0</v>
      </c>
      <c r="F44" s="49">
        <f>'5. APORTE_AMORTIZAÇÃO_QUOTISTAS'!K37</f>
        <v>0</v>
      </c>
      <c r="G44" s="49">
        <f>'5. APORTE_AMORTIZAÇÃO_QUOTISTAS'!N37</f>
        <v>0</v>
      </c>
      <c r="H44" s="49">
        <f>'5. APORTE_AMORTIZAÇÃO_QUOTISTAS'!Q37</f>
        <v>40000</v>
      </c>
      <c r="I44" s="49">
        <f>'5. APORTE_AMORTIZAÇÃO_QUOTISTAS'!T37</f>
        <v>0</v>
      </c>
      <c r="J44" s="53"/>
      <c r="K44" s="53"/>
      <c r="L44" s="53"/>
      <c r="M44" s="53"/>
      <c r="N44" s="53"/>
      <c r="O44" s="53"/>
      <c r="P44" s="49">
        <f t="shared" si="25"/>
        <v>0</v>
      </c>
      <c r="Q44" s="49">
        <f t="shared" si="26"/>
        <v>0</v>
      </c>
      <c r="R44" s="49">
        <f t="shared" si="27"/>
        <v>0</v>
      </c>
      <c r="S44" s="49">
        <f t="shared" si="28"/>
        <v>0</v>
      </c>
      <c r="T44" s="49">
        <f t="shared" si="29"/>
        <v>40000</v>
      </c>
      <c r="U44" s="49">
        <f t="shared" si="30"/>
        <v>0</v>
      </c>
      <c r="V44" s="49">
        <f t="shared" si="31"/>
        <v>40000</v>
      </c>
      <c r="W44" s="54">
        <f t="shared" si="32"/>
        <v>23753527</v>
      </c>
      <c r="X44" s="137" t="str">
        <f>'4. IPCA_IBGE'!B57</f>
        <v>jun.19</v>
      </c>
      <c r="Y44" s="136" t="str">
        <f>'4. IPCA_IBGE'!B57</f>
        <v>jun.19</v>
      </c>
      <c r="Z44" s="136">
        <f>'4. IPCA_IBGE'!C57</f>
        <v>5214.2700000000004</v>
      </c>
      <c r="AA44" s="232">
        <f t="shared" si="2"/>
        <v>0</v>
      </c>
      <c r="AB44" s="229">
        <f t="shared" si="3"/>
        <v>0</v>
      </c>
      <c r="AC44" s="229">
        <f t="shared" si="4"/>
        <v>0</v>
      </c>
      <c r="AD44" s="229">
        <f t="shared" si="5"/>
        <v>0</v>
      </c>
      <c r="AE44" s="229">
        <f t="shared" si="6"/>
        <v>7.6712559955660131</v>
      </c>
      <c r="AF44" s="229">
        <f t="shared" si="7"/>
        <v>0</v>
      </c>
      <c r="AG44" s="229">
        <f t="shared" si="21"/>
        <v>7.6712559955660131</v>
      </c>
      <c r="AH44" s="237">
        <f t="shared" si="33"/>
        <v>4817.7944815125447</v>
      </c>
      <c r="AI44" s="277">
        <f t="shared" si="34"/>
        <v>4817.7944815125447</v>
      </c>
      <c r="AJ44" s="239">
        <f t="shared" si="22"/>
        <v>1980</v>
      </c>
      <c r="AK44" s="56">
        <f t="shared" si="23"/>
        <v>15111.502368713205</v>
      </c>
      <c r="AL44" s="51">
        <f t="shared" si="8"/>
        <v>0</v>
      </c>
      <c r="AM44" s="51">
        <f t="shared" si="9"/>
        <v>0</v>
      </c>
      <c r="AN44" s="51">
        <f t="shared" si="10"/>
        <v>0</v>
      </c>
      <c r="AO44" s="51">
        <f t="shared" si="11"/>
        <v>0</v>
      </c>
      <c r="AP44" s="51">
        <f t="shared" si="12"/>
        <v>15111.502368713205</v>
      </c>
      <c r="AQ44" s="57">
        <f t="shared" si="13"/>
        <v>0</v>
      </c>
      <c r="AR44" s="280">
        <f t="shared" si="24"/>
        <v>0</v>
      </c>
    </row>
    <row r="45" spans="2:44">
      <c r="B45" s="52">
        <f t="shared" si="0"/>
        <v>42215</v>
      </c>
      <c r="C45" s="48">
        <f>'5. APORTE_AMORTIZAÇÃO_QUOTISTAS'!B38</f>
        <v>42215</v>
      </c>
      <c r="D45" s="49">
        <f>'5. APORTE_AMORTIZAÇÃO_QUOTISTAS'!E38</f>
        <v>0</v>
      </c>
      <c r="E45" s="49">
        <f>'5. APORTE_AMORTIZAÇÃO_QUOTISTAS'!H38</f>
        <v>0</v>
      </c>
      <c r="F45" s="49">
        <f>'5. APORTE_AMORTIZAÇÃO_QUOTISTAS'!K38</f>
        <v>0</v>
      </c>
      <c r="G45" s="49">
        <f>'5. APORTE_AMORTIZAÇÃO_QUOTISTAS'!N38</f>
        <v>0</v>
      </c>
      <c r="H45" s="49">
        <f>'5. APORTE_AMORTIZAÇÃO_QUOTISTAS'!Q38</f>
        <v>60000</v>
      </c>
      <c r="I45" s="49">
        <f>'5. APORTE_AMORTIZAÇÃO_QUOTISTAS'!T38</f>
        <v>0</v>
      </c>
      <c r="J45" s="53"/>
      <c r="K45" s="53"/>
      <c r="L45" s="53"/>
      <c r="M45" s="53"/>
      <c r="N45" s="53"/>
      <c r="O45" s="53"/>
      <c r="P45" s="49">
        <f t="shared" si="25"/>
        <v>0</v>
      </c>
      <c r="Q45" s="49">
        <f t="shared" si="26"/>
        <v>0</v>
      </c>
      <c r="R45" s="49">
        <f t="shared" si="27"/>
        <v>0</v>
      </c>
      <c r="S45" s="49">
        <f t="shared" si="28"/>
        <v>0</v>
      </c>
      <c r="T45" s="49">
        <f t="shared" si="29"/>
        <v>60000</v>
      </c>
      <c r="U45" s="49">
        <f t="shared" si="30"/>
        <v>0</v>
      </c>
      <c r="V45" s="49">
        <f t="shared" si="31"/>
        <v>60000</v>
      </c>
      <c r="W45" s="54">
        <f t="shared" si="32"/>
        <v>23813527</v>
      </c>
      <c r="X45" s="137" t="str">
        <f>'4. IPCA_IBGE'!B57</f>
        <v>jun.19</v>
      </c>
      <c r="Y45" s="136" t="str">
        <f>'4. IPCA_IBGE'!B57</f>
        <v>jun.19</v>
      </c>
      <c r="Z45" s="136">
        <f>'4. IPCA_IBGE'!C57</f>
        <v>5214.2700000000004</v>
      </c>
      <c r="AA45" s="232">
        <f t="shared" ref="AA45:AA76" si="35">(P45)/Z45</f>
        <v>0</v>
      </c>
      <c r="AB45" s="229">
        <f t="shared" ref="AB45:AB76" si="36">Q45/Z45</f>
        <v>0</v>
      </c>
      <c r="AC45" s="229">
        <f t="shared" ref="AC45:AC76" si="37">R45/Z45</f>
        <v>0</v>
      </c>
      <c r="AD45" s="229">
        <f t="shared" ref="AD45:AD76" si="38">S45/Z45</f>
        <v>0</v>
      </c>
      <c r="AE45" s="229">
        <f t="shared" ref="AE45:AE76" si="39">T45/Z45</f>
        <v>11.506883993349019</v>
      </c>
      <c r="AF45" s="229">
        <f t="shared" ref="AF45:AF76" si="40">U45/Z45</f>
        <v>0</v>
      </c>
      <c r="AG45" s="229">
        <f t="shared" si="21"/>
        <v>11.506883993349019</v>
      </c>
      <c r="AH45" s="237">
        <f t="shared" si="33"/>
        <v>4829.301365505894</v>
      </c>
      <c r="AI45" s="277">
        <f t="shared" si="34"/>
        <v>4829.301365505894</v>
      </c>
      <c r="AJ45" s="239">
        <f t="shared" si="22"/>
        <v>1980</v>
      </c>
      <c r="AK45" s="56">
        <f t="shared" si="23"/>
        <v>22667.253553069808</v>
      </c>
      <c r="AL45" s="51">
        <f t="shared" ref="AL45:AL76" si="41">(P45*(1+$AQ$9)^(AJ45/360))-P45</f>
        <v>0</v>
      </c>
      <c r="AM45" s="51">
        <f t="shared" ref="AM45:AM76" si="42">(Q45*(1+$AQ$9)^(AJ45/360))-Q45</f>
        <v>0</v>
      </c>
      <c r="AN45" s="51">
        <f t="shared" ref="AN45:AN76" si="43">(R45*(1+$AQ$9)^(AJ45/360))-R45</f>
        <v>0</v>
      </c>
      <c r="AO45" s="51">
        <f t="shared" ref="AO45:AO76" si="44">(S45*(1+$AQ$9)^(AJ45/360))-S45</f>
        <v>0</v>
      </c>
      <c r="AP45" s="51">
        <f t="shared" ref="AP45:AP76" si="45">(T45*(1+$AQ$9)^(AJ45/360))-T45</f>
        <v>22667.253553069808</v>
      </c>
      <c r="AQ45" s="57">
        <f t="shared" ref="AQ45:AQ76" si="46">(U45*(1+$AQ$9)^(AJ45/360))-U45</f>
        <v>0</v>
      </c>
      <c r="AR45" s="280">
        <f t="shared" si="24"/>
        <v>0</v>
      </c>
    </row>
    <row r="46" spans="2:44">
      <c r="B46" s="52">
        <f t="shared" si="0"/>
        <v>42217</v>
      </c>
      <c r="C46" s="48">
        <f>'5. APORTE_AMORTIZAÇÃO_QUOTISTAS'!B39</f>
        <v>42217</v>
      </c>
      <c r="D46" s="49">
        <f>'5. APORTE_AMORTIZAÇÃO_QUOTISTAS'!E39</f>
        <v>160000</v>
      </c>
      <c r="E46" s="49">
        <f>'5. APORTE_AMORTIZAÇÃO_QUOTISTAS'!H39</f>
        <v>4000</v>
      </c>
      <c r="F46" s="49">
        <f>'5. APORTE_AMORTIZAÇÃO_QUOTISTAS'!K39</f>
        <v>18000</v>
      </c>
      <c r="G46" s="49">
        <f>'5. APORTE_AMORTIZAÇÃO_QUOTISTAS'!N39</f>
        <v>160000</v>
      </c>
      <c r="H46" s="49">
        <f>'5. APORTE_AMORTIZAÇÃO_QUOTISTAS'!Q39</f>
        <v>0</v>
      </c>
      <c r="I46" s="49">
        <f>'5. APORTE_AMORTIZAÇÃO_QUOTISTAS'!T39</f>
        <v>0</v>
      </c>
      <c r="J46" s="53"/>
      <c r="K46" s="53"/>
      <c r="L46" s="53"/>
      <c r="M46" s="53"/>
      <c r="N46" s="53"/>
      <c r="O46" s="53"/>
      <c r="P46" s="49">
        <f t="shared" si="25"/>
        <v>160000</v>
      </c>
      <c r="Q46" s="49">
        <f t="shared" si="26"/>
        <v>4000</v>
      </c>
      <c r="R46" s="49">
        <f t="shared" si="27"/>
        <v>18000</v>
      </c>
      <c r="S46" s="49">
        <f t="shared" si="28"/>
        <v>160000</v>
      </c>
      <c r="T46" s="49">
        <f t="shared" si="29"/>
        <v>0</v>
      </c>
      <c r="U46" s="49">
        <f t="shared" si="30"/>
        <v>0</v>
      </c>
      <c r="V46" s="49">
        <f t="shared" si="31"/>
        <v>342000</v>
      </c>
      <c r="W46" s="54">
        <f t="shared" si="32"/>
        <v>24155527</v>
      </c>
      <c r="X46" s="137" t="str">
        <f>'4. IPCA_IBGE'!B58</f>
        <v>jul.19</v>
      </c>
      <c r="Y46" s="136" t="str">
        <f>'4. IPCA_IBGE'!B58</f>
        <v>jul.19</v>
      </c>
      <c r="Z46" s="136">
        <f>'4. IPCA_IBGE'!C58</f>
        <v>5224.18</v>
      </c>
      <c r="AA46" s="232">
        <f t="shared" si="35"/>
        <v>30.626816074484417</v>
      </c>
      <c r="AB46" s="229">
        <f t="shared" si="36"/>
        <v>0.76567040186211033</v>
      </c>
      <c r="AC46" s="229">
        <f t="shared" si="37"/>
        <v>3.4455168083794967</v>
      </c>
      <c r="AD46" s="229">
        <f t="shared" si="38"/>
        <v>30.626816074484417</v>
      </c>
      <c r="AE46" s="229">
        <f t="shared" si="39"/>
        <v>0</v>
      </c>
      <c r="AF46" s="229">
        <f t="shared" si="40"/>
        <v>0</v>
      </c>
      <c r="AG46" s="229">
        <f t="shared" si="21"/>
        <v>65.464819359210438</v>
      </c>
      <c r="AH46" s="237">
        <f t="shared" si="33"/>
        <v>4894.7661848651042</v>
      </c>
      <c r="AI46" s="277">
        <f t="shared" si="34"/>
        <v>4894.7661848651042</v>
      </c>
      <c r="AJ46" s="239">
        <f t="shared" si="22"/>
        <v>1978</v>
      </c>
      <c r="AK46" s="56">
        <f t="shared" si="23"/>
        <v>129050.83380330523</v>
      </c>
      <c r="AL46" s="51">
        <f t="shared" si="41"/>
        <v>60374.659089265595</v>
      </c>
      <c r="AM46" s="51">
        <f t="shared" si="42"/>
        <v>1509.3664772316397</v>
      </c>
      <c r="AN46" s="51">
        <f t="shared" si="43"/>
        <v>6792.1491475423791</v>
      </c>
      <c r="AO46" s="51">
        <f t="shared" si="44"/>
        <v>60374.659089265595</v>
      </c>
      <c r="AP46" s="51">
        <f t="shared" si="45"/>
        <v>0</v>
      </c>
      <c r="AQ46" s="57">
        <f t="shared" si="46"/>
        <v>0</v>
      </c>
      <c r="AR46" s="280">
        <f t="shared" si="24"/>
        <v>0</v>
      </c>
    </row>
    <row r="47" spans="2:44">
      <c r="B47" s="52">
        <f t="shared" si="0"/>
        <v>42217</v>
      </c>
      <c r="C47" s="48">
        <f>'5. APORTE_AMORTIZAÇÃO_QUOTISTAS'!B40</f>
        <v>42217</v>
      </c>
      <c r="D47" s="49">
        <f>'5. APORTE_AMORTIZAÇÃO_QUOTISTAS'!E40</f>
        <v>240000</v>
      </c>
      <c r="E47" s="49">
        <f>'5. APORTE_AMORTIZAÇÃO_QUOTISTAS'!H40</f>
        <v>6000</v>
      </c>
      <c r="F47" s="49">
        <f>'5. APORTE_AMORTIZAÇÃO_QUOTISTAS'!K40</f>
        <v>27000</v>
      </c>
      <c r="G47" s="49">
        <f>'5. APORTE_AMORTIZAÇÃO_QUOTISTAS'!N40</f>
        <v>240000</v>
      </c>
      <c r="H47" s="49">
        <f>'5. APORTE_AMORTIZAÇÃO_QUOTISTAS'!Q40</f>
        <v>0</v>
      </c>
      <c r="I47" s="49">
        <f>'5. APORTE_AMORTIZAÇÃO_QUOTISTAS'!T40</f>
        <v>0</v>
      </c>
      <c r="J47" s="53"/>
      <c r="K47" s="53"/>
      <c r="L47" s="53"/>
      <c r="M47" s="53"/>
      <c r="N47" s="53"/>
      <c r="O47" s="53"/>
      <c r="P47" s="49">
        <f t="shared" si="25"/>
        <v>240000</v>
      </c>
      <c r="Q47" s="49">
        <f t="shared" si="26"/>
        <v>6000</v>
      </c>
      <c r="R47" s="49">
        <f t="shared" si="27"/>
        <v>27000</v>
      </c>
      <c r="S47" s="49">
        <f t="shared" si="28"/>
        <v>240000</v>
      </c>
      <c r="T47" s="49">
        <f t="shared" si="29"/>
        <v>0</v>
      </c>
      <c r="U47" s="49">
        <f t="shared" si="30"/>
        <v>0</v>
      </c>
      <c r="V47" s="49">
        <f t="shared" si="31"/>
        <v>513000</v>
      </c>
      <c r="W47" s="54">
        <f t="shared" si="32"/>
        <v>24668527</v>
      </c>
      <c r="X47" s="137" t="str">
        <f>'4. IPCA_IBGE'!B58</f>
        <v>jul.19</v>
      </c>
      <c r="Y47" s="136" t="str">
        <f>'4. IPCA_IBGE'!B58</f>
        <v>jul.19</v>
      </c>
      <c r="Z47" s="136">
        <f>'4. IPCA_IBGE'!C58</f>
        <v>5224.18</v>
      </c>
      <c r="AA47" s="232">
        <f t="shared" si="35"/>
        <v>45.940224111726621</v>
      </c>
      <c r="AB47" s="229">
        <f t="shared" si="36"/>
        <v>1.1485056027931655</v>
      </c>
      <c r="AC47" s="229">
        <f t="shared" si="37"/>
        <v>5.1682752125692453</v>
      </c>
      <c r="AD47" s="229">
        <f t="shared" si="38"/>
        <v>45.940224111726621</v>
      </c>
      <c r="AE47" s="229">
        <f t="shared" si="39"/>
        <v>0</v>
      </c>
      <c r="AF47" s="229">
        <f t="shared" si="40"/>
        <v>0</v>
      </c>
      <c r="AG47" s="229">
        <f t="shared" si="21"/>
        <v>98.197229038815649</v>
      </c>
      <c r="AH47" s="237">
        <f t="shared" si="33"/>
        <v>4992.9634139039199</v>
      </c>
      <c r="AI47" s="277">
        <f t="shared" si="34"/>
        <v>4992.9634139039199</v>
      </c>
      <c r="AJ47" s="239">
        <f t="shared" si="22"/>
        <v>1978</v>
      </c>
      <c r="AK47" s="56">
        <f t="shared" si="23"/>
        <v>193576.25070495787</v>
      </c>
      <c r="AL47" s="51">
        <f t="shared" si="41"/>
        <v>90561.988633898378</v>
      </c>
      <c r="AM47" s="51">
        <f t="shared" si="42"/>
        <v>2264.0497158474591</v>
      </c>
      <c r="AN47" s="51">
        <f t="shared" si="43"/>
        <v>10188.223721313567</v>
      </c>
      <c r="AO47" s="51">
        <f t="shared" si="44"/>
        <v>90561.988633898378</v>
      </c>
      <c r="AP47" s="51">
        <f t="shared" si="45"/>
        <v>0</v>
      </c>
      <c r="AQ47" s="57">
        <f t="shared" si="46"/>
        <v>0</v>
      </c>
      <c r="AR47" s="280">
        <f t="shared" si="24"/>
        <v>0</v>
      </c>
    </row>
    <row r="48" spans="2:44">
      <c r="B48" s="52">
        <f t="shared" si="0"/>
        <v>42220</v>
      </c>
      <c r="C48" s="48">
        <f>'5. APORTE_AMORTIZAÇÃO_QUOTISTAS'!B41</f>
        <v>42220</v>
      </c>
      <c r="D48" s="49">
        <f>'5. APORTE_AMORTIZAÇÃO_QUOTISTAS'!E41</f>
        <v>0</v>
      </c>
      <c r="E48" s="49">
        <f>'5. APORTE_AMORTIZAÇÃO_QUOTISTAS'!H41</f>
        <v>0</v>
      </c>
      <c r="F48" s="49">
        <f>'5. APORTE_AMORTIZAÇÃO_QUOTISTAS'!K41</f>
        <v>0</v>
      </c>
      <c r="G48" s="49">
        <f>'5. APORTE_AMORTIZAÇÃO_QUOTISTAS'!N41</f>
        <v>0</v>
      </c>
      <c r="H48" s="49">
        <f>'5. APORTE_AMORTIZAÇÃO_QUOTISTAS'!Q41</f>
        <v>0</v>
      </c>
      <c r="I48" s="49">
        <f>'5. APORTE_AMORTIZAÇÃO_QUOTISTAS'!T41</f>
        <v>231219</v>
      </c>
      <c r="J48" s="53"/>
      <c r="K48" s="53"/>
      <c r="L48" s="53"/>
      <c r="M48" s="53"/>
      <c r="N48" s="53"/>
      <c r="O48" s="53"/>
      <c r="P48" s="49">
        <f t="shared" si="25"/>
        <v>0</v>
      </c>
      <c r="Q48" s="49">
        <f t="shared" si="26"/>
        <v>0</v>
      </c>
      <c r="R48" s="49">
        <f t="shared" si="27"/>
        <v>0</v>
      </c>
      <c r="S48" s="49">
        <f t="shared" si="28"/>
        <v>0</v>
      </c>
      <c r="T48" s="49">
        <f t="shared" si="29"/>
        <v>0</v>
      </c>
      <c r="U48" s="49">
        <f t="shared" si="30"/>
        <v>231219</v>
      </c>
      <c r="V48" s="49">
        <f t="shared" si="31"/>
        <v>231219</v>
      </c>
      <c r="W48" s="54">
        <f t="shared" si="32"/>
        <v>24899746</v>
      </c>
      <c r="X48" s="137" t="str">
        <f>'4. IPCA_IBGE'!B58</f>
        <v>jul.19</v>
      </c>
      <c r="Y48" s="136" t="str">
        <f>'4. IPCA_IBGE'!B58</f>
        <v>jul.19</v>
      </c>
      <c r="Z48" s="136">
        <f>'4. IPCA_IBGE'!C58</f>
        <v>5224.18</v>
      </c>
      <c r="AA48" s="232">
        <f t="shared" si="35"/>
        <v>0</v>
      </c>
      <c r="AB48" s="229">
        <f t="shared" si="36"/>
        <v>0</v>
      </c>
      <c r="AC48" s="229">
        <f t="shared" si="37"/>
        <v>0</v>
      </c>
      <c r="AD48" s="229">
        <f t="shared" si="38"/>
        <v>0</v>
      </c>
      <c r="AE48" s="229">
        <f t="shared" si="39"/>
        <v>0</v>
      </c>
      <c r="AF48" s="229">
        <f t="shared" si="40"/>
        <v>44.259386162038822</v>
      </c>
      <c r="AG48" s="229">
        <f t="shared" si="21"/>
        <v>44.259386162038822</v>
      </c>
      <c r="AH48" s="237">
        <f t="shared" si="33"/>
        <v>5037.2228000659588</v>
      </c>
      <c r="AI48" s="277">
        <f t="shared" si="34"/>
        <v>5037.2228000659588</v>
      </c>
      <c r="AJ48" s="239">
        <f t="shared" si="22"/>
        <v>1975</v>
      </c>
      <c r="AK48" s="56">
        <f t="shared" si="23"/>
        <v>87093.949775519199</v>
      </c>
      <c r="AL48" s="51">
        <f t="shared" si="41"/>
        <v>0</v>
      </c>
      <c r="AM48" s="51">
        <f t="shared" si="42"/>
        <v>0</v>
      </c>
      <c r="AN48" s="51">
        <f t="shared" si="43"/>
        <v>0</v>
      </c>
      <c r="AO48" s="51">
        <f t="shared" si="44"/>
        <v>0</v>
      </c>
      <c r="AP48" s="51">
        <f t="shared" si="45"/>
        <v>0</v>
      </c>
      <c r="AQ48" s="57">
        <f t="shared" si="46"/>
        <v>87093.949775519199</v>
      </c>
      <c r="AR48" s="280">
        <f t="shared" si="24"/>
        <v>0</v>
      </c>
    </row>
    <row r="49" spans="2:44">
      <c r="B49" s="52">
        <f t="shared" si="0"/>
        <v>42229</v>
      </c>
      <c r="C49" s="48">
        <f>'5. APORTE_AMORTIZAÇÃO_QUOTISTAS'!B42</f>
        <v>42229</v>
      </c>
      <c r="D49" s="49">
        <f>'5. APORTE_AMORTIZAÇÃO_QUOTISTAS'!E42</f>
        <v>0</v>
      </c>
      <c r="E49" s="49">
        <f>'5. APORTE_AMORTIZAÇÃO_QUOTISTAS'!H42</f>
        <v>0</v>
      </c>
      <c r="F49" s="49">
        <f>'5. APORTE_AMORTIZAÇÃO_QUOTISTAS'!K42</f>
        <v>0</v>
      </c>
      <c r="G49" s="49">
        <f>'5. APORTE_AMORTIZAÇÃO_QUOTISTAS'!N42</f>
        <v>0</v>
      </c>
      <c r="H49" s="49">
        <f>'5. APORTE_AMORTIZAÇÃO_QUOTISTAS'!Q42</f>
        <v>0</v>
      </c>
      <c r="I49" s="49">
        <f>'5. APORTE_AMORTIZAÇÃO_QUOTISTAS'!T42</f>
        <v>67500</v>
      </c>
      <c r="J49" s="53"/>
      <c r="K49" s="53"/>
      <c r="L49" s="53"/>
      <c r="M49" s="53"/>
      <c r="N49" s="53"/>
      <c r="O49" s="53"/>
      <c r="P49" s="49">
        <f t="shared" si="25"/>
        <v>0</v>
      </c>
      <c r="Q49" s="49">
        <f t="shared" si="26"/>
        <v>0</v>
      </c>
      <c r="R49" s="49">
        <f t="shared" si="27"/>
        <v>0</v>
      </c>
      <c r="S49" s="49">
        <f t="shared" si="28"/>
        <v>0</v>
      </c>
      <c r="T49" s="49">
        <f t="shared" si="29"/>
        <v>0</v>
      </c>
      <c r="U49" s="49">
        <f t="shared" si="30"/>
        <v>67500</v>
      </c>
      <c r="V49" s="49">
        <f t="shared" si="31"/>
        <v>67500</v>
      </c>
      <c r="W49" s="54">
        <f t="shared" si="32"/>
        <v>24967246</v>
      </c>
      <c r="X49" s="137" t="str">
        <f>'4. IPCA_IBGE'!B58</f>
        <v>jul.19</v>
      </c>
      <c r="Y49" s="136" t="str">
        <f>'4. IPCA_IBGE'!B58</f>
        <v>jul.19</v>
      </c>
      <c r="Z49" s="136">
        <f>'4. IPCA_IBGE'!C58</f>
        <v>5224.18</v>
      </c>
      <c r="AA49" s="232">
        <f t="shared" si="35"/>
        <v>0</v>
      </c>
      <c r="AB49" s="229">
        <f t="shared" si="36"/>
        <v>0</v>
      </c>
      <c r="AC49" s="229">
        <f t="shared" si="37"/>
        <v>0</v>
      </c>
      <c r="AD49" s="229">
        <f t="shared" si="38"/>
        <v>0</v>
      </c>
      <c r="AE49" s="229">
        <f t="shared" si="39"/>
        <v>0</v>
      </c>
      <c r="AF49" s="229">
        <f t="shared" si="40"/>
        <v>12.920688031423113</v>
      </c>
      <c r="AG49" s="229">
        <f t="shared" si="21"/>
        <v>12.920688031423113</v>
      </c>
      <c r="AH49" s="237">
        <f t="shared" si="33"/>
        <v>5050.143488097382</v>
      </c>
      <c r="AI49" s="277">
        <f t="shared" si="34"/>
        <v>5050.143488097382</v>
      </c>
      <c r="AJ49" s="239">
        <f t="shared" si="22"/>
        <v>1966</v>
      </c>
      <c r="AK49" s="56">
        <f t="shared" si="23"/>
        <v>25290.158123717832</v>
      </c>
      <c r="AL49" s="51">
        <f t="shared" si="41"/>
        <v>0</v>
      </c>
      <c r="AM49" s="51">
        <f t="shared" si="42"/>
        <v>0</v>
      </c>
      <c r="AN49" s="51">
        <f t="shared" si="43"/>
        <v>0</v>
      </c>
      <c r="AO49" s="51">
        <f t="shared" si="44"/>
        <v>0</v>
      </c>
      <c r="AP49" s="51">
        <f t="shared" si="45"/>
        <v>0</v>
      </c>
      <c r="AQ49" s="57">
        <f t="shared" si="46"/>
        <v>25290.158123717832</v>
      </c>
      <c r="AR49" s="280">
        <f t="shared" si="24"/>
        <v>0</v>
      </c>
    </row>
    <row r="50" spans="2:44">
      <c r="B50" s="52">
        <f t="shared" si="0"/>
        <v>42231</v>
      </c>
      <c r="C50" s="48">
        <f>'5. APORTE_AMORTIZAÇÃO_QUOTISTAS'!B43</f>
        <v>42231</v>
      </c>
      <c r="D50" s="49">
        <f>'5. APORTE_AMORTIZAÇÃO_QUOTISTAS'!E43</f>
        <v>0</v>
      </c>
      <c r="E50" s="49">
        <f>'5. APORTE_AMORTIZAÇÃO_QUOTISTAS'!H43</f>
        <v>0</v>
      </c>
      <c r="F50" s="49">
        <f>'5. APORTE_AMORTIZAÇÃO_QUOTISTAS'!K43</f>
        <v>67500</v>
      </c>
      <c r="G50" s="49">
        <f>'5. APORTE_AMORTIZAÇÃO_QUOTISTAS'!N43</f>
        <v>600000</v>
      </c>
      <c r="H50" s="49">
        <f>'5. APORTE_AMORTIZAÇÃO_QUOTISTAS'!Q43</f>
        <v>0</v>
      </c>
      <c r="I50" s="49">
        <f>'5. APORTE_AMORTIZAÇÃO_QUOTISTAS'!T43</f>
        <v>0</v>
      </c>
      <c r="J50" s="53"/>
      <c r="K50" s="53"/>
      <c r="L50" s="53"/>
      <c r="M50" s="53"/>
      <c r="N50" s="53"/>
      <c r="O50" s="53"/>
      <c r="P50" s="49">
        <f t="shared" si="25"/>
        <v>0</v>
      </c>
      <c r="Q50" s="49">
        <f t="shared" si="26"/>
        <v>0</v>
      </c>
      <c r="R50" s="49">
        <f t="shared" si="27"/>
        <v>67500</v>
      </c>
      <c r="S50" s="49">
        <f t="shared" si="28"/>
        <v>600000</v>
      </c>
      <c r="T50" s="49">
        <f t="shared" si="29"/>
        <v>0</v>
      </c>
      <c r="U50" s="49">
        <f t="shared" si="30"/>
        <v>0</v>
      </c>
      <c r="V50" s="49">
        <f t="shared" si="31"/>
        <v>667500</v>
      </c>
      <c r="W50" s="54">
        <f t="shared" si="32"/>
        <v>25634746</v>
      </c>
      <c r="X50" s="137" t="str">
        <f>'4. IPCA_IBGE'!B58</f>
        <v>jul.19</v>
      </c>
      <c r="Y50" s="136" t="str">
        <f>'4. IPCA_IBGE'!B58</f>
        <v>jul.19</v>
      </c>
      <c r="Z50" s="136">
        <f>'4. IPCA_IBGE'!C58</f>
        <v>5224.18</v>
      </c>
      <c r="AA50" s="232">
        <f t="shared" si="35"/>
        <v>0</v>
      </c>
      <c r="AB50" s="229">
        <f t="shared" si="36"/>
        <v>0</v>
      </c>
      <c r="AC50" s="229">
        <f t="shared" si="37"/>
        <v>12.920688031423113</v>
      </c>
      <c r="AD50" s="229">
        <f t="shared" si="38"/>
        <v>114.85056027931655</v>
      </c>
      <c r="AE50" s="229">
        <f t="shared" si="39"/>
        <v>0</v>
      </c>
      <c r="AF50" s="229">
        <f t="shared" si="40"/>
        <v>0</v>
      </c>
      <c r="AG50" s="229">
        <f t="shared" si="21"/>
        <v>127.77124831073967</v>
      </c>
      <c r="AH50" s="237">
        <f t="shared" si="33"/>
        <v>5177.9147364081218</v>
      </c>
      <c r="AI50" s="277">
        <f t="shared" si="34"/>
        <v>5177.9147364081218</v>
      </c>
      <c r="AJ50" s="239">
        <f t="shared" si="22"/>
        <v>1964</v>
      </c>
      <c r="AK50" s="56">
        <f t="shared" si="23"/>
        <v>249794.57252689241</v>
      </c>
      <c r="AL50" s="51">
        <f t="shared" si="41"/>
        <v>0</v>
      </c>
      <c r="AM50" s="51">
        <f t="shared" si="42"/>
        <v>0</v>
      </c>
      <c r="AN50" s="51">
        <f t="shared" si="43"/>
        <v>25260.125311708223</v>
      </c>
      <c r="AO50" s="51">
        <f t="shared" si="44"/>
        <v>224534.44721518422</v>
      </c>
      <c r="AP50" s="51">
        <f t="shared" si="45"/>
        <v>0</v>
      </c>
      <c r="AQ50" s="57">
        <f t="shared" si="46"/>
        <v>0</v>
      </c>
      <c r="AR50" s="280">
        <f t="shared" si="24"/>
        <v>0</v>
      </c>
    </row>
    <row r="51" spans="2:44">
      <c r="B51" s="52">
        <f t="shared" si="0"/>
        <v>42234</v>
      </c>
      <c r="C51" s="48">
        <f>'5. APORTE_AMORTIZAÇÃO_QUOTISTAS'!B44</f>
        <v>42234</v>
      </c>
      <c r="D51" s="49">
        <f>'5. APORTE_AMORTIZAÇÃO_QUOTISTAS'!E44</f>
        <v>0</v>
      </c>
      <c r="E51" s="49">
        <f>'5. APORTE_AMORTIZAÇÃO_QUOTISTAS'!H44</f>
        <v>0</v>
      </c>
      <c r="F51" s="49">
        <f>'5. APORTE_AMORTIZAÇÃO_QUOTISTAS'!K44</f>
        <v>0</v>
      </c>
      <c r="G51" s="49">
        <f>'5. APORTE_AMORTIZAÇÃO_QUOTISTAS'!N44</f>
        <v>0</v>
      </c>
      <c r="H51" s="49">
        <f>'5. APORTE_AMORTIZAÇÃO_QUOTISTAS'!Q44</f>
        <v>150000</v>
      </c>
      <c r="I51" s="49">
        <f>'5. APORTE_AMORTIZAÇÃO_QUOTISTAS'!T44</f>
        <v>0</v>
      </c>
      <c r="J51" s="53"/>
      <c r="K51" s="53"/>
      <c r="L51" s="53"/>
      <c r="M51" s="53"/>
      <c r="N51" s="53"/>
      <c r="O51" s="53"/>
      <c r="P51" s="49">
        <f t="shared" si="25"/>
        <v>0</v>
      </c>
      <c r="Q51" s="49">
        <f t="shared" si="26"/>
        <v>0</v>
      </c>
      <c r="R51" s="49">
        <f t="shared" si="27"/>
        <v>0</v>
      </c>
      <c r="S51" s="49">
        <f t="shared" si="28"/>
        <v>0</v>
      </c>
      <c r="T51" s="49">
        <f t="shared" si="29"/>
        <v>150000</v>
      </c>
      <c r="U51" s="49">
        <f t="shared" si="30"/>
        <v>0</v>
      </c>
      <c r="V51" s="49">
        <f t="shared" si="31"/>
        <v>150000</v>
      </c>
      <c r="W51" s="54">
        <f t="shared" si="32"/>
        <v>25784746</v>
      </c>
      <c r="X51" s="137" t="str">
        <f>'4. IPCA_IBGE'!B58</f>
        <v>jul.19</v>
      </c>
      <c r="Y51" s="136" t="str">
        <f>'4. IPCA_IBGE'!B58</f>
        <v>jul.19</v>
      </c>
      <c r="Z51" s="136">
        <f>'4. IPCA_IBGE'!C58</f>
        <v>5224.18</v>
      </c>
      <c r="AA51" s="232">
        <f t="shared" si="35"/>
        <v>0</v>
      </c>
      <c r="AB51" s="229">
        <f t="shared" si="36"/>
        <v>0</v>
      </c>
      <c r="AC51" s="229">
        <f t="shared" si="37"/>
        <v>0</v>
      </c>
      <c r="AD51" s="229">
        <f t="shared" si="38"/>
        <v>0</v>
      </c>
      <c r="AE51" s="229">
        <f t="shared" si="39"/>
        <v>28.712640069829138</v>
      </c>
      <c r="AF51" s="229">
        <f t="shared" si="40"/>
        <v>0</v>
      </c>
      <c r="AG51" s="229">
        <f t="shared" si="21"/>
        <v>28.712640069829138</v>
      </c>
      <c r="AH51" s="237">
        <f t="shared" si="33"/>
        <v>5206.6273764779507</v>
      </c>
      <c r="AI51" s="277">
        <f t="shared" si="34"/>
        <v>5206.6273764779507</v>
      </c>
      <c r="AJ51" s="239">
        <f t="shared" si="22"/>
        <v>1961</v>
      </c>
      <c r="AK51" s="56">
        <f t="shared" si="23"/>
        <v>56033.542930466734</v>
      </c>
      <c r="AL51" s="51">
        <f t="shared" si="41"/>
        <v>0</v>
      </c>
      <c r="AM51" s="51">
        <f t="shared" si="42"/>
        <v>0</v>
      </c>
      <c r="AN51" s="51">
        <f t="shared" si="43"/>
        <v>0</v>
      </c>
      <c r="AO51" s="51">
        <f t="shared" si="44"/>
        <v>0</v>
      </c>
      <c r="AP51" s="51">
        <f t="shared" si="45"/>
        <v>56033.542930466734</v>
      </c>
      <c r="AQ51" s="57">
        <f t="shared" si="46"/>
        <v>0</v>
      </c>
      <c r="AR51" s="280">
        <f t="shared" si="24"/>
        <v>0</v>
      </c>
    </row>
    <row r="52" spans="2:44">
      <c r="B52" s="52">
        <f t="shared" si="0"/>
        <v>42235</v>
      </c>
      <c r="C52" s="48">
        <f>'5. APORTE_AMORTIZAÇÃO_QUOTISTAS'!B45</f>
        <v>42235</v>
      </c>
      <c r="D52" s="49">
        <f>'5. APORTE_AMORTIZAÇÃO_QUOTISTAS'!E45</f>
        <v>0</v>
      </c>
      <c r="E52" s="49">
        <f>'5. APORTE_AMORTIZAÇÃO_QUOTISTAS'!H45</f>
        <v>15000</v>
      </c>
      <c r="F52" s="49">
        <f>'5. APORTE_AMORTIZAÇÃO_QUOTISTAS'!K45</f>
        <v>0</v>
      </c>
      <c r="G52" s="49">
        <f>'5. APORTE_AMORTIZAÇÃO_QUOTISTAS'!N45</f>
        <v>0</v>
      </c>
      <c r="H52" s="49">
        <f>'5. APORTE_AMORTIZAÇÃO_QUOTISTAS'!Q45</f>
        <v>0</v>
      </c>
      <c r="I52" s="49">
        <f>'5. APORTE_AMORTIZAÇÃO_QUOTISTAS'!T45</f>
        <v>0</v>
      </c>
      <c r="J52" s="53"/>
      <c r="K52" s="53"/>
      <c r="L52" s="53"/>
      <c r="M52" s="53"/>
      <c r="N52" s="53"/>
      <c r="O52" s="53"/>
      <c r="P52" s="49">
        <f t="shared" si="25"/>
        <v>0</v>
      </c>
      <c r="Q52" s="49">
        <f t="shared" si="26"/>
        <v>15000</v>
      </c>
      <c r="R52" s="49">
        <f t="shared" si="27"/>
        <v>0</v>
      </c>
      <c r="S52" s="49">
        <f t="shared" si="28"/>
        <v>0</v>
      </c>
      <c r="T52" s="49">
        <f t="shared" si="29"/>
        <v>0</v>
      </c>
      <c r="U52" s="49">
        <f t="shared" si="30"/>
        <v>0</v>
      </c>
      <c r="V52" s="49">
        <f t="shared" si="31"/>
        <v>15000</v>
      </c>
      <c r="W52" s="54">
        <f t="shared" si="32"/>
        <v>25799746</v>
      </c>
      <c r="X52" s="137" t="str">
        <f>'4. IPCA_IBGE'!B58</f>
        <v>jul.19</v>
      </c>
      <c r="Y52" s="136" t="str">
        <f>'4. IPCA_IBGE'!B58</f>
        <v>jul.19</v>
      </c>
      <c r="Z52" s="136">
        <f>'4. IPCA_IBGE'!C58</f>
        <v>5224.18</v>
      </c>
      <c r="AA52" s="232">
        <f t="shared" si="35"/>
        <v>0</v>
      </c>
      <c r="AB52" s="229">
        <f t="shared" si="36"/>
        <v>2.8712640069829138</v>
      </c>
      <c r="AC52" s="229">
        <f t="shared" si="37"/>
        <v>0</v>
      </c>
      <c r="AD52" s="229">
        <f t="shared" si="38"/>
        <v>0</v>
      </c>
      <c r="AE52" s="229">
        <f t="shared" si="39"/>
        <v>0</v>
      </c>
      <c r="AF52" s="229">
        <f t="shared" si="40"/>
        <v>0</v>
      </c>
      <c r="AG52" s="229">
        <f t="shared" si="21"/>
        <v>2.8712640069829138</v>
      </c>
      <c r="AH52" s="237">
        <f t="shared" si="33"/>
        <v>5209.4986404849333</v>
      </c>
      <c r="AI52" s="277">
        <f t="shared" si="34"/>
        <v>5209.4986404849333</v>
      </c>
      <c r="AJ52" s="239">
        <f t="shared" si="22"/>
        <v>1960</v>
      </c>
      <c r="AK52" s="56">
        <f t="shared" si="23"/>
        <v>5600.0197435870905</v>
      </c>
      <c r="AL52" s="51">
        <f t="shared" si="41"/>
        <v>0</v>
      </c>
      <c r="AM52" s="51">
        <f t="shared" si="42"/>
        <v>5600.0197435870905</v>
      </c>
      <c r="AN52" s="51">
        <f t="shared" si="43"/>
        <v>0</v>
      </c>
      <c r="AO52" s="51">
        <f t="shared" si="44"/>
        <v>0</v>
      </c>
      <c r="AP52" s="51">
        <f t="shared" si="45"/>
        <v>0</v>
      </c>
      <c r="AQ52" s="57">
        <f t="shared" si="46"/>
        <v>0</v>
      </c>
      <c r="AR52" s="280">
        <f t="shared" si="24"/>
        <v>0</v>
      </c>
    </row>
    <row r="53" spans="2:44">
      <c r="B53" s="52">
        <f t="shared" si="0"/>
        <v>42244</v>
      </c>
      <c r="C53" s="48">
        <f>'5. APORTE_AMORTIZAÇÃO_QUOTISTAS'!B46</f>
        <v>42244</v>
      </c>
      <c r="D53" s="49">
        <f>'5. APORTE_AMORTIZAÇÃO_QUOTISTAS'!E46</f>
        <v>0</v>
      </c>
      <c r="E53" s="49">
        <f>'5. APORTE_AMORTIZAÇÃO_QUOTISTAS'!H46</f>
        <v>0</v>
      </c>
      <c r="F53" s="49">
        <f>'5. APORTE_AMORTIZAÇÃO_QUOTISTAS'!K46</f>
        <v>0</v>
      </c>
      <c r="G53" s="49">
        <f>'5. APORTE_AMORTIZAÇÃO_QUOTISTAS'!N46</f>
        <v>0</v>
      </c>
      <c r="H53" s="49">
        <f>'5. APORTE_AMORTIZAÇÃO_QUOTISTAS'!Q46</f>
        <v>0</v>
      </c>
      <c r="I53" s="49">
        <f>'5. APORTE_AMORTIZAÇÃO_QUOTISTAS'!T46</f>
        <v>78750</v>
      </c>
      <c r="J53" s="53"/>
      <c r="K53" s="53"/>
      <c r="L53" s="53"/>
      <c r="M53" s="53"/>
      <c r="N53" s="53"/>
      <c r="O53" s="53"/>
      <c r="P53" s="49">
        <f t="shared" si="25"/>
        <v>0</v>
      </c>
      <c r="Q53" s="49">
        <f t="shared" si="26"/>
        <v>0</v>
      </c>
      <c r="R53" s="49">
        <f t="shared" si="27"/>
        <v>0</v>
      </c>
      <c r="S53" s="49">
        <f t="shared" si="28"/>
        <v>0</v>
      </c>
      <c r="T53" s="49">
        <f t="shared" si="29"/>
        <v>0</v>
      </c>
      <c r="U53" s="49">
        <f t="shared" si="30"/>
        <v>78750</v>
      </c>
      <c r="V53" s="49">
        <f t="shared" si="31"/>
        <v>78750</v>
      </c>
      <c r="W53" s="54">
        <f t="shared" si="32"/>
        <v>25878496</v>
      </c>
      <c r="X53" s="137" t="str">
        <f>'4. IPCA_IBGE'!B58</f>
        <v>jul.19</v>
      </c>
      <c r="Y53" s="136" t="str">
        <f>'4. IPCA_IBGE'!B58</f>
        <v>jul.19</v>
      </c>
      <c r="Z53" s="136">
        <f>'4. IPCA_IBGE'!C58</f>
        <v>5224.18</v>
      </c>
      <c r="AA53" s="232">
        <f t="shared" si="35"/>
        <v>0</v>
      </c>
      <c r="AB53" s="229">
        <f t="shared" si="36"/>
        <v>0</v>
      </c>
      <c r="AC53" s="229">
        <f t="shared" si="37"/>
        <v>0</v>
      </c>
      <c r="AD53" s="229">
        <f t="shared" si="38"/>
        <v>0</v>
      </c>
      <c r="AE53" s="229">
        <f t="shared" si="39"/>
        <v>0</v>
      </c>
      <c r="AF53" s="229">
        <f t="shared" si="40"/>
        <v>15.074136036660297</v>
      </c>
      <c r="AG53" s="229">
        <f t="shared" si="21"/>
        <v>15.074136036660297</v>
      </c>
      <c r="AH53" s="237">
        <f t="shared" si="33"/>
        <v>5224.5727765215934</v>
      </c>
      <c r="AI53" s="277">
        <f t="shared" si="34"/>
        <v>5224.5727765215934</v>
      </c>
      <c r="AJ53" s="239">
        <f t="shared" si="22"/>
        <v>1951</v>
      </c>
      <c r="AK53" s="56">
        <f t="shared" si="23"/>
        <v>29242.67363627693</v>
      </c>
      <c r="AL53" s="51">
        <f t="shared" si="41"/>
        <v>0</v>
      </c>
      <c r="AM53" s="51">
        <f t="shared" si="42"/>
        <v>0</v>
      </c>
      <c r="AN53" s="51">
        <f t="shared" si="43"/>
        <v>0</v>
      </c>
      <c r="AO53" s="51">
        <f t="shared" si="44"/>
        <v>0</v>
      </c>
      <c r="AP53" s="51">
        <f t="shared" si="45"/>
        <v>0</v>
      </c>
      <c r="AQ53" s="57">
        <f t="shared" si="46"/>
        <v>29242.67363627693</v>
      </c>
      <c r="AR53" s="280">
        <f t="shared" si="24"/>
        <v>0</v>
      </c>
    </row>
    <row r="54" spans="2:44">
      <c r="B54" s="52">
        <f t="shared" si="0"/>
        <v>42245</v>
      </c>
      <c r="C54" s="48">
        <f>'5. APORTE_AMORTIZAÇÃO_QUOTISTAS'!B47</f>
        <v>42245</v>
      </c>
      <c r="D54" s="49">
        <f>'5. APORTE_AMORTIZAÇÃO_QUOTISTAS'!E47</f>
        <v>600000</v>
      </c>
      <c r="E54" s="49">
        <f>'5. APORTE_AMORTIZAÇÃO_QUOTISTAS'!H47</f>
        <v>0</v>
      </c>
      <c r="F54" s="49">
        <f>'5. APORTE_AMORTIZAÇÃO_QUOTISTAS'!K47</f>
        <v>0</v>
      </c>
      <c r="G54" s="49">
        <f>'5. APORTE_AMORTIZAÇÃO_QUOTISTAS'!N47</f>
        <v>0</v>
      </c>
      <c r="H54" s="49">
        <f>'5. APORTE_AMORTIZAÇÃO_QUOTISTAS'!Q47</f>
        <v>0</v>
      </c>
      <c r="I54" s="49">
        <f>'5. APORTE_AMORTIZAÇÃO_QUOTISTAS'!T47</f>
        <v>0</v>
      </c>
      <c r="J54" s="53"/>
      <c r="K54" s="53"/>
      <c r="L54" s="53"/>
      <c r="M54" s="53"/>
      <c r="N54" s="53"/>
      <c r="O54" s="53"/>
      <c r="P54" s="49">
        <f t="shared" si="25"/>
        <v>600000</v>
      </c>
      <c r="Q54" s="49">
        <f t="shared" si="26"/>
        <v>0</v>
      </c>
      <c r="R54" s="49">
        <f t="shared" si="27"/>
        <v>0</v>
      </c>
      <c r="S54" s="49">
        <f t="shared" si="28"/>
        <v>0</v>
      </c>
      <c r="T54" s="49">
        <f t="shared" si="29"/>
        <v>0</v>
      </c>
      <c r="U54" s="49">
        <f t="shared" si="30"/>
        <v>0</v>
      </c>
      <c r="V54" s="49">
        <f t="shared" si="31"/>
        <v>600000</v>
      </c>
      <c r="W54" s="54">
        <f t="shared" si="32"/>
        <v>26478496</v>
      </c>
      <c r="X54" s="137" t="str">
        <f>'4. IPCA_IBGE'!B58</f>
        <v>jul.19</v>
      </c>
      <c r="Y54" s="136" t="str">
        <f>'4. IPCA_IBGE'!B58</f>
        <v>jul.19</v>
      </c>
      <c r="Z54" s="136">
        <f>'4. IPCA_IBGE'!C58</f>
        <v>5224.18</v>
      </c>
      <c r="AA54" s="232">
        <f t="shared" si="35"/>
        <v>114.85056027931655</v>
      </c>
      <c r="AB54" s="229">
        <f t="shared" si="36"/>
        <v>0</v>
      </c>
      <c r="AC54" s="229">
        <f t="shared" si="37"/>
        <v>0</v>
      </c>
      <c r="AD54" s="229">
        <f t="shared" si="38"/>
        <v>0</v>
      </c>
      <c r="AE54" s="229">
        <f t="shared" si="39"/>
        <v>0</v>
      </c>
      <c r="AF54" s="229">
        <f t="shared" si="40"/>
        <v>0</v>
      </c>
      <c r="AG54" s="229">
        <f t="shared" si="21"/>
        <v>114.85056027931655</v>
      </c>
      <c r="AH54" s="237">
        <f t="shared" si="33"/>
        <v>5339.42333680091</v>
      </c>
      <c r="AI54" s="277">
        <f t="shared" si="34"/>
        <v>5339.42333680091</v>
      </c>
      <c r="AJ54" s="239">
        <f t="shared" si="22"/>
        <v>1950</v>
      </c>
      <c r="AK54" s="56">
        <f t="shared" si="23"/>
        <v>222668.15667956288</v>
      </c>
      <c r="AL54" s="51">
        <f t="shared" si="41"/>
        <v>222668.15667956288</v>
      </c>
      <c r="AM54" s="51">
        <f t="shared" si="42"/>
        <v>0</v>
      </c>
      <c r="AN54" s="51">
        <f t="shared" si="43"/>
        <v>0</v>
      </c>
      <c r="AO54" s="51">
        <f t="shared" si="44"/>
        <v>0</v>
      </c>
      <c r="AP54" s="51">
        <f t="shared" si="45"/>
        <v>0</v>
      </c>
      <c r="AQ54" s="57">
        <f t="shared" si="46"/>
        <v>0</v>
      </c>
      <c r="AR54" s="280">
        <f t="shared" si="24"/>
        <v>0</v>
      </c>
    </row>
    <row r="55" spans="2:44">
      <c r="B55" s="52">
        <f t="shared" si="0"/>
        <v>42251</v>
      </c>
      <c r="C55" s="48">
        <f>'5. APORTE_AMORTIZAÇÃO_QUOTISTAS'!B48</f>
        <v>42251</v>
      </c>
      <c r="D55" s="49">
        <f>'5. APORTE_AMORTIZAÇÃO_QUOTISTAS'!E48</f>
        <v>700000</v>
      </c>
      <c r="E55" s="49">
        <f>'5. APORTE_AMORTIZAÇÃO_QUOTISTAS'!H48</f>
        <v>17500</v>
      </c>
      <c r="F55" s="49">
        <f>'5. APORTE_AMORTIZAÇÃO_QUOTISTAS'!K48</f>
        <v>78750</v>
      </c>
      <c r="G55" s="49">
        <f>'5. APORTE_AMORTIZAÇÃO_QUOTISTAS'!N48</f>
        <v>700000</v>
      </c>
      <c r="H55" s="49">
        <f>'5. APORTE_AMORTIZAÇÃO_QUOTISTAS'!Q48</f>
        <v>175000</v>
      </c>
      <c r="I55" s="49">
        <f>'5. APORTE_AMORTIZAÇÃO_QUOTISTAS'!T48</f>
        <v>0</v>
      </c>
      <c r="J55" s="53"/>
      <c r="K55" s="53"/>
      <c r="L55" s="53"/>
      <c r="M55" s="53"/>
      <c r="N55" s="53"/>
      <c r="O55" s="53"/>
      <c r="P55" s="49">
        <f t="shared" si="25"/>
        <v>700000</v>
      </c>
      <c r="Q55" s="49">
        <f t="shared" si="26"/>
        <v>17500</v>
      </c>
      <c r="R55" s="49">
        <f t="shared" si="27"/>
        <v>78750</v>
      </c>
      <c r="S55" s="49">
        <f t="shared" si="28"/>
        <v>700000</v>
      </c>
      <c r="T55" s="49">
        <f t="shared" si="29"/>
        <v>175000</v>
      </c>
      <c r="U55" s="49">
        <f t="shared" si="30"/>
        <v>0</v>
      </c>
      <c r="V55" s="49">
        <f t="shared" si="31"/>
        <v>1671250</v>
      </c>
      <c r="W55" s="54">
        <f t="shared" si="32"/>
        <v>28149746</v>
      </c>
      <c r="X55" s="137" t="str">
        <f>'4. IPCA_IBGE'!B59</f>
        <v>ago.19</v>
      </c>
      <c r="Y55" s="136" t="str">
        <f>'4. IPCA_IBGE'!B59</f>
        <v>ago.19</v>
      </c>
      <c r="Z55" s="136">
        <f>'4. IPCA_IBGE'!C59</f>
        <v>5229.93</v>
      </c>
      <c r="AA55" s="232">
        <f t="shared" si="35"/>
        <v>133.84500366161689</v>
      </c>
      <c r="AB55" s="229">
        <f t="shared" si="36"/>
        <v>3.3461250915404221</v>
      </c>
      <c r="AC55" s="229">
        <f t="shared" si="37"/>
        <v>15.0575629119319</v>
      </c>
      <c r="AD55" s="229">
        <f t="shared" si="38"/>
        <v>133.84500366161689</v>
      </c>
      <c r="AE55" s="229">
        <f t="shared" si="39"/>
        <v>33.461250915404221</v>
      </c>
      <c r="AF55" s="229">
        <f t="shared" si="40"/>
        <v>0</v>
      </c>
      <c r="AG55" s="229">
        <f t="shared" si="21"/>
        <v>319.5549462421103</v>
      </c>
      <c r="AH55" s="237">
        <f t="shared" si="33"/>
        <v>5658.9782830430204</v>
      </c>
      <c r="AI55" s="277">
        <f t="shared" si="34"/>
        <v>5658.9782830430204</v>
      </c>
      <c r="AJ55" s="239">
        <f t="shared" si="22"/>
        <v>1944</v>
      </c>
      <c r="AK55" s="56">
        <f t="shared" si="23"/>
        <v>617999.31390679767</v>
      </c>
      <c r="AL55" s="51">
        <f t="shared" si="41"/>
        <v>258847.8801703864</v>
      </c>
      <c r="AM55" s="51">
        <f t="shared" si="42"/>
        <v>6471.1970042596622</v>
      </c>
      <c r="AN55" s="51">
        <f t="shared" si="43"/>
        <v>29120.386519168474</v>
      </c>
      <c r="AO55" s="51">
        <f t="shared" si="44"/>
        <v>258847.8801703864</v>
      </c>
      <c r="AP55" s="51">
        <f t="shared" si="45"/>
        <v>64711.9700425966</v>
      </c>
      <c r="AQ55" s="57">
        <f t="shared" si="46"/>
        <v>0</v>
      </c>
      <c r="AR55" s="280">
        <f t="shared" si="24"/>
        <v>0</v>
      </c>
    </row>
    <row r="56" spans="2:44">
      <c r="B56" s="52">
        <f t="shared" si="0"/>
        <v>42272</v>
      </c>
      <c r="C56" s="48">
        <f>'5. APORTE_AMORTIZAÇÃO_QUOTISTAS'!B49</f>
        <v>42272</v>
      </c>
      <c r="D56" s="49">
        <f>'5. APORTE_AMORTIZAÇÃO_QUOTISTAS'!E49</f>
        <v>0</v>
      </c>
      <c r="E56" s="49">
        <f>'5. APORTE_AMORTIZAÇÃO_QUOTISTAS'!H49</f>
        <v>0</v>
      </c>
      <c r="F56" s="49">
        <f>'5. APORTE_AMORTIZAÇÃO_QUOTISTAS'!K49</f>
        <v>0</v>
      </c>
      <c r="G56" s="49">
        <f>'5. APORTE_AMORTIZAÇÃO_QUOTISTAS'!N49</f>
        <v>0</v>
      </c>
      <c r="H56" s="49">
        <f>'5. APORTE_AMORTIZAÇÃO_QUOTISTAS'!Q49</f>
        <v>0</v>
      </c>
      <c r="I56" s="49">
        <f>'5. APORTE_AMORTIZAÇÃO_QUOTISTAS'!T49</f>
        <v>112500</v>
      </c>
      <c r="J56" s="53"/>
      <c r="K56" s="53"/>
      <c r="L56" s="53"/>
      <c r="M56" s="53"/>
      <c r="N56" s="53"/>
      <c r="O56" s="53"/>
      <c r="P56" s="49">
        <f t="shared" si="25"/>
        <v>0</v>
      </c>
      <c r="Q56" s="49">
        <f t="shared" si="26"/>
        <v>0</v>
      </c>
      <c r="R56" s="49">
        <f t="shared" si="27"/>
        <v>0</v>
      </c>
      <c r="S56" s="49">
        <f t="shared" si="28"/>
        <v>0</v>
      </c>
      <c r="T56" s="49">
        <f t="shared" si="29"/>
        <v>0</v>
      </c>
      <c r="U56" s="49">
        <f t="shared" si="30"/>
        <v>112500</v>
      </c>
      <c r="V56" s="49">
        <f t="shared" si="31"/>
        <v>112500</v>
      </c>
      <c r="W56" s="54">
        <f t="shared" si="32"/>
        <v>28262246</v>
      </c>
      <c r="X56" s="137" t="str">
        <f>'4. IPCA_IBGE'!B59</f>
        <v>ago.19</v>
      </c>
      <c r="Y56" s="136" t="str">
        <f>'4. IPCA_IBGE'!B59</f>
        <v>ago.19</v>
      </c>
      <c r="Z56" s="136">
        <f>'4. IPCA_IBGE'!C59</f>
        <v>5229.93</v>
      </c>
      <c r="AA56" s="232">
        <f t="shared" si="35"/>
        <v>0</v>
      </c>
      <c r="AB56" s="229">
        <f t="shared" si="36"/>
        <v>0</v>
      </c>
      <c r="AC56" s="229">
        <f t="shared" si="37"/>
        <v>0</v>
      </c>
      <c r="AD56" s="229">
        <f t="shared" si="38"/>
        <v>0</v>
      </c>
      <c r="AE56" s="229">
        <f t="shared" si="39"/>
        <v>0</v>
      </c>
      <c r="AF56" s="229">
        <f t="shared" si="40"/>
        <v>21.510804159902712</v>
      </c>
      <c r="AG56" s="229">
        <f t="shared" si="21"/>
        <v>21.510804159902712</v>
      </c>
      <c r="AH56" s="237">
        <f t="shared" si="33"/>
        <v>5680.4890872029227</v>
      </c>
      <c r="AI56" s="277">
        <f t="shared" si="34"/>
        <v>5680.4890872029227</v>
      </c>
      <c r="AJ56" s="239">
        <f t="shared" si="22"/>
        <v>1923</v>
      </c>
      <c r="AK56" s="56">
        <f t="shared" si="23"/>
        <v>41077.650546674413</v>
      </c>
      <c r="AL56" s="51">
        <f t="shared" si="41"/>
        <v>0</v>
      </c>
      <c r="AM56" s="51">
        <f t="shared" si="42"/>
        <v>0</v>
      </c>
      <c r="AN56" s="51">
        <f t="shared" si="43"/>
        <v>0</v>
      </c>
      <c r="AO56" s="51">
        <f t="shared" si="44"/>
        <v>0</v>
      </c>
      <c r="AP56" s="51">
        <f t="shared" si="45"/>
        <v>0</v>
      </c>
      <c r="AQ56" s="57">
        <f t="shared" si="46"/>
        <v>41077.650546674413</v>
      </c>
      <c r="AR56" s="280">
        <f t="shared" si="24"/>
        <v>0</v>
      </c>
    </row>
    <row r="57" spans="2:44">
      <c r="B57" s="52">
        <f t="shared" si="0"/>
        <v>42285</v>
      </c>
      <c r="C57" s="48">
        <f>'5. APORTE_AMORTIZAÇÃO_QUOTISTAS'!B50</f>
        <v>42285</v>
      </c>
      <c r="D57" s="49">
        <f>'5. APORTE_AMORTIZAÇÃO_QUOTISTAS'!E50</f>
        <v>1000000</v>
      </c>
      <c r="E57" s="49">
        <f>'5. APORTE_AMORTIZAÇÃO_QUOTISTAS'!H50</f>
        <v>25000</v>
      </c>
      <c r="F57" s="49">
        <f>'5. APORTE_AMORTIZAÇÃO_QUOTISTAS'!K50</f>
        <v>112500</v>
      </c>
      <c r="G57" s="49">
        <f>'5. APORTE_AMORTIZAÇÃO_QUOTISTAS'!N50</f>
        <v>1000000</v>
      </c>
      <c r="H57" s="49">
        <f>'5. APORTE_AMORTIZAÇÃO_QUOTISTAS'!Q50</f>
        <v>250000</v>
      </c>
      <c r="I57" s="49">
        <f>'5. APORTE_AMORTIZAÇÃO_QUOTISTAS'!T50</f>
        <v>0</v>
      </c>
      <c r="J57" s="53"/>
      <c r="K57" s="53"/>
      <c r="L57" s="53"/>
      <c r="M57" s="53"/>
      <c r="N57" s="53"/>
      <c r="O57" s="53"/>
      <c r="P57" s="49">
        <f t="shared" si="25"/>
        <v>1000000</v>
      </c>
      <c r="Q57" s="49">
        <f t="shared" si="26"/>
        <v>25000</v>
      </c>
      <c r="R57" s="49">
        <f t="shared" si="27"/>
        <v>112500</v>
      </c>
      <c r="S57" s="49">
        <f t="shared" si="28"/>
        <v>1000000</v>
      </c>
      <c r="T57" s="49">
        <f t="shared" si="29"/>
        <v>250000</v>
      </c>
      <c r="U57" s="49">
        <f t="shared" si="30"/>
        <v>0</v>
      </c>
      <c r="V57" s="49">
        <f t="shared" si="31"/>
        <v>2387500</v>
      </c>
      <c r="W57" s="54">
        <f t="shared" si="32"/>
        <v>30649746</v>
      </c>
      <c r="X57" s="137" t="str">
        <f>'4. IPCA_IBGE'!B60</f>
        <v>set.19</v>
      </c>
      <c r="Y57" s="136" t="str">
        <f>'4. IPCA_IBGE'!B60</f>
        <v>set.19</v>
      </c>
      <c r="Z57" s="136">
        <f>'4. IPCA_IBGE'!C60</f>
        <v>5227.84</v>
      </c>
      <c r="AA57" s="232">
        <f t="shared" si="35"/>
        <v>191.28358939829835</v>
      </c>
      <c r="AB57" s="229">
        <f t="shared" si="36"/>
        <v>4.7820897349574585</v>
      </c>
      <c r="AC57" s="229">
        <f t="shared" si="37"/>
        <v>21.519403807308564</v>
      </c>
      <c r="AD57" s="229">
        <f t="shared" si="38"/>
        <v>191.28358939829835</v>
      </c>
      <c r="AE57" s="229">
        <f t="shared" si="39"/>
        <v>47.820897349574587</v>
      </c>
      <c r="AF57" s="229">
        <f t="shared" si="40"/>
        <v>0</v>
      </c>
      <c r="AG57" s="229">
        <f t="shared" si="21"/>
        <v>456.68956968843725</v>
      </c>
      <c r="AH57" s="237">
        <f t="shared" si="33"/>
        <v>6137.1786568913603</v>
      </c>
      <c r="AI57" s="277">
        <f t="shared" si="34"/>
        <v>6137.1786568913603</v>
      </c>
      <c r="AJ57" s="239">
        <f t="shared" si="22"/>
        <v>1910</v>
      </c>
      <c r="AK57" s="56">
        <f t="shared" si="23"/>
        <v>864908.25211201794</v>
      </c>
      <c r="AL57" s="51">
        <f t="shared" si="41"/>
        <v>362265.23648670921</v>
      </c>
      <c r="AM57" s="51">
        <f t="shared" si="42"/>
        <v>9056.6309121677259</v>
      </c>
      <c r="AN57" s="51">
        <f t="shared" si="43"/>
        <v>40754.839104754792</v>
      </c>
      <c r="AO57" s="51">
        <f t="shared" si="44"/>
        <v>362265.23648670921</v>
      </c>
      <c r="AP57" s="51">
        <f t="shared" si="45"/>
        <v>90566.309121677303</v>
      </c>
      <c r="AQ57" s="57">
        <f t="shared" si="46"/>
        <v>0</v>
      </c>
      <c r="AR57" s="280">
        <f t="shared" si="24"/>
        <v>0</v>
      </c>
    </row>
    <row r="58" spans="2:44">
      <c r="B58" s="52">
        <f t="shared" si="0"/>
        <v>42319</v>
      </c>
      <c r="C58" s="48">
        <f>'5. APORTE_AMORTIZAÇÃO_QUOTISTAS'!B51</f>
        <v>42319</v>
      </c>
      <c r="D58" s="49">
        <f>'5. APORTE_AMORTIZAÇÃO_QUOTISTAS'!E51</f>
        <v>0</v>
      </c>
      <c r="E58" s="49">
        <f>'5. APORTE_AMORTIZAÇÃO_QUOTISTAS'!H51</f>
        <v>0</v>
      </c>
      <c r="F58" s="49">
        <f>'5. APORTE_AMORTIZAÇÃO_QUOTISTAS'!K51</f>
        <v>0</v>
      </c>
      <c r="G58" s="49">
        <f>'5. APORTE_AMORTIZAÇÃO_QUOTISTAS'!N51</f>
        <v>0</v>
      </c>
      <c r="H58" s="49">
        <f>'5. APORTE_AMORTIZAÇÃO_QUOTISTAS'!Q51</f>
        <v>0</v>
      </c>
      <c r="I58" s="49">
        <f>'5. APORTE_AMORTIZAÇÃO_QUOTISTAS'!T51</f>
        <v>67500</v>
      </c>
      <c r="J58" s="53"/>
      <c r="K58" s="53"/>
      <c r="L58" s="53"/>
      <c r="M58" s="53"/>
      <c r="N58" s="53"/>
      <c r="O58" s="53"/>
      <c r="P58" s="49">
        <f t="shared" si="25"/>
        <v>0</v>
      </c>
      <c r="Q58" s="49">
        <f t="shared" si="26"/>
        <v>0</v>
      </c>
      <c r="R58" s="49">
        <f t="shared" si="27"/>
        <v>0</v>
      </c>
      <c r="S58" s="49">
        <f t="shared" si="28"/>
        <v>0</v>
      </c>
      <c r="T58" s="49">
        <f t="shared" si="29"/>
        <v>0</v>
      </c>
      <c r="U58" s="49">
        <f t="shared" si="30"/>
        <v>67500</v>
      </c>
      <c r="V58" s="49">
        <f t="shared" si="31"/>
        <v>67500</v>
      </c>
      <c r="W58" s="54">
        <f t="shared" si="32"/>
        <v>30717246</v>
      </c>
      <c r="X58" s="137" t="str">
        <f>'4. IPCA_IBGE'!B61</f>
        <v>out.19</v>
      </c>
      <c r="Y58" s="136" t="str">
        <f>'4. IPCA_IBGE'!B61</f>
        <v>out.19</v>
      </c>
      <c r="Z58" s="136">
        <f>'4. IPCA_IBGE'!C61</f>
        <v>5233.07</v>
      </c>
      <c r="AA58" s="232">
        <f t="shared" si="35"/>
        <v>0</v>
      </c>
      <c r="AB58" s="229">
        <f t="shared" si="36"/>
        <v>0</v>
      </c>
      <c r="AC58" s="229">
        <f t="shared" si="37"/>
        <v>0</v>
      </c>
      <c r="AD58" s="229">
        <f t="shared" si="38"/>
        <v>0</v>
      </c>
      <c r="AE58" s="229">
        <f t="shared" si="39"/>
        <v>0</v>
      </c>
      <c r="AF58" s="229">
        <f t="shared" si="40"/>
        <v>12.898738216763775</v>
      </c>
      <c r="AG58" s="229">
        <f t="shared" si="21"/>
        <v>12.898738216763775</v>
      </c>
      <c r="AH58" s="237">
        <f t="shared" si="33"/>
        <v>6150.0773951081237</v>
      </c>
      <c r="AI58" s="277">
        <f t="shared" si="34"/>
        <v>6150.0773951081237</v>
      </c>
      <c r="AJ58" s="239">
        <f t="shared" si="22"/>
        <v>1876</v>
      </c>
      <c r="AK58" s="56">
        <f t="shared" si="23"/>
        <v>23948.260417953294</v>
      </c>
      <c r="AL58" s="51">
        <f t="shared" si="41"/>
        <v>0</v>
      </c>
      <c r="AM58" s="51">
        <f t="shared" si="42"/>
        <v>0</v>
      </c>
      <c r="AN58" s="51">
        <f t="shared" si="43"/>
        <v>0</v>
      </c>
      <c r="AO58" s="51">
        <f t="shared" si="44"/>
        <v>0</v>
      </c>
      <c r="AP58" s="51">
        <f t="shared" si="45"/>
        <v>0</v>
      </c>
      <c r="AQ58" s="57">
        <f t="shared" si="46"/>
        <v>23948.260417953294</v>
      </c>
      <c r="AR58" s="280">
        <f t="shared" si="24"/>
        <v>0</v>
      </c>
    </row>
    <row r="59" spans="2:44">
      <c r="B59" s="52">
        <f t="shared" si="0"/>
        <v>42371</v>
      </c>
      <c r="C59" s="48">
        <f>'5. APORTE_AMORTIZAÇÃO_QUOTISTAS'!B52</f>
        <v>42371</v>
      </c>
      <c r="D59" s="49">
        <f>'5. APORTE_AMORTIZAÇÃO_QUOTISTAS'!E52</f>
        <v>640000</v>
      </c>
      <c r="E59" s="49">
        <f>'5. APORTE_AMORTIZAÇÃO_QUOTISTAS'!H52</f>
        <v>0</v>
      </c>
      <c r="F59" s="49">
        <f>'5. APORTE_AMORTIZAÇÃO_QUOTISTAS'!K52</f>
        <v>72000</v>
      </c>
      <c r="G59" s="49">
        <f>'5. APORTE_AMORTIZAÇÃO_QUOTISTAS'!N52</f>
        <v>640000</v>
      </c>
      <c r="H59" s="49">
        <f>'5. APORTE_AMORTIZAÇÃO_QUOTISTAS'!Q52</f>
        <v>160000</v>
      </c>
      <c r="I59" s="49">
        <f>'5. APORTE_AMORTIZAÇÃO_QUOTISTAS'!T52</f>
        <v>0</v>
      </c>
      <c r="J59" s="53"/>
      <c r="K59" s="53"/>
      <c r="L59" s="53"/>
      <c r="M59" s="53"/>
      <c r="N59" s="53"/>
      <c r="O59" s="53"/>
      <c r="P59" s="49">
        <f t="shared" si="25"/>
        <v>640000</v>
      </c>
      <c r="Q59" s="49">
        <f t="shared" si="26"/>
        <v>0</v>
      </c>
      <c r="R59" s="49">
        <f t="shared" si="27"/>
        <v>72000</v>
      </c>
      <c r="S59" s="49">
        <f t="shared" si="28"/>
        <v>640000</v>
      </c>
      <c r="T59" s="49">
        <f t="shared" si="29"/>
        <v>160000</v>
      </c>
      <c r="U59" s="49">
        <f t="shared" si="30"/>
        <v>0</v>
      </c>
      <c r="V59" s="49">
        <f t="shared" si="31"/>
        <v>1512000</v>
      </c>
      <c r="W59" s="54">
        <f t="shared" si="32"/>
        <v>32229246</v>
      </c>
      <c r="X59" s="137" t="str">
        <f>'4. IPCA_IBGE'!B63</f>
        <v>dez.19</v>
      </c>
      <c r="Y59" s="136" t="str">
        <f>'4. IPCA_IBGE'!B63</f>
        <v>dez.19</v>
      </c>
      <c r="Z59" s="136">
        <f>'4. IPCA_IBGE'!C63</f>
        <v>5320.25</v>
      </c>
      <c r="AA59" s="232">
        <f t="shared" si="35"/>
        <v>120.29509891452469</v>
      </c>
      <c r="AB59" s="229">
        <f t="shared" si="36"/>
        <v>0</v>
      </c>
      <c r="AC59" s="229">
        <f t="shared" si="37"/>
        <v>13.533198627884028</v>
      </c>
      <c r="AD59" s="229">
        <f t="shared" si="38"/>
        <v>120.29509891452469</v>
      </c>
      <c r="AE59" s="229">
        <f t="shared" si="39"/>
        <v>30.073774728631172</v>
      </c>
      <c r="AF59" s="229">
        <f t="shared" si="40"/>
        <v>0</v>
      </c>
      <c r="AG59" s="229">
        <f t="shared" si="21"/>
        <v>284.19717118556457</v>
      </c>
      <c r="AH59" s="237">
        <f t="shared" si="33"/>
        <v>6434.2745662936886</v>
      </c>
      <c r="AI59" s="277">
        <f t="shared" si="34"/>
        <v>6434.2745662936886</v>
      </c>
      <c r="AJ59" s="239">
        <f t="shared" si="22"/>
        <v>1824</v>
      </c>
      <c r="AK59" s="56">
        <f t="shared" si="23"/>
        <v>519272.43559751753</v>
      </c>
      <c r="AL59" s="51">
        <f t="shared" si="41"/>
        <v>219797.85633757361</v>
      </c>
      <c r="AM59" s="51">
        <f t="shared" si="42"/>
        <v>0</v>
      </c>
      <c r="AN59" s="51">
        <f t="shared" si="43"/>
        <v>24727.258837977031</v>
      </c>
      <c r="AO59" s="51">
        <f t="shared" si="44"/>
        <v>219797.85633757361</v>
      </c>
      <c r="AP59" s="51">
        <f t="shared" si="45"/>
        <v>54949.464084393403</v>
      </c>
      <c r="AQ59" s="57">
        <f t="shared" si="46"/>
        <v>0</v>
      </c>
      <c r="AR59" s="280">
        <f t="shared" si="24"/>
        <v>0</v>
      </c>
    </row>
    <row r="60" spans="2:44">
      <c r="B60" s="52">
        <f t="shared" si="0"/>
        <v>42374</v>
      </c>
      <c r="C60" s="48">
        <f>'5. APORTE_AMORTIZAÇÃO_QUOTISTAS'!B53</f>
        <v>42374</v>
      </c>
      <c r="D60" s="49">
        <f>'5. APORTE_AMORTIZAÇÃO_QUOTISTAS'!E53</f>
        <v>0</v>
      </c>
      <c r="E60" s="49">
        <f>'5. APORTE_AMORTIZAÇÃO_QUOTISTAS'!H53</f>
        <v>16000</v>
      </c>
      <c r="F60" s="49">
        <f>'5. APORTE_AMORTIZAÇÃO_QUOTISTAS'!K53</f>
        <v>0</v>
      </c>
      <c r="G60" s="49">
        <f>'5. APORTE_AMORTIZAÇÃO_QUOTISTAS'!N53</f>
        <v>0</v>
      </c>
      <c r="H60" s="49">
        <f>'5. APORTE_AMORTIZAÇÃO_QUOTISTAS'!Q53</f>
        <v>0</v>
      </c>
      <c r="I60" s="49">
        <f>'5. APORTE_AMORTIZAÇÃO_QUOTISTAS'!T53</f>
        <v>0</v>
      </c>
      <c r="J60" s="53"/>
      <c r="K60" s="53"/>
      <c r="L60" s="53"/>
      <c r="M60" s="53"/>
      <c r="N60" s="53"/>
      <c r="O60" s="53"/>
      <c r="P60" s="49">
        <f t="shared" si="25"/>
        <v>0</v>
      </c>
      <c r="Q60" s="49">
        <f t="shared" si="26"/>
        <v>16000</v>
      </c>
      <c r="R60" s="49">
        <f t="shared" si="27"/>
        <v>0</v>
      </c>
      <c r="S60" s="49">
        <f t="shared" si="28"/>
        <v>0</v>
      </c>
      <c r="T60" s="49">
        <f t="shared" si="29"/>
        <v>0</v>
      </c>
      <c r="U60" s="49">
        <f t="shared" si="30"/>
        <v>0</v>
      </c>
      <c r="V60" s="49">
        <f t="shared" si="31"/>
        <v>16000</v>
      </c>
      <c r="W60" s="54">
        <f t="shared" si="32"/>
        <v>32245246</v>
      </c>
      <c r="X60" s="137" t="str">
        <f>'4. IPCA_IBGE'!B63</f>
        <v>dez.19</v>
      </c>
      <c r="Y60" s="136" t="str">
        <f>'4. IPCA_IBGE'!B63</f>
        <v>dez.19</v>
      </c>
      <c r="Z60" s="136">
        <f>'4. IPCA_IBGE'!C63</f>
        <v>5320.25</v>
      </c>
      <c r="AA60" s="232">
        <f t="shared" si="35"/>
        <v>0</v>
      </c>
      <c r="AB60" s="229">
        <f t="shared" si="36"/>
        <v>3.0073774728631175</v>
      </c>
      <c r="AC60" s="229">
        <f t="shared" si="37"/>
        <v>0</v>
      </c>
      <c r="AD60" s="229">
        <f t="shared" si="38"/>
        <v>0</v>
      </c>
      <c r="AE60" s="229">
        <f t="shared" si="39"/>
        <v>0</v>
      </c>
      <c r="AF60" s="229">
        <f t="shared" si="40"/>
        <v>0</v>
      </c>
      <c r="AG60" s="229">
        <f t="shared" si="21"/>
        <v>3.0073774728631175</v>
      </c>
      <c r="AH60" s="237">
        <f t="shared" si="33"/>
        <v>6437.2819437665521</v>
      </c>
      <c r="AI60" s="277">
        <f t="shared" si="34"/>
        <v>6437.2819437665521</v>
      </c>
      <c r="AJ60" s="239">
        <f t="shared" si="22"/>
        <v>1821</v>
      </c>
      <c r="AK60" s="56">
        <f t="shared" si="23"/>
        <v>5484.5115499485582</v>
      </c>
      <c r="AL60" s="51">
        <f t="shared" si="41"/>
        <v>0</v>
      </c>
      <c r="AM60" s="51">
        <f t="shared" si="42"/>
        <v>5484.5115499485582</v>
      </c>
      <c r="AN60" s="51">
        <f t="shared" si="43"/>
        <v>0</v>
      </c>
      <c r="AO60" s="51">
        <f t="shared" si="44"/>
        <v>0</v>
      </c>
      <c r="AP60" s="51">
        <f t="shared" si="45"/>
        <v>0</v>
      </c>
      <c r="AQ60" s="57">
        <f t="shared" si="46"/>
        <v>0</v>
      </c>
      <c r="AR60" s="280">
        <f t="shared" si="24"/>
        <v>0</v>
      </c>
    </row>
    <row r="61" spans="2:44">
      <c r="B61" s="52">
        <f t="shared" si="0"/>
        <v>42440</v>
      </c>
      <c r="C61" s="48">
        <f>'5. APORTE_AMORTIZAÇÃO_QUOTISTAS'!B54</f>
        <v>42440</v>
      </c>
      <c r="D61" s="49">
        <f>'5. APORTE_AMORTIZAÇÃO_QUOTISTAS'!E54</f>
        <v>0</v>
      </c>
      <c r="E61" s="49">
        <f>'5. APORTE_AMORTIZAÇÃO_QUOTISTAS'!H54</f>
        <v>0</v>
      </c>
      <c r="F61" s="49">
        <f>'5. APORTE_AMORTIZAÇÃO_QUOTISTAS'!K54</f>
        <v>0</v>
      </c>
      <c r="G61" s="49">
        <f>'5. APORTE_AMORTIZAÇÃO_QUOTISTAS'!N54</f>
        <v>0</v>
      </c>
      <c r="H61" s="49">
        <f>'5. APORTE_AMORTIZAÇÃO_QUOTISTAS'!Q54</f>
        <v>0</v>
      </c>
      <c r="I61" s="49">
        <f>'5. APORTE_AMORTIZAÇÃO_QUOTISTAS'!T54</f>
        <v>78750</v>
      </c>
      <c r="J61" s="53"/>
      <c r="K61" s="53"/>
      <c r="L61" s="53"/>
      <c r="M61" s="53"/>
      <c r="N61" s="53"/>
      <c r="O61" s="53"/>
      <c r="P61" s="49">
        <f t="shared" si="25"/>
        <v>0</v>
      </c>
      <c r="Q61" s="49">
        <f t="shared" si="26"/>
        <v>0</v>
      </c>
      <c r="R61" s="49">
        <f t="shared" si="27"/>
        <v>0</v>
      </c>
      <c r="S61" s="49">
        <f t="shared" si="28"/>
        <v>0</v>
      </c>
      <c r="T61" s="49">
        <f t="shared" si="29"/>
        <v>0</v>
      </c>
      <c r="U61" s="49">
        <f t="shared" si="30"/>
        <v>78750</v>
      </c>
      <c r="V61" s="49">
        <f t="shared" si="31"/>
        <v>78750</v>
      </c>
      <c r="W61" s="54">
        <f t="shared" si="32"/>
        <v>32323996</v>
      </c>
      <c r="X61" s="55" t="str">
        <f>'4. IPCA_IBGE'!B65</f>
        <v>fev.20</v>
      </c>
      <c r="Y61" s="136" t="str">
        <f>'4. IPCA_IBGE'!B65</f>
        <v>fev.20</v>
      </c>
      <c r="Z61" s="136">
        <f>'4. IPCA_IBGE'!C65</f>
        <v>5344.75</v>
      </c>
      <c r="AA61" s="232">
        <f t="shared" si="35"/>
        <v>0</v>
      </c>
      <c r="AB61" s="229">
        <f t="shared" si="36"/>
        <v>0</v>
      </c>
      <c r="AC61" s="229">
        <f t="shared" si="37"/>
        <v>0</v>
      </c>
      <c r="AD61" s="229">
        <f t="shared" si="38"/>
        <v>0</v>
      </c>
      <c r="AE61" s="229">
        <f t="shared" si="39"/>
        <v>0</v>
      </c>
      <c r="AF61" s="229">
        <f t="shared" si="40"/>
        <v>14.734084849618785</v>
      </c>
      <c r="AG61" s="229">
        <f t="shared" si="21"/>
        <v>14.734084849618785</v>
      </c>
      <c r="AH61" s="237">
        <f t="shared" si="33"/>
        <v>6452.0160286161708</v>
      </c>
      <c r="AI61" s="277">
        <f t="shared" si="34"/>
        <v>6452.0160286161708</v>
      </c>
      <c r="AJ61" s="239">
        <f t="shared" si="22"/>
        <v>1755</v>
      </c>
      <c r="AK61" s="56">
        <f t="shared" si="23"/>
        <v>25870.467324738289</v>
      </c>
      <c r="AL61" s="51">
        <f t="shared" si="41"/>
        <v>0</v>
      </c>
      <c r="AM61" s="51">
        <f t="shared" si="42"/>
        <v>0</v>
      </c>
      <c r="AN61" s="51">
        <f t="shared" si="43"/>
        <v>0</v>
      </c>
      <c r="AO61" s="51">
        <f t="shared" si="44"/>
        <v>0</v>
      </c>
      <c r="AP61" s="51">
        <f t="shared" si="45"/>
        <v>0</v>
      </c>
      <c r="AQ61" s="57">
        <f t="shared" si="46"/>
        <v>25870.467324738289</v>
      </c>
      <c r="AR61" s="280">
        <f t="shared" si="24"/>
        <v>0</v>
      </c>
    </row>
    <row r="62" spans="2:44">
      <c r="B62" s="52">
        <f t="shared" si="0"/>
        <v>42444</v>
      </c>
      <c r="C62" s="48">
        <f>'5. APORTE_AMORTIZAÇÃO_QUOTISTAS'!B55</f>
        <v>42444</v>
      </c>
      <c r="D62" s="49">
        <f>'5. APORTE_AMORTIZAÇÃO_QUOTISTAS'!E55</f>
        <v>0</v>
      </c>
      <c r="E62" s="49">
        <f>'5. APORTE_AMORTIZAÇÃO_QUOTISTAS'!H55</f>
        <v>0</v>
      </c>
      <c r="F62" s="49">
        <f>'5. APORTE_AMORTIZAÇÃO_QUOTISTAS'!K55</f>
        <v>0</v>
      </c>
      <c r="G62" s="49">
        <f>'5. APORTE_AMORTIZAÇÃO_QUOTISTAS'!N55</f>
        <v>0</v>
      </c>
      <c r="H62" s="49">
        <f>'5. APORTE_AMORTIZAÇÃO_QUOTISTAS'!Q55</f>
        <v>0</v>
      </c>
      <c r="I62" s="49">
        <f>'5. APORTE_AMORTIZAÇÃO_QUOTISTAS'!T55</f>
        <v>22500</v>
      </c>
      <c r="J62" s="53"/>
      <c r="K62" s="53"/>
      <c r="L62" s="53"/>
      <c r="M62" s="53"/>
      <c r="N62" s="53"/>
      <c r="O62" s="53"/>
      <c r="P62" s="49">
        <f t="shared" si="25"/>
        <v>0</v>
      </c>
      <c r="Q62" s="49">
        <f t="shared" si="26"/>
        <v>0</v>
      </c>
      <c r="R62" s="49">
        <f t="shared" si="27"/>
        <v>0</v>
      </c>
      <c r="S62" s="49">
        <f t="shared" si="28"/>
        <v>0</v>
      </c>
      <c r="T62" s="49">
        <f t="shared" si="29"/>
        <v>0</v>
      </c>
      <c r="U62" s="49">
        <f t="shared" si="30"/>
        <v>22500</v>
      </c>
      <c r="V62" s="49">
        <f t="shared" si="31"/>
        <v>22500</v>
      </c>
      <c r="W62" s="54">
        <f t="shared" si="32"/>
        <v>32346496</v>
      </c>
      <c r="X62" s="55" t="str">
        <f>'4. IPCA_IBGE'!B65</f>
        <v>fev.20</v>
      </c>
      <c r="Y62" s="136" t="str">
        <f>'4. IPCA_IBGE'!B65</f>
        <v>fev.20</v>
      </c>
      <c r="Z62" s="136">
        <f>'4. IPCA_IBGE'!C65</f>
        <v>5344.75</v>
      </c>
      <c r="AA62" s="232">
        <f t="shared" si="35"/>
        <v>0</v>
      </c>
      <c r="AB62" s="229">
        <f t="shared" si="36"/>
        <v>0</v>
      </c>
      <c r="AC62" s="229">
        <f t="shared" si="37"/>
        <v>0</v>
      </c>
      <c r="AD62" s="229">
        <f t="shared" si="38"/>
        <v>0</v>
      </c>
      <c r="AE62" s="229">
        <f t="shared" si="39"/>
        <v>0</v>
      </c>
      <c r="AF62" s="229">
        <f t="shared" si="40"/>
        <v>4.20973852846251</v>
      </c>
      <c r="AG62" s="229">
        <f t="shared" si="21"/>
        <v>4.20973852846251</v>
      </c>
      <c r="AH62" s="237">
        <f t="shared" si="33"/>
        <v>6456.2257671446332</v>
      </c>
      <c r="AI62" s="277">
        <f t="shared" si="34"/>
        <v>6456.2257671446332</v>
      </c>
      <c r="AJ62" s="239">
        <f t="shared" si="22"/>
        <v>1751</v>
      </c>
      <c r="AK62" s="56">
        <f t="shared" si="23"/>
        <v>7372.2155930630506</v>
      </c>
      <c r="AL62" s="51">
        <f t="shared" si="41"/>
        <v>0</v>
      </c>
      <c r="AM62" s="51">
        <f t="shared" si="42"/>
        <v>0</v>
      </c>
      <c r="AN62" s="51">
        <f t="shared" si="43"/>
        <v>0</v>
      </c>
      <c r="AO62" s="51">
        <f t="shared" si="44"/>
        <v>0</v>
      </c>
      <c r="AP62" s="51">
        <f t="shared" si="45"/>
        <v>0</v>
      </c>
      <c r="AQ62" s="57">
        <f t="shared" si="46"/>
        <v>7372.2155930630506</v>
      </c>
      <c r="AR62" s="280">
        <f t="shared" si="24"/>
        <v>0</v>
      </c>
    </row>
    <row r="63" spans="2:44">
      <c r="B63" s="52">
        <f t="shared" si="0"/>
        <v>42446</v>
      </c>
      <c r="C63" s="48">
        <f>'5. APORTE_AMORTIZAÇÃO_QUOTISTAS'!B56</f>
        <v>42446</v>
      </c>
      <c r="D63" s="49">
        <f>'5. APORTE_AMORTIZAÇÃO_QUOTISTAS'!E56</f>
        <v>0</v>
      </c>
      <c r="E63" s="49">
        <f>'5. APORTE_AMORTIZAÇÃO_QUOTISTAS'!H56</f>
        <v>17500</v>
      </c>
      <c r="F63" s="49">
        <f>'5. APORTE_AMORTIZAÇÃO_QUOTISTAS'!K56</f>
        <v>0</v>
      </c>
      <c r="G63" s="49">
        <f>'5. APORTE_AMORTIZAÇÃO_QUOTISTAS'!N56</f>
        <v>700000</v>
      </c>
      <c r="H63" s="49">
        <f>'5. APORTE_AMORTIZAÇÃO_QUOTISTAS'!Q56</f>
        <v>0</v>
      </c>
      <c r="I63" s="49">
        <f>'5. APORTE_AMORTIZAÇÃO_QUOTISTAS'!T56</f>
        <v>0</v>
      </c>
      <c r="J63" s="53"/>
      <c r="K63" s="53"/>
      <c r="L63" s="53"/>
      <c r="M63" s="53"/>
      <c r="N63" s="53"/>
      <c r="O63" s="53"/>
      <c r="P63" s="49">
        <f t="shared" si="25"/>
        <v>0</v>
      </c>
      <c r="Q63" s="49">
        <f t="shared" si="26"/>
        <v>17500</v>
      </c>
      <c r="R63" s="49">
        <f t="shared" si="27"/>
        <v>0</v>
      </c>
      <c r="S63" s="49">
        <f t="shared" si="28"/>
        <v>700000</v>
      </c>
      <c r="T63" s="49">
        <f t="shared" si="29"/>
        <v>0</v>
      </c>
      <c r="U63" s="49">
        <f t="shared" si="30"/>
        <v>0</v>
      </c>
      <c r="V63" s="49">
        <f t="shared" si="31"/>
        <v>717500</v>
      </c>
      <c r="W63" s="54">
        <f t="shared" si="32"/>
        <v>33063996</v>
      </c>
      <c r="X63" s="55" t="str">
        <f>'4. IPCA_IBGE'!B65</f>
        <v>fev.20</v>
      </c>
      <c r="Y63" s="136" t="str">
        <f>'4. IPCA_IBGE'!B65</f>
        <v>fev.20</v>
      </c>
      <c r="Z63" s="136">
        <f>'4. IPCA_IBGE'!C65</f>
        <v>5344.75</v>
      </c>
      <c r="AA63" s="232">
        <f t="shared" si="35"/>
        <v>0</v>
      </c>
      <c r="AB63" s="229">
        <f t="shared" si="36"/>
        <v>3.2742410776930635</v>
      </c>
      <c r="AC63" s="229">
        <f t="shared" si="37"/>
        <v>0</v>
      </c>
      <c r="AD63" s="229">
        <f t="shared" si="38"/>
        <v>130.96964310772253</v>
      </c>
      <c r="AE63" s="229">
        <f t="shared" si="39"/>
        <v>0</v>
      </c>
      <c r="AF63" s="229">
        <f t="shared" si="40"/>
        <v>0</v>
      </c>
      <c r="AG63" s="229">
        <f t="shared" si="21"/>
        <v>134.2438841854156</v>
      </c>
      <c r="AH63" s="237">
        <f t="shared" si="33"/>
        <v>6590.4696513300487</v>
      </c>
      <c r="AI63" s="277">
        <f t="shared" si="34"/>
        <v>6590.4696513300487</v>
      </c>
      <c r="AJ63" s="239">
        <f t="shared" si="22"/>
        <v>1749</v>
      </c>
      <c r="AK63" s="56">
        <f t="shared" si="23"/>
        <v>234783.44447452214</v>
      </c>
      <c r="AL63" s="51">
        <f t="shared" si="41"/>
        <v>0</v>
      </c>
      <c r="AM63" s="51">
        <f t="shared" si="42"/>
        <v>5726.4254749883476</v>
      </c>
      <c r="AN63" s="51">
        <f t="shared" si="43"/>
        <v>0</v>
      </c>
      <c r="AO63" s="51">
        <f t="shared" si="44"/>
        <v>229057.01899953384</v>
      </c>
      <c r="AP63" s="51">
        <f t="shared" si="45"/>
        <v>0</v>
      </c>
      <c r="AQ63" s="57">
        <f t="shared" si="46"/>
        <v>0</v>
      </c>
      <c r="AR63" s="280">
        <f t="shared" si="24"/>
        <v>0</v>
      </c>
    </row>
    <row r="64" spans="2:44">
      <c r="B64" s="52">
        <f t="shared" si="0"/>
        <v>42447</v>
      </c>
      <c r="C64" s="48">
        <f>'5. APORTE_AMORTIZAÇÃO_QUOTISTAS'!B57</f>
        <v>42447</v>
      </c>
      <c r="D64" s="49">
        <f>'5. APORTE_AMORTIZAÇÃO_QUOTISTAS'!E57</f>
        <v>675763.72</v>
      </c>
      <c r="E64" s="49">
        <f>'5. APORTE_AMORTIZAÇÃO_QUOTISTAS'!H57</f>
        <v>0</v>
      </c>
      <c r="F64" s="49">
        <f>'5. APORTE_AMORTIZAÇÃO_QUOTISTAS'!K57</f>
        <v>0</v>
      </c>
      <c r="G64" s="49">
        <f>'5. APORTE_AMORTIZAÇÃO_QUOTISTAS'!N57</f>
        <v>0</v>
      </c>
      <c r="H64" s="49">
        <f>'5. APORTE_AMORTIZAÇÃO_QUOTISTAS'!Q57</f>
        <v>175000</v>
      </c>
      <c r="I64" s="49">
        <f>'5. APORTE_AMORTIZAÇÃO_QUOTISTAS'!T57</f>
        <v>0</v>
      </c>
      <c r="J64" s="53"/>
      <c r="K64" s="53"/>
      <c r="L64" s="53"/>
      <c r="M64" s="53"/>
      <c r="N64" s="53"/>
      <c r="O64" s="53"/>
      <c r="P64" s="49">
        <f t="shared" si="25"/>
        <v>675763.72</v>
      </c>
      <c r="Q64" s="49">
        <f t="shared" si="26"/>
        <v>0</v>
      </c>
      <c r="R64" s="49">
        <f t="shared" si="27"/>
        <v>0</v>
      </c>
      <c r="S64" s="49">
        <f t="shared" si="28"/>
        <v>0</v>
      </c>
      <c r="T64" s="49">
        <f t="shared" si="29"/>
        <v>175000</v>
      </c>
      <c r="U64" s="49">
        <f t="shared" si="30"/>
        <v>0</v>
      </c>
      <c r="V64" s="49">
        <f t="shared" si="31"/>
        <v>850763.72</v>
      </c>
      <c r="W64" s="54">
        <f t="shared" si="32"/>
        <v>33914759.719999999</v>
      </c>
      <c r="X64" s="55" t="str">
        <f>'4. IPCA_IBGE'!B65</f>
        <v>fev.20</v>
      </c>
      <c r="Y64" s="136" t="str">
        <f>'4. IPCA_IBGE'!B65</f>
        <v>fev.20</v>
      </c>
      <c r="Z64" s="136">
        <f>'4. IPCA_IBGE'!C65</f>
        <v>5344.75</v>
      </c>
      <c r="AA64" s="232">
        <f t="shared" si="35"/>
        <v>126.43504747649563</v>
      </c>
      <c r="AB64" s="229">
        <f t="shared" si="36"/>
        <v>0</v>
      </c>
      <c r="AC64" s="229">
        <f t="shared" si="37"/>
        <v>0</v>
      </c>
      <c r="AD64" s="229">
        <f t="shared" si="38"/>
        <v>0</v>
      </c>
      <c r="AE64" s="229">
        <f t="shared" si="39"/>
        <v>32.742410776930633</v>
      </c>
      <c r="AF64" s="229">
        <f t="shared" si="40"/>
        <v>0</v>
      </c>
      <c r="AG64" s="229">
        <f t="shared" si="21"/>
        <v>159.17745825342627</v>
      </c>
      <c r="AH64" s="237">
        <f t="shared" si="33"/>
        <v>6749.647109583475</v>
      </c>
      <c r="AI64" s="277">
        <f t="shared" si="34"/>
        <v>6749.647109583475</v>
      </c>
      <c r="AJ64" s="239">
        <f t="shared" si="22"/>
        <v>1748</v>
      </c>
      <c r="AK64" s="56">
        <f t="shared" si="23"/>
        <v>278207.82572635682</v>
      </c>
      <c r="AL64" s="51">
        <f t="shared" si="41"/>
        <v>220981.16178009403</v>
      </c>
      <c r="AM64" s="51">
        <f t="shared" si="42"/>
        <v>0</v>
      </c>
      <c r="AN64" s="51">
        <f t="shared" si="43"/>
        <v>0</v>
      </c>
      <c r="AO64" s="51">
        <f t="shared" si="44"/>
        <v>0</v>
      </c>
      <c r="AP64" s="51">
        <f t="shared" si="45"/>
        <v>57226.663946262852</v>
      </c>
      <c r="AQ64" s="57">
        <f t="shared" si="46"/>
        <v>0</v>
      </c>
      <c r="AR64" s="280">
        <f t="shared" si="24"/>
        <v>0</v>
      </c>
    </row>
    <row r="65" spans="2:44">
      <c r="B65" s="52">
        <f t="shared" si="0"/>
        <v>42448</v>
      </c>
      <c r="C65" s="48">
        <f>'5. APORTE_AMORTIZAÇÃO_QUOTISTAS'!B58</f>
        <v>42448</v>
      </c>
      <c r="D65" s="49">
        <f>'5. APORTE_AMORTIZAÇÃO_QUOTISTAS'!E58</f>
        <v>0</v>
      </c>
      <c r="E65" s="49">
        <f>'5. APORTE_AMORTIZAÇÃO_QUOTISTAS'!H58</f>
        <v>0</v>
      </c>
      <c r="F65" s="49">
        <f>'5. APORTE_AMORTIZAÇÃO_QUOTISTAS'!K58</f>
        <v>78750</v>
      </c>
      <c r="G65" s="49">
        <f>'5. APORTE_AMORTIZAÇÃO_QUOTISTAS'!N58</f>
        <v>0</v>
      </c>
      <c r="H65" s="49">
        <f>'5. APORTE_AMORTIZAÇÃO_QUOTISTAS'!Q58</f>
        <v>0</v>
      </c>
      <c r="I65" s="49">
        <f>'5. APORTE_AMORTIZAÇÃO_QUOTISTAS'!T58</f>
        <v>0</v>
      </c>
      <c r="J65" s="53"/>
      <c r="K65" s="53"/>
      <c r="L65" s="53"/>
      <c r="M65" s="53"/>
      <c r="N65" s="53"/>
      <c r="O65" s="53"/>
      <c r="P65" s="49">
        <f t="shared" si="25"/>
        <v>0</v>
      </c>
      <c r="Q65" s="49">
        <f t="shared" si="26"/>
        <v>0</v>
      </c>
      <c r="R65" s="49">
        <f t="shared" si="27"/>
        <v>78750</v>
      </c>
      <c r="S65" s="49">
        <f t="shared" si="28"/>
        <v>0</v>
      </c>
      <c r="T65" s="49">
        <f t="shared" si="29"/>
        <v>0</v>
      </c>
      <c r="U65" s="49">
        <f t="shared" si="30"/>
        <v>0</v>
      </c>
      <c r="V65" s="49">
        <f t="shared" si="31"/>
        <v>78750</v>
      </c>
      <c r="W65" s="54">
        <f t="shared" si="32"/>
        <v>33993509.719999999</v>
      </c>
      <c r="X65" s="55" t="str">
        <f>'4. IPCA_IBGE'!B65</f>
        <v>fev.20</v>
      </c>
      <c r="Y65" s="136" t="str">
        <f>'4. IPCA_IBGE'!B65</f>
        <v>fev.20</v>
      </c>
      <c r="Z65" s="136">
        <f>'4. IPCA_IBGE'!C65</f>
        <v>5344.75</v>
      </c>
      <c r="AA65" s="232">
        <f t="shared" si="35"/>
        <v>0</v>
      </c>
      <c r="AB65" s="229">
        <f t="shared" si="36"/>
        <v>0</v>
      </c>
      <c r="AC65" s="229">
        <f t="shared" si="37"/>
        <v>14.734084849618785</v>
      </c>
      <c r="AD65" s="229">
        <f t="shared" si="38"/>
        <v>0</v>
      </c>
      <c r="AE65" s="229">
        <f t="shared" si="39"/>
        <v>0</v>
      </c>
      <c r="AF65" s="229">
        <f t="shared" si="40"/>
        <v>0</v>
      </c>
      <c r="AG65" s="229">
        <f t="shared" si="21"/>
        <v>14.734084849618785</v>
      </c>
      <c r="AH65" s="237">
        <f t="shared" si="33"/>
        <v>6764.3811944330937</v>
      </c>
      <c r="AI65" s="277">
        <f t="shared" si="34"/>
        <v>6764.3811944330937</v>
      </c>
      <c r="AJ65" s="239">
        <f t="shared" si="22"/>
        <v>1747</v>
      </c>
      <c r="AK65" s="56">
        <f t="shared" si="23"/>
        <v>25735.085651936286</v>
      </c>
      <c r="AL65" s="51">
        <f t="shared" si="41"/>
        <v>0</v>
      </c>
      <c r="AM65" s="51">
        <f t="shared" si="42"/>
        <v>0</v>
      </c>
      <c r="AN65" s="51">
        <f t="shared" si="43"/>
        <v>25735.085651936286</v>
      </c>
      <c r="AO65" s="51">
        <f t="shared" si="44"/>
        <v>0</v>
      </c>
      <c r="AP65" s="51">
        <f t="shared" si="45"/>
        <v>0</v>
      </c>
      <c r="AQ65" s="57">
        <f t="shared" si="46"/>
        <v>0</v>
      </c>
      <c r="AR65" s="280">
        <f t="shared" si="24"/>
        <v>0</v>
      </c>
    </row>
    <row r="66" spans="2:44" ht="25.5">
      <c r="B66" s="52">
        <f t="shared" si="0"/>
        <v>42461</v>
      </c>
      <c r="C66" s="48">
        <f>'5. APORTE_AMORTIZAÇÃO_QUOTISTAS'!B59</f>
        <v>42461</v>
      </c>
      <c r="D66" s="49">
        <f>'5. APORTE_AMORTIZAÇÃO_QUOTISTAS'!E59</f>
        <v>0</v>
      </c>
      <c r="E66" s="49">
        <f>'5. APORTE_AMORTIZAÇÃO_QUOTISTAS'!H59</f>
        <v>0</v>
      </c>
      <c r="F66" s="49">
        <f>'5. APORTE_AMORTIZAÇÃO_QUOTISTAS'!K59</f>
        <v>0</v>
      </c>
      <c r="G66" s="49">
        <f>'5. APORTE_AMORTIZAÇÃO_QUOTISTAS'!N59</f>
        <v>200000</v>
      </c>
      <c r="H66" s="49">
        <f>'5. APORTE_AMORTIZAÇÃO_QUOTISTAS'!Q59</f>
        <v>0</v>
      </c>
      <c r="I66" s="49">
        <f>'5. APORTE_AMORTIZAÇÃO_QUOTISTAS'!T59</f>
        <v>0</v>
      </c>
      <c r="J66" s="53"/>
      <c r="K66" s="53"/>
      <c r="L66" s="53"/>
      <c r="M66" s="53"/>
      <c r="N66" s="53"/>
      <c r="O66" s="53"/>
      <c r="P66" s="49">
        <f t="shared" si="25"/>
        <v>0</v>
      </c>
      <c r="Q66" s="49">
        <f t="shared" si="26"/>
        <v>0</v>
      </c>
      <c r="R66" s="49">
        <f t="shared" si="27"/>
        <v>0</v>
      </c>
      <c r="S66" s="49">
        <f t="shared" si="28"/>
        <v>200000</v>
      </c>
      <c r="T66" s="49">
        <f t="shared" si="29"/>
        <v>0</v>
      </c>
      <c r="U66" s="49">
        <f t="shared" si="30"/>
        <v>0</v>
      </c>
      <c r="V66" s="49">
        <f t="shared" si="31"/>
        <v>200000</v>
      </c>
      <c r="W66" s="54">
        <f t="shared" si="32"/>
        <v>34193509.719999999</v>
      </c>
      <c r="X66" s="55" t="str">
        <f>'4. IPCA_IBGE'!B66</f>
        <v>mar.20</v>
      </c>
      <c r="Y66" s="136" t="str">
        <f>'4. IPCA_IBGE'!B66</f>
        <v>mar.20</v>
      </c>
      <c r="Z66" s="136">
        <f>'4. IPCA_IBGE'!C66</f>
        <v>5348.49</v>
      </c>
      <c r="AA66" s="232">
        <f t="shared" si="35"/>
        <v>0</v>
      </c>
      <c r="AB66" s="229">
        <f t="shared" si="36"/>
        <v>0</v>
      </c>
      <c r="AC66" s="229">
        <f t="shared" si="37"/>
        <v>0</v>
      </c>
      <c r="AD66" s="229">
        <f t="shared" si="38"/>
        <v>37.393731688757015</v>
      </c>
      <c r="AE66" s="229">
        <f t="shared" si="39"/>
        <v>0</v>
      </c>
      <c r="AF66" s="229">
        <f t="shared" si="40"/>
        <v>0</v>
      </c>
      <c r="AG66" s="229">
        <f t="shared" si="21"/>
        <v>37.393731688757015</v>
      </c>
      <c r="AH66" s="237">
        <f t="shared" si="33"/>
        <v>6801.7749261218505</v>
      </c>
      <c r="AI66" s="277">
        <f t="shared" si="34"/>
        <v>6801.7749261218505</v>
      </c>
      <c r="AJ66" s="239">
        <f t="shared" si="22"/>
        <v>1734</v>
      </c>
      <c r="AK66" s="56">
        <f t="shared" si="23"/>
        <v>64801.178349117108</v>
      </c>
      <c r="AL66" s="51">
        <f t="shared" si="41"/>
        <v>0</v>
      </c>
      <c r="AM66" s="51">
        <f t="shared" si="42"/>
        <v>0</v>
      </c>
      <c r="AN66" s="51">
        <f t="shared" si="43"/>
        <v>0</v>
      </c>
      <c r="AO66" s="51">
        <f t="shared" si="44"/>
        <v>64801.178349117108</v>
      </c>
      <c r="AP66" s="51">
        <f t="shared" si="45"/>
        <v>0</v>
      </c>
      <c r="AQ66" s="57">
        <f t="shared" si="46"/>
        <v>0</v>
      </c>
      <c r="AR66" s="280">
        <f t="shared" si="24"/>
        <v>0</v>
      </c>
    </row>
    <row r="67" spans="2:44" ht="25.5">
      <c r="B67" s="52">
        <f t="shared" si="0"/>
        <v>42462</v>
      </c>
      <c r="C67" s="48">
        <f>'5. APORTE_AMORTIZAÇÃO_QUOTISTAS'!B60</f>
        <v>42462</v>
      </c>
      <c r="D67" s="49">
        <f>'5. APORTE_AMORTIZAÇÃO_QUOTISTAS'!E60</f>
        <v>0</v>
      </c>
      <c r="E67" s="49">
        <f>'5. APORTE_AMORTIZAÇÃO_QUOTISTAS'!H60</f>
        <v>0</v>
      </c>
      <c r="F67" s="49">
        <f>'5. APORTE_AMORTIZAÇÃO_QUOTISTAS'!K60</f>
        <v>22500</v>
      </c>
      <c r="G67" s="49">
        <f>'5. APORTE_AMORTIZAÇÃO_QUOTISTAS'!N60</f>
        <v>0</v>
      </c>
      <c r="H67" s="49">
        <f>'5. APORTE_AMORTIZAÇÃO_QUOTISTAS'!Q60</f>
        <v>50000</v>
      </c>
      <c r="I67" s="49">
        <f>'5. APORTE_AMORTIZAÇÃO_QUOTISTAS'!T60</f>
        <v>0</v>
      </c>
      <c r="J67" s="53"/>
      <c r="K67" s="53"/>
      <c r="L67" s="53"/>
      <c r="M67" s="53"/>
      <c r="N67" s="53"/>
      <c r="O67" s="53"/>
      <c r="P67" s="49">
        <f t="shared" si="25"/>
        <v>0</v>
      </c>
      <c r="Q67" s="49">
        <f t="shared" si="26"/>
        <v>0</v>
      </c>
      <c r="R67" s="49">
        <f t="shared" si="27"/>
        <v>22500</v>
      </c>
      <c r="S67" s="49">
        <f t="shared" si="28"/>
        <v>0</v>
      </c>
      <c r="T67" s="49">
        <f t="shared" si="29"/>
        <v>50000</v>
      </c>
      <c r="U67" s="49">
        <f t="shared" si="30"/>
        <v>0</v>
      </c>
      <c r="V67" s="49">
        <f t="shared" si="31"/>
        <v>72500</v>
      </c>
      <c r="W67" s="54">
        <f t="shared" si="32"/>
        <v>34266009.719999999</v>
      </c>
      <c r="X67" s="55" t="str">
        <f>'4. IPCA_IBGE'!B66</f>
        <v>mar.20</v>
      </c>
      <c r="Y67" s="136" t="str">
        <f>'4. IPCA_IBGE'!B66</f>
        <v>mar.20</v>
      </c>
      <c r="Z67" s="136">
        <f>'4. IPCA_IBGE'!C66</f>
        <v>5348.49</v>
      </c>
      <c r="AA67" s="232">
        <f t="shared" si="35"/>
        <v>0</v>
      </c>
      <c r="AB67" s="229">
        <f t="shared" si="36"/>
        <v>0</v>
      </c>
      <c r="AC67" s="229">
        <f t="shared" si="37"/>
        <v>4.2067948149851642</v>
      </c>
      <c r="AD67" s="229">
        <f t="shared" si="38"/>
        <v>0</v>
      </c>
      <c r="AE67" s="229">
        <f t="shared" si="39"/>
        <v>9.3484329221892537</v>
      </c>
      <c r="AF67" s="229">
        <f t="shared" si="40"/>
        <v>0</v>
      </c>
      <c r="AG67" s="229">
        <f t="shared" si="21"/>
        <v>13.555227737174418</v>
      </c>
      <c r="AH67" s="237">
        <f t="shared" si="33"/>
        <v>6815.3301538590249</v>
      </c>
      <c r="AI67" s="277">
        <f t="shared" si="34"/>
        <v>6815.3301538590249</v>
      </c>
      <c r="AJ67" s="239">
        <f t="shared" si="22"/>
        <v>1733</v>
      </c>
      <c r="AK67" s="56">
        <f t="shared" si="23"/>
        <v>23474.89158281064</v>
      </c>
      <c r="AL67" s="51">
        <f t="shared" si="41"/>
        <v>0</v>
      </c>
      <c r="AM67" s="51">
        <f t="shared" si="42"/>
        <v>0</v>
      </c>
      <c r="AN67" s="51">
        <f t="shared" si="43"/>
        <v>7285.3111808722679</v>
      </c>
      <c r="AO67" s="51">
        <f t="shared" si="44"/>
        <v>0</v>
      </c>
      <c r="AP67" s="51">
        <f t="shared" si="45"/>
        <v>16189.58040193838</v>
      </c>
      <c r="AQ67" s="57">
        <f t="shared" si="46"/>
        <v>0</v>
      </c>
      <c r="AR67" s="280">
        <f t="shared" si="24"/>
        <v>0</v>
      </c>
    </row>
    <row r="68" spans="2:44" ht="25.5">
      <c r="B68" s="52">
        <f t="shared" si="0"/>
        <v>42467</v>
      </c>
      <c r="C68" s="48">
        <f>'5. APORTE_AMORTIZAÇÃO_QUOTISTAS'!B61</f>
        <v>42467</v>
      </c>
      <c r="D68" s="49">
        <f>'5. APORTE_AMORTIZAÇÃO_QUOTISTAS'!E61</f>
        <v>0</v>
      </c>
      <c r="E68" s="49">
        <f>'5. APORTE_AMORTIZAÇÃO_QUOTISTAS'!H61</f>
        <v>5000</v>
      </c>
      <c r="F68" s="49">
        <f>'5. APORTE_AMORTIZAÇÃO_QUOTISTAS'!K61</f>
        <v>0</v>
      </c>
      <c r="G68" s="49">
        <f>'5. APORTE_AMORTIZAÇÃO_QUOTISTAS'!N61</f>
        <v>0</v>
      </c>
      <c r="H68" s="49">
        <f>'5. APORTE_AMORTIZAÇÃO_QUOTISTAS'!Q61</f>
        <v>0</v>
      </c>
      <c r="I68" s="49">
        <f>'5. APORTE_AMORTIZAÇÃO_QUOTISTAS'!T61</f>
        <v>0</v>
      </c>
      <c r="J68" s="53"/>
      <c r="K68" s="53"/>
      <c r="L68" s="53"/>
      <c r="M68" s="53"/>
      <c r="N68" s="53"/>
      <c r="O68" s="53"/>
      <c r="P68" s="49">
        <f t="shared" si="25"/>
        <v>0</v>
      </c>
      <c r="Q68" s="49">
        <f t="shared" si="26"/>
        <v>5000</v>
      </c>
      <c r="R68" s="49">
        <f t="shared" si="27"/>
        <v>0</v>
      </c>
      <c r="S68" s="49">
        <f t="shared" si="28"/>
        <v>0</v>
      </c>
      <c r="T68" s="49">
        <f t="shared" si="29"/>
        <v>0</v>
      </c>
      <c r="U68" s="49">
        <f t="shared" si="30"/>
        <v>0</v>
      </c>
      <c r="V68" s="49">
        <f t="shared" si="31"/>
        <v>5000</v>
      </c>
      <c r="W68" s="54">
        <f t="shared" si="32"/>
        <v>34271009.719999999</v>
      </c>
      <c r="X68" s="55" t="str">
        <f>'4. IPCA_IBGE'!B66</f>
        <v>mar.20</v>
      </c>
      <c r="Y68" s="136" t="str">
        <f>'4. IPCA_IBGE'!B66</f>
        <v>mar.20</v>
      </c>
      <c r="Z68" s="136">
        <f>'4. IPCA_IBGE'!C66</f>
        <v>5348.49</v>
      </c>
      <c r="AA68" s="232">
        <f t="shared" si="35"/>
        <v>0</v>
      </c>
      <c r="AB68" s="229">
        <f t="shared" si="36"/>
        <v>0.93484329221892537</v>
      </c>
      <c r="AC68" s="229">
        <f t="shared" si="37"/>
        <v>0</v>
      </c>
      <c r="AD68" s="229">
        <f t="shared" si="38"/>
        <v>0</v>
      </c>
      <c r="AE68" s="229">
        <f t="shared" si="39"/>
        <v>0</v>
      </c>
      <c r="AF68" s="229">
        <f t="shared" si="40"/>
        <v>0</v>
      </c>
      <c r="AG68" s="229">
        <f t="shared" si="21"/>
        <v>0.93484329221892537</v>
      </c>
      <c r="AH68" s="237">
        <f t="shared" si="33"/>
        <v>6816.2649971512437</v>
      </c>
      <c r="AI68" s="277">
        <f t="shared" si="34"/>
        <v>6816.2649971512437</v>
      </c>
      <c r="AJ68" s="239">
        <f t="shared" si="22"/>
        <v>1728</v>
      </c>
      <c r="AK68" s="56">
        <f t="shared" si="23"/>
        <v>1613.6035480178289</v>
      </c>
      <c r="AL68" s="51">
        <f t="shared" si="41"/>
        <v>0</v>
      </c>
      <c r="AM68" s="51">
        <f t="shared" si="42"/>
        <v>1613.6035480178289</v>
      </c>
      <c r="AN68" s="51">
        <f t="shared" si="43"/>
        <v>0</v>
      </c>
      <c r="AO68" s="51">
        <f t="shared" si="44"/>
        <v>0</v>
      </c>
      <c r="AP68" s="51">
        <f t="shared" si="45"/>
        <v>0</v>
      </c>
      <c r="AQ68" s="57">
        <f t="shared" si="46"/>
        <v>0</v>
      </c>
      <c r="AR68" s="280">
        <f t="shared" si="24"/>
        <v>0</v>
      </c>
    </row>
    <row r="69" spans="2:44">
      <c r="B69" s="52">
        <f t="shared" si="0"/>
        <v>42493</v>
      </c>
      <c r="C69" s="48">
        <f>'5. APORTE_AMORTIZAÇÃO_QUOTISTAS'!B62</f>
        <v>42493</v>
      </c>
      <c r="D69" s="49">
        <f>'5. APORTE_AMORTIZAÇÃO_QUOTISTAS'!E62</f>
        <v>0</v>
      </c>
      <c r="E69" s="49">
        <f>'5. APORTE_AMORTIZAÇÃO_QUOTISTAS'!H62</f>
        <v>0</v>
      </c>
      <c r="F69" s="49">
        <f>'5. APORTE_AMORTIZAÇÃO_QUOTISTAS'!K62</f>
        <v>0</v>
      </c>
      <c r="G69" s="49">
        <f>'5. APORTE_AMORTIZAÇÃO_QUOTISTAS'!N62</f>
        <v>1000000</v>
      </c>
      <c r="H69" s="49">
        <f>'5. APORTE_AMORTIZAÇÃO_QUOTISTAS'!Q62</f>
        <v>250000</v>
      </c>
      <c r="I69" s="49">
        <f>'5. APORTE_AMORTIZAÇÃO_QUOTISTAS'!T62</f>
        <v>0</v>
      </c>
      <c r="J69" s="53"/>
      <c r="K69" s="53"/>
      <c r="L69" s="53"/>
      <c r="M69" s="53"/>
      <c r="N69" s="53"/>
      <c r="O69" s="53"/>
      <c r="P69" s="49">
        <f t="shared" si="25"/>
        <v>0</v>
      </c>
      <c r="Q69" s="49">
        <f t="shared" si="26"/>
        <v>0</v>
      </c>
      <c r="R69" s="49">
        <f t="shared" si="27"/>
        <v>0</v>
      </c>
      <c r="S69" s="49">
        <f t="shared" si="28"/>
        <v>1000000</v>
      </c>
      <c r="T69" s="49">
        <f t="shared" si="29"/>
        <v>250000</v>
      </c>
      <c r="U69" s="49">
        <f t="shared" si="30"/>
        <v>0</v>
      </c>
      <c r="V69" s="49">
        <f t="shared" si="31"/>
        <v>1250000</v>
      </c>
      <c r="W69" s="54">
        <f t="shared" si="32"/>
        <v>35521009.719999999</v>
      </c>
      <c r="X69" s="55" t="str">
        <f>'4. IPCA_IBGE'!B67</f>
        <v>abr.20</v>
      </c>
      <c r="Y69" s="136" t="str">
        <f>'4. IPCA_IBGE'!B67</f>
        <v>abr.20</v>
      </c>
      <c r="Z69" s="136">
        <f>'4. IPCA_IBGE'!C67</f>
        <v>5331.91</v>
      </c>
      <c r="AA69" s="232">
        <f t="shared" si="35"/>
        <v>0</v>
      </c>
      <c r="AB69" s="229">
        <f t="shared" si="36"/>
        <v>0</v>
      </c>
      <c r="AC69" s="229">
        <f t="shared" si="37"/>
        <v>0</v>
      </c>
      <c r="AD69" s="229">
        <f t="shared" si="38"/>
        <v>187.55005242023967</v>
      </c>
      <c r="AE69" s="229">
        <f t="shared" si="39"/>
        <v>46.887513105059917</v>
      </c>
      <c r="AF69" s="229">
        <f t="shared" si="40"/>
        <v>0</v>
      </c>
      <c r="AG69" s="229">
        <f t="shared" si="21"/>
        <v>234.43756552529959</v>
      </c>
      <c r="AH69" s="237">
        <f t="shared" si="33"/>
        <v>7050.7025626765435</v>
      </c>
      <c r="AI69" s="277">
        <f t="shared" si="34"/>
        <v>7050.7025626765435</v>
      </c>
      <c r="AJ69" s="239">
        <f t="shared" si="22"/>
        <v>1702</v>
      </c>
      <c r="AK69" s="56">
        <f t="shared" si="23"/>
        <v>396457.48371021752</v>
      </c>
      <c r="AL69" s="51">
        <f t="shared" si="41"/>
        <v>0</v>
      </c>
      <c r="AM69" s="51">
        <f t="shared" si="42"/>
        <v>0</v>
      </c>
      <c r="AN69" s="51">
        <f t="shared" si="43"/>
        <v>0</v>
      </c>
      <c r="AO69" s="51">
        <f t="shared" si="44"/>
        <v>317165.98696817411</v>
      </c>
      <c r="AP69" s="51">
        <f t="shared" si="45"/>
        <v>79291.496742043528</v>
      </c>
      <c r="AQ69" s="57">
        <f t="shared" si="46"/>
        <v>0</v>
      </c>
      <c r="AR69" s="280">
        <f t="shared" si="24"/>
        <v>0</v>
      </c>
    </row>
    <row r="70" spans="2:44">
      <c r="B70" s="52">
        <f t="shared" si="0"/>
        <v>42496</v>
      </c>
      <c r="C70" s="48">
        <f>'5. APORTE_AMORTIZAÇÃO_QUOTISTAS'!B63</f>
        <v>42496</v>
      </c>
      <c r="D70" s="49">
        <f>'5. APORTE_AMORTIZAÇÃO_QUOTISTAS'!E63</f>
        <v>0</v>
      </c>
      <c r="E70" s="49">
        <f>'5. APORTE_AMORTIZAÇÃO_QUOTISTAS'!H63</f>
        <v>0</v>
      </c>
      <c r="F70" s="49">
        <f>'5. APORTE_AMORTIZAÇÃO_QUOTISTAS'!K63</f>
        <v>112500</v>
      </c>
      <c r="G70" s="49">
        <f>'5. APORTE_AMORTIZAÇÃO_QUOTISTAS'!N63</f>
        <v>0</v>
      </c>
      <c r="H70" s="49">
        <f>'5. APORTE_AMORTIZAÇÃO_QUOTISTAS'!Q63</f>
        <v>0</v>
      </c>
      <c r="I70" s="49">
        <f>'5. APORTE_AMORTIZAÇÃO_QUOTISTAS'!T63</f>
        <v>0</v>
      </c>
      <c r="J70" s="53"/>
      <c r="K70" s="53"/>
      <c r="L70" s="53"/>
      <c r="M70" s="53"/>
      <c r="N70" s="53"/>
      <c r="O70" s="53"/>
      <c r="P70" s="49">
        <f t="shared" si="25"/>
        <v>0</v>
      </c>
      <c r="Q70" s="49">
        <f t="shared" si="26"/>
        <v>0</v>
      </c>
      <c r="R70" s="49">
        <f t="shared" si="27"/>
        <v>112500</v>
      </c>
      <c r="S70" s="49">
        <f t="shared" si="28"/>
        <v>0</v>
      </c>
      <c r="T70" s="49">
        <f t="shared" si="29"/>
        <v>0</v>
      </c>
      <c r="U70" s="49">
        <f t="shared" si="30"/>
        <v>0</v>
      </c>
      <c r="V70" s="49">
        <f t="shared" si="31"/>
        <v>112500</v>
      </c>
      <c r="W70" s="54">
        <f t="shared" si="32"/>
        <v>35633509.719999999</v>
      </c>
      <c r="X70" s="55" t="str">
        <f>'4. IPCA_IBGE'!B67</f>
        <v>abr.20</v>
      </c>
      <c r="Y70" s="136" t="str">
        <f>'4. IPCA_IBGE'!B67</f>
        <v>abr.20</v>
      </c>
      <c r="Z70" s="136">
        <f>'4. IPCA_IBGE'!C67</f>
        <v>5331.91</v>
      </c>
      <c r="AA70" s="232">
        <f t="shared" si="35"/>
        <v>0</v>
      </c>
      <c r="AB70" s="229">
        <f t="shared" si="36"/>
        <v>0</v>
      </c>
      <c r="AC70" s="229">
        <f t="shared" si="37"/>
        <v>21.099380897276962</v>
      </c>
      <c r="AD70" s="229">
        <f t="shared" si="38"/>
        <v>0</v>
      </c>
      <c r="AE70" s="229">
        <f t="shared" si="39"/>
        <v>0</v>
      </c>
      <c r="AF70" s="229">
        <f t="shared" si="40"/>
        <v>0</v>
      </c>
      <c r="AG70" s="229">
        <f t="shared" si="21"/>
        <v>21.099380897276962</v>
      </c>
      <c r="AH70" s="237">
        <f t="shared" si="33"/>
        <v>7071.8019435738206</v>
      </c>
      <c r="AI70" s="277">
        <f t="shared" si="34"/>
        <v>7071.8019435738206</v>
      </c>
      <c r="AJ70" s="239">
        <f t="shared" si="22"/>
        <v>1699</v>
      </c>
      <c r="AK70" s="56">
        <f t="shared" si="23"/>
        <v>35609.238040457829</v>
      </c>
      <c r="AL70" s="51">
        <f t="shared" si="41"/>
        <v>0</v>
      </c>
      <c r="AM70" s="51">
        <f t="shared" si="42"/>
        <v>0</v>
      </c>
      <c r="AN70" s="51">
        <f t="shared" si="43"/>
        <v>35609.238040457829</v>
      </c>
      <c r="AO70" s="51">
        <f t="shared" si="44"/>
        <v>0</v>
      </c>
      <c r="AP70" s="51">
        <f t="shared" si="45"/>
        <v>0</v>
      </c>
      <c r="AQ70" s="57">
        <f t="shared" si="46"/>
        <v>0</v>
      </c>
      <c r="AR70" s="280">
        <f t="shared" si="24"/>
        <v>0</v>
      </c>
    </row>
    <row r="71" spans="2:44">
      <c r="B71" s="52">
        <f t="shared" si="0"/>
        <v>42501</v>
      </c>
      <c r="C71" s="48">
        <f>'5. APORTE_AMORTIZAÇÃO_QUOTISTAS'!B64</f>
        <v>42501</v>
      </c>
      <c r="D71" s="49">
        <f>'5. APORTE_AMORTIZAÇÃO_QUOTISTAS'!E64</f>
        <v>0</v>
      </c>
      <c r="E71" s="49">
        <f>'5. APORTE_AMORTIZAÇÃO_QUOTISTAS'!H64</f>
        <v>25000</v>
      </c>
      <c r="F71" s="49">
        <f>'5. APORTE_AMORTIZAÇÃO_QUOTISTAS'!K64</f>
        <v>0</v>
      </c>
      <c r="G71" s="49">
        <f>'5. APORTE_AMORTIZAÇÃO_QUOTISTAS'!N64</f>
        <v>0</v>
      </c>
      <c r="H71" s="49">
        <f>'5. APORTE_AMORTIZAÇÃO_QUOTISTAS'!Q64</f>
        <v>0</v>
      </c>
      <c r="I71" s="49">
        <f>'5. APORTE_AMORTIZAÇÃO_QUOTISTAS'!T64</f>
        <v>0</v>
      </c>
      <c r="J71" s="53"/>
      <c r="K71" s="53"/>
      <c r="L71" s="53"/>
      <c r="M71" s="53"/>
      <c r="N71" s="53"/>
      <c r="O71" s="53"/>
      <c r="P71" s="49">
        <f t="shared" si="25"/>
        <v>0</v>
      </c>
      <c r="Q71" s="49">
        <f t="shared" si="26"/>
        <v>25000</v>
      </c>
      <c r="R71" s="49">
        <f t="shared" si="27"/>
        <v>0</v>
      </c>
      <c r="S71" s="49">
        <f t="shared" si="28"/>
        <v>0</v>
      </c>
      <c r="T71" s="49">
        <f t="shared" si="29"/>
        <v>0</v>
      </c>
      <c r="U71" s="49">
        <f t="shared" si="30"/>
        <v>0</v>
      </c>
      <c r="V71" s="49">
        <f t="shared" si="31"/>
        <v>25000</v>
      </c>
      <c r="W71" s="54">
        <f t="shared" si="32"/>
        <v>35658509.719999999</v>
      </c>
      <c r="X71" s="55" t="str">
        <f>'4. IPCA_IBGE'!B67</f>
        <v>abr.20</v>
      </c>
      <c r="Y71" s="136" t="str">
        <f>'4. IPCA_IBGE'!B67</f>
        <v>abr.20</v>
      </c>
      <c r="Z71" s="136">
        <f>'4. IPCA_IBGE'!C67</f>
        <v>5331.91</v>
      </c>
      <c r="AA71" s="232">
        <f t="shared" si="35"/>
        <v>0</v>
      </c>
      <c r="AB71" s="229">
        <f t="shared" si="36"/>
        <v>4.6887513105059915</v>
      </c>
      <c r="AC71" s="229">
        <f t="shared" si="37"/>
        <v>0</v>
      </c>
      <c r="AD71" s="229">
        <f t="shared" si="38"/>
        <v>0</v>
      </c>
      <c r="AE71" s="229">
        <f t="shared" si="39"/>
        <v>0</v>
      </c>
      <c r="AF71" s="229">
        <f t="shared" si="40"/>
        <v>0</v>
      </c>
      <c r="AG71" s="229">
        <f t="shared" si="21"/>
        <v>4.6887513105059915</v>
      </c>
      <c r="AH71" s="237">
        <f t="shared" si="33"/>
        <v>7076.4906948843263</v>
      </c>
      <c r="AI71" s="277">
        <f t="shared" si="34"/>
        <v>7076.4906948843263</v>
      </c>
      <c r="AJ71" s="239">
        <f t="shared" si="22"/>
        <v>1694</v>
      </c>
      <c r="AK71" s="56">
        <f t="shared" si="23"/>
        <v>7886.5384769803568</v>
      </c>
      <c r="AL71" s="51">
        <f t="shared" si="41"/>
        <v>0</v>
      </c>
      <c r="AM71" s="51">
        <f t="shared" si="42"/>
        <v>7886.5384769803568</v>
      </c>
      <c r="AN71" s="51">
        <f t="shared" si="43"/>
        <v>0</v>
      </c>
      <c r="AO71" s="51">
        <f t="shared" si="44"/>
        <v>0</v>
      </c>
      <c r="AP71" s="51">
        <f t="shared" si="45"/>
        <v>0</v>
      </c>
      <c r="AQ71" s="57">
        <f t="shared" si="46"/>
        <v>0</v>
      </c>
      <c r="AR71" s="280">
        <f t="shared" si="24"/>
        <v>0</v>
      </c>
    </row>
    <row r="72" spans="2:44">
      <c r="B72" s="52">
        <f t="shared" si="0"/>
        <v>42502</v>
      </c>
      <c r="C72" s="48">
        <f>'5. APORTE_AMORTIZAÇÃO_QUOTISTAS'!B65</f>
        <v>42502</v>
      </c>
      <c r="D72" s="49">
        <f>'5. APORTE_AMORTIZAÇÃO_QUOTISTAS'!E65</f>
        <v>0</v>
      </c>
      <c r="E72" s="49">
        <f>'5. APORTE_AMORTIZAÇÃO_QUOTISTAS'!H65</f>
        <v>0</v>
      </c>
      <c r="F72" s="49">
        <f>'5. APORTE_AMORTIZAÇÃO_QUOTISTAS'!K65</f>
        <v>0</v>
      </c>
      <c r="G72" s="49">
        <f>'5. APORTE_AMORTIZAÇÃO_QUOTISTAS'!N65</f>
        <v>0</v>
      </c>
      <c r="H72" s="49">
        <f>'5. APORTE_AMORTIZAÇÃO_QUOTISTAS'!Q65</f>
        <v>0</v>
      </c>
      <c r="I72" s="49">
        <f>'5. APORTE_AMORTIZAÇÃO_QUOTISTAS'!T65</f>
        <v>112500</v>
      </c>
      <c r="J72" s="53"/>
      <c r="K72" s="53"/>
      <c r="L72" s="53"/>
      <c r="M72" s="53"/>
      <c r="N72" s="53"/>
      <c r="O72" s="53"/>
      <c r="P72" s="49">
        <f t="shared" si="25"/>
        <v>0</v>
      </c>
      <c r="Q72" s="49">
        <f t="shared" si="26"/>
        <v>0</v>
      </c>
      <c r="R72" s="49">
        <f t="shared" si="27"/>
        <v>0</v>
      </c>
      <c r="S72" s="49">
        <f t="shared" si="28"/>
        <v>0</v>
      </c>
      <c r="T72" s="49">
        <f t="shared" si="29"/>
        <v>0</v>
      </c>
      <c r="U72" s="49">
        <f t="shared" si="30"/>
        <v>112500</v>
      </c>
      <c r="V72" s="49">
        <f t="shared" si="31"/>
        <v>112500</v>
      </c>
      <c r="W72" s="54">
        <f t="shared" si="32"/>
        <v>35771009.719999999</v>
      </c>
      <c r="X72" s="55" t="str">
        <f>'4. IPCA_IBGE'!B67</f>
        <v>abr.20</v>
      </c>
      <c r="Y72" s="136" t="str">
        <f>'4. IPCA_IBGE'!B67</f>
        <v>abr.20</v>
      </c>
      <c r="Z72" s="136">
        <f>'4. IPCA_IBGE'!C67</f>
        <v>5331.91</v>
      </c>
      <c r="AA72" s="232">
        <f t="shared" si="35"/>
        <v>0</v>
      </c>
      <c r="AB72" s="229">
        <f t="shared" si="36"/>
        <v>0</v>
      </c>
      <c r="AC72" s="229">
        <f t="shared" si="37"/>
        <v>0</v>
      </c>
      <c r="AD72" s="229">
        <f t="shared" si="38"/>
        <v>0</v>
      </c>
      <c r="AE72" s="229">
        <f t="shared" si="39"/>
        <v>0</v>
      </c>
      <c r="AF72" s="229">
        <f t="shared" si="40"/>
        <v>21.099380897276962</v>
      </c>
      <c r="AG72" s="229">
        <f t="shared" si="21"/>
        <v>21.099380897276962</v>
      </c>
      <c r="AH72" s="237">
        <f t="shared" si="33"/>
        <v>7097.5900757816034</v>
      </c>
      <c r="AI72" s="277">
        <f t="shared" si="34"/>
        <v>7097.5900757816034</v>
      </c>
      <c r="AJ72" s="239">
        <f t="shared" si="22"/>
        <v>1693</v>
      </c>
      <c r="AK72" s="56">
        <f t="shared" si="23"/>
        <v>35465.471801210369</v>
      </c>
      <c r="AL72" s="51">
        <f t="shared" si="41"/>
        <v>0</v>
      </c>
      <c r="AM72" s="51">
        <f t="shared" si="42"/>
        <v>0</v>
      </c>
      <c r="AN72" s="51">
        <f t="shared" si="43"/>
        <v>0</v>
      </c>
      <c r="AO72" s="51">
        <f t="shared" si="44"/>
        <v>0</v>
      </c>
      <c r="AP72" s="51">
        <f t="shared" si="45"/>
        <v>0</v>
      </c>
      <c r="AQ72" s="57">
        <f t="shared" si="46"/>
        <v>35465.471801210369</v>
      </c>
      <c r="AR72" s="280">
        <f t="shared" si="24"/>
        <v>0</v>
      </c>
    </row>
    <row r="73" spans="2:44">
      <c r="B73" s="52">
        <f t="shared" si="0"/>
        <v>42502</v>
      </c>
      <c r="C73" s="48">
        <f>'5. APORTE_AMORTIZAÇÃO_QUOTISTAS'!B66</f>
        <v>42502</v>
      </c>
      <c r="D73" s="49">
        <f>'5. APORTE_AMORTIZAÇÃO_QUOTISTAS'!E66</f>
        <v>0</v>
      </c>
      <c r="E73" s="49">
        <f>'5. APORTE_AMORTIZAÇÃO_QUOTISTAS'!H66</f>
        <v>0</v>
      </c>
      <c r="F73" s="49">
        <f>'5. APORTE_AMORTIZAÇÃO_QUOTISTAS'!K66</f>
        <v>0</v>
      </c>
      <c r="G73" s="49">
        <f>'5. APORTE_AMORTIZAÇÃO_QUOTISTAS'!N66</f>
        <v>0</v>
      </c>
      <c r="H73" s="49">
        <f>'5. APORTE_AMORTIZAÇÃO_QUOTISTAS'!Q66</f>
        <v>0</v>
      </c>
      <c r="I73" s="49">
        <f>'5. APORTE_AMORTIZAÇÃO_QUOTISTAS'!T66</f>
        <v>45000</v>
      </c>
      <c r="J73" s="53"/>
      <c r="K73" s="53"/>
      <c r="L73" s="53"/>
      <c r="M73" s="53"/>
      <c r="N73" s="53"/>
      <c r="O73" s="53"/>
      <c r="P73" s="49">
        <f t="shared" si="25"/>
        <v>0</v>
      </c>
      <c r="Q73" s="49">
        <f t="shared" si="26"/>
        <v>0</v>
      </c>
      <c r="R73" s="49">
        <f t="shared" si="27"/>
        <v>0</v>
      </c>
      <c r="S73" s="49">
        <f t="shared" si="28"/>
        <v>0</v>
      </c>
      <c r="T73" s="49">
        <f t="shared" si="29"/>
        <v>0</v>
      </c>
      <c r="U73" s="49">
        <f t="shared" si="30"/>
        <v>45000</v>
      </c>
      <c r="V73" s="49">
        <f t="shared" si="31"/>
        <v>45000</v>
      </c>
      <c r="W73" s="54">
        <f t="shared" si="32"/>
        <v>35816009.719999999</v>
      </c>
      <c r="X73" s="55" t="str">
        <f>'4. IPCA_IBGE'!B67</f>
        <v>abr.20</v>
      </c>
      <c r="Y73" s="136" t="str">
        <f>'4. IPCA_IBGE'!B67</f>
        <v>abr.20</v>
      </c>
      <c r="Z73" s="136">
        <f>'4. IPCA_IBGE'!C67</f>
        <v>5331.91</v>
      </c>
      <c r="AA73" s="232">
        <f t="shared" si="35"/>
        <v>0</v>
      </c>
      <c r="AB73" s="229">
        <f t="shared" si="36"/>
        <v>0</v>
      </c>
      <c r="AC73" s="229">
        <f t="shared" si="37"/>
        <v>0</v>
      </c>
      <c r="AD73" s="229">
        <f t="shared" si="38"/>
        <v>0</v>
      </c>
      <c r="AE73" s="229">
        <f t="shared" si="39"/>
        <v>0</v>
      </c>
      <c r="AF73" s="229">
        <f t="shared" si="40"/>
        <v>8.4397523589107841</v>
      </c>
      <c r="AG73" s="229">
        <f t="shared" si="21"/>
        <v>8.4397523589107841</v>
      </c>
      <c r="AH73" s="237">
        <f t="shared" si="33"/>
        <v>7106.0298281405139</v>
      </c>
      <c r="AI73" s="277">
        <f t="shared" si="34"/>
        <v>7106.0298281405139</v>
      </c>
      <c r="AJ73" s="239">
        <f t="shared" si="22"/>
        <v>1693</v>
      </c>
      <c r="AK73" s="56">
        <f t="shared" si="23"/>
        <v>14186.188720484148</v>
      </c>
      <c r="AL73" s="51">
        <f t="shared" si="41"/>
        <v>0</v>
      </c>
      <c r="AM73" s="51">
        <f t="shared" si="42"/>
        <v>0</v>
      </c>
      <c r="AN73" s="51">
        <f t="shared" si="43"/>
        <v>0</v>
      </c>
      <c r="AO73" s="51">
        <f t="shared" si="44"/>
        <v>0</v>
      </c>
      <c r="AP73" s="51">
        <f t="shared" si="45"/>
        <v>0</v>
      </c>
      <c r="AQ73" s="57">
        <f t="shared" si="46"/>
        <v>14186.188720484148</v>
      </c>
      <c r="AR73" s="280">
        <f t="shared" si="24"/>
        <v>0</v>
      </c>
    </row>
    <row r="74" spans="2:44">
      <c r="B74" s="52">
        <f t="shared" si="0"/>
        <v>42511</v>
      </c>
      <c r="C74" s="48">
        <f>'5. APORTE_AMORTIZAÇÃO_QUOTISTAS'!B67</f>
        <v>42511</v>
      </c>
      <c r="D74" s="49">
        <f>'5. APORTE_AMORTIZAÇÃO_QUOTISTAS'!E67</f>
        <v>0</v>
      </c>
      <c r="E74" s="49">
        <f>'5. APORTE_AMORTIZAÇÃO_QUOTISTAS'!H67</f>
        <v>0</v>
      </c>
      <c r="F74" s="49">
        <f>'5. APORTE_AMORTIZAÇÃO_QUOTISTAS'!K67</f>
        <v>0</v>
      </c>
      <c r="G74" s="49">
        <f>'5. APORTE_AMORTIZAÇÃO_QUOTISTAS'!N67</f>
        <v>0</v>
      </c>
      <c r="H74" s="49">
        <f>'5. APORTE_AMORTIZAÇÃO_QUOTISTAS'!Q67</f>
        <v>100000</v>
      </c>
      <c r="I74" s="49">
        <f>'5. APORTE_AMORTIZAÇÃO_QUOTISTAS'!T67</f>
        <v>0</v>
      </c>
      <c r="J74" s="53"/>
      <c r="K74" s="53"/>
      <c r="L74" s="53"/>
      <c r="M74" s="53"/>
      <c r="N74" s="53"/>
      <c r="O74" s="53"/>
      <c r="P74" s="49">
        <f t="shared" si="25"/>
        <v>0</v>
      </c>
      <c r="Q74" s="49">
        <f t="shared" si="26"/>
        <v>0</v>
      </c>
      <c r="R74" s="49">
        <f t="shared" si="27"/>
        <v>0</v>
      </c>
      <c r="S74" s="49">
        <f t="shared" si="28"/>
        <v>0</v>
      </c>
      <c r="T74" s="49">
        <f t="shared" si="29"/>
        <v>100000</v>
      </c>
      <c r="U74" s="49">
        <f t="shared" si="30"/>
        <v>0</v>
      </c>
      <c r="V74" s="49">
        <f t="shared" si="31"/>
        <v>100000</v>
      </c>
      <c r="W74" s="54">
        <f t="shared" si="32"/>
        <v>35916009.719999999</v>
      </c>
      <c r="X74" s="55" t="str">
        <f>'4. IPCA_IBGE'!B67</f>
        <v>abr.20</v>
      </c>
      <c r="Y74" s="136" t="str">
        <f>'4. IPCA_IBGE'!B67</f>
        <v>abr.20</v>
      </c>
      <c r="Z74" s="136">
        <f>'4. IPCA_IBGE'!C67</f>
        <v>5331.91</v>
      </c>
      <c r="AA74" s="232">
        <f t="shared" si="35"/>
        <v>0</v>
      </c>
      <c r="AB74" s="229">
        <f t="shared" si="36"/>
        <v>0</v>
      </c>
      <c r="AC74" s="229">
        <f t="shared" si="37"/>
        <v>0</v>
      </c>
      <c r="AD74" s="229">
        <f t="shared" si="38"/>
        <v>0</v>
      </c>
      <c r="AE74" s="229">
        <f t="shared" si="39"/>
        <v>18.755005242023966</v>
      </c>
      <c r="AF74" s="229">
        <f t="shared" si="40"/>
        <v>0</v>
      </c>
      <c r="AG74" s="229">
        <f t="shared" si="21"/>
        <v>18.755005242023966</v>
      </c>
      <c r="AH74" s="237">
        <f t="shared" si="33"/>
        <v>7124.7848333825377</v>
      </c>
      <c r="AI74" s="277">
        <f t="shared" si="34"/>
        <v>7124.7848333825377</v>
      </c>
      <c r="AJ74" s="239">
        <f t="shared" si="22"/>
        <v>1684</v>
      </c>
      <c r="AK74" s="56">
        <f t="shared" si="23"/>
        <v>31333.408050986152</v>
      </c>
      <c r="AL74" s="51">
        <f t="shared" si="41"/>
        <v>0</v>
      </c>
      <c r="AM74" s="51">
        <f t="shared" si="42"/>
        <v>0</v>
      </c>
      <c r="AN74" s="51">
        <f t="shared" si="43"/>
        <v>0</v>
      </c>
      <c r="AO74" s="51">
        <f t="shared" si="44"/>
        <v>0</v>
      </c>
      <c r="AP74" s="51">
        <f t="shared" si="45"/>
        <v>31333.408050986152</v>
      </c>
      <c r="AQ74" s="57">
        <f t="shared" si="46"/>
        <v>0</v>
      </c>
      <c r="AR74" s="280">
        <f t="shared" si="24"/>
        <v>0</v>
      </c>
    </row>
    <row r="75" spans="2:44" ht="25.5">
      <c r="B75" s="52">
        <f t="shared" si="0"/>
        <v>42523</v>
      </c>
      <c r="C75" s="48">
        <f>'5. APORTE_AMORTIZAÇÃO_QUOTISTAS'!B68</f>
        <v>42523</v>
      </c>
      <c r="D75" s="49">
        <f>'5. APORTE_AMORTIZAÇÃO_QUOTISTAS'!E68</f>
        <v>0</v>
      </c>
      <c r="E75" s="49">
        <f>'5. APORTE_AMORTIZAÇÃO_QUOTISTAS'!H68</f>
        <v>10000</v>
      </c>
      <c r="F75" s="49">
        <f>'5. APORTE_AMORTIZAÇÃO_QUOTISTAS'!K68</f>
        <v>0</v>
      </c>
      <c r="G75" s="49">
        <f>'5. APORTE_AMORTIZAÇÃO_QUOTISTAS'!N68</f>
        <v>0</v>
      </c>
      <c r="H75" s="49">
        <f>'5. APORTE_AMORTIZAÇÃO_QUOTISTAS'!Q68</f>
        <v>0</v>
      </c>
      <c r="I75" s="49">
        <f>'5. APORTE_AMORTIZAÇÃO_QUOTISTAS'!T68</f>
        <v>0</v>
      </c>
      <c r="J75" s="53"/>
      <c r="K75" s="53"/>
      <c r="L75" s="53"/>
      <c r="M75" s="53"/>
      <c r="N75" s="53"/>
      <c r="O75" s="53"/>
      <c r="P75" s="49">
        <f t="shared" si="25"/>
        <v>0</v>
      </c>
      <c r="Q75" s="49">
        <f t="shared" si="26"/>
        <v>10000</v>
      </c>
      <c r="R75" s="49">
        <f t="shared" si="27"/>
        <v>0</v>
      </c>
      <c r="S75" s="49">
        <f t="shared" si="28"/>
        <v>0</v>
      </c>
      <c r="T75" s="49">
        <f t="shared" si="29"/>
        <v>0</v>
      </c>
      <c r="U75" s="49">
        <f t="shared" si="30"/>
        <v>0</v>
      </c>
      <c r="V75" s="49">
        <f t="shared" si="31"/>
        <v>10000</v>
      </c>
      <c r="W75" s="54">
        <f t="shared" si="32"/>
        <v>35926009.719999999</v>
      </c>
      <c r="X75" s="55" t="str">
        <f>'4. IPCA_IBGE'!B68</f>
        <v>mai.20</v>
      </c>
      <c r="Y75" s="136" t="str">
        <f>'4. IPCA_IBGE'!B68</f>
        <v>mai.20</v>
      </c>
      <c r="Z75" s="136">
        <f>'4. IPCA_IBGE'!C68</f>
        <v>5311.65</v>
      </c>
      <c r="AA75" s="232">
        <f t="shared" si="35"/>
        <v>0</v>
      </c>
      <c r="AB75" s="229">
        <f t="shared" si="36"/>
        <v>1.8826541658430056</v>
      </c>
      <c r="AC75" s="229">
        <f t="shared" si="37"/>
        <v>0</v>
      </c>
      <c r="AD75" s="229">
        <f t="shared" si="38"/>
        <v>0</v>
      </c>
      <c r="AE75" s="229">
        <f t="shared" si="39"/>
        <v>0</v>
      </c>
      <c r="AF75" s="229">
        <f t="shared" si="40"/>
        <v>0</v>
      </c>
      <c r="AG75" s="229">
        <f t="shared" si="21"/>
        <v>1.8826541658430056</v>
      </c>
      <c r="AH75" s="237">
        <f t="shared" si="33"/>
        <v>7126.6674875483804</v>
      </c>
      <c r="AI75" s="277">
        <f t="shared" si="34"/>
        <v>7126.6674875483804</v>
      </c>
      <c r="AJ75" s="239">
        <f t="shared" si="22"/>
        <v>1672</v>
      </c>
      <c r="AK75" s="56">
        <f t="shared" si="23"/>
        <v>3107.8567143215114</v>
      </c>
      <c r="AL75" s="51">
        <f t="shared" si="41"/>
        <v>0</v>
      </c>
      <c r="AM75" s="51">
        <f t="shared" si="42"/>
        <v>3107.8567143215114</v>
      </c>
      <c r="AN75" s="51">
        <f t="shared" si="43"/>
        <v>0</v>
      </c>
      <c r="AO75" s="51">
        <f t="shared" si="44"/>
        <v>0</v>
      </c>
      <c r="AP75" s="51">
        <f t="shared" si="45"/>
        <v>0</v>
      </c>
      <c r="AQ75" s="57">
        <f t="shared" si="46"/>
        <v>0</v>
      </c>
      <c r="AR75" s="280">
        <f t="shared" si="24"/>
        <v>0</v>
      </c>
    </row>
    <row r="76" spans="2:44" ht="25.5">
      <c r="B76" s="52">
        <f t="shared" si="0"/>
        <v>42544</v>
      </c>
      <c r="C76" s="48">
        <f>'5. APORTE_AMORTIZAÇÃO_QUOTISTAS'!B69</f>
        <v>42544</v>
      </c>
      <c r="D76" s="49">
        <f>'5. APORTE_AMORTIZAÇÃO_QUOTISTAS'!E69</f>
        <v>24236.28</v>
      </c>
      <c r="E76" s="49">
        <f>'5. APORTE_AMORTIZAÇÃO_QUOTISTAS'!H69</f>
        <v>0</v>
      </c>
      <c r="F76" s="49">
        <f>'5. APORTE_AMORTIZAÇÃO_QUOTISTAS'!K69</f>
        <v>0</v>
      </c>
      <c r="G76" s="49">
        <f>'5. APORTE_AMORTIZAÇÃO_QUOTISTAS'!N69</f>
        <v>0</v>
      </c>
      <c r="H76" s="49">
        <f>'5. APORTE_AMORTIZAÇÃO_QUOTISTAS'!Q69</f>
        <v>0</v>
      </c>
      <c r="I76" s="49">
        <f>'5. APORTE_AMORTIZAÇÃO_QUOTISTAS'!T69</f>
        <v>0</v>
      </c>
      <c r="J76" s="53"/>
      <c r="K76" s="53"/>
      <c r="L76" s="53"/>
      <c r="M76" s="53"/>
      <c r="N76" s="53"/>
      <c r="O76" s="53"/>
      <c r="P76" s="49">
        <f t="shared" si="25"/>
        <v>24236.28</v>
      </c>
      <c r="Q76" s="49">
        <f t="shared" si="26"/>
        <v>0</v>
      </c>
      <c r="R76" s="49">
        <f t="shared" si="27"/>
        <v>0</v>
      </c>
      <c r="S76" s="49">
        <f t="shared" si="28"/>
        <v>0</v>
      </c>
      <c r="T76" s="49">
        <f t="shared" si="29"/>
        <v>0</v>
      </c>
      <c r="U76" s="49">
        <f t="shared" si="30"/>
        <v>0</v>
      </c>
      <c r="V76" s="49">
        <f t="shared" si="31"/>
        <v>24236.28</v>
      </c>
      <c r="W76" s="54">
        <f t="shared" si="32"/>
        <v>35950246</v>
      </c>
      <c r="X76" s="55" t="str">
        <f>'4. IPCA_IBGE'!B68</f>
        <v>mai.20</v>
      </c>
      <c r="Y76" s="136" t="str">
        <f>'4. IPCA_IBGE'!B68</f>
        <v>mai.20</v>
      </c>
      <c r="Z76" s="136">
        <f>'4. IPCA_IBGE'!C68</f>
        <v>5311.65</v>
      </c>
      <c r="AA76" s="232">
        <f t="shared" si="35"/>
        <v>4.5628533506537519</v>
      </c>
      <c r="AB76" s="229">
        <f t="shared" si="36"/>
        <v>0</v>
      </c>
      <c r="AC76" s="229">
        <f t="shared" si="37"/>
        <v>0</v>
      </c>
      <c r="AD76" s="229">
        <f t="shared" si="38"/>
        <v>0</v>
      </c>
      <c r="AE76" s="229">
        <f t="shared" si="39"/>
        <v>0</v>
      </c>
      <c r="AF76" s="229">
        <f t="shared" si="40"/>
        <v>0</v>
      </c>
      <c r="AG76" s="229">
        <f t="shared" si="21"/>
        <v>4.5628533506537519</v>
      </c>
      <c r="AH76" s="237">
        <f t="shared" si="33"/>
        <v>7131.2303408990338</v>
      </c>
      <c r="AI76" s="277">
        <f t="shared" si="34"/>
        <v>7131.2303408990338</v>
      </c>
      <c r="AJ76" s="239">
        <f t="shared" si="22"/>
        <v>1651</v>
      </c>
      <c r="AK76" s="56">
        <f t="shared" si="23"/>
        <v>7424.4898730549721</v>
      </c>
      <c r="AL76" s="51">
        <f t="shared" si="41"/>
        <v>7424.4898730549721</v>
      </c>
      <c r="AM76" s="51">
        <f t="shared" si="42"/>
        <v>0</v>
      </c>
      <c r="AN76" s="51">
        <f t="shared" si="43"/>
        <v>0</v>
      </c>
      <c r="AO76" s="51">
        <f t="shared" si="44"/>
        <v>0</v>
      </c>
      <c r="AP76" s="51">
        <f t="shared" si="45"/>
        <v>0</v>
      </c>
      <c r="AQ76" s="57">
        <f t="shared" si="46"/>
        <v>0</v>
      </c>
      <c r="AR76" s="280">
        <f t="shared" si="24"/>
        <v>0</v>
      </c>
    </row>
    <row r="77" spans="2:44" ht="25.5">
      <c r="B77" s="52">
        <f t="shared" ref="B77:B140" si="47">C77</f>
        <v>42544</v>
      </c>
      <c r="C77" s="48">
        <f>'5. APORTE_AMORTIZAÇÃO_QUOTISTAS'!B70</f>
        <v>42544</v>
      </c>
      <c r="D77" s="49">
        <f>'5. APORTE_AMORTIZAÇÃO_QUOTISTAS'!E70</f>
        <v>200000</v>
      </c>
      <c r="E77" s="49">
        <f>'5. APORTE_AMORTIZAÇÃO_QUOTISTAS'!H70</f>
        <v>0</v>
      </c>
      <c r="F77" s="49">
        <f>'5. APORTE_AMORTIZAÇÃO_QUOTISTAS'!K70</f>
        <v>0</v>
      </c>
      <c r="G77" s="49">
        <f>'5. APORTE_AMORTIZAÇÃO_QUOTISTAS'!N70</f>
        <v>0</v>
      </c>
      <c r="H77" s="49">
        <f>'5. APORTE_AMORTIZAÇÃO_QUOTISTAS'!Q70</f>
        <v>0</v>
      </c>
      <c r="I77" s="49">
        <f>'5. APORTE_AMORTIZAÇÃO_QUOTISTAS'!T70</f>
        <v>0</v>
      </c>
      <c r="J77" s="53"/>
      <c r="K77" s="53"/>
      <c r="L77" s="53"/>
      <c r="M77" s="53"/>
      <c r="N77" s="53"/>
      <c r="O77" s="53"/>
      <c r="P77" s="49">
        <f t="shared" si="25"/>
        <v>200000</v>
      </c>
      <c r="Q77" s="49">
        <f t="shared" si="26"/>
        <v>0</v>
      </c>
      <c r="R77" s="49">
        <f t="shared" si="27"/>
        <v>0</v>
      </c>
      <c r="S77" s="49">
        <f t="shared" si="28"/>
        <v>0</v>
      </c>
      <c r="T77" s="49">
        <f t="shared" si="29"/>
        <v>0</v>
      </c>
      <c r="U77" s="49">
        <f t="shared" si="30"/>
        <v>0</v>
      </c>
      <c r="V77" s="49">
        <f t="shared" si="31"/>
        <v>200000</v>
      </c>
      <c r="W77" s="54">
        <f t="shared" si="32"/>
        <v>36150246</v>
      </c>
      <c r="X77" s="55" t="str">
        <f>'4. IPCA_IBGE'!B68</f>
        <v>mai.20</v>
      </c>
      <c r="Y77" s="136" t="str">
        <f>'4. IPCA_IBGE'!B68</f>
        <v>mai.20</v>
      </c>
      <c r="Z77" s="136">
        <f>'4. IPCA_IBGE'!C68</f>
        <v>5311.65</v>
      </c>
      <c r="AA77" s="232">
        <f t="shared" ref="AA77:AA108" si="48">(P77)/Z77</f>
        <v>37.653083316860112</v>
      </c>
      <c r="AB77" s="229">
        <f t="shared" ref="AB77:AB108" si="49">Q77/Z77</f>
        <v>0</v>
      </c>
      <c r="AC77" s="229">
        <f t="shared" ref="AC77:AC108" si="50">R77/Z77</f>
        <v>0</v>
      </c>
      <c r="AD77" s="229">
        <f t="shared" ref="AD77:AD108" si="51">S77/Z77</f>
        <v>0</v>
      </c>
      <c r="AE77" s="229">
        <f t="shared" ref="AE77:AE108" si="52">T77/Z77</f>
        <v>0</v>
      </c>
      <c r="AF77" s="229">
        <f t="shared" ref="AF77:AF108" si="53">U77/Z77</f>
        <v>0</v>
      </c>
      <c r="AG77" s="229">
        <f t="shared" si="21"/>
        <v>37.653083316860112</v>
      </c>
      <c r="AH77" s="237">
        <f t="shared" si="33"/>
        <v>7168.8834242158937</v>
      </c>
      <c r="AI77" s="277">
        <f t="shared" si="34"/>
        <v>7168.8834242158937</v>
      </c>
      <c r="AJ77" s="239">
        <f t="shared" si="22"/>
        <v>1651</v>
      </c>
      <c r="AK77" s="56">
        <f t="shared" si="23"/>
        <v>61267.569718248618</v>
      </c>
      <c r="AL77" s="51">
        <f t="shared" ref="AL77:AL108" si="54">(P77*(1+$AQ$9)^(AJ77/360))-P77</f>
        <v>61267.569718248618</v>
      </c>
      <c r="AM77" s="51">
        <f t="shared" ref="AM77:AM108" si="55">(Q77*(1+$AQ$9)^(AJ77/360))-Q77</f>
        <v>0</v>
      </c>
      <c r="AN77" s="51">
        <f t="shared" ref="AN77:AN108" si="56">(R77*(1+$AQ$9)^(AJ77/360))-R77</f>
        <v>0</v>
      </c>
      <c r="AO77" s="51">
        <f t="shared" ref="AO77:AO108" si="57">(S77*(1+$AQ$9)^(AJ77/360))-S77</f>
        <v>0</v>
      </c>
      <c r="AP77" s="51">
        <f t="shared" ref="AP77:AP108" si="58">(T77*(1+$AQ$9)^(AJ77/360))-T77</f>
        <v>0</v>
      </c>
      <c r="AQ77" s="57">
        <f t="shared" ref="AQ77:AQ108" si="59">(U77*(1+$AQ$9)^(AJ77/360))-U77</f>
        <v>0</v>
      </c>
      <c r="AR77" s="280">
        <f t="shared" si="24"/>
        <v>0</v>
      </c>
    </row>
    <row r="78" spans="2:44" ht="25.5">
      <c r="B78" s="52">
        <f t="shared" si="47"/>
        <v>42544</v>
      </c>
      <c r="C78" s="48">
        <f>'5. APORTE_AMORTIZAÇÃO_QUOTISTAS'!B71</f>
        <v>42544</v>
      </c>
      <c r="D78" s="49">
        <f>'5. APORTE_AMORTIZAÇÃO_QUOTISTAS'!E71</f>
        <v>1000000</v>
      </c>
      <c r="E78" s="49">
        <f>'5. APORTE_AMORTIZAÇÃO_QUOTISTAS'!H71</f>
        <v>0</v>
      </c>
      <c r="F78" s="49">
        <f>'5. APORTE_AMORTIZAÇÃO_QUOTISTAS'!K71</f>
        <v>0</v>
      </c>
      <c r="G78" s="49">
        <f>'5. APORTE_AMORTIZAÇÃO_QUOTISTAS'!N71</f>
        <v>0</v>
      </c>
      <c r="H78" s="49">
        <f>'5. APORTE_AMORTIZAÇÃO_QUOTISTAS'!Q71</f>
        <v>0</v>
      </c>
      <c r="I78" s="49">
        <f>'5. APORTE_AMORTIZAÇÃO_QUOTISTAS'!T71</f>
        <v>0</v>
      </c>
      <c r="J78" s="53"/>
      <c r="K78" s="53"/>
      <c r="L78" s="53"/>
      <c r="M78" s="53"/>
      <c r="N78" s="53"/>
      <c r="O78" s="53"/>
      <c r="P78" s="49">
        <f t="shared" si="25"/>
        <v>1000000</v>
      </c>
      <c r="Q78" s="49">
        <f t="shared" si="26"/>
        <v>0</v>
      </c>
      <c r="R78" s="49">
        <f t="shared" si="27"/>
        <v>0</v>
      </c>
      <c r="S78" s="49">
        <f t="shared" si="28"/>
        <v>0</v>
      </c>
      <c r="T78" s="49">
        <f t="shared" si="29"/>
        <v>0</v>
      </c>
      <c r="U78" s="49">
        <f t="shared" si="30"/>
        <v>0</v>
      </c>
      <c r="V78" s="49">
        <f t="shared" si="31"/>
        <v>1000000</v>
      </c>
      <c r="W78" s="54">
        <f t="shared" si="32"/>
        <v>37150246</v>
      </c>
      <c r="X78" s="55" t="str">
        <f>'4. IPCA_IBGE'!B68</f>
        <v>mai.20</v>
      </c>
      <c r="Y78" s="136" t="str">
        <f>'4. IPCA_IBGE'!B68</f>
        <v>mai.20</v>
      </c>
      <c r="Z78" s="136">
        <f>'4. IPCA_IBGE'!C68</f>
        <v>5311.65</v>
      </c>
      <c r="AA78" s="232">
        <f t="shared" si="48"/>
        <v>188.26541658430057</v>
      </c>
      <c r="AB78" s="229">
        <f t="shared" si="49"/>
        <v>0</v>
      </c>
      <c r="AC78" s="229">
        <f t="shared" si="50"/>
        <v>0</v>
      </c>
      <c r="AD78" s="229">
        <f t="shared" si="51"/>
        <v>0</v>
      </c>
      <c r="AE78" s="229">
        <f t="shared" si="52"/>
        <v>0</v>
      </c>
      <c r="AF78" s="229">
        <f t="shared" si="53"/>
        <v>0</v>
      </c>
      <c r="AG78" s="229">
        <f t="shared" ref="AG78:AG138" si="60">SUM(AA78:AF78)</f>
        <v>188.26541658430057</v>
      </c>
      <c r="AH78" s="237">
        <f t="shared" si="33"/>
        <v>7357.1488408001942</v>
      </c>
      <c r="AI78" s="277">
        <f t="shared" si="34"/>
        <v>7357.1488408001942</v>
      </c>
      <c r="AJ78" s="239">
        <f t="shared" ref="AJ78:AJ141" si="61">($AA$6-C78)</f>
        <v>1651</v>
      </c>
      <c r="AK78" s="56">
        <f t="shared" ref="AK78:AK141" si="62">(V78*(1+$AQ$9)^(AJ78/360))-V78</f>
        <v>306337.84859124315</v>
      </c>
      <c r="AL78" s="51">
        <f t="shared" si="54"/>
        <v>306337.84859124315</v>
      </c>
      <c r="AM78" s="51">
        <f t="shared" si="55"/>
        <v>0</v>
      </c>
      <c r="AN78" s="51">
        <f t="shared" si="56"/>
        <v>0</v>
      </c>
      <c r="AO78" s="51">
        <f t="shared" si="57"/>
        <v>0</v>
      </c>
      <c r="AP78" s="51">
        <f t="shared" si="58"/>
        <v>0</v>
      </c>
      <c r="AQ78" s="57">
        <f t="shared" si="59"/>
        <v>0</v>
      </c>
      <c r="AR78" s="280">
        <f t="shared" ref="AR78:AR141" si="63">SUM(AL78:AQ78)-AK78</f>
        <v>0</v>
      </c>
    </row>
    <row r="79" spans="2:44" ht="25.5">
      <c r="B79" s="52">
        <f t="shared" si="47"/>
        <v>42544</v>
      </c>
      <c r="C79" s="48">
        <f>'5. APORTE_AMORTIZAÇÃO_QUOTISTAS'!B72</f>
        <v>42544</v>
      </c>
      <c r="D79" s="49">
        <f>'5. APORTE_AMORTIZAÇÃO_QUOTISTAS'!E72</f>
        <v>400000</v>
      </c>
      <c r="E79" s="49">
        <f>'5. APORTE_AMORTIZAÇÃO_QUOTISTAS'!H72</f>
        <v>0</v>
      </c>
      <c r="F79" s="49">
        <f>'5. APORTE_AMORTIZAÇÃO_QUOTISTAS'!K72</f>
        <v>0</v>
      </c>
      <c r="G79" s="49">
        <f>'5. APORTE_AMORTIZAÇÃO_QUOTISTAS'!N72</f>
        <v>0</v>
      </c>
      <c r="H79" s="49">
        <f>'5. APORTE_AMORTIZAÇÃO_QUOTISTAS'!Q72</f>
        <v>0</v>
      </c>
      <c r="I79" s="49">
        <f>'5. APORTE_AMORTIZAÇÃO_QUOTISTAS'!T72</f>
        <v>0</v>
      </c>
      <c r="J79" s="53"/>
      <c r="K79" s="53"/>
      <c r="L79" s="53"/>
      <c r="M79" s="53"/>
      <c r="N79" s="53"/>
      <c r="O79" s="53"/>
      <c r="P79" s="49">
        <f t="shared" ref="P79:P141" si="64">D79+J79</f>
        <v>400000</v>
      </c>
      <c r="Q79" s="49">
        <f t="shared" ref="Q79:Q141" si="65">E79+K79</f>
        <v>0</v>
      </c>
      <c r="R79" s="49">
        <f t="shared" ref="R79:R141" si="66">F79+L79</f>
        <v>0</v>
      </c>
      <c r="S79" s="49">
        <f t="shared" ref="S79:S141" si="67">G79+M79</f>
        <v>0</v>
      </c>
      <c r="T79" s="49">
        <f t="shared" ref="T79:T141" si="68">H79+N79</f>
        <v>0</v>
      </c>
      <c r="U79" s="49">
        <f t="shared" ref="U79:U141" si="69">I79+O79</f>
        <v>0</v>
      </c>
      <c r="V79" s="49">
        <f t="shared" ref="V79:V141" si="70">SUM(P79:U79)</f>
        <v>400000</v>
      </c>
      <c r="W79" s="54">
        <f t="shared" ref="W79:W141" si="71">W78+V79</f>
        <v>37550246</v>
      </c>
      <c r="X79" s="55" t="str">
        <f>'4. IPCA_IBGE'!B68</f>
        <v>mai.20</v>
      </c>
      <c r="Y79" s="136" t="str">
        <f>'4. IPCA_IBGE'!B68</f>
        <v>mai.20</v>
      </c>
      <c r="Z79" s="136">
        <f>'4. IPCA_IBGE'!C68</f>
        <v>5311.65</v>
      </c>
      <c r="AA79" s="232">
        <f t="shared" si="48"/>
        <v>75.306166633720224</v>
      </c>
      <c r="AB79" s="229">
        <f t="shared" si="49"/>
        <v>0</v>
      </c>
      <c r="AC79" s="229">
        <f t="shared" si="50"/>
        <v>0</v>
      </c>
      <c r="AD79" s="229">
        <f t="shared" si="51"/>
        <v>0</v>
      </c>
      <c r="AE79" s="229">
        <f t="shared" si="52"/>
        <v>0</v>
      </c>
      <c r="AF79" s="229">
        <f t="shared" si="53"/>
        <v>0</v>
      </c>
      <c r="AG79" s="229">
        <f t="shared" si="60"/>
        <v>75.306166633720224</v>
      </c>
      <c r="AH79" s="237">
        <f t="shared" ref="AH79:AH138" si="72">AH78+AG79</f>
        <v>7432.455007433914</v>
      </c>
      <c r="AI79" s="277">
        <f t="shared" ref="AI79:AI141" si="73">(V79/Z79)+AI78</f>
        <v>7432.455007433914</v>
      </c>
      <c r="AJ79" s="239">
        <f t="shared" si="61"/>
        <v>1651</v>
      </c>
      <c r="AK79" s="56">
        <f t="shared" si="62"/>
        <v>122535.13943649724</v>
      </c>
      <c r="AL79" s="51">
        <f t="shared" si="54"/>
        <v>122535.13943649724</v>
      </c>
      <c r="AM79" s="51">
        <f t="shared" si="55"/>
        <v>0</v>
      </c>
      <c r="AN79" s="51">
        <f t="shared" si="56"/>
        <v>0</v>
      </c>
      <c r="AO79" s="51">
        <f t="shared" si="57"/>
        <v>0</v>
      </c>
      <c r="AP79" s="51">
        <f t="shared" si="58"/>
        <v>0</v>
      </c>
      <c r="AQ79" s="57">
        <f t="shared" si="59"/>
        <v>0</v>
      </c>
      <c r="AR79" s="280">
        <f t="shared" si="63"/>
        <v>0</v>
      </c>
    </row>
    <row r="80" spans="2:44">
      <c r="B80" s="52">
        <f t="shared" si="47"/>
        <v>42563</v>
      </c>
      <c r="C80" s="48">
        <f>'5. APORTE_AMORTIZAÇÃO_QUOTISTAS'!B73</f>
        <v>42563</v>
      </c>
      <c r="D80" s="49">
        <f>'5. APORTE_AMORTIZAÇÃO_QUOTISTAS'!E73</f>
        <v>0</v>
      </c>
      <c r="E80" s="49">
        <f>'5. APORTE_AMORTIZAÇÃO_QUOTISTAS'!H73</f>
        <v>0</v>
      </c>
      <c r="F80" s="49">
        <f>'5. APORTE_AMORTIZAÇÃO_QUOTISTAS'!K73</f>
        <v>45000</v>
      </c>
      <c r="G80" s="49">
        <f>'5. APORTE_AMORTIZAÇÃO_QUOTISTAS'!N73</f>
        <v>400000</v>
      </c>
      <c r="H80" s="49">
        <f>'5. APORTE_AMORTIZAÇÃO_QUOTISTAS'!Q73</f>
        <v>0</v>
      </c>
      <c r="I80" s="49">
        <f>'5. APORTE_AMORTIZAÇÃO_QUOTISTAS'!T73</f>
        <v>0</v>
      </c>
      <c r="J80" s="53"/>
      <c r="K80" s="53"/>
      <c r="L80" s="53"/>
      <c r="M80" s="53"/>
      <c r="N80" s="53"/>
      <c r="O80" s="53"/>
      <c r="P80" s="49">
        <f t="shared" si="64"/>
        <v>0</v>
      </c>
      <c r="Q80" s="49">
        <f t="shared" si="65"/>
        <v>0</v>
      </c>
      <c r="R80" s="49">
        <f t="shared" si="66"/>
        <v>45000</v>
      </c>
      <c r="S80" s="49">
        <f t="shared" si="67"/>
        <v>400000</v>
      </c>
      <c r="T80" s="49">
        <f t="shared" si="68"/>
        <v>0</v>
      </c>
      <c r="U80" s="49">
        <f t="shared" si="69"/>
        <v>0</v>
      </c>
      <c r="V80" s="49">
        <f t="shared" si="70"/>
        <v>445000</v>
      </c>
      <c r="W80" s="54">
        <f t="shared" si="71"/>
        <v>37995246</v>
      </c>
      <c r="X80" s="55" t="str">
        <f>'4. IPCA_IBGE'!B69</f>
        <v>jun.20</v>
      </c>
      <c r="Y80" s="136" t="str">
        <f>'4. IPCA_IBGE'!B69</f>
        <v>jun.20</v>
      </c>
      <c r="Z80" s="136">
        <f>'4. IPCA_IBGE'!C69</f>
        <v>5325.46</v>
      </c>
      <c r="AA80" s="232">
        <f t="shared" si="48"/>
        <v>0</v>
      </c>
      <c r="AB80" s="229">
        <f t="shared" si="49"/>
        <v>0</v>
      </c>
      <c r="AC80" s="229">
        <f t="shared" si="50"/>
        <v>8.4499742745227646</v>
      </c>
      <c r="AD80" s="229">
        <f t="shared" si="51"/>
        <v>75.110882440202346</v>
      </c>
      <c r="AE80" s="229">
        <f t="shared" si="52"/>
        <v>0</v>
      </c>
      <c r="AF80" s="229">
        <f t="shared" si="53"/>
        <v>0</v>
      </c>
      <c r="AG80" s="229">
        <f t="shared" si="60"/>
        <v>83.560856714725105</v>
      </c>
      <c r="AH80" s="237">
        <f t="shared" si="72"/>
        <v>7516.0158641486396</v>
      </c>
      <c r="AI80" s="277">
        <f t="shared" si="73"/>
        <v>7516.0158641486396</v>
      </c>
      <c r="AJ80" s="239">
        <f t="shared" si="61"/>
        <v>1632</v>
      </c>
      <c r="AK80" s="56">
        <f t="shared" si="62"/>
        <v>134535.35224828136</v>
      </c>
      <c r="AL80" s="51">
        <f t="shared" si="54"/>
        <v>0</v>
      </c>
      <c r="AM80" s="51">
        <f t="shared" si="55"/>
        <v>0</v>
      </c>
      <c r="AN80" s="51">
        <f t="shared" si="56"/>
        <v>13604.698541961036</v>
      </c>
      <c r="AO80" s="51">
        <f t="shared" si="57"/>
        <v>120930.65370632033</v>
      </c>
      <c r="AP80" s="51">
        <f t="shared" si="58"/>
        <v>0</v>
      </c>
      <c r="AQ80" s="57">
        <f t="shared" si="59"/>
        <v>0</v>
      </c>
      <c r="AR80" s="280">
        <f t="shared" si="63"/>
        <v>0</v>
      </c>
    </row>
    <row r="81" spans="2:44">
      <c r="B81" s="52">
        <f t="shared" si="47"/>
        <v>42649</v>
      </c>
      <c r="C81" s="48">
        <f>'5. APORTE_AMORTIZAÇÃO_QUOTISTAS'!B74</f>
        <v>42649</v>
      </c>
      <c r="D81" s="49">
        <f>'5. APORTE_AMORTIZAÇÃO_QUOTISTAS'!E74</f>
        <v>0</v>
      </c>
      <c r="E81" s="49">
        <f>'5. APORTE_AMORTIZAÇÃO_QUOTISTAS'!H74</f>
        <v>0</v>
      </c>
      <c r="F81" s="49">
        <f>'5. APORTE_AMORTIZAÇÃO_QUOTISTAS'!K74</f>
        <v>0</v>
      </c>
      <c r="G81" s="49">
        <f>'5. APORTE_AMORTIZAÇÃO_QUOTISTAS'!N74</f>
        <v>0</v>
      </c>
      <c r="H81" s="49">
        <f>'5. APORTE_AMORTIZAÇÃO_QUOTISTAS'!Q74</f>
        <v>0</v>
      </c>
      <c r="I81" s="49">
        <f>'5. APORTE_AMORTIZAÇÃO_QUOTISTAS'!T74</f>
        <v>126000</v>
      </c>
      <c r="J81" s="53"/>
      <c r="K81" s="53"/>
      <c r="L81" s="53"/>
      <c r="M81" s="53"/>
      <c r="N81" s="53"/>
      <c r="O81" s="53"/>
      <c r="P81" s="49">
        <f t="shared" si="64"/>
        <v>0</v>
      </c>
      <c r="Q81" s="49">
        <f t="shared" si="65"/>
        <v>0</v>
      </c>
      <c r="R81" s="49">
        <f t="shared" si="66"/>
        <v>0</v>
      </c>
      <c r="S81" s="49">
        <f t="shared" si="67"/>
        <v>0</v>
      </c>
      <c r="T81" s="49">
        <f t="shared" si="68"/>
        <v>0</v>
      </c>
      <c r="U81" s="49">
        <f t="shared" si="69"/>
        <v>126000</v>
      </c>
      <c r="V81" s="49">
        <f t="shared" si="70"/>
        <v>126000</v>
      </c>
      <c r="W81" s="54">
        <f t="shared" si="71"/>
        <v>38121246</v>
      </c>
      <c r="X81" s="55" t="str">
        <f>'4. IPCA_IBGE'!B72</f>
        <v>set.20</v>
      </c>
      <c r="Y81" s="136" t="str">
        <f>'4. IPCA_IBGE'!B72</f>
        <v>set.20</v>
      </c>
      <c r="Z81" s="136">
        <f>'4. IPCA_IBGE'!C72</f>
        <v>5391.75</v>
      </c>
      <c r="AA81" s="232">
        <f t="shared" si="48"/>
        <v>0</v>
      </c>
      <c r="AB81" s="229">
        <f t="shared" si="49"/>
        <v>0</v>
      </c>
      <c r="AC81" s="229">
        <f t="shared" si="50"/>
        <v>0</v>
      </c>
      <c r="AD81" s="229">
        <f t="shared" si="51"/>
        <v>0</v>
      </c>
      <c r="AE81" s="229">
        <f t="shared" si="52"/>
        <v>0</v>
      </c>
      <c r="AF81" s="229">
        <f t="shared" si="53"/>
        <v>23.369036027263874</v>
      </c>
      <c r="AG81" s="229">
        <f t="shared" si="60"/>
        <v>23.369036027263874</v>
      </c>
      <c r="AH81" s="237">
        <f t="shared" si="72"/>
        <v>7539.3849001759036</v>
      </c>
      <c r="AI81" s="277">
        <f t="shared" si="73"/>
        <v>7539.3849001759036</v>
      </c>
      <c r="AJ81" s="239">
        <f t="shared" si="61"/>
        <v>1546</v>
      </c>
      <c r="AK81" s="56">
        <f t="shared" si="62"/>
        <v>35824.836766679829</v>
      </c>
      <c r="AL81" s="51">
        <f t="shared" si="54"/>
        <v>0</v>
      </c>
      <c r="AM81" s="51">
        <f t="shared" si="55"/>
        <v>0</v>
      </c>
      <c r="AN81" s="51">
        <f t="shared" si="56"/>
        <v>0</v>
      </c>
      <c r="AO81" s="51">
        <f t="shared" si="57"/>
        <v>0</v>
      </c>
      <c r="AP81" s="51">
        <f t="shared" si="58"/>
        <v>0</v>
      </c>
      <c r="AQ81" s="57">
        <f t="shared" si="59"/>
        <v>35824.836766679829</v>
      </c>
      <c r="AR81" s="280">
        <f t="shared" si="63"/>
        <v>0</v>
      </c>
    </row>
    <row r="82" spans="2:44">
      <c r="B82" s="52">
        <f t="shared" si="47"/>
        <v>42656</v>
      </c>
      <c r="C82" s="48">
        <f>'5. APORTE_AMORTIZAÇÃO_QUOTISTAS'!B75</f>
        <v>42656</v>
      </c>
      <c r="D82" s="49">
        <f>'5. APORTE_AMORTIZAÇÃO_QUOTISTAS'!E75</f>
        <v>1120000</v>
      </c>
      <c r="E82" s="49">
        <f>'5. APORTE_AMORTIZAÇÃO_QUOTISTAS'!H75</f>
        <v>0</v>
      </c>
      <c r="F82" s="49">
        <f>'5. APORTE_AMORTIZAÇÃO_QUOTISTAS'!K75</f>
        <v>126000</v>
      </c>
      <c r="G82" s="49">
        <f>'5. APORTE_AMORTIZAÇÃO_QUOTISTAS'!N75</f>
        <v>1120000</v>
      </c>
      <c r="H82" s="49">
        <f>'5. APORTE_AMORTIZAÇÃO_QUOTISTAS'!Q75</f>
        <v>280000</v>
      </c>
      <c r="I82" s="49">
        <f>'5. APORTE_AMORTIZAÇÃO_QUOTISTAS'!T75</f>
        <v>0</v>
      </c>
      <c r="J82" s="53"/>
      <c r="K82" s="53"/>
      <c r="L82" s="53"/>
      <c r="M82" s="53"/>
      <c r="N82" s="53"/>
      <c r="O82" s="53"/>
      <c r="P82" s="49">
        <f t="shared" si="64"/>
        <v>1120000</v>
      </c>
      <c r="Q82" s="49">
        <f t="shared" si="65"/>
        <v>0</v>
      </c>
      <c r="R82" s="49">
        <f t="shared" si="66"/>
        <v>126000</v>
      </c>
      <c r="S82" s="49">
        <f t="shared" si="67"/>
        <v>1120000</v>
      </c>
      <c r="T82" s="49">
        <f t="shared" si="68"/>
        <v>280000</v>
      </c>
      <c r="U82" s="49">
        <f t="shared" si="69"/>
        <v>0</v>
      </c>
      <c r="V82" s="49">
        <f t="shared" si="70"/>
        <v>2646000</v>
      </c>
      <c r="W82" s="54">
        <f t="shared" si="71"/>
        <v>40767246</v>
      </c>
      <c r="X82" s="55" t="str">
        <f>'4. IPCA_IBGE'!B72</f>
        <v>set.20</v>
      </c>
      <c r="Y82" s="136" t="str">
        <f>'4. IPCA_IBGE'!B72</f>
        <v>set.20</v>
      </c>
      <c r="Z82" s="136">
        <f>'4. IPCA_IBGE'!C72</f>
        <v>5391.75</v>
      </c>
      <c r="AA82" s="232">
        <f t="shared" si="48"/>
        <v>207.72476468679</v>
      </c>
      <c r="AB82" s="229">
        <f t="shared" si="49"/>
        <v>0</v>
      </c>
      <c r="AC82" s="229">
        <f t="shared" si="50"/>
        <v>23.369036027263874</v>
      </c>
      <c r="AD82" s="229">
        <f t="shared" si="51"/>
        <v>207.72476468679</v>
      </c>
      <c r="AE82" s="229">
        <f t="shared" si="52"/>
        <v>51.931191171697499</v>
      </c>
      <c r="AF82" s="229">
        <f t="shared" si="53"/>
        <v>0</v>
      </c>
      <c r="AG82" s="229">
        <f t="shared" si="60"/>
        <v>490.7497565725414</v>
      </c>
      <c r="AH82" s="237">
        <f t="shared" si="72"/>
        <v>8030.1346567484452</v>
      </c>
      <c r="AI82" s="277">
        <f t="shared" si="73"/>
        <v>8030.1346567484452</v>
      </c>
      <c r="AJ82" s="239">
        <f t="shared" si="61"/>
        <v>1539</v>
      </c>
      <c r="AK82" s="56">
        <f t="shared" si="62"/>
        <v>748473.43190644076</v>
      </c>
      <c r="AL82" s="51">
        <f t="shared" si="54"/>
        <v>316814.15107150911</v>
      </c>
      <c r="AM82" s="51">
        <f t="shared" si="55"/>
        <v>0</v>
      </c>
      <c r="AN82" s="51">
        <f t="shared" si="56"/>
        <v>35641.59199554479</v>
      </c>
      <c r="AO82" s="51">
        <f t="shared" si="57"/>
        <v>316814.15107150911</v>
      </c>
      <c r="AP82" s="51">
        <f t="shared" si="58"/>
        <v>79203.537767877278</v>
      </c>
      <c r="AQ82" s="57">
        <f t="shared" si="59"/>
        <v>0</v>
      </c>
      <c r="AR82" s="280">
        <f t="shared" si="63"/>
        <v>0</v>
      </c>
    </row>
    <row r="83" spans="2:44" ht="25.5">
      <c r="B83" s="52">
        <f t="shared" si="47"/>
        <v>42720</v>
      </c>
      <c r="C83" s="48">
        <f>'5. APORTE_AMORTIZAÇÃO_QUOTISTAS'!B76</f>
        <v>42720</v>
      </c>
      <c r="D83" s="49">
        <f>'5. APORTE_AMORTIZAÇÃO_QUOTISTAS'!E76</f>
        <v>0</v>
      </c>
      <c r="E83" s="49">
        <f>'5. APORTE_AMORTIZAÇÃO_QUOTISTAS'!H76</f>
        <v>0</v>
      </c>
      <c r="F83" s="49">
        <f>'5. APORTE_AMORTIZAÇÃO_QUOTISTAS'!K76</f>
        <v>0</v>
      </c>
      <c r="G83" s="49">
        <f>'5. APORTE_AMORTIZAÇÃO_QUOTISTAS'!N76</f>
        <v>0</v>
      </c>
      <c r="H83" s="49">
        <f>'5. APORTE_AMORTIZAÇÃO_QUOTISTAS'!Q76</f>
        <v>0</v>
      </c>
      <c r="I83" s="49">
        <f>'5. APORTE_AMORTIZAÇÃO_QUOTISTAS'!T76</f>
        <v>22500</v>
      </c>
      <c r="J83" s="53"/>
      <c r="K83" s="53"/>
      <c r="L83" s="53"/>
      <c r="M83" s="53"/>
      <c r="N83" s="53"/>
      <c r="O83" s="53"/>
      <c r="P83" s="49">
        <f t="shared" si="64"/>
        <v>0</v>
      </c>
      <c r="Q83" s="49">
        <f t="shared" si="65"/>
        <v>0</v>
      </c>
      <c r="R83" s="49">
        <f t="shared" si="66"/>
        <v>0</v>
      </c>
      <c r="S83" s="49">
        <f t="shared" si="67"/>
        <v>0</v>
      </c>
      <c r="T83" s="49">
        <f t="shared" si="68"/>
        <v>0</v>
      </c>
      <c r="U83" s="49">
        <f t="shared" si="69"/>
        <v>22500</v>
      </c>
      <c r="V83" s="49">
        <f t="shared" si="70"/>
        <v>22500</v>
      </c>
      <c r="W83" s="54">
        <f t="shared" si="71"/>
        <v>40789746</v>
      </c>
      <c r="X83" s="55" t="str">
        <f>'4. IPCA_IBGE'!B74</f>
        <v>nov.20</v>
      </c>
      <c r="Y83" s="136" t="str">
        <f>'4. IPCA_IBGE'!B74</f>
        <v>nov.20</v>
      </c>
      <c r="Z83" s="136">
        <f>'4. IPCA_IBGE'!C74</f>
        <v>5486.52</v>
      </c>
      <c r="AA83" s="232">
        <f t="shared" si="48"/>
        <v>0</v>
      </c>
      <c r="AB83" s="229">
        <f t="shared" si="49"/>
        <v>0</v>
      </c>
      <c r="AC83" s="229">
        <f t="shared" si="50"/>
        <v>0</v>
      </c>
      <c r="AD83" s="229">
        <f t="shared" si="51"/>
        <v>0</v>
      </c>
      <c r="AE83" s="229">
        <f t="shared" si="52"/>
        <v>0</v>
      </c>
      <c r="AF83" s="229">
        <f t="shared" si="53"/>
        <v>4.1009601714748145</v>
      </c>
      <c r="AG83" s="229">
        <f t="shared" si="60"/>
        <v>4.1009601714748145</v>
      </c>
      <c r="AH83" s="237">
        <f t="shared" si="72"/>
        <v>8034.2356169199202</v>
      </c>
      <c r="AI83" s="277">
        <f t="shared" si="73"/>
        <v>8034.2356169199202</v>
      </c>
      <c r="AJ83" s="239">
        <f t="shared" si="61"/>
        <v>1475</v>
      </c>
      <c r="AK83" s="56">
        <f t="shared" si="62"/>
        <v>6067.1076681281047</v>
      </c>
      <c r="AL83" s="51">
        <f t="shared" si="54"/>
        <v>0</v>
      </c>
      <c r="AM83" s="51">
        <f t="shared" si="55"/>
        <v>0</v>
      </c>
      <c r="AN83" s="51">
        <f t="shared" si="56"/>
        <v>0</v>
      </c>
      <c r="AO83" s="51">
        <f t="shared" si="57"/>
        <v>0</v>
      </c>
      <c r="AP83" s="51">
        <f t="shared" si="58"/>
        <v>0</v>
      </c>
      <c r="AQ83" s="57">
        <f t="shared" si="59"/>
        <v>6067.1076681281047</v>
      </c>
      <c r="AR83" s="280">
        <f t="shared" si="63"/>
        <v>0</v>
      </c>
    </row>
    <row r="84" spans="2:44" ht="25.5">
      <c r="B84" s="52">
        <f t="shared" si="47"/>
        <v>42726</v>
      </c>
      <c r="C84" s="48">
        <f>'5. APORTE_AMORTIZAÇÃO_QUOTISTAS'!B77</f>
        <v>42726</v>
      </c>
      <c r="D84" s="49">
        <f>'5. APORTE_AMORTIZAÇÃO_QUOTISTAS'!E77</f>
        <v>0</v>
      </c>
      <c r="E84" s="49">
        <f>'5. APORTE_AMORTIZAÇÃO_QUOTISTAS'!H77</f>
        <v>0</v>
      </c>
      <c r="F84" s="49">
        <f>'5. APORTE_AMORTIZAÇÃO_QUOTISTAS'!K77</f>
        <v>0</v>
      </c>
      <c r="G84" s="49">
        <f>'5. APORTE_AMORTIZAÇÃO_QUOTISTAS'!N77</f>
        <v>0</v>
      </c>
      <c r="H84" s="49">
        <f>'5. APORTE_AMORTIZAÇÃO_QUOTISTAS'!Q77</f>
        <v>0</v>
      </c>
      <c r="I84" s="49">
        <f>'5. APORTE_AMORTIZAÇÃO_QUOTISTAS'!T77</f>
        <v>4500</v>
      </c>
      <c r="J84" s="53"/>
      <c r="K84" s="53"/>
      <c r="L84" s="53"/>
      <c r="M84" s="53"/>
      <c r="N84" s="53"/>
      <c r="O84" s="53"/>
      <c r="P84" s="49">
        <f t="shared" si="64"/>
        <v>0</v>
      </c>
      <c r="Q84" s="49">
        <f t="shared" si="65"/>
        <v>0</v>
      </c>
      <c r="R84" s="49">
        <f t="shared" si="66"/>
        <v>0</v>
      </c>
      <c r="S84" s="49">
        <f t="shared" si="67"/>
        <v>0</v>
      </c>
      <c r="T84" s="49">
        <f t="shared" si="68"/>
        <v>0</v>
      </c>
      <c r="U84" s="49">
        <f t="shared" si="69"/>
        <v>4500</v>
      </c>
      <c r="V84" s="49">
        <f t="shared" si="70"/>
        <v>4500</v>
      </c>
      <c r="W84" s="54">
        <f t="shared" si="71"/>
        <v>40794246</v>
      </c>
      <c r="X84" s="55" t="str">
        <f>'4. IPCA_IBGE'!B74</f>
        <v>nov.20</v>
      </c>
      <c r="Y84" s="136" t="str">
        <f>'4. IPCA_IBGE'!B74</f>
        <v>nov.20</v>
      </c>
      <c r="Z84" s="136">
        <f>'4. IPCA_IBGE'!C74</f>
        <v>5486.52</v>
      </c>
      <c r="AA84" s="232">
        <f t="shared" si="48"/>
        <v>0</v>
      </c>
      <c r="AB84" s="229">
        <f t="shared" si="49"/>
        <v>0</v>
      </c>
      <c r="AC84" s="229">
        <f t="shared" si="50"/>
        <v>0</v>
      </c>
      <c r="AD84" s="229">
        <f t="shared" si="51"/>
        <v>0</v>
      </c>
      <c r="AE84" s="229">
        <f t="shared" si="52"/>
        <v>0</v>
      </c>
      <c r="AF84" s="229">
        <f t="shared" si="53"/>
        <v>0.8201920342949629</v>
      </c>
      <c r="AG84" s="229">
        <f t="shared" si="60"/>
        <v>0.8201920342949629</v>
      </c>
      <c r="AH84" s="237">
        <f t="shared" si="72"/>
        <v>8035.0558089542155</v>
      </c>
      <c r="AI84" s="277">
        <f t="shared" si="73"/>
        <v>8035.0558089542155</v>
      </c>
      <c r="AJ84" s="239">
        <f t="shared" si="61"/>
        <v>1469</v>
      </c>
      <c r="AK84" s="56">
        <f t="shared" si="62"/>
        <v>1207.8756464278185</v>
      </c>
      <c r="AL84" s="51">
        <f t="shared" si="54"/>
        <v>0</v>
      </c>
      <c r="AM84" s="51">
        <f t="shared" si="55"/>
        <v>0</v>
      </c>
      <c r="AN84" s="51">
        <f t="shared" si="56"/>
        <v>0</v>
      </c>
      <c r="AO84" s="51">
        <f t="shared" si="57"/>
        <v>0</v>
      </c>
      <c r="AP84" s="51">
        <f t="shared" si="58"/>
        <v>0</v>
      </c>
      <c r="AQ84" s="57">
        <f t="shared" si="59"/>
        <v>1207.8756464278185</v>
      </c>
      <c r="AR84" s="280">
        <f t="shared" si="63"/>
        <v>0</v>
      </c>
    </row>
    <row r="85" spans="2:44">
      <c r="B85" s="52">
        <f t="shared" si="47"/>
        <v>42738</v>
      </c>
      <c r="C85" s="48">
        <f>'5. APORTE_AMORTIZAÇÃO_QUOTISTAS'!B78</f>
        <v>42738</v>
      </c>
      <c r="D85" s="49">
        <f>'5. APORTE_AMORTIZAÇÃO_QUOTISTAS'!E78</f>
        <v>200000</v>
      </c>
      <c r="E85" s="49">
        <f>'5. APORTE_AMORTIZAÇÃO_QUOTISTAS'!H78</f>
        <v>0</v>
      </c>
      <c r="F85" s="49">
        <f>'5. APORTE_AMORTIZAÇÃO_QUOTISTAS'!K78</f>
        <v>22500</v>
      </c>
      <c r="G85" s="49">
        <f>'5. APORTE_AMORTIZAÇÃO_QUOTISTAS'!N78</f>
        <v>0</v>
      </c>
      <c r="H85" s="49">
        <f>'5. APORTE_AMORTIZAÇÃO_QUOTISTAS'!Q78</f>
        <v>50000</v>
      </c>
      <c r="I85" s="49">
        <f>'5. APORTE_AMORTIZAÇÃO_QUOTISTAS'!T78</f>
        <v>0</v>
      </c>
      <c r="J85" s="53"/>
      <c r="K85" s="53"/>
      <c r="L85" s="53"/>
      <c r="M85" s="53"/>
      <c r="N85" s="53"/>
      <c r="O85" s="53"/>
      <c r="P85" s="49">
        <f t="shared" si="64"/>
        <v>200000</v>
      </c>
      <c r="Q85" s="49">
        <f t="shared" si="65"/>
        <v>0</v>
      </c>
      <c r="R85" s="49">
        <f t="shared" si="66"/>
        <v>22500</v>
      </c>
      <c r="S85" s="49">
        <f t="shared" si="67"/>
        <v>0</v>
      </c>
      <c r="T85" s="49">
        <f t="shared" si="68"/>
        <v>50000</v>
      </c>
      <c r="U85" s="49">
        <f t="shared" si="69"/>
        <v>0</v>
      </c>
      <c r="V85" s="49">
        <f t="shared" si="70"/>
        <v>272500</v>
      </c>
      <c r="W85" s="54">
        <f t="shared" si="71"/>
        <v>41066746</v>
      </c>
      <c r="X85" s="55" t="str">
        <f>'4. IPCA_IBGE'!B75</f>
        <v>dez.20</v>
      </c>
      <c r="Y85" s="136" t="str">
        <f>'4. IPCA_IBGE'!B75</f>
        <v>dez.20</v>
      </c>
      <c r="Z85" s="136">
        <f>'4. IPCA_IBGE'!C75</f>
        <v>5560.59</v>
      </c>
      <c r="AA85" s="232">
        <f t="shared" si="48"/>
        <v>35.967406336377977</v>
      </c>
      <c r="AB85" s="229">
        <f t="shared" si="49"/>
        <v>0</v>
      </c>
      <c r="AC85" s="229">
        <f t="shared" si="50"/>
        <v>4.046333212842522</v>
      </c>
      <c r="AD85" s="229">
        <f t="shared" si="51"/>
        <v>0</v>
      </c>
      <c r="AE85" s="229">
        <f t="shared" si="52"/>
        <v>8.9918515840944941</v>
      </c>
      <c r="AF85" s="229">
        <f t="shared" si="53"/>
        <v>0</v>
      </c>
      <c r="AG85" s="229">
        <f t="shared" si="60"/>
        <v>49.005591133314994</v>
      </c>
      <c r="AH85" s="237">
        <f t="shared" si="72"/>
        <v>8084.0614000875303</v>
      </c>
      <c r="AI85" s="277">
        <f t="shared" si="73"/>
        <v>8084.0614000875303</v>
      </c>
      <c r="AJ85" s="239">
        <f t="shared" si="61"/>
        <v>1457</v>
      </c>
      <c r="AK85" s="56">
        <f t="shared" si="62"/>
        <v>72472.889894304157</v>
      </c>
      <c r="AL85" s="51">
        <f t="shared" si="54"/>
        <v>53191.111849030567</v>
      </c>
      <c r="AM85" s="51">
        <f t="shared" si="55"/>
        <v>0</v>
      </c>
      <c r="AN85" s="51">
        <f t="shared" si="56"/>
        <v>5984.000083015937</v>
      </c>
      <c r="AO85" s="51">
        <f t="shared" si="57"/>
        <v>0</v>
      </c>
      <c r="AP85" s="51">
        <f t="shared" si="58"/>
        <v>13297.777962257642</v>
      </c>
      <c r="AQ85" s="57">
        <f t="shared" si="59"/>
        <v>0</v>
      </c>
      <c r="AR85" s="280">
        <f t="shared" si="63"/>
        <v>0</v>
      </c>
    </row>
    <row r="86" spans="2:44">
      <c r="B86" s="52">
        <f t="shared" si="47"/>
        <v>42739</v>
      </c>
      <c r="C86" s="48">
        <f>'5. APORTE_AMORTIZAÇÃO_QUOTISTAS'!B79</f>
        <v>42739</v>
      </c>
      <c r="D86" s="49">
        <f>'5. APORTE_AMORTIZAÇÃO_QUOTISTAS'!E79</f>
        <v>0</v>
      </c>
      <c r="E86" s="49">
        <f>'5. APORTE_AMORTIZAÇÃO_QUOTISTAS'!H79</f>
        <v>0</v>
      </c>
      <c r="F86" s="49">
        <f>'5. APORTE_AMORTIZAÇÃO_QUOTISTAS'!K79</f>
        <v>0</v>
      </c>
      <c r="G86" s="49">
        <f>'5. APORTE_AMORTIZAÇÃO_QUOTISTAS'!N79</f>
        <v>200000</v>
      </c>
      <c r="H86" s="49">
        <f>'5. APORTE_AMORTIZAÇÃO_QUOTISTAS'!Q79</f>
        <v>0</v>
      </c>
      <c r="I86" s="49">
        <f>'5. APORTE_AMORTIZAÇÃO_QUOTISTAS'!T79</f>
        <v>0</v>
      </c>
      <c r="J86" s="53"/>
      <c r="K86" s="53"/>
      <c r="L86" s="53"/>
      <c r="M86" s="53"/>
      <c r="N86" s="53"/>
      <c r="O86" s="53"/>
      <c r="P86" s="49">
        <f t="shared" si="64"/>
        <v>0</v>
      </c>
      <c r="Q86" s="49">
        <f t="shared" si="65"/>
        <v>0</v>
      </c>
      <c r="R86" s="49">
        <f t="shared" si="66"/>
        <v>0</v>
      </c>
      <c r="S86" s="49">
        <f t="shared" si="67"/>
        <v>200000</v>
      </c>
      <c r="T86" s="49">
        <f t="shared" si="68"/>
        <v>0</v>
      </c>
      <c r="U86" s="49">
        <f t="shared" si="69"/>
        <v>0</v>
      </c>
      <c r="V86" s="49">
        <f t="shared" si="70"/>
        <v>200000</v>
      </c>
      <c r="W86" s="54">
        <f t="shared" si="71"/>
        <v>41266746</v>
      </c>
      <c r="X86" s="55" t="str">
        <f>'4. IPCA_IBGE'!B75</f>
        <v>dez.20</v>
      </c>
      <c r="Y86" s="136" t="str">
        <f>'4. IPCA_IBGE'!B75</f>
        <v>dez.20</v>
      </c>
      <c r="Z86" s="136">
        <f>'4. IPCA_IBGE'!C75</f>
        <v>5560.59</v>
      </c>
      <c r="AA86" s="232">
        <f t="shared" si="48"/>
        <v>0</v>
      </c>
      <c r="AB86" s="229">
        <f t="shared" si="49"/>
        <v>0</v>
      </c>
      <c r="AC86" s="229">
        <f t="shared" si="50"/>
        <v>0</v>
      </c>
      <c r="AD86" s="229">
        <f t="shared" si="51"/>
        <v>35.967406336377977</v>
      </c>
      <c r="AE86" s="229">
        <f t="shared" si="52"/>
        <v>0</v>
      </c>
      <c r="AF86" s="229">
        <f t="shared" si="53"/>
        <v>0</v>
      </c>
      <c r="AG86" s="229">
        <f t="shared" si="60"/>
        <v>35.967406336377977</v>
      </c>
      <c r="AH86" s="237">
        <f t="shared" si="72"/>
        <v>8120.0288064239085</v>
      </c>
      <c r="AI86" s="277">
        <f t="shared" si="73"/>
        <v>8120.0288064239085</v>
      </c>
      <c r="AJ86" s="239">
        <f t="shared" si="61"/>
        <v>1456</v>
      </c>
      <c r="AK86" s="56">
        <f t="shared" si="62"/>
        <v>53150.134138645255</v>
      </c>
      <c r="AL86" s="51">
        <f t="shared" si="54"/>
        <v>0</v>
      </c>
      <c r="AM86" s="51">
        <f t="shared" si="55"/>
        <v>0</v>
      </c>
      <c r="AN86" s="51">
        <f t="shared" si="56"/>
        <v>0</v>
      </c>
      <c r="AO86" s="51">
        <f t="shared" si="57"/>
        <v>53150.134138645255</v>
      </c>
      <c r="AP86" s="51">
        <f t="shared" si="58"/>
        <v>0</v>
      </c>
      <c r="AQ86" s="57">
        <f t="shared" si="59"/>
        <v>0</v>
      </c>
      <c r="AR86" s="280">
        <f t="shared" si="63"/>
        <v>0</v>
      </c>
    </row>
    <row r="87" spans="2:44">
      <c r="B87" s="52">
        <f t="shared" si="47"/>
        <v>42819</v>
      </c>
      <c r="C87" s="48">
        <f>'5. APORTE_AMORTIZAÇÃO_QUOTISTAS'!B80</f>
        <v>42819</v>
      </c>
      <c r="D87" s="49">
        <f>'5. APORTE_AMORTIZAÇÃO_QUOTISTAS'!E80</f>
        <v>0</v>
      </c>
      <c r="E87" s="49">
        <f>'5. APORTE_AMORTIZAÇÃO_QUOTISTAS'!H80</f>
        <v>28000</v>
      </c>
      <c r="F87" s="49">
        <f>'5. APORTE_AMORTIZAÇÃO_QUOTISTAS'!K80</f>
        <v>0</v>
      </c>
      <c r="G87" s="49">
        <f>'5. APORTE_AMORTIZAÇÃO_QUOTISTAS'!N80</f>
        <v>0</v>
      </c>
      <c r="H87" s="49">
        <f>'5. APORTE_AMORTIZAÇÃO_QUOTISTAS'!Q80</f>
        <v>0</v>
      </c>
      <c r="I87" s="49">
        <f>'5. APORTE_AMORTIZAÇÃO_QUOTISTAS'!T80</f>
        <v>0</v>
      </c>
      <c r="J87" s="53"/>
      <c r="K87" s="53"/>
      <c r="L87" s="53"/>
      <c r="M87" s="53"/>
      <c r="N87" s="53"/>
      <c r="O87" s="53"/>
      <c r="P87" s="49">
        <f t="shared" si="64"/>
        <v>0</v>
      </c>
      <c r="Q87" s="49">
        <f t="shared" si="65"/>
        <v>28000</v>
      </c>
      <c r="R87" s="49">
        <f t="shared" si="66"/>
        <v>0</v>
      </c>
      <c r="S87" s="49">
        <f t="shared" si="67"/>
        <v>0</v>
      </c>
      <c r="T87" s="49">
        <f t="shared" si="68"/>
        <v>0</v>
      </c>
      <c r="U87" s="49">
        <f t="shared" si="69"/>
        <v>0</v>
      </c>
      <c r="V87" s="49">
        <f t="shared" si="70"/>
        <v>28000</v>
      </c>
      <c r="W87" s="54">
        <f t="shared" si="71"/>
        <v>41294746</v>
      </c>
      <c r="X87" s="55" t="str">
        <f>'4. IPCA_IBGE'!B77</f>
        <v>fev.21</v>
      </c>
      <c r="Y87" s="136" t="str">
        <f>'4. IPCA_IBGE'!B77</f>
        <v>fev.21</v>
      </c>
      <c r="Z87" s="136">
        <f>'4. IPCA_IBGE'!C77</f>
        <v>5622.43</v>
      </c>
      <c r="AA87" s="232">
        <f t="shared" si="48"/>
        <v>0</v>
      </c>
      <c r="AB87" s="229">
        <f t="shared" si="49"/>
        <v>4.9800531087092237</v>
      </c>
      <c r="AC87" s="229">
        <f t="shared" si="50"/>
        <v>0</v>
      </c>
      <c r="AD87" s="229">
        <f t="shared" si="51"/>
        <v>0</v>
      </c>
      <c r="AE87" s="229">
        <f t="shared" si="52"/>
        <v>0</v>
      </c>
      <c r="AF87" s="229">
        <f t="shared" si="53"/>
        <v>0</v>
      </c>
      <c r="AG87" s="229">
        <f t="shared" si="60"/>
        <v>4.9800531087092237</v>
      </c>
      <c r="AH87" s="237">
        <f t="shared" si="72"/>
        <v>8125.0088595326179</v>
      </c>
      <c r="AI87" s="277">
        <f t="shared" si="73"/>
        <v>8125.0088595326179</v>
      </c>
      <c r="AJ87" s="239">
        <f t="shared" si="61"/>
        <v>1376</v>
      </c>
      <c r="AK87" s="56">
        <f t="shared" si="62"/>
        <v>6985.0639342163413</v>
      </c>
      <c r="AL87" s="51">
        <f t="shared" si="54"/>
        <v>0</v>
      </c>
      <c r="AM87" s="51">
        <f t="shared" si="55"/>
        <v>6985.0639342163413</v>
      </c>
      <c r="AN87" s="51">
        <f t="shared" si="56"/>
        <v>0</v>
      </c>
      <c r="AO87" s="51">
        <f t="shared" si="57"/>
        <v>0</v>
      </c>
      <c r="AP87" s="51">
        <f t="shared" si="58"/>
        <v>0</v>
      </c>
      <c r="AQ87" s="57">
        <f t="shared" si="59"/>
        <v>0</v>
      </c>
      <c r="AR87" s="280">
        <f t="shared" si="63"/>
        <v>0</v>
      </c>
    </row>
    <row r="88" spans="2:44">
      <c r="B88" s="52">
        <f t="shared" si="47"/>
        <v>42819</v>
      </c>
      <c r="C88" s="48">
        <f>'5. APORTE_AMORTIZAÇÃO_QUOTISTAS'!B81</f>
        <v>42819</v>
      </c>
      <c r="D88" s="49">
        <f>'5. APORTE_AMORTIZAÇÃO_QUOTISTAS'!E81</f>
        <v>0</v>
      </c>
      <c r="E88" s="49">
        <f>'5. APORTE_AMORTIZAÇÃO_QUOTISTAS'!H81</f>
        <v>5000</v>
      </c>
      <c r="F88" s="49">
        <f>'5. APORTE_AMORTIZAÇÃO_QUOTISTAS'!K81</f>
        <v>0</v>
      </c>
      <c r="G88" s="49">
        <f>'5. APORTE_AMORTIZAÇÃO_QUOTISTAS'!N81</f>
        <v>0</v>
      </c>
      <c r="H88" s="49">
        <f>'5. APORTE_AMORTIZAÇÃO_QUOTISTAS'!Q81</f>
        <v>0</v>
      </c>
      <c r="I88" s="49">
        <f>'5. APORTE_AMORTIZAÇÃO_QUOTISTAS'!T81</f>
        <v>0</v>
      </c>
      <c r="J88" s="53"/>
      <c r="K88" s="53"/>
      <c r="L88" s="53"/>
      <c r="M88" s="53"/>
      <c r="N88" s="53"/>
      <c r="O88" s="53"/>
      <c r="P88" s="49">
        <f t="shared" si="64"/>
        <v>0</v>
      </c>
      <c r="Q88" s="49">
        <f t="shared" si="65"/>
        <v>5000</v>
      </c>
      <c r="R88" s="49">
        <f t="shared" si="66"/>
        <v>0</v>
      </c>
      <c r="S88" s="49">
        <f t="shared" si="67"/>
        <v>0</v>
      </c>
      <c r="T88" s="49">
        <f t="shared" si="68"/>
        <v>0</v>
      </c>
      <c r="U88" s="49">
        <f t="shared" si="69"/>
        <v>0</v>
      </c>
      <c r="V88" s="49">
        <f t="shared" si="70"/>
        <v>5000</v>
      </c>
      <c r="W88" s="54">
        <f t="shared" si="71"/>
        <v>41299746</v>
      </c>
      <c r="X88" s="55" t="str">
        <f>'4. IPCA_IBGE'!B77</f>
        <v>fev.21</v>
      </c>
      <c r="Y88" s="136" t="str">
        <f>'4. IPCA_IBGE'!B77</f>
        <v>fev.21</v>
      </c>
      <c r="Z88" s="136">
        <f>'4. IPCA_IBGE'!C77</f>
        <v>5622.43</v>
      </c>
      <c r="AA88" s="232">
        <f t="shared" si="48"/>
        <v>0</v>
      </c>
      <c r="AB88" s="229">
        <f t="shared" si="49"/>
        <v>0.88929519798378986</v>
      </c>
      <c r="AC88" s="229">
        <f t="shared" si="50"/>
        <v>0</v>
      </c>
      <c r="AD88" s="229">
        <f t="shared" si="51"/>
        <v>0</v>
      </c>
      <c r="AE88" s="229">
        <f t="shared" si="52"/>
        <v>0</v>
      </c>
      <c r="AF88" s="229">
        <f t="shared" si="53"/>
        <v>0</v>
      </c>
      <c r="AG88" s="229">
        <f t="shared" si="60"/>
        <v>0.88929519798378986</v>
      </c>
      <c r="AH88" s="237">
        <f t="shared" si="72"/>
        <v>8125.8981547306021</v>
      </c>
      <c r="AI88" s="277">
        <f t="shared" si="73"/>
        <v>8125.8981547306021</v>
      </c>
      <c r="AJ88" s="239">
        <f t="shared" si="61"/>
        <v>1376</v>
      </c>
      <c r="AK88" s="56">
        <f t="shared" si="62"/>
        <v>1247.3328453957756</v>
      </c>
      <c r="AL88" s="51">
        <f t="shared" si="54"/>
        <v>0</v>
      </c>
      <c r="AM88" s="51">
        <f t="shared" si="55"/>
        <v>1247.3328453957756</v>
      </c>
      <c r="AN88" s="51">
        <f t="shared" si="56"/>
        <v>0</v>
      </c>
      <c r="AO88" s="51">
        <f t="shared" si="57"/>
        <v>0</v>
      </c>
      <c r="AP88" s="51">
        <f t="shared" si="58"/>
        <v>0</v>
      </c>
      <c r="AQ88" s="57">
        <f t="shared" si="59"/>
        <v>0</v>
      </c>
      <c r="AR88" s="280">
        <f t="shared" si="63"/>
        <v>0</v>
      </c>
    </row>
    <row r="89" spans="2:44" ht="25.5">
      <c r="B89" s="52">
        <f t="shared" si="47"/>
        <v>42825</v>
      </c>
      <c r="C89" s="48">
        <f>'5. APORTE_AMORTIZAÇÃO_QUOTISTAS'!B82</f>
        <v>42825</v>
      </c>
      <c r="D89" s="49">
        <f>'5. APORTE_AMORTIZAÇÃO_QUOTISTAS'!E82</f>
        <v>0</v>
      </c>
      <c r="E89" s="49">
        <f>'5. APORTE_AMORTIZAÇÃO_QUOTISTAS'!H82</f>
        <v>0</v>
      </c>
      <c r="F89" s="49">
        <f>'5. APORTE_AMORTIZAÇÃO_QUOTISTAS'!K82</f>
        <v>0</v>
      </c>
      <c r="G89" s="49">
        <f>'5. APORTE_AMORTIZAÇÃO_QUOTISTAS'!N82</f>
        <v>0</v>
      </c>
      <c r="H89" s="49">
        <f>'5. APORTE_AMORTIZAÇÃO_QUOTISTAS'!Q82</f>
        <v>0</v>
      </c>
      <c r="I89" s="49">
        <f>'5. APORTE_AMORTIZAÇÃO_QUOTISTAS'!T82</f>
        <v>72000</v>
      </c>
      <c r="J89" s="53"/>
      <c r="K89" s="53"/>
      <c r="L89" s="53"/>
      <c r="M89" s="53"/>
      <c r="N89" s="53"/>
      <c r="O89" s="53"/>
      <c r="P89" s="49">
        <f t="shared" si="64"/>
        <v>0</v>
      </c>
      <c r="Q89" s="49">
        <f t="shared" si="65"/>
        <v>0</v>
      </c>
      <c r="R89" s="49">
        <f t="shared" si="66"/>
        <v>0</v>
      </c>
      <c r="S89" s="49">
        <f t="shared" si="67"/>
        <v>0</v>
      </c>
      <c r="T89" s="49">
        <f t="shared" si="68"/>
        <v>0</v>
      </c>
      <c r="U89" s="49">
        <f t="shared" si="69"/>
        <v>72000</v>
      </c>
      <c r="V89" s="49">
        <f t="shared" si="70"/>
        <v>72000</v>
      </c>
      <c r="W89" s="54">
        <f t="shared" si="71"/>
        <v>41371746</v>
      </c>
      <c r="X89" s="55" t="str">
        <f>'4. IPCA_IBGE'!B78</f>
        <v>mar.21</v>
      </c>
      <c r="Y89" s="136" t="str">
        <f>'4. IPCA_IBGE'!B78</f>
        <v>mar.21</v>
      </c>
      <c r="Z89" s="136">
        <f>'4. IPCA_IBGE'!C78</f>
        <v>5674.72</v>
      </c>
      <c r="AA89" s="232">
        <f t="shared" si="48"/>
        <v>0</v>
      </c>
      <c r="AB89" s="229">
        <f t="shared" si="49"/>
        <v>0</v>
      </c>
      <c r="AC89" s="229">
        <f t="shared" si="50"/>
        <v>0</v>
      </c>
      <c r="AD89" s="229">
        <f t="shared" si="51"/>
        <v>0</v>
      </c>
      <c r="AE89" s="229">
        <f t="shared" si="52"/>
        <v>0</v>
      </c>
      <c r="AF89" s="229">
        <f t="shared" si="53"/>
        <v>12.687850678095129</v>
      </c>
      <c r="AG89" s="229">
        <f t="shared" si="60"/>
        <v>12.687850678095129</v>
      </c>
      <c r="AH89" s="237">
        <f t="shared" si="72"/>
        <v>8138.586005408697</v>
      </c>
      <c r="AI89" s="277">
        <f t="shared" si="73"/>
        <v>8138.586005408697</v>
      </c>
      <c r="AJ89" s="239">
        <f t="shared" si="61"/>
        <v>1370</v>
      </c>
      <c r="AK89" s="56">
        <f t="shared" si="62"/>
        <v>17874.269319417668</v>
      </c>
      <c r="AL89" s="51">
        <f t="shared" si="54"/>
        <v>0</v>
      </c>
      <c r="AM89" s="51">
        <f t="shared" si="55"/>
        <v>0</v>
      </c>
      <c r="AN89" s="51">
        <f t="shared" si="56"/>
        <v>0</v>
      </c>
      <c r="AO89" s="51">
        <f t="shared" si="57"/>
        <v>0</v>
      </c>
      <c r="AP89" s="51">
        <f t="shared" si="58"/>
        <v>0</v>
      </c>
      <c r="AQ89" s="57">
        <f t="shared" si="59"/>
        <v>17874.269319417668</v>
      </c>
      <c r="AR89" s="280">
        <f t="shared" si="63"/>
        <v>0</v>
      </c>
    </row>
    <row r="90" spans="2:44" ht="25.5">
      <c r="B90" s="52">
        <f t="shared" si="47"/>
        <v>42846</v>
      </c>
      <c r="C90" s="48">
        <f>'5. APORTE_AMORTIZAÇÃO_QUOTISTAS'!B83</f>
        <v>42846</v>
      </c>
      <c r="D90" s="49">
        <f>'5. APORTE_AMORTIZAÇÃO_QUOTISTAS'!E83</f>
        <v>640000</v>
      </c>
      <c r="E90" s="49">
        <f>'5. APORTE_AMORTIZAÇÃO_QUOTISTAS'!H83</f>
        <v>0</v>
      </c>
      <c r="F90" s="49">
        <f>'5. APORTE_AMORTIZAÇÃO_QUOTISTAS'!K83</f>
        <v>72000</v>
      </c>
      <c r="G90" s="49">
        <f>'5. APORTE_AMORTIZAÇÃO_QUOTISTAS'!N83</f>
        <v>640000</v>
      </c>
      <c r="H90" s="49">
        <f>'5. APORTE_AMORTIZAÇÃO_QUOTISTAS'!Q83</f>
        <v>160000</v>
      </c>
      <c r="I90" s="49">
        <f>'5. APORTE_AMORTIZAÇÃO_QUOTISTAS'!T83</f>
        <v>0</v>
      </c>
      <c r="J90" s="53"/>
      <c r="K90" s="53"/>
      <c r="L90" s="53"/>
      <c r="M90" s="53"/>
      <c r="N90" s="53"/>
      <c r="O90" s="53"/>
      <c r="P90" s="49">
        <f t="shared" si="64"/>
        <v>640000</v>
      </c>
      <c r="Q90" s="49">
        <f t="shared" si="65"/>
        <v>0</v>
      </c>
      <c r="R90" s="49">
        <f t="shared" si="66"/>
        <v>72000</v>
      </c>
      <c r="S90" s="49">
        <f t="shared" si="67"/>
        <v>640000</v>
      </c>
      <c r="T90" s="49">
        <f t="shared" si="68"/>
        <v>160000</v>
      </c>
      <c r="U90" s="49">
        <f t="shared" si="69"/>
        <v>0</v>
      </c>
      <c r="V90" s="49">
        <f t="shared" si="70"/>
        <v>1512000</v>
      </c>
      <c r="W90" s="54">
        <f t="shared" si="71"/>
        <v>42883746</v>
      </c>
      <c r="X90" s="55" t="str">
        <f>'4. IPCA_IBGE'!B78</f>
        <v>mar.21</v>
      </c>
      <c r="Y90" s="136" t="str">
        <f>'4. IPCA_IBGE'!B78</f>
        <v>mar.21</v>
      </c>
      <c r="Z90" s="136">
        <f>'4. IPCA_IBGE'!C78</f>
        <v>5674.72</v>
      </c>
      <c r="AA90" s="232">
        <f t="shared" si="48"/>
        <v>112.78089491640115</v>
      </c>
      <c r="AB90" s="229">
        <f t="shared" si="49"/>
        <v>0</v>
      </c>
      <c r="AC90" s="229">
        <f t="shared" si="50"/>
        <v>12.687850678095129</v>
      </c>
      <c r="AD90" s="229">
        <f t="shared" si="51"/>
        <v>112.78089491640115</v>
      </c>
      <c r="AE90" s="229">
        <f t="shared" si="52"/>
        <v>28.195223729100288</v>
      </c>
      <c r="AF90" s="229">
        <f t="shared" si="53"/>
        <v>0</v>
      </c>
      <c r="AG90" s="229">
        <f t="shared" si="60"/>
        <v>266.44486423999774</v>
      </c>
      <c r="AH90" s="237">
        <f t="shared" si="72"/>
        <v>8405.0308696486954</v>
      </c>
      <c r="AI90" s="277">
        <f t="shared" si="73"/>
        <v>8405.0308696486954</v>
      </c>
      <c r="AJ90" s="239">
        <f t="shared" si="61"/>
        <v>1349</v>
      </c>
      <c r="AK90" s="56">
        <f t="shared" si="62"/>
        <v>368955.37347565545</v>
      </c>
      <c r="AL90" s="51">
        <f t="shared" si="54"/>
        <v>156171.58665636205</v>
      </c>
      <c r="AM90" s="51">
        <f t="shared" si="55"/>
        <v>0</v>
      </c>
      <c r="AN90" s="51">
        <f t="shared" si="56"/>
        <v>17569.303498840731</v>
      </c>
      <c r="AO90" s="51">
        <f t="shared" si="57"/>
        <v>156171.58665636205</v>
      </c>
      <c r="AP90" s="51">
        <f t="shared" si="58"/>
        <v>39042.896664090513</v>
      </c>
      <c r="AQ90" s="57">
        <f t="shared" si="59"/>
        <v>0</v>
      </c>
      <c r="AR90" s="280">
        <f t="shared" si="63"/>
        <v>0</v>
      </c>
    </row>
    <row r="91" spans="2:44" ht="25.5">
      <c r="B91" s="52">
        <f t="shared" si="47"/>
        <v>42852</v>
      </c>
      <c r="C91" s="48">
        <f>'5. APORTE_AMORTIZAÇÃO_QUOTISTAS'!B84</f>
        <v>42852</v>
      </c>
      <c r="D91" s="49">
        <f>'5. APORTE_AMORTIZAÇÃO_QUOTISTAS'!E84</f>
        <v>0</v>
      </c>
      <c r="E91" s="49">
        <f>'5. APORTE_AMORTIZAÇÃO_QUOTISTAS'!H84</f>
        <v>16000</v>
      </c>
      <c r="F91" s="49">
        <f>'5. APORTE_AMORTIZAÇÃO_QUOTISTAS'!K84</f>
        <v>0</v>
      </c>
      <c r="G91" s="49">
        <f>'5. APORTE_AMORTIZAÇÃO_QUOTISTAS'!N84</f>
        <v>0</v>
      </c>
      <c r="H91" s="49">
        <f>'5. APORTE_AMORTIZAÇÃO_QUOTISTAS'!Q84</f>
        <v>0</v>
      </c>
      <c r="I91" s="49">
        <f>'5. APORTE_AMORTIZAÇÃO_QUOTISTAS'!T84</f>
        <v>0</v>
      </c>
      <c r="J91" s="53"/>
      <c r="K91" s="53"/>
      <c r="L91" s="53"/>
      <c r="M91" s="53"/>
      <c r="N91" s="53"/>
      <c r="O91" s="53"/>
      <c r="P91" s="49">
        <f t="shared" si="64"/>
        <v>0</v>
      </c>
      <c r="Q91" s="49">
        <f t="shared" si="65"/>
        <v>16000</v>
      </c>
      <c r="R91" s="49">
        <f t="shared" si="66"/>
        <v>0</v>
      </c>
      <c r="S91" s="49">
        <f t="shared" si="67"/>
        <v>0</v>
      </c>
      <c r="T91" s="49">
        <f t="shared" si="68"/>
        <v>0</v>
      </c>
      <c r="U91" s="49">
        <f t="shared" si="69"/>
        <v>0</v>
      </c>
      <c r="V91" s="49">
        <f t="shared" si="70"/>
        <v>16000</v>
      </c>
      <c r="W91" s="54">
        <f t="shared" si="71"/>
        <v>42899746</v>
      </c>
      <c r="X91" s="55" t="str">
        <f>'4. IPCA_IBGE'!B78</f>
        <v>mar.21</v>
      </c>
      <c r="Y91" s="136" t="str">
        <f>'4. IPCA_IBGE'!B78</f>
        <v>mar.21</v>
      </c>
      <c r="Z91" s="136">
        <f>'4. IPCA_IBGE'!C78</f>
        <v>5674.72</v>
      </c>
      <c r="AA91" s="232">
        <f t="shared" si="48"/>
        <v>0</v>
      </c>
      <c r="AB91" s="229">
        <f t="shared" si="49"/>
        <v>2.8195223729100287</v>
      </c>
      <c r="AC91" s="229">
        <f t="shared" si="50"/>
        <v>0</v>
      </c>
      <c r="AD91" s="229">
        <f t="shared" si="51"/>
        <v>0</v>
      </c>
      <c r="AE91" s="229">
        <f t="shared" si="52"/>
        <v>0</v>
      </c>
      <c r="AF91" s="229">
        <f t="shared" si="53"/>
        <v>0</v>
      </c>
      <c r="AG91" s="229">
        <f t="shared" si="60"/>
        <v>2.8195223729100287</v>
      </c>
      <c r="AH91" s="237">
        <f t="shared" si="72"/>
        <v>8407.8503920216062</v>
      </c>
      <c r="AI91" s="277">
        <f t="shared" si="73"/>
        <v>8407.8503920216062</v>
      </c>
      <c r="AJ91" s="239">
        <f t="shared" si="61"/>
        <v>1343</v>
      </c>
      <c r="AK91" s="56">
        <f t="shared" si="62"/>
        <v>3884.969029100459</v>
      </c>
      <c r="AL91" s="51">
        <f t="shared" si="54"/>
        <v>0</v>
      </c>
      <c r="AM91" s="51">
        <f t="shared" si="55"/>
        <v>3884.969029100459</v>
      </c>
      <c r="AN91" s="51">
        <f t="shared" si="56"/>
        <v>0</v>
      </c>
      <c r="AO91" s="51">
        <f t="shared" si="57"/>
        <v>0</v>
      </c>
      <c r="AP91" s="51">
        <f t="shared" si="58"/>
        <v>0</v>
      </c>
      <c r="AQ91" s="57">
        <f t="shared" si="59"/>
        <v>0</v>
      </c>
      <c r="AR91" s="280">
        <f t="shared" si="63"/>
        <v>0</v>
      </c>
    </row>
    <row r="92" spans="2:44" ht="25.5">
      <c r="B92" s="52">
        <f t="shared" si="47"/>
        <v>42909</v>
      </c>
      <c r="C92" s="48">
        <f>'5. APORTE_AMORTIZAÇÃO_QUOTISTAS'!B85</f>
        <v>42909</v>
      </c>
      <c r="D92" s="49">
        <f>'5. APORTE_AMORTIZAÇÃO_QUOTISTAS'!E85</f>
        <v>0</v>
      </c>
      <c r="E92" s="49">
        <f>'5. APORTE_AMORTIZAÇÃO_QUOTISTAS'!H85</f>
        <v>0</v>
      </c>
      <c r="F92" s="49">
        <f>'5. APORTE_AMORTIZAÇÃO_QUOTISTAS'!K85</f>
        <v>0</v>
      </c>
      <c r="G92" s="49">
        <f>'5. APORTE_AMORTIZAÇÃO_QUOTISTAS'!N85</f>
        <v>0</v>
      </c>
      <c r="H92" s="49">
        <f>'5. APORTE_AMORTIZAÇÃO_QUOTISTAS'!Q85</f>
        <v>0</v>
      </c>
      <c r="I92" s="49">
        <f>'5. APORTE_AMORTIZAÇÃO_QUOTISTAS'!T85</f>
        <v>49500</v>
      </c>
      <c r="J92" s="53"/>
      <c r="K92" s="53"/>
      <c r="L92" s="53"/>
      <c r="M92" s="53"/>
      <c r="N92" s="53"/>
      <c r="O92" s="53"/>
      <c r="P92" s="49">
        <f t="shared" si="64"/>
        <v>0</v>
      </c>
      <c r="Q92" s="49">
        <f t="shared" si="65"/>
        <v>0</v>
      </c>
      <c r="R92" s="49">
        <f t="shared" si="66"/>
        <v>0</v>
      </c>
      <c r="S92" s="49">
        <f t="shared" si="67"/>
        <v>0</v>
      </c>
      <c r="T92" s="49">
        <f t="shared" si="68"/>
        <v>0</v>
      </c>
      <c r="U92" s="49">
        <f t="shared" si="69"/>
        <v>49500</v>
      </c>
      <c r="V92" s="49">
        <f t="shared" si="70"/>
        <v>49500</v>
      </c>
      <c r="W92" s="54">
        <f t="shared" si="71"/>
        <v>42949246</v>
      </c>
      <c r="X92" s="55" t="str">
        <f>'4. IPCA_IBGE'!B80</f>
        <v>mai.21</v>
      </c>
      <c r="Y92" s="136" t="str">
        <f>'4. IPCA_IBGE'!B80</f>
        <v>mai.21</v>
      </c>
      <c r="Z92" s="136">
        <f>'4. IPCA_IBGE'!C80</f>
        <v>5739.56</v>
      </c>
      <c r="AA92" s="232">
        <f t="shared" si="48"/>
        <v>0</v>
      </c>
      <c r="AB92" s="229">
        <f t="shared" si="49"/>
        <v>0</v>
      </c>
      <c r="AC92" s="229">
        <f t="shared" si="50"/>
        <v>0</v>
      </c>
      <c r="AD92" s="229">
        <f t="shared" si="51"/>
        <v>0</v>
      </c>
      <c r="AE92" s="229">
        <f t="shared" si="52"/>
        <v>0</v>
      </c>
      <c r="AF92" s="229">
        <f t="shared" si="53"/>
        <v>8.6243544801343646</v>
      </c>
      <c r="AG92" s="229">
        <f t="shared" si="60"/>
        <v>8.6243544801343646</v>
      </c>
      <c r="AH92" s="237">
        <f t="shared" si="72"/>
        <v>8416.4747465017408</v>
      </c>
      <c r="AI92" s="277">
        <f t="shared" si="73"/>
        <v>8416.4747465017408</v>
      </c>
      <c r="AJ92" s="239">
        <f t="shared" si="61"/>
        <v>1286</v>
      </c>
      <c r="AK92" s="56">
        <f t="shared" si="62"/>
        <v>11454.163155928713</v>
      </c>
      <c r="AL92" s="51">
        <f t="shared" si="54"/>
        <v>0</v>
      </c>
      <c r="AM92" s="51">
        <f t="shared" si="55"/>
        <v>0</v>
      </c>
      <c r="AN92" s="51">
        <f t="shared" si="56"/>
        <v>0</v>
      </c>
      <c r="AO92" s="51">
        <f t="shared" si="57"/>
        <v>0</v>
      </c>
      <c r="AP92" s="51">
        <f t="shared" si="58"/>
        <v>0</v>
      </c>
      <c r="AQ92" s="57">
        <f t="shared" si="59"/>
        <v>11454.163155928713</v>
      </c>
      <c r="AR92" s="280">
        <f t="shared" si="63"/>
        <v>0</v>
      </c>
    </row>
    <row r="93" spans="2:44">
      <c r="B93" s="52">
        <f t="shared" si="47"/>
        <v>42931</v>
      </c>
      <c r="C93" s="48">
        <f>'5. APORTE_AMORTIZAÇÃO_QUOTISTAS'!B86</f>
        <v>42931</v>
      </c>
      <c r="D93" s="49">
        <f>'5. APORTE_AMORTIZAÇÃO_QUOTISTAS'!E86</f>
        <v>440000</v>
      </c>
      <c r="E93" s="49">
        <f>'5. APORTE_AMORTIZAÇÃO_QUOTISTAS'!H86</f>
        <v>0</v>
      </c>
      <c r="F93" s="49">
        <f>'5. APORTE_AMORTIZAÇÃO_QUOTISTAS'!K86</f>
        <v>0</v>
      </c>
      <c r="G93" s="49">
        <f>'5. APORTE_AMORTIZAÇÃO_QUOTISTAS'!N86</f>
        <v>0</v>
      </c>
      <c r="H93" s="49">
        <f>'5. APORTE_AMORTIZAÇÃO_QUOTISTAS'!Q86</f>
        <v>110000</v>
      </c>
      <c r="I93" s="49">
        <f>'5. APORTE_AMORTIZAÇÃO_QUOTISTAS'!T86</f>
        <v>0</v>
      </c>
      <c r="J93" s="53"/>
      <c r="K93" s="53"/>
      <c r="L93" s="53"/>
      <c r="M93" s="53"/>
      <c r="N93" s="53"/>
      <c r="O93" s="53"/>
      <c r="P93" s="49">
        <f t="shared" si="64"/>
        <v>440000</v>
      </c>
      <c r="Q93" s="49">
        <f t="shared" si="65"/>
        <v>0</v>
      </c>
      <c r="R93" s="49">
        <f t="shared" si="66"/>
        <v>0</v>
      </c>
      <c r="S93" s="49">
        <f t="shared" si="67"/>
        <v>0</v>
      </c>
      <c r="T93" s="49">
        <f t="shared" si="68"/>
        <v>110000</v>
      </c>
      <c r="U93" s="49">
        <f t="shared" si="69"/>
        <v>0</v>
      </c>
      <c r="V93" s="49">
        <f t="shared" si="70"/>
        <v>550000</v>
      </c>
      <c r="W93" s="54">
        <f t="shared" si="71"/>
        <v>43499246</v>
      </c>
      <c r="X93" s="55" t="str">
        <f>'4. IPCA_IBGE'!B81</f>
        <v>jun.21</v>
      </c>
      <c r="Y93" s="136" t="str">
        <f>'4. IPCA_IBGE'!B81</f>
        <v>jun.21</v>
      </c>
      <c r="Z93" s="136">
        <f>'4. IPCA_IBGE'!C81</f>
        <v>5769.98</v>
      </c>
      <c r="AA93" s="232">
        <f t="shared" si="48"/>
        <v>76.256763454985986</v>
      </c>
      <c r="AB93" s="229">
        <f t="shared" si="49"/>
        <v>0</v>
      </c>
      <c r="AC93" s="229">
        <f t="shared" si="50"/>
        <v>0</v>
      </c>
      <c r="AD93" s="229">
        <f t="shared" si="51"/>
        <v>0</v>
      </c>
      <c r="AE93" s="229">
        <f t="shared" si="52"/>
        <v>19.064190863746497</v>
      </c>
      <c r="AF93" s="229">
        <f t="shared" si="53"/>
        <v>0</v>
      </c>
      <c r="AG93" s="229">
        <f t="shared" si="60"/>
        <v>95.320954318732475</v>
      </c>
      <c r="AH93" s="237">
        <f t="shared" si="72"/>
        <v>8511.7957008204739</v>
      </c>
      <c r="AI93" s="277">
        <f t="shared" si="73"/>
        <v>8511.7957008204739</v>
      </c>
      <c r="AJ93" s="239">
        <f t="shared" si="61"/>
        <v>1264</v>
      </c>
      <c r="AK93" s="56">
        <f t="shared" si="62"/>
        <v>124861.09801140055</v>
      </c>
      <c r="AL93" s="51">
        <f t="shared" si="54"/>
        <v>99888.878409120487</v>
      </c>
      <c r="AM93" s="51">
        <f t="shared" si="55"/>
        <v>0</v>
      </c>
      <c r="AN93" s="51">
        <f t="shared" si="56"/>
        <v>0</v>
      </c>
      <c r="AO93" s="51">
        <f t="shared" si="57"/>
        <v>0</v>
      </c>
      <c r="AP93" s="51">
        <f t="shared" si="58"/>
        <v>24972.219602280122</v>
      </c>
      <c r="AQ93" s="57">
        <f t="shared" si="59"/>
        <v>0</v>
      </c>
      <c r="AR93" s="280">
        <f t="shared" si="63"/>
        <v>0</v>
      </c>
    </row>
    <row r="94" spans="2:44">
      <c r="B94" s="52">
        <f t="shared" si="47"/>
        <v>42934</v>
      </c>
      <c r="C94" s="48">
        <f>'5. APORTE_AMORTIZAÇÃO_QUOTISTAS'!B87</f>
        <v>42934</v>
      </c>
      <c r="D94" s="49">
        <f>'5. APORTE_AMORTIZAÇÃO_QUOTISTAS'!E87</f>
        <v>0</v>
      </c>
      <c r="E94" s="49">
        <f>'5. APORTE_AMORTIZAÇÃO_QUOTISTAS'!H87</f>
        <v>0</v>
      </c>
      <c r="F94" s="49">
        <f>'5. APORTE_AMORTIZAÇÃO_QUOTISTAS'!K87</f>
        <v>49500</v>
      </c>
      <c r="G94" s="49">
        <f>'5. APORTE_AMORTIZAÇÃO_QUOTISTAS'!N87</f>
        <v>440000</v>
      </c>
      <c r="H94" s="49">
        <f>'5. APORTE_AMORTIZAÇÃO_QUOTISTAS'!Q87</f>
        <v>0</v>
      </c>
      <c r="I94" s="49">
        <f>'5. APORTE_AMORTIZAÇÃO_QUOTISTAS'!T87</f>
        <v>0</v>
      </c>
      <c r="J94" s="53"/>
      <c r="K94" s="53"/>
      <c r="L94" s="53"/>
      <c r="M94" s="53"/>
      <c r="N94" s="53"/>
      <c r="O94" s="53"/>
      <c r="P94" s="49">
        <f t="shared" si="64"/>
        <v>0</v>
      </c>
      <c r="Q94" s="49">
        <f t="shared" si="65"/>
        <v>0</v>
      </c>
      <c r="R94" s="49">
        <f t="shared" si="66"/>
        <v>49500</v>
      </c>
      <c r="S94" s="49">
        <f t="shared" si="67"/>
        <v>440000</v>
      </c>
      <c r="T94" s="49">
        <f t="shared" si="68"/>
        <v>0</v>
      </c>
      <c r="U94" s="49">
        <f t="shared" si="69"/>
        <v>0</v>
      </c>
      <c r="V94" s="49">
        <f t="shared" si="70"/>
        <v>489500</v>
      </c>
      <c r="W94" s="54">
        <f t="shared" si="71"/>
        <v>43988746</v>
      </c>
      <c r="X94" s="55" t="str">
        <f>'4. IPCA_IBGE'!B81</f>
        <v>jun.21</v>
      </c>
      <c r="Y94" s="136" t="str">
        <f>'4. IPCA_IBGE'!B81</f>
        <v>jun.21</v>
      </c>
      <c r="Z94" s="136">
        <f>'4. IPCA_IBGE'!C81</f>
        <v>5769.98</v>
      </c>
      <c r="AA94" s="232">
        <f t="shared" si="48"/>
        <v>0</v>
      </c>
      <c r="AB94" s="229">
        <f t="shared" si="49"/>
        <v>0</v>
      </c>
      <c r="AC94" s="229">
        <f t="shared" si="50"/>
        <v>8.5788858886859227</v>
      </c>
      <c r="AD94" s="229">
        <f t="shared" si="51"/>
        <v>76.256763454985986</v>
      </c>
      <c r="AE94" s="229">
        <f t="shared" si="52"/>
        <v>0</v>
      </c>
      <c r="AF94" s="229">
        <f t="shared" si="53"/>
        <v>0</v>
      </c>
      <c r="AG94" s="229">
        <f t="shared" si="60"/>
        <v>84.835649343671903</v>
      </c>
      <c r="AH94" s="237">
        <f t="shared" si="72"/>
        <v>8596.6313501641453</v>
      </c>
      <c r="AI94" s="277">
        <f t="shared" si="73"/>
        <v>8596.6313501641453</v>
      </c>
      <c r="AJ94" s="239">
        <f t="shared" si="61"/>
        <v>1261</v>
      </c>
      <c r="AK94" s="56">
        <f t="shared" si="62"/>
        <v>110834.79933396855</v>
      </c>
      <c r="AL94" s="51">
        <f t="shared" si="54"/>
        <v>0</v>
      </c>
      <c r="AM94" s="51">
        <f t="shared" si="55"/>
        <v>0</v>
      </c>
      <c r="AN94" s="51">
        <f t="shared" si="56"/>
        <v>11208.013415794579</v>
      </c>
      <c r="AO94" s="51">
        <f t="shared" si="57"/>
        <v>99626.785918173962</v>
      </c>
      <c r="AP94" s="51">
        <f t="shared" si="58"/>
        <v>0</v>
      </c>
      <c r="AQ94" s="57">
        <f t="shared" si="59"/>
        <v>0</v>
      </c>
      <c r="AR94" s="280">
        <f t="shared" si="63"/>
        <v>0</v>
      </c>
    </row>
    <row r="95" spans="2:44">
      <c r="B95" s="52">
        <f t="shared" si="47"/>
        <v>42935</v>
      </c>
      <c r="C95" s="48">
        <f>'5. APORTE_AMORTIZAÇÃO_QUOTISTAS'!B88</f>
        <v>42935</v>
      </c>
      <c r="D95" s="49">
        <f>'5. APORTE_AMORTIZAÇÃO_QUOTISTAS'!E88</f>
        <v>0</v>
      </c>
      <c r="E95" s="49">
        <f>'5. APORTE_AMORTIZAÇÃO_QUOTISTAS'!H88</f>
        <v>11000</v>
      </c>
      <c r="F95" s="49">
        <f>'5. APORTE_AMORTIZAÇÃO_QUOTISTAS'!K88</f>
        <v>0</v>
      </c>
      <c r="G95" s="49">
        <f>'5. APORTE_AMORTIZAÇÃO_QUOTISTAS'!N88</f>
        <v>0</v>
      </c>
      <c r="H95" s="49">
        <f>'5. APORTE_AMORTIZAÇÃO_QUOTISTAS'!Q88</f>
        <v>0</v>
      </c>
      <c r="I95" s="49">
        <f>'5. APORTE_AMORTIZAÇÃO_QUOTISTAS'!T88</f>
        <v>0</v>
      </c>
      <c r="J95" s="53"/>
      <c r="K95" s="53"/>
      <c r="L95" s="53"/>
      <c r="M95" s="53"/>
      <c r="N95" s="53"/>
      <c r="O95" s="53"/>
      <c r="P95" s="49">
        <f t="shared" si="64"/>
        <v>0</v>
      </c>
      <c r="Q95" s="49">
        <f t="shared" si="65"/>
        <v>11000</v>
      </c>
      <c r="R95" s="49">
        <f t="shared" si="66"/>
        <v>0</v>
      </c>
      <c r="S95" s="49">
        <f t="shared" si="67"/>
        <v>0</v>
      </c>
      <c r="T95" s="49">
        <f t="shared" si="68"/>
        <v>0</v>
      </c>
      <c r="U95" s="49">
        <f t="shared" si="69"/>
        <v>0</v>
      </c>
      <c r="V95" s="49">
        <f t="shared" si="70"/>
        <v>11000</v>
      </c>
      <c r="W95" s="54">
        <f t="shared" si="71"/>
        <v>43999746</v>
      </c>
      <c r="X95" s="55" t="str">
        <f>'4. IPCA_IBGE'!B81</f>
        <v>jun.21</v>
      </c>
      <c r="Y95" s="136" t="str">
        <f>'4. IPCA_IBGE'!B81</f>
        <v>jun.21</v>
      </c>
      <c r="Z95" s="136">
        <f>'4. IPCA_IBGE'!C81</f>
        <v>5769.98</v>
      </c>
      <c r="AA95" s="232">
        <f t="shared" si="48"/>
        <v>0</v>
      </c>
      <c r="AB95" s="229">
        <f t="shared" si="49"/>
        <v>1.9064190863746495</v>
      </c>
      <c r="AC95" s="229">
        <f t="shared" si="50"/>
        <v>0</v>
      </c>
      <c r="AD95" s="229">
        <f t="shared" si="51"/>
        <v>0</v>
      </c>
      <c r="AE95" s="229">
        <f t="shared" si="52"/>
        <v>0</v>
      </c>
      <c r="AF95" s="229">
        <f t="shared" si="53"/>
        <v>0</v>
      </c>
      <c r="AG95" s="229">
        <f t="shared" si="60"/>
        <v>1.9064190863746495</v>
      </c>
      <c r="AH95" s="237">
        <f t="shared" si="72"/>
        <v>8598.5377692505208</v>
      </c>
      <c r="AI95" s="277">
        <f t="shared" si="73"/>
        <v>8598.5377692505208</v>
      </c>
      <c r="AJ95" s="239">
        <f t="shared" si="61"/>
        <v>1260</v>
      </c>
      <c r="AK95" s="56">
        <f t="shared" si="62"/>
        <v>2488.4862507975522</v>
      </c>
      <c r="AL95" s="51">
        <f t="shared" si="54"/>
        <v>0</v>
      </c>
      <c r="AM95" s="51">
        <f t="shared" si="55"/>
        <v>2488.4862507975522</v>
      </c>
      <c r="AN95" s="51">
        <f t="shared" si="56"/>
        <v>0</v>
      </c>
      <c r="AO95" s="51">
        <f t="shared" si="57"/>
        <v>0</v>
      </c>
      <c r="AP95" s="51">
        <f t="shared" si="58"/>
        <v>0</v>
      </c>
      <c r="AQ95" s="57">
        <f t="shared" si="59"/>
        <v>0</v>
      </c>
      <c r="AR95" s="280">
        <f t="shared" si="63"/>
        <v>0</v>
      </c>
    </row>
    <row r="96" spans="2:44" ht="25.5">
      <c r="B96" s="52">
        <f t="shared" si="47"/>
        <v>42994</v>
      </c>
      <c r="C96" s="48">
        <f>'5. APORTE_AMORTIZAÇÃO_QUOTISTAS'!B89</f>
        <v>42994</v>
      </c>
      <c r="D96" s="49">
        <f>'5. APORTE_AMORTIZAÇÃO_QUOTISTAS'!E89</f>
        <v>0</v>
      </c>
      <c r="E96" s="49">
        <f>'5. APORTE_AMORTIZAÇÃO_QUOTISTAS'!H89</f>
        <v>0</v>
      </c>
      <c r="F96" s="49">
        <f>'5. APORTE_AMORTIZAÇÃO_QUOTISTAS'!K89</f>
        <v>0</v>
      </c>
      <c r="G96" s="49">
        <f>'5. APORTE_AMORTIZAÇÃO_QUOTISTAS'!N89</f>
        <v>0</v>
      </c>
      <c r="H96" s="49">
        <f>'5. APORTE_AMORTIZAÇÃO_QUOTISTAS'!Q89</f>
        <v>0</v>
      </c>
      <c r="I96" s="49">
        <f>'5. APORTE_AMORTIZAÇÃO_QUOTISTAS'!T89</f>
        <v>139500</v>
      </c>
      <c r="J96" s="53"/>
      <c r="K96" s="53"/>
      <c r="L96" s="53"/>
      <c r="M96" s="53"/>
      <c r="N96" s="53"/>
      <c r="O96" s="53"/>
      <c r="P96" s="49">
        <f t="shared" si="64"/>
        <v>0</v>
      </c>
      <c r="Q96" s="49">
        <f t="shared" si="65"/>
        <v>0</v>
      </c>
      <c r="R96" s="49">
        <f t="shared" si="66"/>
        <v>0</v>
      </c>
      <c r="S96" s="49">
        <f t="shared" si="67"/>
        <v>0</v>
      </c>
      <c r="T96" s="49">
        <f t="shared" si="68"/>
        <v>0</v>
      </c>
      <c r="U96" s="49">
        <f t="shared" si="69"/>
        <v>139500</v>
      </c>
      <c r="V96" s="49">
        <f t="shared" si="70"/>
        <v>139500</v>
      </c>
      <c r="W96" s="54">
        <f t="shared" si="71"/>
        <v>44139246</v>
      </c>
      <c r="X96" s="55" t="str">
        <f>'4. IPCA_IBGE'!B83</f>
        <v>ago.21</v>
      </c>
      <c r="Y96" s="136" t="str">
        <f>'4. IPCA_IBGE'!B83</f>
        <v>ago.21</v>
      </c>
      <c r="Z96" s="136">
        <f>'4. IPCA_IBGE'!C83</f>
        <v>5876.05</v>
      </c>
      <c r="AA96" s="232">
        <f t="shared" si="48"/>
        <v>0</v>
      </c>
      <c r="AB96" s="229">
        <f t="shared" si="49"/>
        <v>0</v>
      </c>
      <c r="AC96" s="229">
        <f t="shared" si="50"/>
        <v>0</v>
      </c>
      <c r="AD96" s="229">
        <f t="shared" si="51"/>
        <v>0</v>
      </c>
      <c r="AE96" s="229">
        <f t="shared" si="52"/>
        <v>0</v>
      </c>
      <c r="AF96" s="229">
        <f t="shared" si="53"/>
        <v>23.740437879187549</v>
      </c>
      <c r="AG96" s="229">
        <f t="shared" si="60"/>
        <v>23.740437879187549</v>
      </c>
      <c r="AH96" s="237">
        <f t="shared" si="72"/>
        <v>8622.2782071297079</v>
      </c>
      <c r="AI96" s="277">
        <f t="shared" si="73"/>
        <v>8622.2782071297079</v>
      </c>
      <c r="AJ96" s="239">
        <f t="shared" si="61"/>
        <v>1201</v>
      </c>
      <c r="AK96" s="56">
        <f t="shared" si="62"/>
        <v>29932.760192400106</v>
      </c>
      <c r="AL96" s="51">
        <f t="shared" si="54"/>
        <v>0</v>
      </c>
      <c r="AM96" s="51">
        <f t="shared" si="55"/>
        <v>0</v>
      </c>
      <c r="AN96" s="51">
        <f t="shared" si="56"/>
        <v>0</v>
      </c>
      <c r="AO96" s="51">
        <f t="shared" si="57"/>
        <v>0</v>
      </c>
      <c r="AP96" s="51">
        <f t="shared" si="58"/>
        <v>0</v>
      </c>
      <c r="AQ96" s="57">
        <f t="shared" si="59"/>
        <v>29932.760192400106</v>
      </c>
      <c r="AR96" s="280">
        <f t="shared" si="63"/>
        <v>0</v>
      </c>
    </row>
    <row r="97" spans="2:44">
      <c r="B97" s="52">
        <f t="shared" si="47"/>
        <v>43013</v>
      </c>
      <c r="C97" s="48">
        <f>'5. APORTE_AMORTIZAÇÃO_QUOTISTAS'!B90</f>
        <v>43013</v>
      </c>
      <c r="D97" s="49">
        <f>'5. APORTE_AMORTIZAÇÃO_QUOTISTAS'!E90</f>
        <v>1240000</v>
      </c>
      <c r="E97" s="49">
        <f>'5. APORTE_AMORTIZAÇÃO_QUOTISTAS'!H90</f>
        <v>0</v>
      </c>
      <c r="F97" s="49">
        <f>'5. APORTE_AMORTIZAÇÃO_QUOTISTAS'!K90</f>
        <v>139500</v>
      </c>
      <c r="G97" s="49">
        <f>'5. APORTE_AMORTIZAÇÃO_QUOTISTAS'!N90</f>
        <v>1240000</v>
      </c>
      <c r="H97" s="49">
        <f>'5. APORTE_AMORTIZAÇÃO_QUOTISTAS'!Q90</f>
        <v>310000</v>
      </c>
      <c r="I97" s="49">
        <f>'5. APORTE_AMORTIZAÇÃO_QUOTISTAS'!T90</f>
        <v>0</v>
      </c>
      <c r="J97" s="53"/>
      <c r="K97" s="53"/>
      <c r="L97" s="53"/>
      <c r="M97" s="53"/>
      <c r="N97" s="53"/>
      <c r="O97" s="53"/>
      <c r="P97" s="49">
        <f t="shared" si="64"/>
        <v>1240000</v>
      </c>
      <c r="Q97" s="49">
        <f t="shared" si="65"/>
        <v>0</v>
      </c>
      <c r="R97" s="49">
        <f t="shared" si="66"/>
        <v>139500</v>
      </c>
      <c r="S97" s="49">
        <f t="shared" si="67"/>
        <v>1240000</v>
      </c>
      <c r="T97" s="49">
        <f t="shared" si="68"/>
        <v>310000</v>
      </c>
      <c r="U97" s="49">
        <f t="shared" si="69"/>
        <v>0</v>
      </c>
      <c r="V97" s="49">
        <f t="shared" si="70"/>
        <v>2929500</v>
      </c>
      <c r="W97" s="54">
        <f t="shared" si="71"/>
        <v>47068746</v>
      </c>
      <c r="X97" s="55" t="str">
        <f>'4. IPCA_IBGE'!B84</f>
        <v>set.21</v>
      </c>
      <c r="Y97" s="136" t="str">
        <f>'4. IPCA_IBGE'!B84</f>
        <v>set.21</v>
      </c>
      <c r="Z97" s="136">
        <f>'4. IPCA_IBGE'!C84</f>
        <v>5944.21</v>
      </c>
      <c r="AA97" s="232">
        <f t="shared" si="48"/>
        <v>208.60635811991838</v>
      </c>
      <c r="AB97" s="229">
        <f t="shared" si="49"/>
        <v>0</v>
      </c>
      <c r="AC97" s="229">
        <f t="shared" si="50"/>
        <v>23.468215288490818</v>
      </c>
      <c r="AD97" s="229">
        <f t="shared" si="51"/>
        <v>208.60635811991838</v>
      </c>
      <c r="AE97" s="229">
        <f t="shared" si="52"/>
        <v>52.151589529979596</v>
      </c>
      <c r="AF97" s="229">
        <f t="shared" si="53"/>
        <v>0</v>
      </c>
      <c r="AG97" s="229">
        <f t="shared" si="60"/>
        <v>492.83252105830724</v>
      </c>
      <c r="AH97" s="237">
        <f t="shared" si="72"/>
        <v>9115.1107281880159</v>
      </c>
      <c r="AI97" s="277">
        <f t="shared" si="73"/>
        <v>9115.1107281880159</v>
      </c>
      <c r="AJ97" s="239">
        <f t="shared" si="61"/>
        <v>1182</v>
      </c>
      <c r="AK97" s="56">
        <f t="shared" si="62"/>
        <v>617662.57178606791</v>
      </c>
      <c r="AL97" s="51">
        <f t="shared" si="54"/>
        <v>261444.47483008169</v>
      </c>
      <c r="AM97" s="51">
        <f t="shared" si="55"/>
        <v>0</v>
      </c>
      <c r="AN97" s="51">
        <f t="shared" si="56"/>
        <v>29412.503418384178</v>
      </c>
      <c r="AO97" s="51">
        <f t="shared" si="57"/>
        <v>261444.47483008169</v>
      </c>
      <c r="AP97" s="51">
        <f t="shared" si="58"/>
        <v>65361.118707520422</v>
      </c>
      <c r="AQ97" s="57">
        <f t="shared" si="59"/>
        <v>0</v>
      </c>
      <c r="AR97" s="280">
        <f t="shared" si="63"/>
        <v>0</v>
      </c>
    </row>
    <row r="98" spans="2:44">
      <c r="B98" s="52">
        <f t="shared" si="47"/>
        <v>43015</v>
      </c>
      <c r="C98" s="48">
        <f>'5. APORTE_AMORTIZAÇÃO_QUOTISTAS'!B91</f>
        <v>43015</v>
      </c>
      <c r="D98" s="49">
        <f>'5. APORTE_AMORTIZAÇÃO_QUOTISTAS'!E91</f>
        <v>0</v>
      </c>
      <c r="E98" s="49">
        <f>'5. APORTE_AMORTIZAÇÃO_QUOTISTAS'!H91</f>
        <v>31000</v>
      </c>
      <c r="F98" s="49">
        <f>'5. APORTE_AMORTIZAÇÃO_QUOTISTAS'!K91</f>
        <v>0</v>
      </c>
      <c r="G98" s="49">
        <f>'5. APORTE_AMORTIZAÇÃO_QUOTISTAS'!N91</f>
        <v>0</v>
      </c>
      <c r="H98" s="49">
        <f>'5. APORTE_AMORTIZAÇÃO_QUOTISTAS'!Q91</f>
        <v>0</v>
      </c>
      <c r="I98" s="49">
        <f>'5. APORTE_AMORTIZAÇÃO_QUOTISTAS'!T91</f>
        <v>0</v>
      </c>
      <c r="J98" s="53"/>
      <c r="K98" s="53"/>
      <c r="L98" s="53"/>
      <c r="M98" s="53"/>
      <c r="N98" s="53"/>
      <c r="O98" s="53"/>
      <c r="P98" s="49">
        <f t="shared" si="64"/>
        <v>0</v>
      </c>
      <c r="Q98" s="49">
        <f t="shared" si="65"/>
        <v>31000</v>
      </c>
      <c r="R98" s="49">
        <f t="shared" si="66"/>
        <v>0</v>
      </c>
      <c r="S98" s="49">
        <f t="shared" si="67"/>
        <v>0</v>
      </c>
      <c r="T98" s="49">
        <f t="shared" si="68"/>
        <v>0</v>
      </c>
      <c r="U98" s="49">
        <f t="shared" si="69"/>
        <v>0</v>
      </c>
      <c r="V98" s="49">
        <f t="shared" si="70"/>
        <v>31000</v>
      </c>
      <c r="W98" s="54">
        <f t="shared" si="71"/>
        <v>47099746</v>
      </c>
      <c r="X98" s="55" t="str">
        <f>'4. IPCA_IBGE'!B84</f>
        <v>set.21</v>
      </c>
      <c r="Y98" s="136" t="str">
        <f>'4. IPCA_IBGE'!B84</f>
        <v>set.21</v>
      </c>
      <c r="Z98" s="136">
        <f>'4. IPCA_IBGE'!C84</f>
        <v>5944.21</v>
      </c>
      <c r="AA98" s="232">
        <f t="shared" si="48"/>
        <v>0</v>
      </c>
      <c r="AB98" s="229">
        <f t="shared" si="49"/>
        <v>5.2151589529979594</v>
      </c>
      <c r="AC98" s="229">
        <f t="shared" si="50"/>
        <v>0</v>
      </c>
      <c r="AD98" s="229">
        <f t="shared" si="51"/>
        <v>0</v>
      </c>
      <c r="AE98" s="229">
        <f t="shared" si="52"/>
        <v>0</v>
      </c>
      <c r="AF98" s="229">
        <f t="shared" si="53"/>
        <v>0</v>
      </c>
      <c r="AG98" s="229">
        <f t="shared" si="60"/>
        <v>5.2151589529979594</v>
      </c>
      <c r="AH98" s="237">
        <f t="shared" si="72"/>
        <v>9120.3258871410144</v>
      </c>
      <c r="AI98" s="277">
        <f t="shared" si="73"/>
        <v>9120.3258871410144</v>
      </c>
      <c r="AJ98" s="239">
        <f t="shared" si="61"/>
        <v>1180</v>
      </c>
      <c r="AK98" s="56">
        <f t="shared" si="62"/>
        <v>6523.962791429607</v>
      </c>
      <c r="AL98" s="51">
        <f t="shared" si="54"/>
        <v>0</v>
      </c>
      <c r="AM98" s="51">
        <f t="shared" si="55"/>
        <v>6523.962791429607</v>
      </c>
      <c r="AN98" s="51">
        <f t="shared" si="56"/>
        <v>0</v>
      </c>
      <c r="AO98" s="51">
        <f t="shared" si="57"/>
        <v>0</v>
      </c>
      <c r="AP98" s="51">
        <f t="shared" si="58"/>
        <v>0</v>
      </c>
      <c r="AQ98" s="57">
        <f t="shared" si="59"/>
        <v>0</v>
      </c>
      <c r="AR98" s="280">
        <f t="shared" si="63"/>
        <v>0</v>
      </c>
    </row>
    <row r="99" spans="2:44">
      <c r="B99" s="52">
        <f t="shared" si="47"/>
        <v>43034</v>
      </c>
      <c r="C99" s="48">
        <f>'5. APORTE_AMORTIZAÇÃO_QUOTISTAS'!B92</f>
        <v>43034</v>
      </c>
      <c r="D99" s="49">
        <f>'5. APORTE_AMORTIZAÇÃO_QUOTISTAS'!E92</f>
        <v>0</v>
      </c>
      <c r="E99" s="49">
        <f>'5. APORTE_AMORTIZAÇÃO_QUOTISTAS'!H92</f>
        <v>0</v>
      </c>
      <c r="F99" s="49">
        <f>'5. APORTE_AMORTIZAÇÃO_QUOTISTAS'!K92</f>
        <v>0</v>
      </c>
      <c r="G99" s="49">
        <f>'5. APORTE_AMORTIZAÇÃO_QUOTISTAS'!N92</f>
        <v>0</v>
      </c>
      <c r="H99" s="49">
        <f>'5. APORTE_AMORTIZAÇÃO_QUOTISTAS'!Q92</f>
        <v>0</v>
      </c>
      <c r="I99" s="49">
        <f>'5. APORTE_AMORTIZAÇÃO_QUOTISTAS'!T92</f>
        <v>67500</v>
      </c>
      <c r="J99" s="53"/>
      <c r="K99" s="53"/>
      <c r="L99" s="53"/>
      <c r="M99" s="53"/>
      <c r="N99" s="53"/>
      <c r="O99" s="53"/>
      <c r="P99" s="49">
        <f t="shared" si="64"/>
        <v>0</v>
      </c>
      <c r="Q99" s="49">
        <f t="shared" si="65"/>
        <v>0</v>
      </c>
      <c r="R99" s="49">
        <f t="shared" si="66"/>
        <v>0</v>
      </c>
      <c r="S99" s="49">
        <f t="shared" si="67"/>
        <v>0</v>
      </c>
      <c r="T99" s="49">
        <f t="shared" si="68"/>
        <v>0</v>
      </c>
      <c r="U99" s="49">
        <f t="shared" si="69"/>
        <v>67500</v>
      </c>
      <c r="V99" s="49">
        <f t="shared" si="70"/>
        <v>67500</v>
      </c>
      <c r="W99" s="54">
        <f t="shared" si="71"/>
        <v>47167246</v>
      </c>
      <c r="X99" s="55" t="str">
        <f>'4. IPCA_IBGE'!B84</f>
        <v>set.21</v>
      </c>
      <c r="Y99" s="136" t="str">
        <f>'4. IPCA_IBGE'!B84</f>
        <v>set.21</v>
      </c>
      <c r="Z99" s="136">
        <f>'4. IPCA_IBGE'!C84</f>
        <v>5944.21</v>
      </c>
      <c r="AA99" s="232">
        <f t="shared" si="48"/>
        <v>0</v>
      </c>
      <c r="AB99" s="229">
        <f t="shared" si="49"/>
        <v>0</v>
      </c>
      <c r="AC99" s="229">
        <f t="shared" si="50"/>
        <v>0</v>
      </c>
      <c r="AD99" s="229">
        <f t="shared" si="51"/>
        <v>0</v>
      </c>
      <c r="AE99" s="229">
        <f t="shared" si="52"/>
        <v>0</v>
      </c>
      <c r="AF99" s="229">
        <f t="shared" si="53"/>
        <v>11.355588042818137</v>
      </c>
      <c r="AG99" s="229">
        <f t="shared" si="60"/>
        <v>11.355588042818137</v>
      </c>
      <c r="AH99" s="237">
        <f t="shared" si="72"/>
        <v>9131.6814751838319</v>
      </c>
      <c r="AI99" s="277">
        <f t="shared" si="73"/>
        <v>9131.6814751838319</v>
      </c>
      <c r="AJ99" s="239">
        <f t="shared" si="61"/>
        <v>1161</v>
      </c>
      <c r="AK99" s="56">
        <f t="shared" si="62"/>
        <v>13954.519910546238</v>
      </c>
      <c r="AL99" s="51">
        <f t="shared" si="54"/>
        <v>0</v>
      </c>
      <c r="AM99" s="51">
        <f t="shared" si="55"/>
        <v>0</v>
      </c>
      <c r="AN99" s="51">
        <f t="shared" si="56"/>
        <v>0</v>
      </c>
      <c r="AO99" s="51">
        <f t="shared" si="57"/>
        <v>0</v>
      </c>
      <c r="AP99" s="51">
        <f t="shared" si="58"/>
        <v>0</v>
      </c>
      <c r="AQ99" s="57">
        <f t="shared" si="59"/>
        <v>13954.519910546238</v>
      </c>
      <c r="AR99" s="280">
        <f t="shared" si="63"/>
        <v>0</v>
      </c>
    </row>
    <row r="100" spans="2:44">
      <c r="B100" s="52">
        <f t="shared" si="47"/>
        <v>43046</v>
      </c>
      <c r="C100" s="48">
        <f>'5. APORTE_AMORTIZAÇÃO_QUOTISTAS'!B93</f>
        <v>43046</v>
      </c>
      <c r="D100" s="49">
        <f>'5. APORTE_AMORTIZAÇÃO_QUOTISTAS'!E93</f>
        <v>600000</v>
      </c>
      <c r="E100" s="49">
        <f>'5. APORTE_AMORTIZAÇÃO_QUOTISTAS'!H93</f>
        <v>0</v>
      </c>
      <c r="F100" s="49">
        <f>'5. APORTE_AMORTIZAÇÃO_QUOTISTAS'!K93</f>
        <v>67500</v>
      </c>
      <c r="G100" s="49">
        <f>'5. APORTE_AMORTIZAÇÃO_QUOTISTAS'!N93</f>
        <v>600000</v>
      </c>
      <c r="H100" s="49">
        <f>'5. APORTE_AMORTIZAÇÃO_QUOTISTAS'!Q93</f>
        <v>150000</v>
      </c>
      <c r="I100" s="49">
        <f>'5. APORTE_AMORTIZAÇÃO_QUOTISTAS'!T93</f>
        <v>0</v>
      </c>
      <c r="J100" s="53"/>
      <c r="K100" s="53"/>
      <c r="L100" s="53"/>
      <c r="M100" s="53"/>
      <c r="N100" s="53"/>
      <c r="O100" s="53"/>
      <c r="P100" s="49">
        <f t="shared" si="64"/>
        <v>600000</v>
      </c>
      <c r="Q100" s="49">
        <f t="shared" si="65"/>
        <v>0</v>
      </c>
      <c r="R100" s="49">
        <f t="shared" si="66"/>
        <v>67500</v>
      </c>
      <c r="S100" s="49">
        <f t="shared" si="67"/>
        <v>600000</v>
      </c>
      <c r="T100" s="49">
        <f t="shared" si="68"/>
        <v>150000</v>
      </c>
      <c r="U100" s="49">
        <f t="shared" si="69"/>
        <v>0</v>
      </c>
      <c r="V100" s="49">
        <f t="shared" si="70"/>
        <v>1417500</v>
      </c>
      <c r="W100" s="54">
        <f t="shared" si="71"/>
        <v>48584746</v>
      </c>
      <c r="X100" s="55" t="str">
        <f>'4. IPCA_IBGE'!B85</f>
        <v>out.21</v>
      </c>
      <c r="Y100" s="136" t="str">
        <f>'4. IPCA_IBGE'!B85</f>
        <v>out.21</v>
      </c>
      <c r="Z100" s="136">
        <f>'4. IPCA_IBGE'!C85</f>
        <v>6018.51</v>
      </c>
      <c r="AA100" s="232">
        <f t="shared" si="48"/>
        <v>99.692448795465978</v>
      </c>
      <c r="AB100" s="229">
        <f t="shared" si="49"/>
        <v>0</v>
      </c>
      <c r="AC100" s="229">
        <f t="shared" si="50"/>
        <v>11.215400489489923</v>
      </c>
      <c r="AD100" s="229">
        <f t="shared" si="51"/>
        <v>99.692448795465978</v>
      </c>
      <c r="AE100" s="229">
        <f t="shared" si="52"/>
        <v>24.923112198866495</v>
      </c>
      <c r="AF100" s="229">
        <f t="shared" si="53"/>
        <v>0</v>
      </c>
      <c r="AG100" s="229">
        <f t="shared" si="60"/>
        <v>235.52341027928838</v>
      </c>
      <c r="AH100" s="237">
        <f t="shared" si="72"/>
        <v>9367.2048854631212</v>
      </c>
      <c r="AI100" s="277">
        <f t="shared" si="73"/>
        <v>9367.2048854631212</v>
      </c>
      <c r="AJ100" s="239">
        <f t="shared" si="61"/>
        <v>1149</v>
      </c>
      <c r="AK100" s="56">
        <f t="shared" si="62"/>
        <v>289725.75640788767</v>
      </c>
      <c r="AL100" s="51">
        <f t="shared" si="54"/>
        <v>122635.24080757156</v>
      </c>
      <c r="AM100" s="51">
        <f t="shared" si="55"/>
        <v>0</v>
      </c>
      <c r="AN100" s="51">
        <f t="shared" si="56"/>
        <v>13796.4645908518</v>
      </c>
      <c r="AO100" s="51">
        <f t="shared" si="57"/>
        <v>122635.24080757156</v>
      </c>
      <c r="AP100" s="51">
        <f t="shared" si="58"/>
        <v>30658.810201892891</v>
      </c>
      <c r="AQ100" s="57">
        <f t="shared" si="59"/>
        <v>0</v>
      </c>
      <c r="AR100" s="280">
        <f t="shared" si="63"/>
        <v>0</v>
      </c>
    </row>
    <row r="101" spans="2:44" ht="25.5">
      <c r="B101" s="52">
        <f t="shared" si="47"/>
        <v>43097</v>
      </c>
      <c r="C101" s="48">
        <f>'5. APORTE_AMORTIZAÇÃO_QUOTISTAS'!B94</f>
        <v>43097</v>
      </c>
      <c r="D101" s="49">
        <f>'5. APORTE_AMORTIZAÇÃO_QUOTISTAS'!E94</f>
        <v>0</v>
      </c>
      <c r="E101" s="49">
        <f>'5. APORTE_AMORTIZAÇÃO_QUOTISTAS'!H94</f>
        <v>0</v>
      </c>
      <c r="F101" s="49">
        <f>'5. APORTE_AMORTIZAÇÃO_QUOTISTAS'!K94</f>
        <v>0</v>
      </c>
      <c r="G101" s="49">
        <f>'5. APORTE_AMORTIZAÇÃO_QUOTISTAS'!N94</f>
        <v>0</v>
      </c>
      <c r="H101" s="49">
        <f>'5. APORTE_AMORTIZAÇÃO_QUOTISTAS'!Q94</f>
        <v>0</v>
      </c>
      <c r="I101" s="49">
        <f>'5. APORTE_AMORTIZAÇÃO_QUOTISTAS'!T94</f>
        <v>162000</v>
      </c>
      <c r="J101" s="53"/>
      <c r="K101" s="53"/>
      <c r="L101" s="53"/>
      <c r="M101" s="53"/>
      <c r="N101" s="53"/>
      <c r="O101" s="53"/>
      <c r="P101" s="49">
        <f t="shared" si="64"/>
        <v>0</v>
      </c>
      <c r="Q101" s="49">
        <f t="shared" si="65"/>
        <v>0</v>
      </c>
      <c r="R101" s="49">
        <f t="shared" si="66"/>
        <v>0</v>
      </c>
      <c r="S101" s="49">
        <f t="shared" si="67"/>
        <v>0</v>
      </c>
      <c r="T101" s="49">
        <f t="shared" si="68"/>
        <v>0</v>
      </c>
      <c r="U101" s="49">
        <f t="shared" si="69"/>
        <v>162000</v>
      </c>
      <c r="V101" s="49">
        <f t="shared" si="70"/>
        <v>162000</v>
      </c>
      <c r="W101" s="54">
        <f t="shared" si="71"/>
        <v>48746746</v>
      </c>
      <c r="X101" s="55" t="str">
        <f>'4. IPCA_IBGE'!B86</f>
        <v>nov.21</v>
      </c>
      <c r="Y101" s="136" t="str">
        <f>'4. IPCA_IBGE'!B86</f>
        <v>nov.21</v>
      </c>
      <c r="Z101" s="136">
        <f>'4. IPCA_IBGE'!C86</f>
        <v>6075.69</v>
      </c>
      <c r="AA101" s="232">
        <f t="shared" si="48"/>
        <v>0</v>
      </c>
      <c r="AB101" s="229">
        <f t="shared" si="49"/>
        <v>0</v>
      </c>
      <c r="AC101" s="229">
        <f t="shared" si="50"/>
        <v>0</v>
      </c>
      <c r="AD101" s="229">
        <f t="shared" si="51"/>
        <v>0</v>
      </c>
      <c r="AE101" s="229">
        <f t="shared" si="52"/>
        <v>0</v>
      </c>
      <c r="AF101" s="229">
        <f t="shared" si="53"/>
        <v>26.663638204055836</v>
      </c>
      <c r="AG101" s="229">
        <f t="shared" si="60"/>
        <v>26.663638204055836</v>
      </c>
      <c r="AH101" s="237">
        <f t="shared" si="72"/>
        <v>9393.8685236671772</v>
      </c>
      <c r="AI101" s="277">
        <f t="shared" si="73"/>
        <v>9393.8685236671772</v>
      </c>
      <c r="AJ101" s="239">
        <f t="shared" si="61"/>
        <v>1098</v>
      </c>
      <c r="AK101" s="56">
        <f t="shared" si="62"/>
        <v>31507.545203722751</v>
      </c>
      <c r="AL101" s="51">
        <f t="shared" si="54"/>
        <v>0</v>
      </c>
      <c r="AM101" s="51">
        <f t="shared" si="55"/>
        <v>0</v>
      </c>
      <c r="AN101" s="51">
        <f t="shared" si="56"/>
        <v>0</v>
      </c>
      <c r="AO101" s="51">
        <f t="shared" si="57"/>
        <v>0</v>
      </c>
      <c r="AP101" s="51">
        <f t="shared" si="58"/>
        <v>0</v>
      </c>
      <c r="AQ101" s="57">
        <f t="shared" si="59"/>
        <v>31507.545203722751</v>
      </c>
      <c r="AR101" s="280">
        <f t="shared" si="63"/>
        <v>0</v>
      </c>
    </row>
    <row r="102" spans="2:44">
      <c r="B102" s="52">
        <f t="shared" si="47"/>
        <v>43116</v>
      </c>
      <c r="C102" s="48">
        <f>'5. APORTE_AMORTIZAÇÃO_QUOTISTAS'!B95</f>
        <v>43116</v>
      </c>
      <c r="D102" s="49">
        <f>'5. APORTE_AMORTIZAÇÃO_QUOTISTAS'!E95</f>
        <v>1440000</v>
      </c>
      <c r="E102" s="49">
        <f>'5. APORTE_AMORTIZAÇÃO_QUOTISTAS'!H95</f>
        <v>0</v>
      </c>
      <c r="F102" s="49">
        <f>'5. APORTE_AMORTIZAÇÃO_QUOTISTAS'!K95</f>
        <v>162000</v>
      </c>
      <c r="G102" s="49">
        <f>'5. APORTE_AMORTIZAÇÃO_QUOTISTAS'!N95</f>
        <v>1440000</v>
      </c>
      <c r="H102" s="49">
        <f>'5. APORTE_AMORTIZAÇÃO_QUOTISTAS'!Q95</f>
        <v>360000</v>
      </c>
      <c r="I102" s="49">
        <f>'5. APORTE_AMORTIZAÇÃO_QUOTISTAS'!T95</f>
        <v>0</v>
      </c>
      <c r="J102" s="53"/>
      <c r="K102" s="53"/>
      <c r="L102" s="53"/>
      <c r="M102" s="53"/>
      <c r="N102" s="53"/>
      <c r="O102" s="53"/>
      <c r="P102" s="49">
        <f t="shared" si="64"/>
        <v>1440000</v>
      </c>
      <c r="Q102" s="49">
        <f t="shared" si="65"/>
        <v>0</v>
      </c>
      <c r="R102" s="49">
        <f t="shared" si="66"/>
        <v>162000</v>
      </c>
      <c r="S102" s="49">
        <f t="shared" si="67"/>
        <v>1440000</v>
      </c>
      <c r="T102" s="49">
        <f t="shared" si="68"/>
        <v>360000</v>
      </c>
      <c r="U102" s="49">
        <f t="shared" si="69"/>
        <v>0</v>
      </c>
      <c r="V102" s="49">
        <f t="shared" si="70"/>
        <v>3402000</v>
      </c>
      <c r="W102" s="54">
        <f t="shared" si="71"/>
        <v>52148746</v>
      </c>
      <c r="X102" s="55" t="str">
        <f>'4. IPCA_IBGE'!B87</f>
        <v>dez.21</v>
      </c>
      <c r="Y102" s="136" t="str">
        <f>'4. IPCA_IBGE'!B87</f>
        <v>dez.21</v>
      </c>
      <c r="Z102" s="136">
        <f>'4. IPCA_IBGE'!C87</f>
        <v>6120.04</v>
      </c>
      <c r="AA102" s="232">
        <f t="shared" si="48"/>
        <v>235.29257978706022</v>
      </c>
      <c r="AB102" s="229">
        <f t="shared" si="49"/>
        <v>0</v>
      </c>
      <c r="AC102" s="229">
        <f t="shared" si="50"/>
        <v>26.470415226044274</v>
      </c>
      <c r="AD102" s="229">
        <f t="shared" si="51"/>
        <v>235.29257978706022</v>
      </c>
      <c r="AE102" s="229">
        <f t="shared" si="52"/>
        <v>58.823144946765055</v>
      </c>
      <c r="AF102" s="229">
        <f t="shared" si="53"/>
        <v>0</v>
      </c>
      <c r="AG102" s="229">
        <f t="shared" si="60"/>
        <v>555.87871974692973</v>
      </c>
      <c r="AH102" s="237">
        <f t="shared" si="72"/>
        <v>9949.7472434141073</v>
      </c>
      <c r="AI102" s="277">
        <f t="shared" si="73"/>
        <v>9949.7472434141073</v>
      </c>
      <c r="AJ102" s="239">
        <f t="shared" si="61"/>
        <v>1079</v>
      </c>
      <c r="AK102" s="56">
        <f t="shared" si="62"/>
        <v>649180.66261446988</v>
      </c>
      <c r="AL102" s="51">
        <f t="shared" si="54"/>
        <v>274785.46565691847</v>
      </c>
      <c r="AM102" s="51">
        <f t="shared" si="55"/>
        <v>0</v>
      </c>
      <c r="AN102" s="51">
        <f t="shared" si="56"/>
        <v>30913.364886403317</v>
      </c>
      <c r="AO102" s="51">
        <f t="shared" si="57"/>
        <v>274785.46565691847</v>
      </c>
      <c r="AP102" s="51">
        <f t="shared" si="58"/>
        <v>68696.366414229618</v>
      </c>
      <c r="AQ102" s="57">
        <f t="shared" si="59"/>
        <v>0</v>
      </c>
      <c r="AR102" s="280">
        <f t="shared" si="63"/>
        <v>0</v>
      </c>
    </row>
    <row r="103" spans="2:44">
      <c r="B103" s="52">
        <f t="shared" si="47"/>
        <v>43152</v>
      </c>
      <c r="C103" s="48">
        <f>'5. APORTE_AMORTIZAÇÃO_QUOTISTAS'!B96</f>
        <v>43152</v>
      </c>
      <c r="D103" s="49">
        <f>'5. APORTE_AMORTIZAÇÃO_QUOTISTAS'!E96</f>
        <v>0</v>
      </c>
      <c r="E103" s="49">
        <f>'5. APORTE_AMORTIZAÇÃO_QUOTISTAS'!H96</f>
        <v>0</v>
      </c>
      <c r="F103" s="49">
        <f>'5. APORTE_AMORTIZAÇÃO_QUOTISTAS'!K96</f>
        <v>0</v>
      </c>
      <c r="G103" s="49">
        <f>'5. APORTE_AMORTIZAÇÃO_QUOTISTAS'!N96</f>
        <v>0</v>
      </c>
      <c r="H103" s="49">
        <f>'5. APORTE_AMORTIZAÇÃO_QUOTISTAS'!Q96</f>
        <v>0</v>
      </c>
      <c r="I103" s="49">
        <f>'5. APORTE_AMORTIZAÇÃO_QUOTISTAS'!T96</f>
        <v>202500</v>
      </c>
      <c r="J103" s="53"/>
      <c r="K103" s="53"/>
      <c r="L103" s="53"/>
      <c r="M103" s="53"/>
      <c r="N103" s="53"/>
      <c r="O103" s="53"/>
      <c r="P103" s="49">
        <f t="shared" si="64"/>
        <v>0</v>
      </c>
      <c r="Q103" s="49">
        <f t="shared" si="65"/>
        <v>0</v>
      </c>
      <c r="R103" s="49">
        <f t="shared" si="66"/>
        <v>0</v>
      </c>
      <c r="S103" s="49">
        <f t="shared" si="67"/>
        <v>0</v>
      </c>
      <c r="T103" s="49">
        <f t="shared" si="68"/>
        <v>0</v>
      </c>
      <c r="U103" s="49">
        <f t="shared" si="69"/>
        <v>202500</v>
      </c>
      <c r="V103" s="49">
        <f t="shared" si="70"/>
        <v>202500</v>
      </c>
      <c r="W103" s="54">
        <f t="shared" si="71"/>
        <v>52351246</v>
      </c>
      <c r="X103" s="55" t="str">
        <f>'4. IPCA_IBGE'!B88</f>
        <v>jan.22</v>
      </c>
      <c r="Y103" s="136" t="str">
        <f>'4. IPCA_IBGE'!B88</f>
        <v>jan.22</v>
      </c>
      <c r="Z103" s="136">
        <f>'4. IPCA_IBGE'!C88</f>
        <v>6153.09</v>
      </c>
      <c r="AA103" s="232">
        <f t="shared" si="48"/>
        <v>0</v>
      </c>
      <c r="AB103" s="229">
        <f t="shared" si="49"/>
        <v>0</v>
      </c>
      <c r="AC103" s="229">
        <f t="shared" si="50"/>
        <v>0</v>
      </c>
      <c r="AD103" s="229">
        <f t="shared" si="51"/>
        <v>0</v>
      </c>
      <c r="AE103" s="229">
        <f t="shared" si="52"/>
        <v>0</v>
      </c>
      <c r="AF103" s="229">
        <f t="shared" si="53"/>
        <v>32.910293852357107</v>
      </c>
      <c r="AG103" s="229">
        <f t="shared" si="60"/>
        <v>32.910293852357107</v>
      </c>
      <c r="AH103" s="237">
        <f t="shared" si="72"/>
        <v>9982.6575372664647</v>
      </c>
      <c r="AI103" s="277">
        <f t="shared" si="73"/>
        <v>9982.6575372664647</v>
      </c>
      <c r="AJ103" s="239">
        <f t="shared" si="61"/>
        <v>1043</v>
      </c>
      <c r="AK103" s="56">
        <f t="shared" si="62"/>
        <v>37240.685477346677</v>
      </c>
      <c r="AL103" s="51">
        <f t="shared" si="54"/>
        <v>0</v>
      </c>
      <c r="AM103" s="51">
        <f t="shared" si="55"/>
        <v>0</v>
      </c>
      <c r="AN103" s="51">
        <f t="shared" si="56"/>
        <v>0</v>
      </c>
      <c r="AO103" s="51">
        <f t="shared" si="57"/>
        <v>0</v>
      </c>
      <c r="AP103" s="51">
        <f t="shared" si="58"/>
        <v>0</v>
      </c>
      <c r="AQ103" s="57">
        <f t="shared" si="59"/>
        <v>37240.685477346677</v>
      </c>
      <c r="AR103" s="280">
        <f t="shared" si="63"/>
        <v>0</v>
      </c>
    </row>
    <row r="104" spans="2:44">
      <c r="B104" s="52">
        <f t="shared" si="47"/>
        <v>43153</v>
      </c>
      <c r="C104" s="48">
        <f>'5. APORTE_AMORTIZAÇÃO_QUOTISTAS'!B97</f>
        <v>43153</v>
      </c>
      <c r="D104" s="49">
        <f>'5. APORTE_AMORTIZAÇÃO_QUOTISTAS'!E97</f>
        <v>0</v>
      </c>
      <c r="E104" s="49">
        <f>'5. APORTE_AMORTIZAÇÃO_QUOTISTAS'!H97</f>
        <v>0</v>
      </c>
      <c r="F104" s="49">
        <f>'5. APORTE_AMORTIZAÇÃO_QUOTISTAS'!K97</f>
        <v>0</v>
      </c>
      <c r="G104" s="49">
        <f>'5. APORTE_AMORTIZAÇÃO_QUOTISTAS'!N97</f>
        <v>1800000</v>
      </c>
      <c r="H104" s="49">
        <f>'5. APORTE_AMORTIZAÇÃO_QUOTISTAS'!Q97</f>
        <v>0</v>
      </c>
      <c r="I104" s="49">
        <f>'5. APORTE_AMORTIZAÇÃO_QUOTISTAS'!T97</f>
        <v>0</v>
      </c>
      <c r="J104" s="53"/>
      <c r="K104" s="53"/>
      <c r="L104" s="53"/>
      <c r="M104" s="53"/>
      <c r="N104" s="53"/>
      <c r="O104" s="53"/>
      <c r="P104" s="49">
        <f t="shared" si="64"/>
        <v>0</v>
      </c>
      <c r="Q104" s="49">
        <f t="shared" si="65"/>
        <v>0</v>
      </c>
      <c r="R104" s="49">
        <f t="shared" si="66"/>
        <v>0</v>
      </c>
      <c r="S104" s="49">
        <f t="shared" si="67"/>
        <v>1800000</v>
      </c>
      <c r="T104" s="49">
        <f t="shared" si="68"/>
        <v>0</v>
      </c>
      <c r="U104" s="49">
        <f t="shared" si="69"/>
        <v>0</v>
      </c>
      <c r="V104" s="49">
        <f t="shared" si="70"/>
        <v>1800000</v>
      </c>
      <c r="W104" s="54">
        <f t="shared" si="71"/>
        <v>54151246</v>
      </c>
      <c r="X104" s="55" t="str">
        <f>'4. IPCA_IBGE'!B88</f>
        <v>jan.22</v>
      </c>
      <c r="Y104" s="136" t="str">
        <f>'4. IPCA_IBGE'!B88</f>
        <v>jan.22</v>
      </c>
      <c r="Z104" s="136">
        <f>'4. IPCA_IBGE'!C88</f>
        <v>6153.09</v>
      </c>
      <c r="AA104" s="232">
        <f t="shared" si="48"/>
        <v>0</v>
      </c>
      <c r="AB104" s="229">
        <f t="shared" si="49"/>
        <v>0</v>
      </c>
      <c r="AC104" s="229">
        <f t="shared" si="50"/>
        <v>0</v>
      </c>
      <c r="AD104" s="229">
        <f t="shared" si="51"/>
        <v>292.53594535428539</v>
      </c>
      <c r="AE104" s="229">
        <f t="shared" si="52"/>
        <v>0</v>
      </c>
      <c r="AF104" s="229">
        <f t="shared" si="53"/>
        <v>0</v>
      </c>
      <c r="AG104" s="229">
        <f t="shared" si="60"/>
        <v>292.53594535428539</v>
      </c>
      <c r="AH104" s="237">
        <f t="shared" si="72"/>
        <v>10275.193482620751</v>
      </c>
      <c r="AI104" s="277">
        <f t="shared" si="73"/>
        <v>10275.193482620751</v>
      </c>
      <c r="AJ104" s="239">
        <f t="shared" si="61"/>
        <v>1042</v>
      </c>
      <c r="AK104" s="56">
        <f t="shared" si="62"/>
        <v>330683.41911951965</v>
      </c>
      <c r="AL104" s="51">
        <f t="shared" si="54"/>
        <v>0</v>
      </c>
      <c r="AM104" s="51">
        <f t="shared" si="55"/>
        <v>0</v>
      </c>
      <c r="AN104" s="51">
        <f t="shared" si="56"/>
        <v>0</v>
      </c>
      <c r="AO104" s="51">
        <f t="shared" si="57"/>
        <v>330683.41911951965</v>
      </c>
      <c r="AP104" s="51">
        <f t="shared" si="58"/>
        <v>0</v>
      </c>
      <c r="AQ104" s="57">
        <f t="shared" si="59"/>
        <v>0</v>
      </c>
      <c r="AR104" s="280">
        <f t="shared" si="63"/>
        <v>0</v>
      </c>
    </row>
    <row r="105" spans="2:44">
      <c r="B105" s="52">
        <f t="shared" si="47"/>
        <v>43161</v>
      </c>
      <c r="C105" s="48">
        <f>'5. APORTE_AMORTIZAÇÃO_QUOTISTAS'!B98</f>
        <v>43161</v>
      </c>
      <c r="D105" s="49">
        <f>'5. APORTE_AMORTIZAÇÃO_QUOTISTAS'!E98</f>
        <v>1800000</v>
      </c>
      <c r="E105" s="49">
        <f>'5. APORTE_AMORTIZAÇÃO_QUOTISTAS'!H98</f>
        <v>0</v>
      </c>
      <c r="F105" s="49">
        <f>'5. APORTE_AMORTIZAÇÃO_QUOTISTAS'!K98</f>
        <v>202500</v>
      </c>
      <c r="G105" s="49">
        <f>'5. APORTE_AMORTIZAÇÃO_QUOTISTAS'!N98</f>
        <v>0</v>
      </c>
      <c r="H105" s="49">
        <f>'5. APORTE_AMORTIZAÇÃO_QUOTISTAS'!Q98</f>
        <v>450000</v>
      </c>
      <c r="I105" s="49">
        <f>'5. APORTE_AMORTIZAÇÃO_QUOTISTAS'!T98</f>
        <v>0</v>
      </c>
      <c r="J105" s="53"/>
      <c r="K105" s="53"/>
      <c r="L105" s="53"/>
      <c r="M105" s="53"/>
      <c r="N105" s="53"/>
      <c r="O105" s="53"/>
      <c r="P105" s="49">
        <f t="shared" si="64"/>
        <v>1800000</v>
      </c>
      <c r="Q105" s="49">
        <f t="shared" si="65"/>
        <v>0</v>
      </c>
      <c r="R105" s="49">
        <f t="shared" si="66"/>
        <v>202500</v>
      </c>
      <c r="S105" s="49">
        <f t="shared" si="67"/>
        <v>0</v>
      </c>
      <c r="T105" s="49">
        <f t="shared" si="68"/>
        <v>450000</v>
      </c>
      <c r="U105" s="49">
        <f t="shared" si="69"/>
        <v>0</v>
      </c>
      <c r="V105" s="49">
        <f t="shared" si="70"/>
        <v>2452500</v>
      </c>
      <c r="W105" s="54">
        <f t="shared" si="71"/>
        <v>56603746</v>
      </c>
      <c r="X105" s="55" t="str">
        <f>'4. IPCA_IBGE'!B89</f>
        <v>fev.22</v>
      </c>
      <c r="Y105" s="136" t="str">
        <f>'4. IPCA_IBGE'!B89</f>
        <v>fev.22</v>
      </c>
      <c r="Z105" s="136">
        <f>'4. IPCA_IBGE'!C89</f>
        <v>6215.24</v>
      </c>
      <c r="AA105" s="232">
        <f t="shared" si="48"/>
        <v>289.61069886279535</v>
      </c>
      <c r="AB105" s="229">
        <f t="shared" si="49"/>
        <v>0</v>
      </c>
      <c r="AC105" s="229">
        <f t="shared" si="50"/>
        <v>32.581203622064471</v>
      </c>
      <c r="AD105" s="229">
        <f t="shared" si="51"/>
        <v>0</v>
      </c>
      <c r="AE105" s="229">
        <f t="shared" si="52"/>
        <v>72.402674715698836</v>
      </c>
      <c r="AF105" s="229">
        <f t="shared" si="53"/>
        <v>0</v>
      </c>
      <c r="AG105" s="229">
        <f t="shared" si="60"/>
        <v>394.59457720055866</v>
      </c>
      <c r="AH105" s="237">
        <f t="shared" si="72"/>
        <v>10669.788059821309</v>
      </c>
      <c r="AI105" s="277">
        <f t="shared" si="73"/>
        <v>10669.788059821309</v>
      </c>
      <c r="AJ105" s="239">
        <f t="shared" si="61"/>
        <v>1034</v>
      </c>
      <c r="AK105" s="56">
        <f t="shared" si="62"/>
        <v>446799.52651616838</v>
      </c>
      <c r="AL105" s="51">
        <f t="shared" si="54"/>
        <v>327926.25799351837</v>
      </c>
      <c r="AM105" s="51">
        <f t="shared" si="55"/>
        <v>0</v>
      </c>
      <c r="AN105" s="51">
        <f t="shared" si="56"/>
        <v>36891.704024270788</v>
      </c>
      <c r="AO105" s="51">
        <f t="shared" si="57"/>
        <v>0</v>
      </c>
      <c r="AP105" s="51">
        <f t="shared" si="58"/>
        <v>81981.564498379594</v>
      </c>
      <c r="AQ105" s="57">
        <f t="shared" si="59"/>
        <v>0</v>
      </c>
      <c r="AR105" s="280">
        <f t="shared" si="63"/>
        <v>0</v>
      </c>
    </row>
    <row r="106" spans="2:44">
      <c r="B106" s="52">
        <f t="shared" si="47"/>
        <v>43166</v>
      </c>
      <c r="C106" s="48">
        <f>'5. APORTE_AMORTIZAÇÃO_QUOTISTAS'!B99</f>
        <v>43166</v>
      </c>
      <c r="D106" s="49">
        <f>'5. APORTE_AMORTIZAÇÃO_QUOTISTAS'!E99</f>
        <v>0</v>
      </c>
      <c r="E106" s="49">
        <f>'5. APORTE_AMORTIZAÇÃO_QUOTISTAS'!H99</f>
        <v>15000</v>
      </c>
      <c r="F106" s="49">
        <f>'5. APORTE_AMORTIZAÇÃO_QUOTISTAS'!K99</f>
        <v>0</v>
      </c>
      <c r="G106" s="49">
        <f>'5. APORTE_AMORTIZAÇÃO_QUOTISTAS'!N99</f>
        <v>0</v>
      </c>
      <c r="H106" s="49">
        <f>'5. APORTE_AMORTIZAÇÃO_QUOTISTAS'!Q99</f>
        <v>0</v>
      </c>
      <c r="I106" s="49">
        <f>'5. APORTE_AMORTIZAÇÃO_QUOTISTAS'!T99</f>
        <v>0</v>
      </c>
      <c r="J106" s="53"/>
      <c r="K106" s="53"/>
      <c r="L106" s="53"/>
      <c r="M106" s="53"/>
      <c r="N106" s="53"/>
      <c r="O106" s="53"/>
      <c r="P106" s="49">
        <f t="shared" si="64"/>
        <v>0</v>
      </c>
      <c r="Q106" s="49">
        <f t="shared" si="65"/>
        <v>15000</v>
      </c>
      <c r="R106" s="49">
        <f t="shared" si="66"/>
        <v>0</v>
      </c>
      <c r="S106" s="49">
        <f t="shared" si="67"/>
        <v>0</v>
      </c>
      <c r="T106" s="49">
        <f t="shared" si="68"/>
        <v>0</v>
      </c>
      <c r="U106" s="49">
        <f t="shared" si="69"/>
        <v>0</v>
      </c>
      <c r="V106" s="49">
        <f t="shared" si="70"/>
        <v>15000</v>
      </c>
      <c r="W106" s="54">
        <f t="shared" si="71"/>
        <v>56618746</v>
      </c>
      <c r="X106" s="55" t="str">
        <f>'4. IPCA_IBGE'!B89</f>
        <v>fev.22</v>
      </c>
      <c r="Y106" s="136" t="str">
        <f>'4. IPCA_IBGE'!B89</f>
        <v>fev.22</v>
      </c>
      <c r="Z106" s="136">
        <f>'4. IPCA_IBGE'!C89</f>
        <v>6215.24</v>
      </c>
      <c r="AA106" s="232">
        <f t="shared" si="48"/>
        <v>0</v>
      </c>
      <c r="AB106" s="229">
        <f t="shared" si="49"/>
        <v>2.4134224905232946</v>
      </c>
      <c r="AC106" s="229">
        <f t="shared" si="50"/>
        <v>0</v>
      </c>
      <c r="AD106" s="229">
        <f t="shared" si="51"/>
        <v>0</v>
      </c>
      <c r="AE106" s="229">
        <f t="shared" si="52"/>
        <v>0</v>
      </c>
      <c r="AF106" s="229">
        <f t="shared" si="53"/>
        <v>0</v>
      </c>
      <c r="AG106" s="229">
        <f t="shared" si="60"/>
        <v>2.4134224905232946</v>
      </c>
      <c r="AH106" s="237">
        <f t="shared" si="72"/>
        <v>10672.201482311832</v>
      </c>
      <c r="AI106" s="277">
        <f t="shared" si="73"/>
        <v>10672.201482311832</v>
      </c>
      <c r="AJ106" s="239">
        <f t="shared" si="61"/>
        <v>1029</v>
      </c>
      <c r="AK106" s="56">
        <f t="shared" si="62"/>
        <v>2718.3737031391538</v>
      </c>
      <c r="AL106" s="51">
        <f t="shared" si="54"/>
        <v>0</v>
      </c>
      <c r="AM106" s="51">
        <f t="shared" si="55"/>
        <v>2718.3737031391538</v>
      </c>
      <c r="AN106" s="51">
        <f t="shared" si="56"/>
        <v>0</v>
      </c>
      <c r="AO106" s="51">
        <f t="shared" si="57"/>
        <v>0</v>
      </c>
      <c r="AP106" s="51">
        <f t="shared" si="58"/>
        <v>0</v>
      </c>
      <c r="AQ106" s="57">
        <f t="shared" si="59"/>
        <v>0</v>
      </c>
      <c r="AR106" s="280">
        <f t="shared" si="63"/>
        <v>0</v>
      </c>
    </row>
    <row r="107" spans="2:44">
      <c r="B107" s="52">
        <f t="shared" si="47"/>
        <v>43166</v>
      </c>
      <c r="C107" s="48">
        <f>'5. APORTE_AMORTIZAÇÃO_QUOTISTAS'!B100</f>
        <v>43166</v>
      </c>
      <c r="D107" s="49">
        <f>'5. APORTE_AMORTIZAÇÃO_QUOTISTAS'!E100</f>
        <v>0</v>
      </c>
      <c r="E107" s="49">
        <f>'5. APORTE_AMORTIZAÇÃO_QUOTISTAS'!H100</f>
        <v>36000</v>
      </c>
      <c r="F107" s="49">
        <f>'5. APORTE_AMORTIZAÇÃO_QUOTISTAS'!K100</f>
        <v>0</v>
      </c>
      <c r="G107" s="49">
        <f>'5. APORTE_AMORTIZAÇÃO_QUOTISTAS'!N100</f>
        <v>0</v>
      </c>
      <c r="H107" s="49">
        <f>'5. APORTE_AMORTIZAÇÃO_QUOTISTAS'!Q100</f>
        <v>0</v>
      </c>
      <c r="I107" s="49">
        <f>'5. APORTE_AMORTIZAÇÃO_QUOTISTAS'!T100</f>
        <v>0</v>
      </c>
      <c r="J107" s="53"/>
      <c r="K107" s="53"/>
      <c r="L107" s="53"/>
      <c r="M107" s="53"/>
      <c r="N107" s="53"/>
      <c r="O107" s="53"/>
      <c r="P107" s="49">
        <f t="shared" si="64"/>
        <v>0</v>
      </c>
      <c r="Q107" s="49">
        <f t="shared" si="65"/>
        <v>36000</v>
      </c>
      <c r="R107" s="49">
        <f t="shared" si="66"/>
        <v>0</v>
      </c>
      <c r="S107" s="49">
        <f t="shared" si="67"/>
        <v>0</v>
      </c>
      <c r="T107" s="49">
        <f t="shared" si="68"/>
        <v>0</v>
      </c>
      <c r="U107" s="49">
        <f t="shared" si="69"/>
        <v>0</v>
      </c>
      <c r="V107" s="49">
        <f t="shared" si="70"/>
        <v>36000</v>
      </c>
      <c r="W107" s="54">
        <f t="shared" si="71"/>
        <v>56654746</v>
      </c>
      <c r="X107" s="55" t="str">
        <f>'4. IPCA_IBGE'!B89</f>
        <v>fev.22</v>
      </c>
      <c r="Y107" s="136" t="str">
        <f>'4. IPCA_IBGE'!B89</f>
        <v>fev.22</v>
      </c>
      <c r="Z107" s="136">
        <f>'4. IPCA_IBGE'!C89</f>
        <v>6215.24</v>
      </c>
      <c r="AA107" s="232">
        <f t="shared" si="48"/>
        <v>0</v>
      </c>
      <c r="AB107" s="229">
        <f t="shared" si="49"/>
        <v>5.7922139772559067</v>
      </c>
      <c r="AC107" s="229">
        <f t="shared" si="50"/>
        <v>0</v>
      </c>
      <c r="AD107" s="229">
        <f t="shared" si="51"/>
        <v>0</v>
      </c>
      <c r="AE107" s="229">
        <f t="shared" si="52"/>
        <v>0</v>
      </c>
      <c r="AF107" s="229">
        <f t="shared" si="53"/>
        <v>0</v>
      </c>
      <c r="AG107" s="229">
        <f t="shared" si="60"/>
        <v>5.7922139772559067</v>
      </c>
      <c r="AH107" s="237">
        <f t="shared" si="72"/>
        <v>10677.993696289088</v>
      </c>
      <c r="AI107" s="277">
        <f t="shared" si="73"/>
        <v>10677.993696289088</v>
      </c>
      <c r="AJ107" s="239">
        <f t="shared" si="61"/>
        <v>1029</v>
      </c>
      <c r="AK107" s="56">
        <f t="shared" si="62"/>
        <v>6524.0968875339677</v>
      </c>
      <c r="AL107" s="51">
        <f t="shared" si="54"/>
        <v>0</v>
      </c>
      <c r="AM107" s="51">
        <f t="shared" si="55"/>
        <v>6524.0968875339677</v>
      </c>
      <c r="AN107" s="51">
        <f t="shared" si="56"/>
        <v>0</v>
      </c>
      <c r="AO107" s="51">
        <f t="shared" si="57"/>
        <v>0</v>
      </c>
      <c r="AP107" s="51">
        <f t="shared" si="58"/>
        <v>0</v>
      </c>
      <c r="AQ107" s="57">
        <f t="shared" si="59"/>
        <v>0</v>
      </c>
      <c r="AR107" s="280">
        <f t="shared" si="63"/>
        <v>0</v>
      </c>
    </row>
    <row r="108" spans="2:44">
      <c r="B108" s="52">
        <f t="shared" si="47"/>
        <v>43221</v>
      </c>
      <c r="C108" s="48">
        <f>'5. APORTE_AMORTIZAÇÃO_QUOTISTAS'!B101</f>
        <v>43221</v>
      </c>
      <c r="D108" s="49">
        <f>'5. APORTE_AMORTIZAÇÃO_QUOTISTAS'!E101</f>
        <v>0</v>
      </c>
      <c r="E108" s="49">
        <f>'5. APORTE_AMORTIZAÇÃO_QUOTISTAS'!H101</f>
        <v>0</v>
      </c>
      <c r="F108" s="49">
        <f>'5. APORTE_AMORTIZAÇÃO_QUOTISTAS'!K101</f>
        <v>0</v>
      </c>
      <c r="G108" s="49">
        <f>'5. APORTE_AMORTIZAÇÃO_QUOTISTAS'!N101</f>
        <v>0</v>
      </c>
      <c r="H108" s="49">
        <f>'5. APORTE_AMORTIZAÇÃO_QUOTISTAS'!Q101</f>
        <v>0</v>
      </c>
      <c r="I108" s="49">
        <f>'5. APORTE_AMORTIZAÇÃO_QUOTISTAS'!T101</f>
        <v>27000</v>
      </c>
      <c r="J108" s="53"/>
      <c r="K108" s="53"/>
      <c r="L108" s="53"/>
      <c r="M108" s="53"/>
      <c r="N108" s="53"/>
      <c r="O108" s="53"/>
      <c r="P108" s="49">
        <f t="shared" si="64"/>
        <v>0</v>
      </c>
      <c r="Q108" s="49">
        <f t="shared" si="65"/>
        <v>0</v>
      </c>
      <c r="R108" s="49">
        <f t="shared" si="66"/>
        <v>0</v>
      </c>
      <c r="S108" s="49">
        <f t="shared" si="67"/>
        <v>0</v>
      </c>
      <c r="T108" s="49">
        <f t="shared" si="68"/>
        <v>0</v>
      </c>
      <c r="U108" s="49">
        <f t="shared" si="69"/>
        <v>27000</v>
      </c>
      <c r="V108" s="49">
        <f t="shared" si="70"/>
        <v>27000</v>
      </c>
      <c r="W108" s="54">
        <f t="shared" si="71"/>
        <v>56681746</v>
      </c>
      <c r="X108" s="55" t="str">
        <f>'4. IPCA_IBGE'!B91</f>
        <v>abr.22</v>
      </c>
      <c r="Y108" s="136" t="str">
        <f>'4. IPCA_IBGE'!B91</f>
        <v>abr.22</v>
      </c>
      <c r="Z108" s="136">
        <f>'4. IPCA_IBGE'!C91</f>
        <v>6382.88</v>
      </c>
      <c r="AA108" s="232">
        <f t="shared" si="48"/>
        <v>0</v>
      </c>
      <c r="AB108" s="229">
        <f t="shared" si="49"/>
        <v>0</v>
      </c>
      <c r="AC108" s="229">
        <f t="shared" si="50"/>
        <v>0</v>
      </c>
      <c r="AD108" s="229">
        <f t="shared" si="51"/>
        <v>0</v>
      </c>
      <c r="AE108" s="229">
        <f t="shared" si="52"/>
        <v>0</v>
      </c>
      <c r="AF108" s="229">
        <f t="shared" si="53"/>
        <v>4.2300654250119072</v>
      </c>
      <c r="AG108" s="229">
        <f t="shared" si="60"/>
        <v>4.2300654250119072</v>
      </c>
      <c r="AH108" s="237">
        <f t="shared" si="72"/>
        <v>10682.2237617141</v>
      </c>
      <c r="AI108" s="277">
        <f t="shared" si="73"/>
        <v>10682.2237617141</v>
      </c>
      <c r="AJ108" s="239">
        <f t="shared" si="61"/>
        <v>974</v>
      </c>
      <c r="AK108" s="56">
        <f t="shared" si="62"/>
        <v>4610.4143424161521</v>
      </c>
      <c r="AL108" s="51">
        <f t="shared" si="54"/>
        <v>0</v>
      </c>
      <c r="AM108" s="51">
        <f t="shared" si="55"/>
        <v>0</v>
      </c>
      <c r="AN108" s="51">
        <f t="shared" si="56"/>
        <v>0</v>
      </c>
      <c r="AO108" s="51">
        <f t="shared" si="57"/>
        <v>0</v>
      </c>
      <c r="AP108" s="51">
        <f t="shared" si="58"/>
        <v>0</v>
      </c>
      <c r="AQ108" s="57">
        <f t="shared" si="59"/>
        <v>4610.4143424161521</v>
      </c>
      <c r="AR108" s="280">
        <f t="shared" si="63"/>
        <v>0</v>
      </c>
    </row>
    <row r="109" spans="2:44">
      <c r="B109" s="52">
        <f t="shared" si="47"/>
        <v>43230</v>
      </c>
      <c r="C109" s="48">
        <f>'5. APORTE_AMORTIZAÇÃO_QUOTISTAS'!B102</f>
        <v>43230</v>
      </c>
      <c r="D109" s="49">
        <f>'5. APORTE_AMORTIZAÇÃO_QUOTISTAS'!E102</f>
        <v>240000</v>
      </c>
      <c r="E109" s="49">
        <f>'5. APORTE_AMORTIZAÇÃO_QUOTISTAS'!H102</f>
        <v>0</v>
      </c>
      <c r="F109" s="49">
        <f>'5. APORTE_AMORTIZAÇÃO_QUOTISTAS'!K102</f>
        <v>27000</v>
      </c>
      <c r="G109" s="49">
        <f>'5. APORTE_AMORTIZAÇÃO_QUOTISTAS'!N102</f>
        <v>240000</v>
      </c>
      <c r="H109" s="49">
        <f>'5. APORTE_AMORTIZAÇÃO_QUOTISTAS'!Q102</f>
        <v>60000</v>
      </c>
      <c r="I109" s="49">
        <f>'5. APORTE_AMORTIZAÇÃO_QUOTISTAS'!T102</f>
        <v>0</v>
      </c>
      <c r="J109" s="53"/>
      <c r="K109" s="53"/>
      <c r="L109" s="53"/>
      <c r="M109" s="53"/>
      <c r="N109" s="53"/>
      <c r="O109" s="53"/>
      <c r="P109" s="49">
        <f t="shared" si="64"/>
        <v>240000</v>
      </c>
      <c r="Q109" s="49">
        <f t="shared" si="65"/>
        <v>0</v>
      </c>
      <c r="R109" s="49">
        <f t="shared" si="66"/>
        <v>27000</v>
      </c>
      <c r="S109" s="49">
        <f t="shared" si="67"/>
        <v>240000</v>
      </c>
      <c r="T109" s="49">
        <f t="shared" si="68"/>
        <v>60000</v>
      </c>
      <c r="U109" s="49">
        <f t="shared" si="69"/>
        <v>0</v>
      </c>
      <c r="V109" s="49">
        <f t="shared" si="70"/>
        <v>567000</v>
      </c>
      <c r="W109" s="54">
        <f t="shared" si="71"/>
        <v>57248746</v>
      </c>
      <c r="X109" s="55" t="str">
        <f>'4. IPCA_IBGE'!B91</f>
        <v>abr.22</v>
      </c>
      <c r="Y109" s="136" t="str">
        <f>'4. IPCA_IBGE'!B91</f>
        <v>abr.22</v>
      </c>
      <c r="Z109" s="136">
        <f>'4. IPCA_IBGE'!C91</f>
        <v>6382.88</v>
      </c>
      <c r="AA109" s="232">
        <f t="shared" ref="AA109:AA140" si="74">(P109)/Z109</f>
        <v>37.600581555661392</v>
      </c>
      <c r="AB109" s="229">
        <f t="shared" ref="AB109:AB141" si="75">Q109/Z109</f>
        <v>0</v>
      </c>
      <c r="AC109" s="229">
        <f t="shared" ref="AC109:AC141" si="76">R109/Z109</f>
        <v>4.2300654250119072</v>
      </c>
      <c r="AD109" s="229">
        <f t="shared" ref="AD109:AD141" si="77">S109/Z109</f>
        <v>37.600581555661392</v>
      </c>
      <c r="AE109" s="229">
        <f t="shared" ref="AE109:AE141" si="78">T109/Z109</f>
        <v>9.4001453889153481</v>
      </c>
      <c r="AF109" s="229">
        <f t="shared" ref="AF109:AF141" si="79">U109/Z109</f>
        <v>0</v>
      </c>
      <c r="AG109" s="229">
        <f t="shared" si="60"/>
        <v>88.831373925250034</v>
      </c>
      <c r="AH109" s="237">
        <f t="shared" si="72"/>
        <v>10771.05513563935</v>
      </c>
      <c r="AI109" s="277">
        <f t="shared" si="73"/>
        <v>10771.05513563935</v>
      </c>
      <c r="AJ109" s="239">
        <f t="shared" si="61"/>
        <v>965</v>
      </c>
      <c r="AK109" s="56">
        <f t="shared" si="62"/>
        <v>95852.405401356402</v>
      </c>
      <c r="AL109" s="51">
        <f t="shared" ref="AL109:AL141" si="80">(P109*(1+$AQ$9)^(AJ109/360))-P109</f>
        <v>40572.44673073286</v>
      </c>
      <c r="AM109" s="51">
        <f t="shared" ref="AM109:AM141" si="81">(Q109*(1+$AQ$9)^(AJ109/360))-Q109</f>
        <v>0</v>
      </c>
      <c r="AN109" s="51">
        <f t="shared" ref="AN109:AN141" si="82">(R109*(1+$AQ$9)^(AJ109/360))-R109</f>
        <v>4564.400257207446</v>
      </c>
      <c r="AO109" s="51">
        <f t="shared" ref="AO109:AO141" si="83">(S109*(1+$AQ$9)^(AJ109/360))-S109</f>
        <v>40572.44673073286</v>
      </c>
      <c r="AP109" s="51">
        <f t="shared" ref="AP109:AP141" si="84">(T109*(1+$AQ$9)^(AJ109/360))-T109</f>
        <v>10143.111682683215</v>
      </c>
      <c r="AQ109" s="57">
        <f t="shared" ref="AQ109:AQ141" si="85">(U109*(1+$AQ$9)^(AJ109/360))-U109</f>
        <v>0</v>
      </c>
      <c r="AR109" s="280">
        <f t="shared" si="63"/>
        <v>0</v>
      </c>
    </row>
    <row r="110" spans="2:44" ht="25.5">
      <c r="B110" s="52">
        <f t="shared" si="47"/>
        <v>43271</v>
      </c>
      <c r="C110" s="48">
        <f>'5. APORTE_AMORTIZAÇÃO_QUOTISTAS'!B103</f>
        <v>43271</v>
      </c>
      <c r="D110" s="49">
        <f>'5. APORTE_AMORTIZAÇÃO_QUOTISTAS'!E103</f>
        <v>0</v>
      </c>
      <c r="E110" s="49">
        <f>'5. APORTE_AMORTIZAÇÃO_QUOTISTAS'!H103</f>
        <v>45000</v>
      </c>
      <c r="F110" s="49">
        <f>'5. APORTE_AMORTIZAÇÃO_QUOTISTAS'!K103</f>
        <v>0</v>
      </c>
      <c r="G110" s="49">
        <f>'5. APORTE_AMORTIZAÇÃO_QUOTISTAS'!N103</f>
        <v>0</v>
      </c>
      <c r="H110" s="49">
        <f>'5. APORTE_AMORTIZAÇÃO_QUOTISTAS'!Q103</f>
        <v>0</v>
      </c>
      <c r="I110" s="49">
        <f>'5. APORTE_AMORTIZAÇÃO_QUOTISTAS'!T103</f>
        <v>0</v>
      </c>
      <c r="J110" s="53"/>
      <c r="K110" s="53"/>
      <c r="L110" s="53"/>
      <c r="M110" s="53"/>
      <c r="N110" s="53"/>
      <c r="O110" s="53"/>
      <c r="P110" s="49">
        <f t="shared" si="64"/>
        <v>0</v>
      </c>
      <c r="Q110" s="49">
        <f t="shared" si="65"/>
        <v>45000</v>
      </c>
      <c r="R110" s="49">
        <f t="shared" si="66"/>
        <v>0</v>
      </c>
      <c r="S110" s="49">
        <f t="shared" si="67"/>
        <v>0</v>
      </c>
      <c r="T110" s="49">
        <f t="shared" si="68"/>
        <v>0</v>
      </c>
      <c r="U110" s="49">
        <f t="shared" si="69"/>
        <v>0</v>
      </c>
      <c r="V110" s="49">
        <f t="shared" si="70"/>
        <v>45000</v>
      </c>
      <c r="W110" s="54">
        <f t="shared" si="71"/>
        <v>57293746</v>
      </c>
      <c r="X110" s="55" t="str">
        <f>'4. IPCA_IBGE'!B92</f>
        <v>mai.22</v>
      </c>
      <c r="Y110" s="136" t="str">
        <f>'4. IPCA_IBGE'!B92</f>
        <v>mai.22</v>
      </c>
      <c r="Z110" s="136">
        <f>'4. IPCA_IBGE'!C92</f>
        <v>6412.88</v>
      </c>
      <c r="AA110" s="232">
        <f t="shared" si="74"/>
        <v>0</v>
      </c>
      <c r="AB110" s="229">
        <f t="shared" si="75"/>
        <v>7.017128029839947</v>
      </c>
      <c r="AC110" s="229">
        <f t="shared" si="76"/>
        <v>0</v>
      </c>
      <c r="AD110" s="229">
        <f t="shared" si="77"/>
        <v>0</v>
      </c>
      <c r="AE110" s="229">
        <f t="shared" si="78"/>
        <v>0</v>
      </c>
      <c r="AF110" s="229">
        <f t="shared" si="79"/>
        <v>0</v>
      </c>
      <c r="AG110" s="229">
        <f t="shared" si="60"/>
        <v>7.017128029839947</v>
      </c>
      <c r="AH110" s="237">
        <f t="shared" si="72"/>
        <v>10778.07226366919</v>
      </c>
      <c r="AI110" s="277">
        <f t="shared" si="73"/>
        <v>10778.07226366919</v>
      </c>
      <c r="AJ110" s="239">
        <f t="shared" si="61"/>
        <v>924</v>
      </c>
      <c r="AK110" s="56">
        <f t="shared" si="62"/>
        <v>7259.3777889700577</v>
      </c>
      <c r="AL110" s="51">
        <f t="shared" si="80"/>
        <v>0</v>
      </c>
      <c r="AM110" s="51">
        <f t="shared" si="81"/>
        <v>7259.3777889700577</v>
      </c>
      <c r="AN110" s="51">
        <f t="shared" si="82"/>
        <v>0</v>
      </c>
      <c r="AO110" s="51">
        <f t="shared" si="83"/>
        <v>0</v>
      </c>
      <c r="AP110" s="51">
        <f t="shared" si="84"/>
        <v>0</v>
      </c>
      <c r="AQ110" s="57">
        <f t="shared" si="85"/>
        <v>0</v>
      </c>
      <c r="AR110" s="280">
        <f t="shared" si="63"/>
        <v>0</v>
      </c>
    </row>
    <row r="111" spans="2:44" ht="25.5">
      <c r="B111" s="52">
        <f t="shared" si="47"/>
        <v>43271</v>
      </c>
      <c r="C111" s="48">
        <f>'5. APORTE_AMORTIZAÇÃO_QUOTISTAS'!B104</f>
        <v>43271</v>
      </c>
      <c r="D111" s="49">
        <f>'5. APORTE_AMORTIZAÇÃO_QUOTISTAS'!E104</f>
        <v>0</v>
      </c>
      <c r="E111" s="49">
        <f>'5. APORTE_AMORTIZAÇÃO_QUOTISTAS'!H104</f>
        <v>6000</v>
      </c>
      <c r="F111" s="49">
        <f>'5. APORTE_AMORTIZAÇÃO_QUOTISTAS'!K104</f>
        <v>0</v>
      </c>
      <c r="G111" s="49">
        <f>'5. APORTE_AMORTIZAÇÃO_QUOTISTAS'!N104</f>
        <v>0</v>
      </c>
      <c r="H111" s="49">
        <f>'5. APORTE_AMORTIZAÇÃO_QUOTISTAS'!Q104</f>
        <v>0</v>
      </c>
      <c r="I111" s="49">
        <f>'5. APORTE_AMORTIZAÇÃO_QUOTISTAS'!T104</f>
        <v>0</v>
      </c>
      <c r="J111" s="53"/>
      <c r="K111" s="53"/>
      <c r="L111" s="53"/>
      <c r="M111" s="53"/>
      <c r="N111" s="53"/>
      <c r="O111" s="53"/>
      <c r="P111" s="49">
        <f t="shared" si="64"/>
        <v>0</v>
      </c>
      <c r="Q111" s="49">
        <f t="shared" si="65"/>
        <v>6000</v>
      </c>
      <c r="R111" s="49">
        <f t="shared" si="66"/>
        <v>0</v>
      </c>
      <c r="S111" s="49">
        <f t="shared" si="67"/>
        <v>0</v>
      </c>
      <c r="T111" s="49">
        <f t="shared" si="68"/>
        <v>0</v>
      </c>
      <c r="U111" s="49">
        <f t="shared" si="69"/>
        <v>0</v>
      </c>
      <c r="V111" s="49">
        <f t="shared" si="70"/>
        <v>6000</v>
      </c>
      <c r="W111" s="54">
        <f t="shared" si="71"/>
        <v>57299746</v>
      </c>
      <c r="X111" s="55" t="str">
        <f>'4. IPCA_IBGE'!B92</f>
        <v>mai.22</v>
      </c>
      <c r="Y111" s="136" t="str">
        <f>'4. IPCA_IBGE'!B92</f>
        <v>mai.22</v>
      </c>
      <c r="Z111" s="136">
        <f>'4. IPCA_IBGE'!C92</f>
        <v>6412.88</v>
      </c>
      <c r="AA111" s="232">
        <f t="shared" si="74"/>
        <v>0</v>
      </c>
      <c r="AB111" s="229">
        <f t="shared" si="75"/>
        <v>0.93561707064532629</v>
      </c>
      <c r="AC111" s="229">
        <f t="shared" si="76"/>
        <v>0</v>
      </c>
      <c r="AD111" s="229">
        <f t="shared" si="77"/>
        <v>0</v>
      </c>
      <c r="AE111" s="229">
        <f t="shared" si="78"/>
        <v>0</v>
      </c>
      <c r="AF111" s="229">
        <f t="shared" si="79"/>
        <v>0</v>
      </c>
      <c r="AG111" s="229">
        <f t="shared" si="60"/>
        <v>0.93561707064532629</v>
      </c>
      <c r="AH111" s="237">
        <f t="shared" si="72"/>
        <v>10779.007880739835</v>
      </c>
      <c r="AI111" s="277">
        <f t="shared" si="73"/>
        <v>10779.007880739835</v>
      </c>
      <c r="AJ111" s="239">
        <f t="shared" si="61"/>
        <v>924</v>
      </c>
      <c r="AK111" s="56">
        <f t="shared" si="62"/>
        <v>967.91703852934097</v>
      </c>
      <c r="AL111" s="51">
        <f t="shared" si="80"/>
        <v>0</v>
      </c>
      <c r="AM111" s="51">
        <f t="shared" si="81"/>
        <v>967.91703852934097</v>
      </c>
      <c r="AN111" s="51">
        <f t="shared" si="82"/>
        <v>0</v>
      </c>
      <c r="AO111" s="51">
        <f t="shared" si="83"/>
        <v>0</v>
      </c>
      <c r="AP111" s="51">
        <f t="shared" si="84"/>
        <v>0</v>
      </c>
      <c r="AQ111" s="57">
        <f t="shared" si="85"/>
        <v>0</v>
      </c>
      <c r="AR111" s="280">
        <f t="shared" si="63"/>
        <v>0</v>
      </c>
    </row>
    <row r="112" spans="2:44">
      <c r="B112" s="52">
        <f t="shared" si="47"/>
        <v>43307</v>
      </c>
      <c r="C112" s="48">
        <f>'5. APORTE_AMORTIZAÇÃO_QUOTISTAS'!B105</f>
        <v>43307</v>
      </c>
      <c r="D112" s="49">
        <f>'5. APORTE_AMORTIZAÇÃO_QUOTISTAS'!E105</f>
        <v>0</v>
      </c>
      <c r="E112" s="49">
        <f>'5. APORTE_AMORTIZAÇÃO_QUOTISTAS'!H105</f>
        <v>0</v>
      </c>
      <c r="F112" s="49">
        <f>'5. APORTE_AMORTIZAÇÃO_QUOTISTAS'!K105</f>
        <v>0</v>
      </c>
      <c r="G112" s="49">
        <f>'5. APORTE_AMORTIZAÇÃO_QUOTISTAS'!N105</f>
        <v>0</v>
      </c>
      <c r="H112" s="49">
        <f>'5. APORTE_AMORTIZAÇÃO_QUOTISTAS'!Q105</f>
        <v>0</v>
      </c>
      <c r="I112" s="49">
        <f>'5. APORTE_AMORTIZAÇÃO_QUOTISTAS'!T105</f>
        <v>27000</v>
      </c>
      <c r="J112" s="53"/>
      <c r="K112" s="53"/>
      <c r="L112" s="53"/>
      <c r="M112" s="53"/>
      <c r="N112" s="53"/>
      <c r="O112" s="53"/>
      <c r="P112" s="49">
        <f t="shared" si="64"/>
        <v>0</v>
      </c>
      <c r="Q112" s="49">
        <f t="shared" si="65"/>
        <v>0</v>
      </c>
      <c r="R112" s="49">
        <f t="shared" si="66"/>
        <v>0</v>
      </c>
      <c r="S112" s="49">
        <f t="shared" si="67"/>
        <v>0</v>
      </c>
      <c r="T112" s="49">
        <f t="shared" si="68"/>
        <v>0</v>
      </c>
      <c r="U112" s="49">
        <f t="shared" si="69"/>
        <v>27000</v>
      </c>
      <c r="V112" s="49">
        <f t="shared" si="70"/>
        <v>27000</v>
      </c>
      <c r="W112" s="54">
        <f t="shared" si="71"/>
        <v>57326746</v>
      </c>
      <c r="X112" s="55" t="str">
        <f>'4. IPCA_IBGE'!B93</f>
        <v>jun.22</v>
      </c>
      <c r="Y112" s="136" t="str">
        <f>'4. IPCA_IBGE'!B93</f>
        <v>jun.22</v>
      </c>
      <c r="Z112" s="136">
        <f>'4. IPCA_IBGE'!C93</f>
        <v>6455.85</v>
      </c>
      <c r="AA112" s="232">
        <f t="shared" si="74"/>
        <v>0</v>
      </c>
      <c r="AB112" s="229">
        <f t="shared" si="75"/>
        <v>0</v>
      </c>
      <c r="AC112" s="229">
        <f t="shared" si="76"/>
        <v>0</v>
      </c>
      <c r="AD112" s="229">
        <f t="shared" si="77"/>
        <v>0</v>
      </c>
      <c r="AE112" s="229">
        <f t="shared" si="78"/>
        <v>0</v>
      </c>
      <c r="AF112" s="229">
        <f t="shared" si="79"/>
        <v>4.182253305141848</v>
      </c>
      <c r="AG112" s="229">
        <f t="shared" si="60"/>
        <v>4.182253305141848</v>
      </c>
      <c r="AH112" s="237">
        <f t="shared" si="72"/>
        <v>10783.190134044977</v>
      </c>
      <c r="AI112" s="277">
        <f t="shared" si="73"/>
        <v>10783.190134044977</v>
      </c>
      <c r="AJ112" s="239">
        <f t="shared" si="61"/>
        <v>888</v>
      </c>
      <c r="AK112" s="56">
        <f t="shared" si="62"/>
        <v>4173.4521314265039</v>
      </c>
      <c r="AL112" s="51">
        <f t="shared" si="80"/>
        <v>0</v>
      </c>
      <c r="AM112" s="51">
        <f t="shared" si="81"/>
        <v>0</v>
      </c>
      <c r="AN112" s="51">
        <f t="shared" si="82"/>
        <v>0</v>
      </c>
      <c r="AO112" s="51">
        <f t="shared" si="83"/>
        <v>0</v>
      </c>
      <c r="AP112" s="51">
        <f t="shared" si="84"/>
        <v>0</v>
      </c>
      <c r="AQ112" s="57">
        <f t="shared" si="85"/>
        <v>4173.4521314265039</v>
      </c>
      <c r="AR112" s="280">
        <f t="shared" si="63"/>
        <v>0</v>
      </c>
    </row>
    <row r="113" spans="2:44">
      <c r="B113" s="52">
        <f t="shared" si="47"/>
        <v>43315</v>
      </c>
      <c r="C113" s="48">
        <f>'5. APORTE_AMORTIZAÇÃO_QUOTISTAS'!B106</f>
        <v>43315</v>
      </c>
      <c r="D113" s="49">
        <f>'5. APORTE_AMORTIZAÇÃO_QUOTISTAS'!E106</f>
        <v>240000</v>
      </c>
      <c r="E113" s="49">
        <f>'5. APORTE_AMORTIZAÇÃO_QUOTISTAS'!H106</f>
        <v>0</v>
      </c>
      <c r="F113" s="49">
        <f>'5. APORTE_AMORTIZAÇÃO_QUOTISTAS'!K106</f>
        <v>27000</v>
      </c>
      <c r="G113" s="49">
        <f>'5. APORTE_AMORTIZAÇÃO_QUOTISTAS'!N106</f>
        <v>240000</v>
      </c>
      <c r="H113" s="49">
        <f>'5. APORTE_AMORTIZAÇÃO_QUOTISTAS'!Q106</f>
        <v>60000</v>
      </c>
      <c r="I113" s="49">
        <f>'5. APORTE_AMORTIZAÇÃO_QUOTISTAS'!T106</f>
        <v>0</v>
      </c>
      <c r="J113" s="59"/>
      <c r="K113" s="59"/>
      <c r="L113" s="59"/>
      <c r="M113" s="59"/>
      <c r="N113" s="59"/>
      <c r="O113" s="59"/>
      <c r="P113" s="49">
        <f t="shared" si="64"/>
        <v>240000</v>
      </c>
      <c r="Q113" s="49">
        <f t="shared" si="65"/>
        <v>0</v>
      </c>
      <c r="R113" s="49">
        <f t="shared" si="66"/>
        <v>27000</v>
      </c>
      <c r="S113" s="49">
        <f t="shared" si="67"/>
        <v>240000</v>
      </c>
      <c r="T113" s="49">
        <f t="shared" si="68"/>
        <v>60000</v>
      </c>
      <c r="U113" s="49">
        <f t="shared" si="69"/>
        <v>0</v>
      </c>
      <c r="V113" s="49">
        <f t="shared" si="70"/>
        <v>567000</v>
      </c>
      <c r="W113" s="54">
        <f t="shared" si="71"/>
        <v>57893746</v>
      </c>
      <c r="X113" s="55" t="str">
        <f>'4. IPCA_IBGE'!B94</f>
        <v>jul.22</v>
      </c>
      <c r="Y113" s="136" t="str">
        <f>'4. IPCA_IBGE'!B94</f>
        <v>jul.22</v>
      </c>
      <c r="Z113" s="136">
        <f>'4. IPCA_IBGE'!C94</f>
        <v>6411.95</v>
      </c>
      <c r="AA113" s="232">
        <f t="shared" si="74"/>
        <v>37.430110964683131</v>
      </c>
      <c r="AB113" s="229">
        <f t="shared" si="75"/>
        <v>0</v>
      </c>
      <c r="AC113" s="229">
        <f t="shared" si="76"/>
        <v>4.2108874835268519</v>
      </c>
      <c r="AD113" s="229">
        <f t="shared" si="77"/>
        <v>37.430110964683131</v>
      </c>
      <c r="AE113" s="229">
        <f t="shared" si="78"/>
        <v>9.3575277411707827</v>
      </c>
      <c r="AF113" s="229">
        <f t="shared" si="79"/>
        <v>0</v>
      </c>
      <c r="AG113" s="229">
        <f t="shared" si="60"/>
        <v>88.428637154063907</v>
      </c>
      <c r="AH113" s="237">
        <f t="shared" si="72"/>
        <v>10871.618771199041</v>
      </c>
      <c r="AI113" s="277">
        <f t="shared" si="73"/>
        <v>10871.618771199041</v>
      </c>
      <c r="AJ113" s="239">
        <f t="shared" si="61"/>
        <v>880</v>
      </c>
      <c r="AK113" s="56">
        <f t="shared" si="62"/>
        <v>86795.36992583808</v>
      </c>
      <c r="AL113" s="51">
        <f t="shared" si="80"/>
        <v>36738.780920989637</v>
      </c>
      <c r="AM113" s="51">
        <f t="shared" si="81"/>
        <v>0</v>
      </c>
      <c r="AN113" s="51">
        <f t="shared" si="82"/>
        <v>4133.1128536113356</v>
      </c>
      <c r="AO113" s="51">
        <f t="shared" si="83"/>
        <v>36738.780920989637</v>
      </c>
      <c r="AP113" s="51">
        <f t="shared" si="84"/>
        <v>9184.6952302474092</v>
      </c>
      <c r="AQ113" s="57">
        <f t="shared" si="85"/>
        <v>0</v>
      </c>
      <c r="AR113" s="280">
        <f t="shared" si="63"/>
        <v>0</v>
      </c>
    </row>
    <row r="114" spans="2:44" ht="25.5">
      <c r="B114" s="52">
        <f t="shared" si="47"/>
        <v>43368</v>
      </c>
      <c r="C114" s="48">
        <f>'5. APORTE_AMORTIZAÇÃO_QUOTISTAS'!B107</f>
        <v>43368</v>
      </c>
      <c r="D114" s="49">
        <f>'5. APORTE_AMORTIZAÇÃO_QUOTISTAS'!E107</f>
        <v>0</v>
      </c>
      <c r="E114" s="49">
        <f>'5. APORTE_AMORTIZAÇÃO_QUOTISTAS'!H107</f>
        <v>0</v>
      </c>
      <c r="F114" s="49">
        <f>'5. APORTE_AMORTIZAÇÃO_QUOTISTAS'!K107</f>
        <v>0</v>
      </c>
      <c r="G114" s="49">
        <f>'5. APORTE_AMORTIZAÇÃO_QUOTISTAS'!N107</f>
        <v>0</v>
      </c>
      <c r="H114" s="49">
        <f>'5. APORTE_AMORTIZAÇÃO_QUOTISTAS'!Q107</f>
        <v>0</v>
      </c>
      <c r="I114" s="49">
        <f>'5. APORTE_AMORTIZAÇÃO_QUOTISTAS'!T107</f>
        <v>18000</v>
      </c>
      <c r="J114" s="59"/>
      <c r="K114" s="59"/>
      <c r="L114" s="59"/>
      <c r="M114" s="59"/>
      <c r="N114" s="59"/>
      <c r="O114" s="59"/>
      <c r="P114" s="49">
        <f t="shared" si="64"/>
        <v>0</v>
      </c>
      <c r="Q114" s="49">
        <f t="shared" si="65"/>
        <v>0</v>
      </c>
      <c r="R114" s="49">
        <f t="shared" si="66"/>
        <v>0</v>
      </c>
      <c r="S114" s="49">
        <f t="shared" si="67"/>
        <v>0</v>
      </c>
      <c r="T114" s="49">
        <f t="shared" si="68"/>
        <v>0</v>
      </c>
      <c r="U114" s="49">
        <f t="shared" si="69"/>
        <v>18000</v>
      </c>
      <c r="V114" s="49">
        <f t="shared" si="70"/>
        <v>18000</v>
      </c>
      <c r="W114" s="54">
        <f t="shared" si="71"/>
        <v>57911746</v>
      </c>
      <c r="X114" s="55" t="str">
        <f>'4. IPCA_IBGE'!B95</f>
        <v>ago.22</v>
      </c>
      <c r="Y114" s="136" t="str">
        <f>'4. IPCA_IBGE'!B95</f>
        <v>ago.22</v>
      </c>
      <c r="Z114" s="136">
        <f>'4. IPCA_IBGE'!C95</f>
        <v>6388.87</v>
      </c>
      <c r="AA114" s="232">
        <f t="shared" si="74"/>
        <v>0</v>
      </c>
      <c r="AB114" s="229">
        <f t="shared" si="75"/>
        <v>0</v>
      </c>
      <c r="AC114" s="229">
        <f t="shared" si="76"/>
        <v>0</v>
      </c>
      <c r="AD114" s="229">
        <f t="shared" si="77"/>
        <v>0</v>
      </c>
      <c r="AE114" s="229">
        <f t="shared" si="78"/>
        <v>0</v>
      </c>
      <c r="AF114" s="229">
        <f t="shared" si="79"/>
        <v>2.8173996340510921</v>
      </c>
      <c r="AG114" s="229">
        <f t="shared" si="60"/>
        <v>2.8173996340510921</v>
      </c>
      <c r="AH114" s="237">
        <f t="shared" si="72"/>
        <v>10874.436170833093</v>
      </c>
      <c r="AI114" s="277">
        <f t="shared" si="73"/>
        <v>10874.436170833093</v>
      </c>
      <c r="AJ114" s="239">
        <f t="shared" si="61"/>
        <v>827</v>
      </c>
      <c r="AK114" s="56">
        <f t="shared" si="62"/>
        <v>2578.1202694924796</v>
      </c>
      <c r="AL114" s="51">
        <f t="shared" si="80"/>
        <v>0</v>
      </c>
      <c r="AM114" s="51">
        <f t="shared" si="81"/>
        <v>0</v>
      </c>
      <c r="AN114" s="51">
        <f t="shared" si="82"/>
        <v>0</v>
      </c>
      <c r="AO114" s="51">
        <f t="shared" si="83"/>
        <v>0</v>
      </c>
      <c r="AP114" s="51">
        <f t="shared" si="84"/>
        <v>0</v>
      </c>
      <c r="AQ114" s="57">
        <f t="shared" si="85"/>
        <v>2578.1202694924796</v>
      </c>
      <c r="AR114" s="280">
        <f t="shared" si="63"/>
        <v>0</v>
      </c>
    </row>
    <row r="115" spans="2:44" ht="25.5">
      <c r="B115" s="52">
        <f t="shared" si="47"/>
        <v>43370</v>
      </c>
      <c r="C115" s="48">
        <f>'5. APORTE_AMORTIZAÇÃO_QUOTISTAS'!B108</f>
        <v>43370</v>
      </c>
      <c r="D115" s="49">
        <f>'5. APORTE_AMORTIZAÇÃO_QUOTISTAS'!E108</f>
        <v>0</v>
      </c>
      <c r="E115" s="49">
        <f>'5. APORTE_AMORTIZAÇÃO_QUOTISTAS'!H108</f>
        <v>0</v>
      </c>
      <c r="F115" s="49">
        <f>'5. APORTE_AMORTIZAÇÃO_QUOTISTAS'!K108</f>
        <v>18000</v>
      </c>
      <c r="G115" s="49">
        <f>'5. APORTE_AMORTIZAÇÃO_QUOTISTAS'!N108</f>
        <v>160000</v>
      </c>
      <c r="H115" s="49">
        <f>'5. APORTE_AMORTIZAÇÃO_QUOTISTAS'!Q108</f>
        <v>0</v>
      </c>
      <c r="I115" s="49">
        <f>'5. APORTE_AMORTIZAÇÃO_QUOTISTAS'!T108</f>
        <v>0</v>
      </c>
      <c r="J115" s="59"/>
      <c r="K115" s="59"/>
      <c r="L115" s="59"/>
      <c r="M115" s="59"/>
      <c r="N115" s="59"/>
      <c r="O115" s="59"/>
      <c r="P115" s="49">
        <f t="shared" si="64"/>
        <v>0</v>
      </c>
      <c r="Q115" s="49">
        <f t="shared" si="65"/>
        <v>0</v>
      </c>
      <c r="R115" s="49">
        <f t="shared" si="66"/>
        <v>18000</v>
      </c>
      <c r="S115" s="49">
        <f t="shared" si="67"/>
        <v>160000</v>
      </c>
      <c r="T115" s="49">
        <f t="shared" si="68"/>
        <v>0</v>
      </c>
      <c r="U115" s="49">
        <f t="shared" si="69"/>
        <v>0</v>
      </c>
      <c r="V115" s="49">
        <f t="shared" si="70"/>
        <v>178000</v>
      </c>
      <c r="W115" s="54">
        <f t="shared" si="71"/>
        <v>58089746</v>
      </c>
      <c r="X115" s="55" t="str">
        <f>'4. IPCA_IBGE'!B95</f>
        <v>ago.22</v>
      </c>
      <c r="Y115" s="136" t="str">
        <f>'4. IPCA_IBGE'!B95</f>
        <v>ago.22</v>
      </c>
      <c r="Z115" s="136">
        <f>'4. IPCA_IBGE'!C95</f>
        <v>6388.87</v>
      </c>
      <c r="AA115" s="232">
        <f t="shared" si="74"/>
        <v>0</v>
      </c>
      <c r="AB115" s="229">
        <f t="shared" si="75"/>
        <v>0</v>
      </c>
      <c r="AC115" s="229">
        <f t="shared" si="76"/>
        <v>2.8173996340510921</v>
      </c>
      <c r="AD115" s="229">
        <f t="shared" si="77"/>
        <v>25.043552302676375</v>
      </c>
      <c r="AE115" s="229">
        <f t="shared" si="78"/>
        <v>0</v>
      </c>
      <c r="AF115" s="229">
        <f t="shared" si="79"/>
        <v>0</v>
      </c>
      <c r="AG115" s="229">
        <f t="shared" si="60"/>
        <v>27.860951936727467</v>
      </c>
      <c r="AH115" s="237">
        <f t="shared" si="72"/>
        <v>10902.29712276982</v>
      </c>
      <c r="AI115" s="277">
        <f t="shared" si="73"/>
        <v>10902.29712276982</v>
      </c>
      <c r="AJ115" s="239">
        <f t="shared" si="61"/>
        <v>825</v>
      </c>
      <c r="AK115" s="56">
        <f t="shared" si="62"/>
        <v>25428.881011748104</v>
      </c>
      <c r="AL115" s="51">
        <f t="shared" si="80"/>
        <v>0</v>
      </c>
      <c r="AM115" s="51">
        <f t="shared" si="81"/>
        <v>0</v>
      </c>
      <c r="AN115" s="51">
        <f t="shared" si="82"/>
        <v>2571.4598775925042</v>
      </c>
      <c r="AO115" s="51">
        <f t="shared" si="83"/>
        <v>22857.421134155593</v>
      </c>
      <c r="AP115" s="51">
        <f t="shared" si="84"/>
        <v>0</v>
      </c>
      <c r="AQ115" s="57">
        <f t="shared" si="85"/>
        <v>0</v>
      </c>
      <c r="AR115" s="280">
        <f t="shared" si="63"/>
        <v>0</v>
      </c>
    </row>
    <row r="116" spans="2:44" ht="25.5">
      <c r="B116" s="52">
        <f t="shared" si="47"/>
        <v>43372</v>
      </c>
      <c r="C116" s="48">
        <f>'5. APORTE_AMORTIZAÇÃO_QUOTISTAS'!B109</f>
        <v>43372</v>
      </c>
      <c r="D116" s="49">
        <f>'5. APORTE_AMORTIZAÇÃO_QUOTISTAS'!E109</f>
        <v>160000</v>
      </c>
      <c r="E116" s="49">
        <f>'5. APORTE_AMORTIZAÇÃO_QUOTISTAS'!H109</f>
        <v>0</v>
      </c>
      <c r="F116" s="49">
        <f>'5. APORTE_AMORTIZAÇÃO_QUOTISTAS'!K109</f>
        <v>0</v>
      </c>
      <c r="G116" s="49">
        <f>'5. APORTE_AMORTIZAÇÃO_QUOTISTAS'!N109</f>
        <v>0</v>
      </c>
      <c r="H116" s="49">
        <f>'5. APORTE_AMORTIZAÇÃO_QUOTISTAS'!Q109</f>
        <v>40000</v>
      </c>
      <c r="I116" s="49">
        <f>'5. APORTE_AMORTIZAÇÃO_QUOTISTAS'!T109</f>
        <v>0</v>
      </c>
      <c r="J116" s="59"/>
      <c r="K116" s="59"/>
      <c r="L116" s="59"/>
      <c r="M116" s="59"/>
      <c r="N116" s="59"/>
      <c r="O116" s="59"/>
      <c r="P116" s="49">
        <f t="shared" si="64"/>
        <v>160000</v>
      </c>
      <c r="Q116" s="49">
        <f t="shared" si="65"/>
        <v>0</v>
      </c>
      <c r="R116" s="49">
        <f t="shared" si="66"/>
        <v>0</v>
      </c>
      <c r="S116" s="49">
        <f t="shared" si="67"/>
        <v>0</v>
      </c>
      <c r="T116" s="49">
        <f t="shared" si="68"/>
        <v>40000</v>
      </c>
      <c r="U116" s="49">
        <f t="shared" si="69"/>
        <v>0</v>
      </c>
      <c r="V116" s="49">
        <f t="shared" si="70"/>
        <v>200000</v>
      </c>
      <c r="W116" s="54">
        <f t="shared" si="71"/>
        <v>58289746</v>
      </c>
      <c r="X116" s="55" t="str">
        <f>'4. IPCA_IBGE'!B95</f>
        <v>ago.22</v>
      </c>
      <c r="Y116" s="136" t="str">
        <f>'4. IPCA_IBGE'!B95</f>
        <v>ago.22</v>
      </c>
      <c r="Z116" s="136">
        <f>'4. IPCA_IBGE'!C95</f>
        <v>6388.87</v>
      </c>
      <c r="AA116" s="232">
        <f t="shared" si="74"/>
        <v>25.043552302676375</v>
      </c>
      <c r="AB116" s="229">
        <f t="shared" si="75"/>
        <v>0</v>
      </c>
      <c r="AC116" s="229">
        <f t="shared" si="76"/>
        <v>0</v>
      </c>
      <c r="AD116" s="229">
        <f t="shared" si="77"/>
        <v>0</v>
      </c>
      <c r="AE116" s="229">
        <f t="shared" si="78"/>
        <v>6.2608880756690937</v>
      </c>
      <c r="AF116" s="229">
        <f t="shared" si="79"/>
        <v>0</v>
      </c>
      <c r="AG116" s="229">
        <f t="shared" si="60"/>
        <v>31.304440378345468</v>
      </c>
      <c r="AH116" s="237">
        <f t="shared" si="72"/>
        <v>10933.601563148166</v>
      </c>
      <c r="AI116" s="277">
        <f t="shared" si="73"/>
        <v>10933.601563148166</v>
      </c>
      <c r="AJ116" s="239">
        <f t="shared" si="61"/>
        <v>823</v>
      </c>
      <c r="AK116" s="56">
        <f t="shared" si="62"/>
        <v>28497.796015778324</v>
      </c>
      <c r="AL116" s="51">
        <f t="shared" si="80"/>
        <v>22798.236812622636</v>
      </c>
      <c r="AM116" s="51">
        <f t="shared" si="81"/>
        <v>0</v>
      </c>
      <c r="AN116" s="51">
        <f t="shared" si="82"/>
        <v>0</v>
      </c>
      <c r="AO116" s="51">
        <f t="shared" si="83"/>
        <v>0</v>
      </c>
      <c r="AP116" s="51">
        <f t="shared" si="84"/>
        <v>5699.5592031556589</v>
      </c>
      <c r="AQ116" s="57">
        <f t="shared" si="85"/>
        <v>0</v>
      </c>
      <c r="AR116" s="280">
        <f t="shared" si="63"/>
        <v>-2.9103830456733704E-11</v>
      </c>
    </row>
    <row r="117" spans="2:44">
      <c r="B117" s="52">
        <f t="shared" si="47"/>
        <v>43398</v>
      </c>
      <c r="C117" s="48">
        <f>'5. APORTE_AMORTIZAÇÃO_QUOTISTAS'!B110</f>
        <v>43398</v>
      </c>
      <c r="D117" s="49">
        <f>'5. APORTE_AMORTIZAÇÃO_QUOTISTAS'!E110</f>
        <v>0</v>
      </c>
      <c r="E117" s="49">
        <f>'5. APORTE_AMORTIZAÇÃO_QUOTISTAS'!H110</f>
        <v>0</v>
      </c>
      <c r="F117" s="49">
        <f>'5. APORTE_AMORTIZAÇÃO_QUOTISTAS'!K110</f>
        <v>0</v>
      </c>
      <c r="G117" s="49">
        <f>'5. APORTE_AMORTIZAÇÃO_QUOTISTAS'!N110</f>
        <v>0</v>
      </c>
      <c r="H117" s="49">
        <f>'5. APORTE_AMORTIZAÇÃO_QUOTISTAS'!Q110</f>
        <v>0</v>
      </c>
      <c r="I117" s="49">
        <f>'5. APORTE_AMORTIZAÇÃO_QUOTISTAS'!T110</f>
        <v>27000</v>
      </c>
      <c r="J117" s="59"/>
      <c r="K117" s="59"/>
      <c r="L117" s="59"/>
      <c r="M117" s="59"/>
      <c r="N117" s="59"/>
      <c r="O117" s="59"/>
      <c r="P117" s="49">
        <f t="shared" si="64"/>
        <v>0</v>
      </c>
      <c r="Q117" s="49">
        <f t="shared" si="65"/>
        <v>0</v>
      </c>
      <c r="R117" s="49">
        <f t="shared" si="66"/>
        <v>0</v>
      </c>
      <c r="S117" s="49">
        <f t="shared" si="67"/>
        <v>0</v>
      </c>
      <c r="T117" s="49">
        <f t="shared" si="68"/>
        <v>0</v>
      </c>
      <c r="U117" s="49">
        <f t="shared" si="69"/>
        <v>27000</v>
      </c>
      <c r="V117" s="49">
        <f t="shared" si="70"/>
        <v>27000</v>
      </c>
      <c r="W117" s="54">
        <f t="shared" si="71"/>
        <v>58316746</v>
      </c>
      <c r="X117" s="55" t="str">
        <f>'4. IPCA_IBGE'!B96</f>
        <v>set.22</v>
      </c>
      <c r="Y117" s="136" t="str">
        <f>'4. IPCA_IBGE'!B96</f>
        <v>set.22</v>
      </c>
      <c r="Z117" s="136">
        <f>'4. IPCA_IBGE'!C96</f>
        <v>6370.34</v>
      </c>
      <c r="AA117" s="232">
        <f t="shared" si="74"/>
        <v>0</v>
      </c>
      <c r="AB117" s="229">
        <f t="shared" si="75"/>
        <v>0</v>
      </c>
      <c r="AC117" s="229">
        <f t="shared" si="76"/>
        <v>0</v>
      </c>
      <c r="AD117" s="229">
        <f t="shared" si="77"/>
        <v>0</v>
      </c>
      <c r="AE117" s="229">
        <f t="shared" si="78"/>
        <v>0</v>
      </c>
      <c r="AF117" s="229">
        <f t="shared" si="79"/>
        <v>4.2383922993121246</v>
      </c>
      <c r="AG117" s="229">
        <f t="shared" si="60"/>
        <v>4.2383922993121246</v>
      </c>
      <c r="AH117" s="237">
        <f t="shared" si="72"/>
        <v>10937.839955447478</v>
      </c>
      <c r="AI117" s="277">
        <f t="shared" si="73"/>
        <v>10937.839955447478</v>
      </c>
      <c r="AJ117" s="239">
        <f t="shared" si="61"/>
        <v>797</v>
      </c>
      <c r="AK117" s="56">
        <f t="shared" si="62"/>
        <v>3717.6606378350079</v>
      </c>
      <c r="AL117" s="51">
        <f t="shared" si="80"/>
        <v>0</v>
      </c>
      <c r="AM117" s="51">
        <f t="shared" si="81"/>
        <v>0</v>
      </c>
      <c r="AN117" s="51">
        <f t="shared" si="82"/>
        <v>0</v>
      </c>
      <c r="AO117" s="51">
        <f t="shared" si="83"/>
        <v>0</v>
      </c>
      <c r="AP117" s="51">
        <f t="shared" si="84"/>
        <v>0</v>
      </c>
      <c r="AQ117" s="57">
        <f t="shared" si="85"/>
        <v>3717.6606378350079</v>
      </c>
      <c r="AR117" s="280">
        <f t="shared" si="63"/>
        <v>0</v>
      </c>
    </row>
    <row r="118" spans="2:44">
      <c r="B118" s="52">
        <f t="shared" si="47"/>
        <v>43398</v>
      </c>
      <c r="C118" s="48">
        <f>'5. APORTE_AMORTIZAÇÃO_QUOTISTAS'!B111</f>
        <v>43398</v>
      </c>
      <c r="D118" s="49">
        <f>'5. APORTE_AMORTIZAÇÃO_QUOTISTAS'!E111</f>
        <v>0</v>
      </c>
      <c r="E118" s="49">
        <f>'5. APORTE_AMORTIZAÇÃO_QUOTISTAS'!H111</f>
        <v>0</v>
      </c>
      <c r="F118" s="49">
        <f>'5. APORTE_AMORTIZAÇÃO_QUOTISTAS'!K111</f>
        <v>0</v>
      </c>
      <c r="G118" s="49">
        <f>'5. APORTE_AMORTIZAÇÃO_QUOTISTAS'!N111</f>
        <v>0</v>
      </c>
      <c r="H118" s="49">
        <f>'5. APORTE_AMORTIZAÇÃO_QUOTISTAS'!Q111</f>
        <v>0</v>
      </c>
      <c r="I118" s="49">
        <f>'5. APORTE_AMORTIZAÇÃO_QUOTISTAS'!T111</f>
        <v>121500</v>
      </c>
      <c r="J118" s="59"/>
      <c r="K118" s="59"/>
      <c r="L118" s="59"/>
      <c r="M118" s="59"/>
      <c r="N118" s="59"/>
      <c r="O118" s="59"/>
      <c r="P118" s="49">
        <f t="shared" si="64"/>
        <v>0</v>
      </c>
      <c r="Q118" s="49">
        <f t="shared" si="65"/>
        <v>0</v>
      </c>
      <c r="R118" s="49">
        <f t="shared" si="66"/>
        <v>0</v>
      </c>
      <c r="S118" s="49">
        <f t="shared" si="67"/>
        <v>0</v>
      </c>
      <c r="T118" s="49">
        <f t="shared" si="68"/>
        <v>0</v>
      </c>
      <c r="U118" s="49">
        <f t="shared" si="69"/>
        <v>121500</v>
      </c>
      <c r="V118" s="49">
        <f t="shared" si="70"/>
        <v>121500</v>
      </c>
      <c r="W118" s="54">
        <f t="shared" si="71"/>
        <v>58438246</v>
      </c>
      <c r="X118" s="55" t="str">
        <f>'4. IPCA_IBGE'!B96</f>
        <v>set.22</v>
      </c>
      <c r="Y118" s="136" t="str">
        <f>'4. IPCA_IBGE'!B96</f>
        <v>set.22</v>
      </c>
      <c r="Z118" s="136">
        <f>'4. IPCA_IBGE'!C96</f>
        <v>6370.34</v>
      </c>
      <c r="AA118" s="232">
        <f t="shared" si="74"/>
        <v>0</v>
      </c>
      <c r="AB118" s="229">
        <f t="shared" si="75"/>
        <v>0</v>
      </c>
      <c r="AC118" s="229">
        <f t="shared" si="76"/>
        <v>0</v>
      </c>
      <c r="AD118" s="229">
        <f t="shared" si="77"/>
        <v>0</v>
      </c>
      <c r="AE118" s="229">
        <f t="shared" si="78"/>
        <v>0</v>
      </c>
      <c r="AF118" s="229">
        <f t="shared" si="79"/>
        <v>19.072765346904561</v>
      </c>
      <c r="AG118" s="229">
        <f t="shared" si="60"/>
        <v>19.072765346904561</v>
      </c>
      <c r="AH118" s="237">
        <f t="shared" si="72"/>
        <v>10956.912720794382</v>
      </c>
      <c r="AI118" s="277">
        <f t="shared" si="73"/>
        <v>10956.912720794382</v>
      </c>
      <c r="AJ118" s="239">
        <f t="shared" si="61"/>
        <v>797</v>
      </c>
      <c r="AK118" s="56">
        <f t="shared" si="62"/>
        <v>16729.472870257538</v>
      </c>
      <c r="AL118" s="51">
        <f t="shared" si="80"/>
        <v>0</v>
      </c>
      <c r="AM118" s="51">
        <f t="shared" si="81"/>
        <v>0</v>
      </c>
      <c r="AN118" s="51">
        <f t="shared" si="82"/>
        <v>0</v>
      </c>
      <c r="AO118" s="51">
        <f t="shared" si="83"/>
        <v>0</v>
      </c>
      <c r="AP118" s="51">
        <f t="shared" si="84"/>
        <v>0</v>
      </c>
      <c r="AQ118" s="57">
        <f t="shared" si="85"/>
        <v>16729.472870257538</v>
      </c>
      <c r="AR118" s="280">
        <f t="shared" si="63"/>
        <v>0</v>
      </c>
    </row>
    <row r="119" spans="2:44">
      <c r="B119" s="52">
        <f t="shared" si="47"/>
        <v>43410</v>
      </c>
      <c r="C119" s="48">
        <f>'5. APORTE_AMORTIZAÇÃO_QUOTISTAS'!B112</f>
        <v>43410</v>
      </c>
      <c r="D119" s="49">
        <f>'5. APORTE_AMORTIZAÇÃO_QUOTISTAS'!E112</f>
        <v>240000</v>
      </c>
      <c r="E119" s="49">
        <f>'5. APORTE_AMORTIZAÇÃO_QUOTISTAS'!H112</f>
        <v>0</v>
      </c>
      <c r="F119" s="49">
        <f>'5. APORTE_AMORTIZAÇÃO_QUOTISTAS'!K112</f>
        <v>27000</v>
      </c>
      <c r="G119" s="49">
        <f>'5. APORTE_AMORTIZAÇÃO_QUOTISTAS'!N112</f>
        <v>240000</v>
      </c>
      <c r="H119" s="49">
        <f>'5. APORTE_AMORTIZAÇÃO_QUOTISTAS'!Q112</f>
        <v>60000</v>
      </c>
      <c r="I119" s="49">
        <f>'5. APORTE_AMORTIZAÇÃO_QUOTISTAS'!T112</f>
        <v>0</v>
      </c>
      <c r="J119" s="59"/>
      <c r="K119" s="59"/>
      <c r="L119" s="59"/>
      <c r="M119" s="59"/>
      <c r="N119" s="59"/>
      <c r="O119" s="59"/>
      <c r="P119" s="49">
        <f t="shared" si="64"/>
        <v>240000</v>
      </c>
      <c r="Q119" s="49">
        <f t="shared" si="65"/>
        <v>0</v>
      </c>
      <c r="R119" s="49">
        <f t="shared" si="66"/>
        <v>27000</v>
      </c>
      <c r="S119" s="49">
        <f t="shared" si="67"/>
        <v>240000</v>
      </c>
      <c r="T119" s="49">
        <f t="shared" si="68"/>
        <v>60000</v>
      </c>
      <c r="U119" s="49">
        <f t="shared" si="69"/>
        <v>0</v>
      </c>
      <c r="V119" s="49">
        <f t="shared" si="70"/>
        <v>567000</v>
      </c>
      <c r="W119" s="54">
        <f t="shared" si="71"/>
        <v>59005246</v>
      </c>
      <c r="X119" s="55" t="str">
        <f>'4. IPCA_IBGE'!B97</f>
        <v>out.22</v>
      </c>
      <c r="Y119" s="136" t="str">
        <f>'4. IPCA_IBGE'!B97</f>
        <v>out.22</v>
      </c>
      <c r="Z119" s="136">
        <f>'4. IPCA_IBGE'!C97</f>
        <v>6407.93</v>
      </c>
      <c r="AA119" s="232">
        <f t="shared" si="74"/>
        <v>37.453592657847388</v>
      </c>
      <c r="AB119" s="229">
        <f t="shared" si="75"/>
        <v>0</v>
      </c>
      <c r="AC119" s="229">
        <f t="shared" si="76"/>
        <v>4.2135291740078307</v>
      </c>
      <c r="AD119" s="229">
        <f t="shared" si="77"/>
        <v>37.453592657847388</v>
      </c>
      <c r="AE119" s="229">
        <f t="shared" si="78"/>
        <v>9.3633981644618469</v>
      </c>
      <c r="AF119" s="229">
        <f t="shared" si="79"/>
        <v>0</v>
      </c>
      <c r="AG119" s="229">
        <f t="shared" si="60"/>
        <v>88.484112654164448</v>
      </c>
      <c r="AH119" s="237">
        <f t="shared" si="72"/>
        <v>11045.396833448547</v>
      </c>
      <c r="AI119" s="277">
        <f t="shared" si="73"/>
        <v>11045.396833448547</v>
      </c>
      <c r="AJ119" s="239">
        <f t="shared" si="61"/>
        <v>785</v>
      </c>
      <c r="AK119" s="56">
        <f t="shared" si="62"/>
        <v>76819.170195843326</v>
      </c>
      <c r="AL119" s="51">
        <f t="shared" si="80"/>
        <v>32516.050876547408</v>
      </c>
      <c r="AM119" s="51">
        <f t="shared" si="81"/>
        <v>0</v>
      </c>
      <c r="AN119" s="51">
        <f t="shared" si="82"/>
        <v>3658.0557236115856</v>
      </c>
      <c r="AO119" s="51">
        <f t="shared" si="83"/>
        <v>32516.050876547408</v>
      </c>
      <c r="AP119" s="51">
        <f t="shared" si="84"/>
        <v>8129.012719136852</v>
      </c>
      <c r="AQ119" s="57">
        <f t="shared" si="85"/>
        <v>0</v>
      </c>
      <c r="AR119" s="280">
        <f t="shared" si="63"/>
        <v>0</v>
      </c>
    </row>
    <row r="120" spans="2:44">
      <c r="B120" s="52">
        <f t="shared" si="47"/>
        <v>43414</v>
      </c>
      <c r="C120" s="48">
        <f>'5. APORTE_AMORTIZAÇÃO_QUOTISTAS'!B113</f>
        <v>43414</v>
      </c>
      <c r="D120" s="49">
        <f>'5. APORTE_AMORTIZAÇÃO_QUOTISTAS'!E113</f>
        <v>0</v>
      </c>
      <c r="E120" s="49">
        <f>'5. APORTE_AMORTIZAÇÃO_QUOTISTAS'!H113</f>
        <v>6000</v>
      </c>
      <c r="F120" s="49">
        <f>'5. APORTE_AMORTIZAÇÃO_QUOTISTAS'!K113</f>
        <v>0</v>
      </c>
      <c r="G120" s="49">
        <f>'5. APORTE_AMORTIZAÇÃO_QUOTISTAS'!N113</f>
        <v>0</v>
      </c>
      <c r="H120" s="49">
        <f>'5. APORTE_AMORTIZAÇÃO_QUOTISTAS'!Q113</f>
        <v>0</v>
      </c>
      <c r="I120" s="49">
        <f>'5. APORTE_AMORTIZAÇÃO_QUOTISTAS'!T113</f>
        <v>0</v>
      </c>
      <c r="J120" s="59"/>
      <c r="K120" s="59"/>
      <c r="L120" s="59"/>
      <c r="M120" s="59"/>
      <c r="N120" s="59"/>
      <c r="O120" s="59"/>
      <c r="P120" s="49">
        <f t="shared" si="64"/>
        <v>0</v>
      </c>
      <c r="Q120" s="49">
        <f t="shared" si="65"/>
        <v>6000</v>
      </c>
      <c r="R120" s="49">
        <f t="shared" si="66"/>
        <v>0</v>
      </c>
      <c r="S120" s="49">
        <f t="shared" si="67"/>
        <v>0</v>
      </c>
      <c r="T120" s="49">
        <f t="shared" si="68"/>
        <v>0</v>
      </c>
      <c r="U120" s="49">
        <f t="shared" si="69"/>
        <v>0</v>
      </c>
      <c r="V120" s="49">
        <f t="shared" si="70"/>
        <v>6000</v>
      </c>
      <c r="W120" s="54">
        <f t="shared" si="71"/>
        <v>59011246</v>
      </c>
      <c r="X120" s="55" t="str">
        <f>'4. IPCA_IBGE'!B97</f>
        <v>out.22</v>
      </c>
      <c r="Y120" s="136" t="str">
        <f>'4. IPCA_IBGE'!B97</f>
        <v>out.22</v>
      </c>
      <c r="Z120" s="136">
        <f>'4. IPCA_IBGE'!C97</f>
        <v>6407.93</v>
      </c>
      <c r="AA120" s="232">
        <f t="shared" si="74"/>
        <v>0</v>
      </c>
      <c r="AB120" s="229">
        <f t="shared" si="75"/>
        <v>0.93633981644618458</v>
      </c>
      <c r="AC120" s="229">
        <f t="shared" si="76"/>
        <v>0</v>
      </c>
      <c r="AD120" s="229">
        <f t="shared" si="77"/>
        <v>0</v>
      </c>
      <c r="AE120" s="229">
        <f t="shared" si="78"/>
        <v>0</v>
      </c>
      <c r="AF120" s="229">
        <f t="shared" si="79"/>
        <v>0</v>
      </c>
      <c r="AG120" s="229">
        <f t="shared" si="60"/>
        <v>0.93633981644618458</v>
      </c>
      <c r="AH120" s="237">
        <f t="shared" si="72"/>
        <v>11046.333173264993</v>
      </c>
      <c r="AI120" s="277">
        <f t="shared" si="73"/>
        <v>11046.333173264993</v>
      </c>
      <c r="AJ120" s="239">
        <f t="shared" si="61"/>
        <v>781</v>
      </c>
      <c r="AK120" s="56">
        <f t="shared" si="62"/>
        <v>808.49180705749404</v>
      </c>
      <c r="AL120" s="51">
        <f t="shared" si="80"/>
        <v>0</v>
      </c>
      <c r="AM120" s="51">
        <f t="shared" si="81"/>
        <v>808.49180705749404</v>
      </c>
      <c r="AN120" s="51">
        <f t="shared" si="82"/>
        <v>0</v>
      </c>
      <c r="AO120" s="51">
        <f t="shared" si="83"/>
        <v>0</v>
      </c>
      <c r="AP120" s="51">
        <f t="shared" si="84"/>
        <v>0</v>
      </c>
      <c r="AQ120" s="57">
        <f t="shared" si="85"/>
        <v>0</v>
      </c>
      <c r="AR120" s="280">
        <f t="shared" si="63"/>
        <v>0</v>
      </c>
    </row>
    <row r="121" spans="2:44">
      <c r="B121" s="52">
        <f t="shared" si="47"/>
        <v>43414</v>
      </c>
      <c r="C121" s="48">
        <f>'5. APORTE_AMORTIZAÇÃO_QUOTISTAS'!B114</f>
        <v>43414</v>
      </c>
      <c r="D121" s="49">
        <f>'5. APORTE_AMORTIZAÇÃO_QUOTISTAS'!E114</f>
        <v>0</v>
      </c>
      <c r="E121" s="49">
        <f>'5. APORTE_AMORTIZAÇÃO_QUOTISTAS'!H114</f>
        <v>4000</v>
      </c>
      <c r="F121" s="49">
        <f>'5. APORTE_AMORTIZAÇÃO_QUOTISTAS'!K114</f>
        <v>0</v>
      </c>
      <c r="G121" s="49">
        <f>'5. APORTE_AMORTIZAÇÃO_QUOTISTAS'!N114</f>
        <v>0</v>
      </c>
      <c r="H121" s="49">
        <f>'5. APORTE_AMORTIZAÇÃO_QUOTISTAS'!Q114</f>
        <v>0</v>
      </c>
      <c r="I121" s="49">
        <f>'5. APORTE_AMORTIZAÇÃO_QUOTISTAS'!T114</f>
        <v>0</v>
      </c>
      <c r="J121" s="59"/>
      <c r="K121" s="59"/>
      <c r="L121" s="59"/>
      <c r="M121" s="59"/>
      <c r="N121" s="59"/>
      <c r="O121" s="59"/>
      <c r="P121" s="49">
        <f t="shared" si="64"/>
        <v>0</v>
      </c>
      <c r="Q121" s="49">
        <f t="shared" si="65"/>
        <v>4000</v>
      </c>
      <c r="R121" s="49">
        <f t="shared" si="66"/>
        <v>0</v>
      </c>
      <c r="S121" s="49">
        <f t="shared" si="67"/>
        <v>0</v>
      </c>
      <c r="T121" s="49">
        <f t="shared" si="68"/>
        <v>0</v>
      </c>
      <c r="U121" s="49">
        <f t="shared" si="69"/>
        <v>0</v>
      </c>
      <c r="V121" s="49">
        <f t="shared" si="70"/>
        <v>4000</v>
      </c>
      <c r="W121" s="54">
        <f t="shared" si="71"/>
        <v>59015246</v>
      </c>
      <c r="X121" s="55" t="str">
        <f>'4. IPCA_IBGE'!B97</f>
        <v>out.22</v>
      </c>
      <c r="Y121" s="136" t="str">
        <f>'4. IPCA_IBGE'!B97</f>
        <v>out.22</v>
      </c>
      <c r="Z121" s="136">
        <f>'4. IPCA_IBGE'!C97</f>
        <v>6407.93</v>
      </c>
      <c r="AA121" s="232">
        <f t="shared" si="74"/>
        <v>0</v>
      </c>
      <c r="AB121" s="229">
        <f t="shared" si="75"/>
        <v>0.62422654429745639</v>
      </c>
      <c r="AC121" s="229">
        <f t="shared" si="76"/>
        <v>0</v>
      </c>
      <c r="AD121" s="229">
        <f t="shared" si="77"/>
        <v>0</v>
      </c>
      <c r="AE121" s="229">
        <f t="shared" si="78"/>
        <v>0</v>
      </c>
      <c r="AF121" s="229">
        <f t="shared" si="79"/>
        <v>0</v>
      </c>
      <c r="AG121" s="229">
        <f t="shared" si="60"/>
        <v>0.62422654429745639</v>
      </c>
      <c r="AH121" s="237">
        <f t="shared" si="72"/>
        <v>11046.957399809291</v>
      </c>
      <c r="AI121" s="277">
        <f t="shared" si="73"/>
        <v>11046.957399809291</v>
      </c>
      <c r="AJ121" s="239">
        <f t="shared" si="61"/>
        <v>781</v>
      </c>
      <c r="AK121" s="56">
        <f t="shared" si="62"/>
        <v>538.99453803832876</v>
      </c>
      <c r="AL121" s="51">
        <f t="shared" si="80"/>
        <v>0</v>
      </c>
      <c r="AM121" s="51">
        <f t="shared" si="81"/>
        <v>538.99453803832876</v>
      </c>
      <c r="AN121" s="51">
        <f t="shared" si="82"/>
        <v>0</v>
      </c>
      <c r="AO121" s="51">
        <f t="shared" si="83"/>
        <v>0</v>
      </c>
      <c r="AP121" s="51">
        <f t="shared" si="84"/>
        <v>0</v>
      </c>
      <c r="AQ121" s="57">
        <f t="shared" si="85"/>
        <v>0</v>
      </c>
      <c r="AR121" s="280">
        <f t="shared" si="63"/>
        <v>0</v>
      </c>
    </row>
    <row r="122" spans="2:44">
      <c r="B122" s="52">
        <f t="shared" si="47"/>
        <v>43414</v>
      </c>
      <c r="C122" s="48">
        <f>'5. APORTE_AMORTIZAÇÃO_QUOTISTAS'!B115</f>
        <v>43414</v>
      </c>
      <c r="D122" s="49">
        <f>'5. APORTE_AMORTIZAÇÃO_QUOTISTAS'!E115</f>
        <v>0</v>
      </c>
      <c r="E122" s="49">
        <f>'5. APORTE_AMORTIZAÇÃO_QUOTISTAS'!H115</f>
        <v>6000</v>
      </c>
      <c r="F122" s="49">
        <f>'5. APORTE_AMORTIZAÇÃO_QUOTISTAS'!K115</f>
        <v>0</v>
      </c>
      <c r="G122" s="49">
        <f>'5. APORTE_AMORTIZAÇÃO_QUOTISTAS'!N115</f>
        <v>0</v>
      </c>
      <c r="H122" s="49">
        <f>'5. APORTE_AMORTIZAÇÃO_QUOTISTAS'!Q115</f>
        <v>0</v>
      </c>
      <c r="I122" s="49">
        <f>'5. APORTE_AMORTIZAÇÃO_QUOTISTAS'!T115</f>
        <v>0</v>
      </c>
      <c r="J122" s="59"/>
      <c r="K122" s="59"/>
      <c r="L122" s="59"/>
      <c r="M122" s="59"/>
      <c r="N122" s="59"/>
      <c r="O122" s="59"/>
      <c r="P122" s="49">
        <f t="shared" si="64"/>
        <v>0</v>
      </c>
      <c r="Q122" s="49">
        <f t="shared" si="65"/>
        <v>6000</v>
      </c>
      <c r="R122" s="49">
        <f t="shared" si="66"/>
        <v>0</v>
      </c>
      <c r="S122" s="49">
        <f t="shared" si="67"/>
        <v>0</v>
      </c>
      <c r="T122" s="49">
        <f t="shared" si="68"/>
        <v>0</v>
      </c>
      <c r="U122" s="49">
        <f t="shared" si="69"/>
        <v>0</v>
      </c>
      <c r="V122" s="49">
        <f t="shared" si="70"/>
        <v>6000</v>
      </c>
      <c r="W122" s="54">
        <f t="shared" si="71"/>
        <v>59021246</v>
      </c>
      <c r="X122" s="55" t="str">
        <f>'4. IPCA_IBGE'!B97</f>
        <v>out.22</v>
      </c>
      <c r="Y122" s="209" t="str">
        <f>'4. IPCA_IBGE'!B97</f>
        <v>out.22</v>
      </c>
      <c r="Z122" s="209">
        <f>'4. IPCA_IBGE'!C97</f>
        <v>6407.93</v>
      </c>
      <c r="AA122" s="232">
        <f t="shared" si="74"/>
        <v>0</v>
      </c>
      <c r="AB122" s="229">
        <f t="shared" si="75"/>
        <v>0.93633981644618458</v>
      </c>
      <c r="AC122" s="229">
        <f t="shared" si="76"/>
        <v>0</v>
      </c>
      <c r="AD122" s="229">
        <f t="shared" si="77"/>
        <v>0</v>
      </c>
      <c r="AE122" s="229">
        <f t="shared" si="78"/>
        <v>0</v>
      </c>
      <c r="AF122" s="229">
        <f t="shared" si="79"/>
        <v>0</v>
      </c>
      <c r="AG122" s="229">
        <f t="shared" si="60"/>
        <v>0.93633981644618458</v>
      </c>
      <c r="AH122" s="237">
        <f t="shared" si="72"/>
        <v>11047.893739625737</v>
      </c>
      <c r="AI122" s="277">
        <f t="shared" si="73"/>
        <v>11047.893739625737</v>
      </c>
      <c r="AJ122" s="239">
        <f t="shared" si="61"/>
        <v>781</v>
      </c>
      <c r="AK122" s="56">
        <f t="shared" si="62"/>
        <v>808.49180705749404</v>
      </c>
      <c r="AL122" s="51">
        <f t="shared" si="80"/>
        <v>0</v>
      </c>
      <c r="AM122" s="51">
        <f t="shared" si="81"/>
        <v>808.49180705749404</v>
      </c>
      <c r="AN122" s="51">
        <f t="shared" si="82"/>
        <v>0</v>
      </c>
      <c r="AO122" s="51">
        <f t="shared" si="83"/>
        <v>0</v>
      </c>
      <c r="AP122" s="51">
        <f t="shared" si="84"/>
        <v>0</v>
      </c>
      <c r="AQ122" s="57">
        <f t="shared" si="85"/>
        <v>0</v>
      </c>
      <c r="AR122" s="280">
        <f t="shared" si="63"/>
        <v>0</v>
      </c>
    </row>
    <row r="123" spans="2:44">
      <c r="B123" s="52">
        <f t="shared" si="47"/>
        <v>43420</v>
      </c>
      <c r="C123" s="48">
        <f>'5. APORTE_AMORTIZAÇÃO_QUOTISTAS'!B116</f>
        <v>43420</v>
      </c>
      <c r="D123" s="49">
        <f>'5. APORTE_AMORTIZAÇÃO_QUOTISTAS'!E116</f>
        <v>1080000</v>
      </c>
      <c r="E123" s="49">
        <f>'5. APORTE_AMORTIZAÇÃO_QUOTISTAS'!H116</f>
        <v>0</v>
      </c>
      <c r="F123" s="49">
        <f>'5. APORTE_AMORTIZAÇÃO_QUOTISTAS'!K116</f>
        <v>121500</v>
      </c>
      <c r="G123" s="49">
        <f>'5. APORTE_AMORTIZAÇÃO_QUOTISTAS'!N116</f>
        <v>1080000</v>
      </c>
      <c r="H123" s="49">
        <f>'5. APORTE_AMORTIZAÇÃO_QUOTISTAS'!Q116</f>
        <v>0</v>
      </c>
      <c r="I123" s="49">
        <f>'5. APORTE_AMORTIZAÇÃO_QUOTISTAS'!T116</f>
        <v>0</v>
      </c>
      <c r="J123" s="59"/>
      <c r="K123" s="59"/>
      <c r="L123" s="59"/>
      <c r="M123" s="59"/>
      <c r="N123" s="59"/>
      <c r="O123" s="59"/>
      <c r="P123" s="49">
        <f t="shared" si="64"/>
        <v>1080000</v>
      </c>
      <c r="Q123" s="49">
        <f t="shared" si="65"/>
        <v>0</v>
      </c>
      <c r="R123" s="49">
        <f t="shared" si="66"/>
        <v>121500</v>
      </c>
      <c r="S123" s="49">
        <f t="shared" si="67"/>
        <v>1080000</v>
      </c>
      <c r="T123" s="49">
        <f t="shared" si="68"/>
        <v>0</v>
      </c>
      <c r="U123" s="49">
        <f t="shared" si="69"/>
        <v>0</v>
      </c>
      <c r="V123" s="49">
        <f t="shared" si="70"/>
        <v>2281500</v>
      </c>
      <c r="W123" s="54">
        <f t="shared" si="71"/>
        <v>61302746</v>
      </c>
      <c r="X123" s="55" t="str">
        <f>'4. IPCA_IBGE'!B97</f>
        <v>out.22</v>
      </c>
      <c r="Y123" s="209" t="str">
        <f>'4. IPCA_IBGE'!B97</f>
        <v>out.22</v>
      </c>
      <c r="Z123" s="209">
        <f>'4. IPCA_IBGE'!C97</f>
        <v>6407.93</v>
      </c>
      <c r="AA123" s="232">
        <f t="shared" si="74"/>
        <v>168.54116696031323</v>
      </c>
      <c r="AB123" s="229">
        <f t="shared" si="75"/>
        <v>0</v>
      </c>
      <c r="AC123" s="229">
        <f t="shared" si="76"/>
        <v>18.960881283035238</v>
      </c>
      <c r="AD123" s="229">
        <f t="shared" si="77"/>
        <v>168.54116696031323</v>
      </c>
      <c r="AE123" s="229">
        <f t="shared" si="78"/>
        <v>0</v>
      </c>
      <c r="AF123" s="229">
        <f t="shared" si="79"/>
        <v>0</v>
      </c>
      <c r="AG123" s="229">
        <f t="shared" si="60"/>
        <v>356.0432152036617</v>
      </c>
      <c r="AH123" s="237">
        <f t="shared" si="72"/>
        <v>11403.936954829398</v>
      </c>
      <c r="AI123" s="277">
        <f t="shared" si="73"/>
        <v>11403.936954829398</v>
      </c>
      <c r="AJ123" s="239">
        <f t="shared" si="61"/>
        <v>775</v>
      </c>
      <c r="AK123" s="56">
        <f t="shared" si="62"/>
        <v>304915.99564260058</v>
      </c>
      <c r="AL123" s="51">
        <f t="shared" si="80"/>
        <v>144338.93284856831</v>
      </c>
      <c r="AM123" s="51">
        <f t="shared" si="81"/>
        <v>0</v>
      </c>
      <c r="AN123" s="51">
        <f t="shared" si="82"/>
        <v>16238.129945463937</v>
      </c>
      <c r="AO123" s="51">
        <f t="shared" si="83"/>
        <v>144338.93284856831</v>
      </c>
      <c r="AP123" s="51">
        <f t="shared" si="84"/>
        <v>0</v>
      </c>
      <c r="AQ123" s="57">
        <f t="shared" si="85"/>
        <v>0</v>
      </c>
      <c r="AR123" s="280">
        <f t="shared" si="63"/>
        <v>0</v>
      </c>
    </row>
    <row r="124" spans="2:44" ht="25.5">
      <c r="B124" s="52">
        <f t="shared" si="47"/>
        <v>43456</v>
      </c>
      <c r="C124" s="48">
        <f>'5. APORTE_AMORTIZAÇÃO_QUOTISTAS'!B117</f>
        <v>43456</v>
      </c>
      <c r="D124" s="49">
        <f>'5. APORTE_AMORTIZAÇÃO_QUOTISTAS'!E117</f>
        <v>0</v>
      </c>
      <c r="E124" s="49">
        <f>'5. APORTE_AMORTIZAÇÃO_QUOTISTAS'!H117</f>
        <v>27000</v>
      </c>
      <c r="F124" s="49">
        <f>'5. APORTE_AMORTIZAÇÃO_QUOTISTAS'!K117</f>
        <v>0</v>
      </c>
      <c r="G124" s="49">
        <f>'5. APORTE_AMORTIZAÇÃO_QUOTISTAS'!N117</f>
        <v>0</v>
      </c>
      <c r="H124" s="49">
        <f>'5. APORTE_AMORTIZAÇÃO_QUOTISTAS'!Q117</f>
        <v>0</v>
      </c>
      <c r="I124" s="49">
        <f>'5. APORTE_AMORTIZAÇÃO_QUOTISTAS'!T117</f>
        <v>0</v>
      </c>
      <c r="J124" s="59"/>
      <c r="K124" s="59"/>
      <c r="L124" s="59"/>
      <c r="M124" s="59"/>
      <c r="N124" s="59"/>
      <c r="O124" s="59"/>
      <c r="P124" s="49">
        <f t="shared" si="64"/>
        <v>0</v>
      </c>
      <c r="Q124" s="49">
        <f t="shared" si="65"/>
        <v>27000</v>
      </c>
      <c r="R124" s="49">
        <f t="shared" si="66"/>
        <v>0</v>
      </c>
      <c r="S124" s="49">
        <f t="shared" si="67"/>
        <v>0</v>
      </c>
      <c r="T124" s="49">
        <f t="shared" si="68"/>
        <v>0</v>
      </c>
      <c r="U124" s="49">
        <f t="shared" si="69"/>
        <v>0</v>
      </c>
      <c r="V124" s="49">
        <f t="shared" si="70"/>
        <v>27000</v>
      </c>
      <c r="W124" s="54">
        <f t="shared" si="71"/>
        <v>61329746</v>
      </c>
      <c r="X124" s="55" t="str">
        <f>'4. IPCA_IBGE'!B98</f>
        <v>nov.22</v>
      </c>
      <c r="Y124" s="209" t="str">
        <f>'4. IPCA_IBGE'!B98</f>
        <v>nov.22</v>
      </c>
      <c r="Z124" s="209">
        <f>'4. IPCA_IBGE'!C98</f>
        <v>6434.2</v>
      </c>
      <c r="AA124" s="232">
        <f t="shared" si="74"/>
        <v>0</v>
      </c>
      <c r="AB124" s="229">
        <f t="shared" si="75"/>
        <v>4.1963258835597275</v>
      </c>
      <c r="AC124" s="229">
        <f t="shared" si="76"/>
        <v>0</v>
      </c>
      <c r="AD124" s="229">
        <f t="shared" si="77"/>
        <v>0</v>
      </c>
      <c r="AE124" s="229">
        <f t="shared" si="78"/>
        <v>0</v>
      </c>
      <c r="AF124" s="229">
        <f t="shared" si="79"/>
        <v>0</v>
      </c>
      <c r="AG124" s="229">
        <f t="shared" si="60"/>
        <v>4.1963258835597275</v>
      </c>
      <c r="AH124" s="237">
        <f t="shared" si="72"/>
        <v>11408.133280712958</v>
      </c>
      <c r="AI124" s="277">
        <f t="shared" si="73"/>
        <v>11408.133280712958</v>
      </c>
      <c r="AJ124" s="239">
        <f t="shared" si="61"/>
        <v>739</v>
      </c>
      <c r="AK124" s="56">
        <f t="shared" si="62"/>
        <v>3430.6397009413959</v>
      </c>
      <c r="AL124" s="51">
        <f t="shared" si="80"/>
        <v>0</v>
      </c>
      <c r="AM124" s="51">
        <f t="shared" si="81"/>
        <v>3430.6397009413959</v>
      </c>
      <c r="AN124" s="51">
        <f t="shared" si="82"/>
        <v>0</v>
      </c>
      <c r="AO124" s="51">
        <f t="shared" si="83"/>
        <v>0</v>
      </c>
      <c r="AP124" s="51">
        <f t="shared" si="84"/>
        <v>0</v>
      </c>
      <c r="AQ124" s="57">
        <f t="shared" si="85"/>
        <v>0</v>
      </c>
      <c r="AR124" s="280">
        <f t="shared" si="63"/>
        <v>0</v>
      </c>
    </row>
    <row r="125" spans="2:44" ht="25.5">
      <c r="B125" s="52">
        <f t="shared" si="47"/>
        <v>43461</v>
      </c>
      <c r="C125" s="48">
        <f>'5. APORTE_AMORTIZAÇÃO_QUOTISTAS'!B118</f>
        <v>43461</v>
      </c>
      <c r="D125" s="49">
        <f>'5. APORTE_AMORTIZAÇÃO_QUOTISTAS'!E118</f>
        <v>0</v>
      </c>
      <c r="E125" s="49">
        <f>'5. APORTE_AMORTIZAÇÃO_QUOTISTAS'!H118</f>
        <v>0</v>
      </c>
      <c r="F125" s="49">
        <f>'5. APORTE_AMORTIZAÇÃO_QUOTISTAS'!K118</f>
        <v>0</v>
      </c>
      <c r="G125" s="49">
        <f>'5. APORTE_AMORTIZAÇÃO_QUOTISTAS'!N118</f>
        <v>0</v>
      </c>
      <c r="H125" s="49">
        <f>'5. APORTE_AMORTIZAÇÃO_QUOTISTAS'!Q118</f>
        <v>0</v>
      </c>
      <c r="I125" s="49">
        <f>'5. APORTE_AMORTIZAÇÃO_QUOTISTAS'!T118</f>
        <v>162000</v>
      </c>
      <c r="J125" s="59"/>
      <c r="K125" s="59"/>
      <c r="L125" s="59"/>
      <c r="M125" s="59"/>
      <c r="N125" s="59"/>
      <c r="O125" s="59"/>
      <c r="P125" s="49">
        <f t="shared" si="64"/>
        <v>0</v>
      </c>
      <c r="Q125" s="49">
        <f t="shared" si="65"/>
        <v>0</v>
      </c>
      <c r="R125" s="49">
        <f t="shared" si="66"/>
        <v>0</v>
      </c>
      <c r="S125" s="49">
        <f t="shared" si="67"/>
        <v>0</v>
      </c>
      <c r="T125" s="49">
        <f t="shared" si="68"/>
        <v>0</v>
      </c>
      <c r="U125" s="49">
        <f t="shared" si="69"/>
        <v>162000</v>
      </c>
      <c r="V125" s="49">
        <f t="shared" si="70"/>
        <v>162000</v>
      </c>
      <c r="W125" s="54">
        <f t="shared" si="71"/>
        <v>61491746</v>
      </c>
      <c r="X125" s="55" t="str">
        <f>'4. IPCA_IBGE'!B98</f>
        <v>nov.22</v>
      </c>
      <c r="Y125" s="209" t="str">
        <f>'4. IPCA_IBGE'!B98</f>
        <v>nov.22</v>
      </c>
      <c r="Z125" s="209">
        <f>'4. IPCA_IBGE'!C98</f>
        <v>6434.2</v>
      </c>
      <c r="AA125" s="232">
        <f t="shared" si="74"/>
        <v>0</v>
      </c>
      <c r="AB125" s="229">
        <f t="shared" si="75"/>
        <v>0</v>
      </c>
      <c r="AC125" s="229">
        <f t="shared" si="76"/>
        <v>0</v>
      </c>
      <c r="AD125" s="229">
        <f t="shared" si="77"/>
        <v>0</v>
      </c>
      <c r="AE125" s="229">
        <f t="shared" si="78"/>
        <v>0</v>
      </c>
      <c r="AF125" s="229">
        <f t="shared" si="79"/>
        <v>25.177955301358367</v>
      </c>
      <c r="AG125" s="229">
        <f t="shared" si="60"/>
        <v>25.177955301358367</v>
      </c>
      <c r="AH125" s="237">
        <f t="shared" si="72"/>
        <v>11433.311236014317</v>
      </c>
      <c r="AI125" s="277">
        <f t="shared" si="73"/>
        <v>11433.311236014317</v>
      </c>
      <c r="AJ125" s="239">
        <f t="shared" si="61"/>
        <v>734</v>
      </c>
      <c r="AK125" s="56">
        <f t="shared" si="62"/>
        <v>20436.134635509254</v>
      </c>
      <c r="AL125" s="51">
        <f t="shared" si="80"/>
        <v>0</v>
      </c>
      <c r="AM125" s="51">
        <f t="shared" si="81"/>
        <v>0</v>
      </c>
      <c r="AN125" s="51">
        <f t="shared" si="82"/>
        <v>0</v>
      </c>
      <c r="AO125" s="51">
        <f t="shared" si="83"/>
        <v>0</v>
      </c>
      <c r="AP125" s="51">
        <f t="shared" si="84"/>
        <v>0</v>
      </c>
      <c r="AQ125" s="57">
        <f t="shared" si="85"/>
        <v>20436.134635509254</v>
      </c>
      <c r="AR125" s="280">
        <f t="shared" si="63"/>
        <v>0</v>
      </c>
    </row>
    <row r="126" spans="2:44">
      <c r="B126" s="52">
        <f t="shared" si="47"/>
        <v>43487</v>
      </c>
      <c r="C126" s="48">
        <f>'5. APORTE_AMORTIZAÇÃO_QUOTISTAS'!B119</f>
        <v>43487</v>
      </c>
      <c r="D126" s="49">
        <f>'5. APORTE_AMORTIZAÇÃO_QUOTISTAS'!E119</f>
        <v>1440000</v>
      </c>
      <c r="E126" s="49">
        <f>'5. APORTE_AMORTIZAÇÃO_QUOTISTAS'!H119</f>
        <v>0</v>
      </c>
      <c r="F126" s="49">
        <f>'5. APORTE_AMORTIZAÇÃO_QUOTISTAS'!K119</f>
        <v>162000</v>
      </c>
      <c r="G126" s="49">
        <f>'5. APORTE_AMORTIZAÇÃO_QUOTISTAS'!N119</f>
        <v>1440000</v>
      </c>
      <c r="H126" s="49">
        <f>'5. APORTE_AMORTIZAÇÃO_QUOTISTAS'!Q119</f>
        <v>360000</v>
      </c>
      <c r="I126" s="49">
        <f>'5. APORTE_AMORTIZAÇÃO_QUOTISTAS'!T119</f>
        <v>0</v>
      </c>
      <c r="J126" s="59"/>
      <c r="K126" s="59"/>
      <c r="L126" s="59"/>
      <c r="M126" s="59"/>
      <c r="N126" s="59"/>
      <c r="O126" s="59"/>
      <c r="P126" s="49">
        <f t="shared" si="64"/>
        <v>1440000</v>
      </c>
      <c r="Q126" s="49">
        <f t="shared" si="65"/>
        <v>0</v>
      </c>
      <c r="R126" s="49">
        <f t="shared" si="66"/>
        <v>162000</v>
      </c>
      <c r="S126" s="49">
        <f t="shared" si="67"/>
        <v>1440000</v>
      </c>
      <c r="T126" s="49">
        <f t="shared" si="68"/>
        <v>360000</v>
      </c>
      <c r="U126" s="49">
        <f t="shared" si="69"/>
        <v>0</v>
      </c>
      <c r="V126" s="49">
        <f t="shared" si="70"/>
        <v>3402000</v>
      </c>
      <c r="W126" s="54">
        <f t="shared" si="71"/>
        <v>64893746</v>
      </c>
      <c r="X126" s="55" t="str">
        <f>'4. IPCA_IBGE'!B99</f>
        <v>dez.22</v>
      </c>
      <c r="Y126" s="209" t="str">
        <f>'4. IPCA_IBGE'!B99</f>
        <v>dez.22</v>
      </c>
      <c r="Z126" s="209">
        <f>'4. IPCA_IBGE'!C99</f>
        <v>6474.09</v>
      </c>
      <c r="AA126" s="232">
        <f t="shared" si="74"/>
        <v>222.42508213509544</v>
      </c>
      <c r="AB126" s="229">
        <f t="shared" si="75"/>
        <v>0</v>
      </c>
      <c r="AC126" s="229">
        <f t="shared" si="76"/>
        <v>25.022821740198236</v>
      </c>
      <c r="AD126" s="229">
        <f t="shared" si="77"/>
        <v>222.42508213509544</v>
      </c>
      <c r="AE126" s="229">
        <f t="shared" si="78"/>
        <v>55.606270533773859</v>
      </c>
      <c r="AF126" s="229">
        <f t="shared" si="79"/>
        <v>0</v>
      </c>
      <c r="AG126" s="229">
        <f t="shared" si="60"/>
        <v>525.47925654416304</v>
      </c>
      <c r="AH126" s="237">
        <f t="shared" si="72"/>
        <v>11958.790492558481</v>
      </c>
      <c r="AI126" s="277">
        <f t="shared" si="73"/>
        <v>11958.790492558479</v>
      </c>
      <c r="AJ126" s="239">
        <f t="shared" si="61"/>
        <v>708</v>
      </c>
      <c r="AK126" s="56">
        <f t="shared" si="62"/>
        <v>413070.00035181129</v>
      </c>
      <c r="AL126" s="51">
        <f t="shared" si="80"/>
        <v>174844.44459335925</v>
      </c>
      <c r="AM126" s="51">
        <f t="shared" si="81"/>
        <v>0</v>
      </c>
      <c r="AN126" s="51">
        <f t="shared" si="82"/>
        <v>19670.000016752922</v>
      </c>
      <c r="AO126" s="51">
        <f t="shared" si="83"/>
        <v>174844.44459335925</v>
      </c>
      <c r="AP126" s="51">
        <f t="shared" si="84"/>
        <v>43711.111148339813</v>
      </c>
      <c r="AQ126" s="57">
        <f t="shared" si="85"/>
        <v>0</v>
      </c>
      <c r="AR126" s="280">
        <f t="shared" si="63"/>
        <v>0</v>
      </c>
    </row>
    <row r="127" spans="2:44">
      <c r="B127" s="52">
        <f t="shared" si="47"/>
        <v>43530</v>
      </c>
      <c r="C127" s="48">
        <f>'5. APORTE_AMORTIZAÇÃO_QUOTISTAS'!B120</f>
        <v>43530</v>
      </c>
      <c r="D127" s="49">
        <f>'5. APORTE_AMORTIZAÇÃO_QUOTISTAS'!E120</f>
        <v>0</v>
      </c>
      <c r="E127" s="49">
        <f>'5. APORTE_AMORTIZAÇÃO_QUOTISTAS'!H120</f>
        <v>36000</v>
      </c>
      <c r="F127" s="49">
        <f>'5. APORTE_AMORTIZAÇÃO_QUOTISTAS'!K120</f>
        <v>0</v>
      </c>
      <c r="G127" s="49">
        <f>'5. APORTE_AMORTIZAÇÃO_QUOTISTAS'!N120</f>
        <v>0</v>
      </c>
      <c r="H127" s="49">
        <f>'5. APORTE_AMORTIZAÇÃO_QUOTISTAS'!Q120</f>
        <v>0</v>
      </c>
      <c r="I127" s="49">
        <f>'5. APORTE_AMORTIZAÇÃO_QUOTISTAS'!T120</f>
        <v>0</v>
      </c>
      <c r="J127" s="59"/>
      <c r="K127" s="59"/>
      <c r="L127" s="59"/>
      <c r="M127" s="59"/>
      <c r="N127" s="59"/>
      <c r="O127" s="59"/>
      <c r="P127" s="49">
        <f t="shared" si="64"/>
        <v>0</v>
      </c>
      <c r="Q127" s="49">
        <f t="shared" si="65"/>
        <v>36000</v>
      </c>
      <c r="R127" s="49">
        <f t="shared" si="66"/>
        <v>0</v>
      </c>
      <c r="S127" s="49">
        <f t="shared" si="67"/>
        <v>0</v>
      </c>
      <c r="T127" s="49">
        <f t="shared" si="68"/>
        <v>0</v>
      </c>
      <c r="U127" s="49">
        <f t="shared" si="69"/>
        <v>0</v>
      </c>
      <c r="V127" s="49">
        <f t="shared" si="70"/>
        <v>36000</v>
      </c>
      <c r="W127" s="54">
        <f t="shared" si="71"/>
        <v>64929746</v>
      </c>
      <c r="X127" s="55" t="str">
        <f>'4. IPCA_IBGE'!B101</f>
        <v>fev.23</v>
      </c>
      <c r="Y127" s="136" t="str">
        <f>'4. IPCA_IBGE'!B101</f>
        <v>fev.23</v>
      </c>
      <c r="Z127" s="136">
        <f>'4. IPCA_IBGE'!C101</f>
        <v>6563.07</v>
      </c>
      <c r="AA127" s="232">
        <f t="shared" si="74"/>
        <v>0</v>
      </c>
      <c r="AB127" s="229">
        <f t="shared" si="75"/>
        <v>5.4852378536264279</v>
      </c>
      <c r="AC127" s="229">
        <f t="shared" si="76"/>
        <v>0</v>
      </c>
      <c r="AD127" s="229">
        <f t="shared" si="77"/>
        <v>0</v>
      </c>
      <c r="AE127" s="229">
        <f t="shared" si="78"/>
        <v>0</v>
      </c>
      <c r="AF127" s="229">
        <f t="shared" si="79"/>
        <v>0</v>
      </c>
      <c r="AG127" s="229">
        <f t="shared" si="60"/>
        <v>5.4852378536264279</v>
      </c>
      <c r="AH127" s="237">
        <f t="shared" si="72"/>
        <v>11964.275730412108</v>
      </c>
      <c r="AI127" s="277">
        <f t="shared" si="73"/>
        <v>11964.275730412106</v>
      </c>
      <c r="AJ127" s="239">
        <f t="shared" si="61"/>
        <v>665</v>
      </c>
      <c r="AK127" s="56">
        <f t="shared" si="62"/>
        <v>4091.107852461857</v>
      </c>
      <c r="AL127" s="51">
        <f t="shared" si="80"/>
        <v>0</v>
      </c>
      <c r="AM127" s="51">
        <f t="shared" si="81"/>
        <v>4091.107852461857</v>
      </c>
      <c r="AN127" s="51">
        <f t="shared" si="82"/>
        <v>0</v>
      </c>
      <c r="AO127" s="51">
        <f t="shared" si="83"/>
        <v>0</v>
      </c>
      <c r="AP127" s="51">
        <f t="shared" si="84"/>
        <v>0</v>
      </c>
      <c r="AQ127" s="57">
        <f t="shared" si="85"/>
        <v>0</v>
      </c>
      <c r="AR127" s="280">
        <f t="shared" si="63"/>
        <v>0</v>
      </c>
    </row>
    <row r="128" spans="2:44" ht="25.5">
      <c r="B128" s="52">
        <f t="shared" si="47"/>
        <v>43574</v>
      </c>
      <c r="C128" s="48">
        <f>'5. APORTE_AMORTIZAÇÃO_QUOTISTAS'!B121</f>
        <v>43574</v>
      </c>
      <c r="D128" s="49">
        <f>'5. APORTE_AMORTIZAÇÃO_QUOTISTAS'!E121</f>
        <v>0</v>
      </c>
      <c r="E128" s="49">
        <f>'5. APORTE_AMORTIZAÇÃO_QUOTISTAS'!H121</f>
        <v>0</v>
      </c>
      <c r="F128" s="49">
        <f>'5. APORTE_AMORTIZAÇÃO_QUOTISTAS'!K121</f>
        <v>0</v>
      </c>
      <c r="G128" s="49">
        <f>'5. APORTE_AMORTIZAÇÃO_QUOTISTAS'!N121</f>
        <v>0</v>
      </c>
      <c r="H128" s="49">
        <f>'5. APORTE_AMORTIZAÇÃO_QUOTISTAS'!Q121</f>
        <v>0</v>
      </c>
      <c r="I128" s="49">
        <f>'5. APORTE_AMORTIZAÇÃO_QUOTISTAS'!T121</f>
        <v>117000</v>
      </c>
      <c r="J128" s="59"/>
      <c r="K128" s="59"/>
      <c r="L128" s="59"/>
      <c r="M128" s="59"/>
      <c r="N128" s="59"/>
      <c r="O128" s="59"/>
      <c r="P128" s="49">
        <f t="shared" si="64"/>
        <v>0</v>
      </c>
      <c r="Q128" s="49">
        <f t="shared" si="65"/>
        <v>0</v>
      </c>
      <c r="R128" s="49">
        <f t="shared" si="66"/>
        <v>0</v>
      </c>
      <c r="S128" s="49">
        <f t="shared" si="67"/>
        <v>0</v>
      </c>
      <c r="T128" s="49">
        <f t="shared" si="68"/>
        <v>0</v>
      </c>
      <c r="U128" s="49">
        <f t="shared" si="69"/>
        <v>117000</v>
      </c>
      <c r="V128" s="49">
        <f t="shared" si="70"/>
        <v>117000</v>
      </c>
      <c r="W128" s="54">
        <f t="shared" si="71"/>
        <v>65046746</v>
      </c>
      <c r="X128" s="55" t="str">
        <f>'4. IPCA_IBGE'!B102</f>
        <v>mar.23</v>
      </c>
      <c r="Y128" s="136" t="str">
        <f>'4. IPCA_IBGE'!B102</f>
        <v>mar.23</v>
      </c>
      <c r="Z128" s="136">
        <f>'4. IPCA_IBGE'!C102</f>
        <v>6609.67</v>
      </c>
      <c r="AA128" s="232">
        <f t="shared" si="74"/>
        <v>0</v>
      </c>
      <c r="AB128" s="229">
        <f t="shared" si="75"/>
        <v>0</v>
      </c>
      <c r="AC128" s="229">
        <f t="shared" si="76"/>
        <v>0</v>
      </c>
      <c r="AD128" s="229">
        <f t="shared" si="77"/>
        <v>0</v>
      </c>
      <c r="AE128" s="229">
        <f t="shared" si="78"/>
        <v>0</v>
      </c>
      <c r="AF128" s="229">
        <f t="shared" si="79"/>
        <v>17.701337585688847</v>
      </c>
      <c r="AG128" s="229">
        <f t="shared" si="60"/>
        <v>17.701337585688847</v>
      </c>
      <c r="AH128" s="237">
        <f t="shared" si="72"/>
        <v>11981.977067997797</v>
      </c>
      <c r="AI128" s="277">
        <f t="shared" si="73"/>
        <v>11981.977067997796</v>
      </c>
      <c r="AJ128" s="239">
        <f t="shared" si="61"/>
        <v>621</v>
      </c>
      <c r="AK128" s="56">
        <f t="shared" si="62"/>
        <v>12371.459998082253</v>
      </c>
      <c r="AL128" s="51">
        <f t="shared" si="80"/>
        <v>0</v>
      </c>
      <c r="AM128" s="51">
        <f t="shared" si="81"/>
        <v>0</v>
      </c>
      <c r="AN128" s="51">
        <f t="shared" si="82"/>
        <v>0</v>
      </c>
      <c r="AO128" s="51">
        <f t="shared" si="83"/>
        <v>0</v>
      </c>
      <c r="AP128" s="51">
        <f t="shared" si="84"/>
        <v>0</v>
      </c>
      <c r="AQ128" s="57">
        <f t="shared" si="85"/>
        <v>12371.459998082253</v>
      </c>
      <c r="AR128" s="280">
        <f t="shared" si="63"/>
        <v>0</v>
      </c>
    </row>
    <row r="129" spans="2:44" ht="25.5">
      <c r="B129" s="52">
        <f t="shared" si="47"/>
        <v>43582</v>
      </c>
      <c r="C129" s="48">
        <f>'5. APORTE_AMORTIZAÇÃO_QUOTISTAS'!B122</f>
        <v>43582</v>
      </c>
      <c r="D129" s="49">
        <f>'5. APORTE_AMORTIZAÇÃO_QUOTISTAS'!E122</f>
        <v>1040000</v>
      </c>
      <c r="E129" s="49">
        <f>'5. APORTE_AMORTIZAÇÃO_QUOTISTAS'!H122</f>
        <v>0</v>
      </c>
      <c r="F129" s="49">
        <f>'5. APORTE_AMORTIZAÇÃO_QUOTISTAS'!K122</f>
        <v>117000</v>
      </c>
      <c r="G129" s="49">
        <f>'5. APORTE_AMORTIZAÇÃO_QUOTISTAS'!N122</f>
        <v>1040000</v>
      </c>
      <c r="H129" s="49">
        <f>'5. APORTE_AMORTIZAÇÃO_QUOTISTAS'!Q122</f>
        <v>260000</v>
      </c>
      <c r="I129" s="49">
        <f>'5. APORTE_AMORTIZAÇÃO_QUOTISTAS'!T122</f>
        <v>0</v>
      </c>
      <c r="J129" s="59"/>
      <c r="K129" s="59"/>
      <c r="L129" s="59"/>
      <c r="M129" s="59"/>
      <c r="N129" s="59"/>
      <c r="O129" s="59"/>
      <c r="P129" s="49">
        <f t="shared" si="64"/>
        <v>1040000</v>
      </c>
      <c r="Q129" s="49">
        <f t="shared" si="65"/>
        <v>0</v>
      </c>
      <c r="R129" s="49">
        <f t="shared" si="66"/>
        <v>117000</v>
      </c>
      <c r="S129" s="49">
        <f t="shared" si="67"/>
        <v>1040000</v>
      </c>
      <c r="T129" s="49">
        <f t="shared" si="68"/>
        <v>260000</v>
      </c>
      <c r="U129" s="49">
        <f t="shared" si="69"/>
        <v>0</v>
      </c>
      <c r="V129" s="49">
        <f t="shared" si="70"/>
        <v>2457000</v>
      </c>
      <c r="W129" s="54">
        <f t="shared" si="71"/>
        <v>67503746</v>
      </c>
      <c r="X129" s="55" t="str">
        <f>'4. IPCA_IBGE'!B102</f>
        <v>mar.23</v>
      </c>
      <c r="Y129" s="136" t="str">
        <f>'4. IPCA_IBGE'!B102</f>
        <v>mar.23</v>
      </c>
      <c r="Z129" s="136">
        <f>'4. IPCA_IBGE'!C102</f>
        <v>6609.67</v>
      </c>
      <c r="AA129" s="232">
        <f t="shared" si="74"/>
        <v>157.34522298390087</v>
      </c>
      <c r="AB129" s="229">
        <f t="shared" si="75"/>
        <v>0</v>
      </c>
      <c r="AC129" s="229">
        <f t="shared" si="76"/>
        <v>17.701337585688847</v>
      </c>
      <c r="AD129" s="229">
        <f t="shared" si="77"/>
        <v>157.34522298390087</v>
      </c>
      <c r="AE129" s="229">
        <f t="shared" si="78"/>
        <v>39.336305745975217</v>
      </c>
      <c r="AF129" s="229">
        <f t="shared" si="79"/>
        <v>0</v>
      </c>
      <c r="AG129" s="229">
        <f t="shared" si="60"/>
        <v>371.72808929946575</v>
      </c>
      <c r="AH129" s="237">
        <f t="shared" si="72"/>
        <v>12353.705157297263</v>
      </c>
      <c r="AI129" s="277">
        <f t="shared" si="73"/>
        <v>12353.705157297261</v>
      </c>
      <c r="AJ129" s="239">
        <f t="shared" si="61"/>
        <v>613</v>
      </c>
      <c r="AK129" s="56">
        <f t="shared" si="62"/>
        <v>256285.04750434402</v>
      </c>
      <c r="AL129" s="51">
        <f t="shared" si="80"/>
        <v>108480.44338808209</v>
      </c>
      <c r="AM129" s="51">
        <f t="shared" si="81"/>
        <v>0</v>
      </c>
      <c r="AN129" s="51">
        <f t="shared" si="82"/>
        <v>12204.049881159241</v>
      </c>
      <c r="AO129" s="51">
        <f t="shared" si="83"/>
        <v>108480.44338808209</v>
      </c>
      <c r="AP129" s="51">
        <f t="shared" si="84"/>
        <v>27120.110847020522</v>
      </c>
      <c r="AQ129" s="57">
        <f t="shared" si="85"/>
        <v>0</v>
      </c>
      <c r="AR129" s="280">
        <f t="shared" si="63"/>
        <v>0</v>
      </c>
    </row>
    <row r="130" spans="2:44">
      <c r="B130" s="52">
        <f t="shared" si="47"/>
        <v>43586</v>
      </c>
      <c r="C130" s="48">
        <f>'5. APORTE_AMORTIZAÇÃO_QUOTISTAS'!B123</f>
        <v>43586</v>
      </c>
      <c r="D130" s="49">
        <f>'5. APORTE_AMORTIZAÇÃO_QUOTISTAS'!E123</f>
        <v>0</v>
      </c>
      <c r="E130" s="49">
        <f>'5. APORTE_AMORTIZAÇÃO_QUOTISTAS'!H123</f>
        <v>26000</v>
      </c>
      <c r="F130" s="49">
        <f>'5. APORTE_AMORTIZAÇÃO_QUOTISTAS'!K123</f>
        <v>0</v>
      </c>
      <c r="G130" s="49">
        <f>'5. APORTE_AMORTIZAÇÃO_QUOTISTAS'!N123</f>
        <v>0</v>
      </c>
      <c r="H130" s="49">
        <f>'5. APORTE_AMORTIZAÇÃO_QUOTISTAS'!Q123</f>
        <v>0</v>
      </c>
      <c r="I130" s="49">
        <f>'5. APORTE_AMORTIZAÇÃO_QUOTISTAS'!T123</f>
        <v>0</v>
      </c>
      <c r="J130" s="59"/>
      <c r="K130" s="59"/>
      <c r="L130" s="59"/>
      <c r="M130" s="59"/>
      <c r="N130" s="59"/>
      <c r="O130" s="59"/>
      <c r="P130" s="49">
        <f t="shared" si="64"/>
        <v>0</v>
      </c>
      <c r="Q130" s="49">
        <f t="shared" si="65"/>
        <v>26000</v>
      </c>
      <c r="R130" s="49">
        <f t="shared" si="66"/>
        <v>0</v>
      </c>
      <c r="S130" s="49">
        <f t="shared" si="67"/>
        <v>0</v>
      </c>
      <c r="T130" s="49">
        <f t="shared" si="68"/>
        <v>0</v>
      </c>
      <c r="U130" s="49">
        <f t="shared" si="69"/>
        <v>0</v>
      </c>
      <c r="V130" s="49">
        <f t="shared" si="70"/>
        <v>26000</v>
      </c>
      <c r="W130" s="54">
        <f t="shared" si="71"/>
        <v>67529746</v>
      </c>
      <c r="X130" s="55" t="str">
        <f>'4. IPCA_IBGE'!B103</f>
        <v>abr.23</v>
      </c>
      <c r="Y130" s="209" t="str">
        <f>'4. IPCA_IBGE'!B103</f>
        <v>abr.23</v>
      </c>
      <c r="Z130" s="209">
        <f>'4. IPCA_IBGE'!C103</f>
        <v>6649.99</v>
      </c>
      <c r="AA130" s="232">
        <f t="shared" si="74"/>
        <v>0</v>
      </c>
      <c r="AB130" s="229">
        <f t="shared" si="75"/>
        <v>3.9097803154591211</v>
      </c>
      <c r="AC130" s="229">
        <f t="shared" si="76"/>
        <v>0</v>
      </c>
      <c r="AD130" s="229">
        <f t="shared" si="77"/>
        <v>0</v>
      </c>
      <c r="AE130" s="229">
        <f t="shared" si="78"/>
        <v>0</v>
      </c>
      <c r="AF130" s="229">
        <f t="shared" si="79"/>
        <v>0</v>
      </c>
      <c r="AG130" s="229">
        <f t="shared" si="60"/>
        <v>3.9097803154591211</v>
      </c>
      <c r="AH130" s="237">
        <f t="shared" si="72"/>
        <v>12357.614937612723</v>
      </c>
      <c r="AI130" s="277">
        <f t="shared" si="73"/>
        <v>12357.614937612721</v>
      </c>
      <c r="AJ130" s="239">
        <f t="shared" si="61"/>
        <v>609</v>
      </c>
      <c r="AK130" s="56">
        <f t="shared" si="62"/>
        <v>2693.4280172575709</v>
      </c>
      <c r="AL130" s="51">
        <f t="shared" si="80"/>
        <v>0</v>
      </c>
      <c r="AM130" s="51">
        <f t="shared" si="81"/>
        <v>2693.4280172575709</v>
      </c>
      <c r="AN130" s="51">
        <f t="shared" si="82"/>
        <v>0</v>
      </c>
      <c r="AO130" s="51">
        <f t="shared" si="83"/>
        <v>0</v>
      </c>
      <c r="AP130" s="51">
        <f t="shared" si="84"/>
        <v>0</v>
      </c>
      <c r="AQ130" s="57">
        <f t="shared" si="85"/>
        <v>0</v>
      </c>
      <c r="AR130" s="280">
        <f t="shared" si="63"/>
        <v>0</v>
      </c>
    </row>
    <row r="131" spans="2:44" ht="25.5">
      <c r="B131" s="52">
        <f t="shared" si="47"/>
        <v>43624</v>
      </c>
      <c r="C131" s="48">
        <f>'5. APORTE_AMORTIZAÇÃO_QUOTISTAS'!B124</f>
        <v>43624</v>
      </c>
      <c r="D131" s="49">
        <f>'5. APORTE_AMORTIZAÇÃO_QUOTISTAS'!E124</f>
        <v>0</v>
      </c>
      <c r="E131" s="49">
        <f>'5. APORTE_AMORTIZAÇÃO_QUOTISTAS'!H124</f>
        <v>0</v>
      </c>
      <c r="F131" s="49">
        <f>'5. APORTE_AMORTIZAÇÃO_QUOTISTAS'!K124</f>
        <v>0</v>
      </c>
      <c r="G131" s="49">
        <f>'5. APORTE_AMORTIZAÇÃO_QUOTISTAS'!N124</f>
        <v>0</v>
      </c>
      <c r="H131" s="49">
        <f>'5. APORTE_AMORTIZAÇÃO_QUOTISTAS'!Q124</f>
        <v>0</v>
      </c>
      <c r="I131" s="49">
        <f>'5. APORTE_AMORTIZAÇÃO_QUOTISTAS'!T124</f>
        <v>27000</v>
      </c>
      <c r="J131" s="59"/>
      <c r="K131" s="59"/>
      <c r="L131" s="59"/>
      <c r="M131" s="59"/>
      <c r="N131" s="59"/>
      <c r="O131" s="59"/>
      <c r="P131" s="49">
        <f t="shared" si="64"/>
        <v>0</v>
      </c>
      <c r="Q131" s="49">
        <f t="shared" si="65"/>
        <v>0</v>
      </c>
      <c r="R131" s="49">
        <f t="shared" si="66"/>
        <v>0</v>
      </c>
      <c r="S131" s="49">
        <f t="shared" si="67"/>
        <v>0</v>
      </c>
      <c r="T131" s="49">
        <f t="shared" si="68"/>
        <v>0</v>
      </c>
      <c r="U131" s="49">
        <f t="shared" si="69"/>
        <v>27000</v>
      </c>
      <c r="V131" s="49">
        <f t="shared" si="70"/>
        <v>27000</v>
      </c>
      <c r="W131" s="54">
        <f t="shared" si="71"/>
        <v>67556746</v>
      </c>
      <c r="X131" s="55" t="str">
        <f>'4. IPCA_IBGE'!B104</f>
        <v>mai.23</v>
      </c>
      <c r="Y131" s="209" t="str">
        <f>'4. IPCA_IBGE'!B104</f>
        <v>mai.23</v>
      </c>
      <c r="Z131" s="209">
        <f>'4. IPCA_IBGE'!C104</f>
        <v>6665.28</v>
      </c>
      <c r="AA131" s="232">
        <f t="shared" si="74"/>
        <v>0</v>
      </c>
      <c r="AB131" s="229">
        <f t="shared" si="75"/>
        <v>0</v>
      </c>
      <c r="AC131" s="229">
        <f t="shared" si="76"/>
        <v>0</v>
      </c>
      <c r="AD131" s="229">
        <f t="shared" si="77"/>
        <v>0</v>
      </c>
      <c r="AE131" s="229">
        <f t="shared" si="78"/>
        <v>0</v>
      </c>
      <c r="AF131" s="229">
        <f t="shared" si="79"/>
        <v>4.0508425752556532</v>
      </c>
      <c r="AG131" s="229">
        <f t="shared" si="60"/>
        <v>4.0508425752556532</v>
      </c>
      <c r="AH131" s="237">
        <f t="shared" si="72"/>
        <v>12361.665780187979</v>
      </c>
      <c r="AI131" s="277">
        <f t="shared" si="73"/>
        <v>12361.665780187977</v>
      </c>
      <c r="AJ131" s="239">
        <f t="shared" si="61"/>
        <v>571</v>
      </c>
      <c r="AK131" s="56">
        <f t="shared" si="62"/>
        <v>2614.3140914677533</v>
      </c>
      <c r="AL131" s="51">
        <f t="shared" si="80"/>
        <v>0</v>
      </c>
      <c r="AM131" s="51">
        <f t="shared" si="81"/>
        <v>0</v>
      </c>
      <c r="AN131" s="51">
        <f t="shared" si="82"/>
        <v>0</v>
      </c>
      <c r="AO131" s="51">
        <f t="shared" si="83"/>
        <v>0</v>
      </c>
      <c r="AP131" s="51">
        <f t="shared" si="84"/>
        <v>0</v>
      </c>
      <c r="AQ131" s="57">
        <f t="shared" si="85"/>
        <v>2614.3140914677533</v>
      </c>
      <c r="AR131" s="280">
        <f t="shared" si="63"/>
        <v>0</v>
      </c>
    </row>
    <row r="132" spans="2:44" ht="25.5">
      <c r="B132" s="52">
        <f t="shared" si="47"/>
        <v>43643</v>
      </c>
      <c r="C132" s="48">
        <f>'5. APORTE_AMORTIZAÇÃO_QUOTISTAS'!B125</f>
        <v>43643</v>
      </c>
      <c r="D132" s="49">
        <f>'5. APORTE_AMORTIZAÇÃO_QUOTISTAS'!E125</f>
        <v>0</v>
      </c>
      <c r="E132" s="49">
        <f>'5. APORTE_AMORTIZAÇÃO_QUOTISTAS'!H125</f>
        <v>0</v>
      </c>
      <c r="F132" s="49">
        <f>'5. APORTE_AMORTIZAÇÃO_QUOTISTAS'!K125</f>
        <v>27000</v>
      </c>
      <c r="G132" s="49">
        <f>'5. APORTE_AMORTIZAÇÃO_QUOTISTAS'!N125</f>
        <v>240000</v>
      </c>
      <c r="H132" s="49">
        <f>'5. APORTE_AMORTIZAÇÃO_QUOTISTAS'!Q125</f>
        <v>0</v>
      </c>
      <c r="I132" s="49">
        <f>'5. APORTE_AMORTIZAÇÃO_QUOTISTAS'!T125</f>
        <v>0</v>
      </c>
      <c r="J132" s="59"/>
      <c r="K132" s="59"/>
      <c r="L132" s="59"/>
      <c r="M132" s="59"/>
      <c r="N132" s="59"/>
      <c r="O132" s="59"/>
      <c r="P132" s="49">
        <f t="shared" si="64"/>
        <v>0</v>
      </c>
      <c r="Q132" s="49">
        <f t="shared" si="65"/>
        <v>0</v>
      </c>
      <c r="R132" s="49">
        <f t="shared" si="66"/>
        <v>27000</v>
      </c>
      <c r="S132" s="49">
        <f t="shared" si="67"/>
        <v>240000</v>
      </c>
      <c r="T132" s="49">
        <f t="shared" si="68"/>
        <v>0</v>
      </c>
      <c r="U132" s="49">
        <f t="shared" si="69"/>
        <v>0</v>
      </c>
      <c r="V132" s="49">
        <f t="shared" si="70"/>
        <v>267000</v>
      </c>
      <c r="W132" s="54">
        <f t="shared" si="71"/>
        <v>67823746</v>
      </c>
      <c r="X132" s="55" t="str">
        <f>'4. IPCA_IBGE'!B104</f>
        <v>mai.23</v>
      </c>
      <c r="Y132" s="209" t="str">
        <f>'4. IPCA_IBGE'!B104</f>
        <v>mai.23</v>
      </c>
      <c r="Z132" s="209">
        <f>'4. IPCA_IBGE'!C104</f>
        <v>6665.28</v>
      </c>
      <c r="AA132" s="232">
        <f t="shared" si="74"/>
        <v>0</v>
      </c>
      <c r="AB132" s="229">
        <f t="shared" si="75"/>
        <v>0</v>
      </c>
      <c r="AC132" s="229">
        <f t="shared" si="76"/>
        <v>4.0508425752556532</v>
      </c>
      <c r="AD132" s="229">
        <f t="shared" si="77"/>
        <v>36.007489557828031</v>
      </c>
      <c r="AE132" s="229">
        <f t="shared" si="78"/>
        <v>0</v>
      </c>
      <c r="AF132" s="229">
        <f t="shared" si="79"/>
        <v>0</v>
      </c>
      <c r="AG132" s="229">
        <f t="shared" si="60"/>
        <v>40.058332133083681</v>
      </c>
      <c r="AH132" s="237">
        <f t="shared" si="72"/>
        <v>12401.724112321062</v>
      </c>
      <c r="AI132" s="277">
        <f t="shared" si="73"/>
        <v>12401.724112321061</v>
      </c>
      <c r="AJ132" s="239">
        <f t="shared" si="61"/>
        <v>552</v>
      </c>
      <c r="AK132" s="56">
        <f t="shared" si="62"/>
        <v>24953.434167944652</v>
      </c>
      <c r="AL132" s="51">
        <f t="shared" si="80"/>
        <v>0</v>
      </c>
      <c r="AM132" s="51">
        <f t="shared" si="81"/>
        <v>0</v>
      </c>
      <c r="AN132" s="51">
        <f t="shared" si="82"/>
        <v>2523.3809832752995</v>
      </c>
      <c r="AO132" s="51">
        <f t="shared" si="83"/>
        <v>22430.053184669348</v>
      </c>
      <c r="AP132" s="51">
        <f t="shared" si="84"/>
        <v>0</v>
      </c>
      <c r="AQ132" s="57">
        <f t="shared" si="85"/>
        <v>0</v>
      </c>
      <c r="AR132" s="280">
        <f t="shared" si="63"/>
        <v>0</v>
      </c>
    </row>
    <row r="133" spans="2:44" ht="25.5">
      <c r="B133" s="52">
        <f t="shared" si="47"/>
        <v>43644</v>
      </c>
      <c r="C133" s="48">
        <f>'5. APORTE_AMORTIZAÇÃO_QUOTISTAS'!B126</f>
        <v>43644</v>
      </c>
      <c r="D133" s="49">
        <f>'5. APORTE_AMORTIZAÇÃO_QUOTISTAS'!E126</f>
        <v>240000</v>
      </c>
      <c r="E133" s="49">
        <f>'5. APORTE_AMORTIZAÇÃO_QUOTISTAS'!H126</f>
        <v>0</v>
      </c>
      <c r="F133" s="49">
        <f>'5. APORTE_AMORTIZAÇÃO_QUOTISTAS'!K126</f>
        <v>0</v>
      </c>
      <c r="G133" s="49">
        <f>'5. APORTE_AMORTIZAÇÃO_QUOTISTAS'!N126</f>
        <v>0</v>
      </c>
      <c r="H133" s="49">
        <f>'5. APORTE_AMORTIZAÇÃO_QUOTISTAS'!Q126</f>
        <v>60000</v>
      </c>
      <c r="I133" s="49">
        <f>'5. APORTE_AMORTIZAÇÃO_QUOTISTAS'!T126</f>
        <v>0</v>
      </c>
      <c r="J133" s="59"/>
      <c r="K133" s="59"/>
      <c r="L133" s="59"/>
      <c r="M133" s="59"/>
      <c r="N133" s="59"/>
      <c r="O133" s="59"/>
      <c r="P133" s="49">
        <f t="shared" si="64"/>
        <v>240000</v>
      </c>
      <c r="Q133" s="49">
        <f t="shared" si="65"/>
        <v>0</v>
      </c>
      <c r="R133" s="49">
        <f t="shared" si="66"/>
        <v>0</v>
      </c>
      <c r="S133" s="49">
        <f t="shared" si="67"/>
        <v>0</v>
      </c>
      <c r="T133" s="49">
        <f t="shared" si="68"/>
        <v>60000</v>
      </c>
      <c r="U133" s="49">
        <f t="shared" si="69"/>
        <v>0</v>
      </c>
      <c r="V133" s="49">
        <f t="shared" si="70"/>
        <v>300000</v>
      </c>
      <c r="W133" s="54">
        <f t="shared" si="71"/>
        <v>68123746</v>
      </c>
      <c r="X133" s="55" t="str">
        <f>'4. IPCA_IBGE'!B104</f>
        <v>mai.23</v>
      </c>
      <c r="Y133" s="209" t="str">
        <f>'4. IPCA_IBGE'!B104</f>
        <v>mai.23</v>
      </c>
      <c r="Z133" s="209">
        <f>'4. IPCA_IBGE'!C104</f>
        <v>6665.28</v>
      </c>
      <c r="AA133" s="232">
        <f t="shared" si="74"/>
        <v>36.007489557828031</v>
      </c>
      <c r="AB133" s="229">
        <f t="shared" si="75"/>
        <v>0</v>
      </c>
      <c r="AC133" s="229">
        <f t="shared" si="76"/>
        <v>0</v>
      </c>
      <c r="AD133" s="229">
        <f t="shared" si="77"/>
        <v>0</v>
      </c>
      <c r="AE133" s="229">
        <f t="shared" si="78"/>
        <v>9.0018723894570076</v>
      </c>
      <c r="AF133" s="229">
        <f t="shared" si="79"/>
        <v>0</v>
      </c>
      <c r="AG133" s="229">
        <f t="shared" si="60"/>
        <v>45.009361947285036</v>
      </c>
      <c r="AH133" s="237">
        <f t="shared" si="72"/>
        <v>12446.733474268347</v>
      </c>
      <c r="AI133" s="277">
        <f t="shared" si="73"/>
        <v>12446.733474268345</v>
      </c>
      <c r="AJ133" s="239">
        <f t="shared" si="61"/>
        <v>551</v>
      </c>
      <c r="AK133" s="56">
        <f t="shared" si="62"/>
        <v>27984.47524751263</v>
      </c>
      <c r="AL133" s="51">
        <f t="shared" si="80"/>
        <v>22387.58019801008</v>
      </c>
      <c r="AM133" s="51">
        <f t="shared" si="81"/>
        <v>0</v>
      </c>
      <c r="AN133" s="51">
        <f t="shared" si="82"/>
        <v>0</v>
      </c>
      <c r="AO133" s="51">
        <f t="shared" si="83"/>
        <v>0</v>
      </c>
      <c r="AP133" s="51">
        <f t="shared" si="84"/>
        <v>5596.8950495025201</v>
      </c>
      <c r="AQ133" s="57">
        <f t="shared" si="85"/>
        <v>0</v>
      </c>
      <c r="AR133" s="280">
        <f t="shared" si="63"/>
        <v>-2.9103830456733704E-11</v>
      </c>
    </row>
    <row r="134" spans="2:44">
      <c r="B134" s="52">
        <f t="shared" si="47"/>
        <v>43649</v>
      </c>
      <c r="C134" s="48">
        <f>'5. APORTE_AMORTIZAÇÃO_QUOTISTAS'!B127</f>
        <v>43649</v>
      </c>
      <c r="D134" s="49">
        <f>'5. APORTE_AMORTIZAÇÃO_QUOTISTAS'!E127</f>
        <v>0</v>
      </c>
      <c r="E134" s="49">
        <f>'5. APORTE_AMORTIZAÇÃO_QUOTISTAS'!H127</f>
        <v>0</v>
      </c>
      <c r="F134" s="49">
        <f>'5. APORTE_AMORTIZAÇÃO_QUOTISTAS'!K127</f>
        <v>0</v>
      </c>
      <c r="G134" s="49">
        <f>'5. APORTE_AMORTIZAÇÃO_QUOTISTAS'!N127</f>
        <v>0</v>
      </c>
      <c r="H134" s="49">
        <f>'5. APORTE_AMORTIZAÇÃO_QUOTISTAS'!Q127</f>
        <v>0</v>
      </c>
      <c r="I134" s="49">
        <f>'5. APORTE_AMORTIZAÇÃO_QUOTISTAS'!T127</f>
        <v>54000</v>
      </c>
      <c r="J134" s="59"/>
      <c r="K134" s="59"/>
      <c r="L134" s="59"/>
      <c r="M134" s="59"/>
      <c r="N134" s="59"/>
      <c r="O134" s="59"/>
      <c r="P134" s="49">
        <f t="shared" si="64"/>
        <v>0</v>
      </c>
      <c r="Q134" s="49">
        <f t="shared" si="65"/>
        <v>0</v>
      </c>
      <c r="R134" s="49">
        <f t="shared" si="66"/>
        <v>0</v>
      </c>
      <c r="S134" s="49">
        <f t="shared" si="67"/>
        <v>0</v>
      </c>
      <c r="T134" s="49">
        <f t="shared" si="68"/>
        <v>0</v>
      </c>
      <c r="U134" s="49">
        <f t="shared" si="69"/>
        <v>54000</v>
      </c>
      <c r="V134" s="49">
        <f t="shared" si="70"/>
        <v>54000</v>
      </c>
      <c r="W134" s="54">
        <f t="shared" si="71"/>
        <v>68177746</v>
      </c>
      <c r="X134" s="55" t="str">
        <f>'4. IPCA_IBGE'!B105</f>
        <v>jun.23</v>
      </c>
      <c r="Y134" s="209" t="str">
        <f>'4. IPCA_IBGE'!B105</f>
        <v>jun.23</v>
      </c>
      <c r="Z134" s="209">
        <f>'4. IPCA_IBGE'!C105</f>
        <v>6659.95</v>
      </c>
      <c r="AA134" s="232">
        <f t="shared" si="74"/>
        <v>0</v>
      </c>
      <c r="AB134" s="229">
        <f t="shared" si="75"/>
        <v>0</v>
      </c>
      <c r="AC134" s="229">
        <f t="shared" si="76"/>
        <v>0</v>
      </c>
      <c r="AD134" s="229">
        <f t="shared" si="77"/>
        <v>0</v>
      </c>
      <c r="AE134" s="229">
        <f t="shared" si="78"/>
        <v>0</v>
      </c>
      <c r="AF134" s="229">
        <f t="shared" si="79"/>
        <v>8.1081689802475996</v>
      </c>
      <c r="AG134" s="229">
        <f t="shared" si="60"/>
        <v>8.1081689802475996</v>
      </c>
      <c r="AH134" s="237">
        <f t="shared" si="72"/>
        <v>12454.841643248594</v>
      </c>
      <c r="AI134" s="277">
        <f t="shared" si="73"/>
        <v>12454.841643248592</v>
      </c>
      <c r="AJ134" s="239">
        <f t="shared" si="61"/>
        <v>546</v>
      </c>
      <c r="AK134" s="56">
        <f t="shared" si="62"/>
        <v>4989.4466294387385</v>
      </c>
      <c r="AL134" s="51">
        <f t="shared" si="80"/>
        <v>0</v>
      </c>
      <c r="AM134" s="51">
        <f t="shared" si="81"/>
        <v>0</v>
      </c>
      <c r="AN134" s="51">
        <f t="shared" si="82"/>
        <v>0</v>
      </c>
      <c r="AO134" s="51">
        <f t="shared" si="83"/>
        <v>0</v>
      </c>
      <c r="AP134" s="51">
        <f t="shared" si="84"/>
        <v>0</v>
      </c>
      <c r="AQ134" s="57">
        <f t="shared" si="85"/>
        <v>4989.4466294387385</v>
      </c>
      <c r="AR134" s="280">
        <f t="shared" si="63"/>
        <v>0</v>
      </c>
    </row>
    <row r="135" spans="2:44">
      <c r="B135" s="52">
        <f t="shared" si="47"/>
        <v>43651</v>
      </c>
      <c r="C135" s="48">
        <f>'5. APORTE_AMORTIZAÇÃO_QUOTISTAS'!B128</f>
        <v>43651</v>
      </c>
      <c r="D135" s="49">
        <f>'5. APORTE_AMORTIZAÇÃO_QUOTISTAS'!E128</f>
        <v>0</v>
      </c>
      <c r="E135" s="49">
        <f>'5. APORTE_AMORTIZAÇÃO_QUOTISTAS'!H128</f>
        <v>6000</v>
      </c>
      <c r="F135" s="49">
        <f>'5. APORTE_AMORTIZAÇÃO_QUOTISTAS'!K128</f>
        <v>0</v>
      </c>
      <c r="G135" s="49">
        <f>'5. APORTE_AMORTIZAÇÃO_QUOTISTAS'!N128</f>
        <v>0</v>
      </c>
      <c r="H135" s="49">
        <f>'5. APORTE_AMORTIZAÇÃO_QUOTISTAS'!Q128</f>
        <v>0</v>
      </c>
      <c r="I135" s="49">
        <f>'5. APORTE_AMORTIZAÇÃO_QUOTISTAS'!T128</f>
        <v>0</v>
      </c>
      <c r="J135" s="59"/>
      <c r="K135" s="59"/>
      <c r="L135" s="59"/>
      <c r="M135" s="59"/>
      <c r="N135" s="59"/>
      <c r="O135" s="59"/>
      <c r="P135" s="49">
        <f t="shared" si="64"/>
        <v>0</v>
      </c>
      <c r="Q135" s="49">
        <f t="shared" si="65"/>
        <v>6000</v>
      </c>
      <c r="R135" s="49">
        <f t="shared" si="66"/>
        <v>0</v>
      </c>
      <c r="S135" s="49">
        <f t="shared" si="67"/>
        <v>0</v>
      </c>
      <c r="T135" s="49">
        <f t="shared" si="68"/>
        <v>0</v>
      </c>
      <c r="U135" s="49">
        <f t="shared" si="69"/>
        <v>0</v>
      </c>
      <c r="V135" s="49">
        <f t="shared" si="70"/>
        <v>6000</v>
      </c>
      <c r="W135" s="54">
        <f t="shared" si="71"/>
        <v>68183746</v>
      </c>
      <c r="X135" s="55" t="str">
        <f>'4. IPCA_IBGE'!B105</f>
        <v>jun.23</v>
      </c>
      <c r="Y135" s="209" t="str">
        <f>'4. IPCA_IBGE'!B105</f>
        <v>jun.23</v>
      </c>
      <c r="Z135" s="209">
        <f>'4. IPCA_IBGE'!C105</f>
        <v>6659.95</v>
      </c>
      <c r="AA135" s="232">
        <f t="shared" si="74"/>
        <v>0</v>
      </c>
      <c r="AB135" s="229">
        <f t="shared" si="75"/>
        <v>0.90090766447195547</v>
      </c>
      <c r="AC135" s="229">
        <f t="shared" si="76"/>
        <v>0</v>
      </c>
      <c r="AD135" s="229">
        <f t="shared" si="77"/>
        <v>0</v>
      </c>
      <c r="AE135" s="229">
        <f t="shared" si="78"/>
        <v>0</v>
      </c>
      <c r="AF135" s="229">
        <f t="shared" si="79"/>
        <v>0</v>
      </c>
      <c r="AG135" s="229">
        <f t="shared" si="60"/>
        <v>0.90090766447195547</v>
      </c>
      <c r="AH135" s="237">
        <f t="shared" si="72"/>
        <v>12455.742550913066</v>
      </c>
      <c r="AI135" s="277">
        <f t="shared" si="73"/>
        <v>12455.742550913064</v>
      </c>
      <c r="AJ135" s="239">
        <f t="shared" si="61"/>
        <v>544</v>
      </c>
      <c r="AK135" s="56">
        <f t="shared" si="62"/>
        <v>552.2615425554286</v>
      </c>
      <c r="AL135" s="51">
        <f t="shared" si="80"/>
        <v>0</v>
      </c>
      <c r="AM135" s="51">
        <f t="shared" si="81"/>
        <v>552.2615425554286</v>
      </c>
      <c r="AN135" s="51">
        <f t="shared" si="82"/>
        <v>0</v>
      </c>
      <c r="AO135" s="51">
        <f t="shared" si="83"/>
        <v>0</v>
      </c>
      <c r="AP135" s="51">
        <f t="shared" si="84"/>
        <v>0</v>
      </c>
      <c r="AQ135" s="57">
        <f t="shared" si="85"/>
        <v>0</v>
      </c>
      <c r="AR135" s="280">
        <f t="shared" si="63"/>
        <v>0</v>
      </c>
    </row>
    <row r="136" spans="2:44">
      <c r="B136" s="52">
        <f t="shared" si="47"/>
        <v>43666</v>
      </c>
      <c r="C136" s="48">
        <f>'5. APORTE_AMORTIZAÇÃO_QUOTISTAS'!B129</f>
        <v>43666</v>
      </c>
      <c r="D136" s="49">
        <f>'5. APORTE_AMORTIZAÇÃO_QUOTISTAS'!E129</f>
        <v>0</v>
      </c>
      <c r="E136" s="49">
        <f>'5. APORTE_AMORTIZAÇÃO_QUOTISTAS'!H129</f>
        <v>0</v>
      </c>
      <c r="F136" s="49">
        <f>'5. APORTE_AMORTIZAÇÃO_QUOTISTAS'!K129</f>
        <v>0</v>
      </c>
      <c r="G136" s="49">
        <f>'5. APORTE_AMORTIZAÇÃO_QUOTISTAS'!N129</f>
        <v>0</v>
      </c>
      <c r="H136" s="49">
        <f>'5. APORTE_AMORTIZAÇÃO_QUOTISTAS'!Q129</f>
        <v>0</v>
      </c>
      <c r="I136" s="49">
        <f>'5. APORTE_AMORTIZAÇÃO_QUOTISTAS'!T129</f>
        <v>27000</v>
      </c>
      <c r="J136" s="59"/>
      <c r="K136" s="59"/>
      <c r="L136" s="59"/>
      <c r="M136" s="59"/>
      <c r="N136" s="59"/>
      <c r="O136" s="59"/>
      <c r="P136" s="49">
        <f t="shared" si="64"/>
        <v>0</v>
      </c>
      <c r="Q136" s="49">
        <f t="shared" si="65"/>
        <v>0</v>
      </c>
      <c r="R136" s="49">
        <f t="shared" si="66"/>
        <v>0</v>
      </c>
      <c r="S136" s="49">
        <f t="shared" si="67"/>
        <v>0</v>
      </c>
      <c r="T136" s="49">
        <f t="shared" si="68"/>
        <v>0</v>
      </c>
      <c r="U136" s="49">
        <f t="shared" si="69"/>
        <v>27000</v>
      </c>
      <c r="V136" s="49">
        <f t="shared" si="70"/>
        <v>27000</v>
      </c>
      <c r="W136" s="54">
        <f t="shared" si="71"/>
        <v>68210746</v>
      </c>
      <c r="X136" s="55" t="str">
        <f>'4. IPCA_IBGE'!B105</f>
        <v>jun.23</v>
      </c>
      <c r="Y136" s="209" t="str">
        <f>'4. IPCA_IBGE'!B105</f>
        <v>jun.23</v>
      </c>
      <c r="Z136" s="209">
        <f>'4. IPCA_IBGE'!C105</f>
        <v>6659.95</v>
      </c>
      <c r="AA136" s="232">
        <f t="shared" si="74"/>
        <v>0</v>
      </c>
      <c r="AB136" s="229">
        <f t="shared" si="75"/>
        <v>0</v>
      </c>
      <c r="AC136" s="229">
        <f t="shared" si="76"/>
        <v>0</v>
      </c>
      <c r="AD136" s="229">
        <f t="shared" si="77"/>
        <v>0</v>
      </c>
      <c r="AE136" s="229">
        <f t="shared" si="78"/>
        <v>0</v>
      </c>
      <c r="AF136" s="229">
        <f t="shared" si="79"/>
        <v>4.0540844901237998</v>
      </c>
      <c r="AG136" s="229">
        <f t="shared" si="60"/>
        <v>4.0540844901237998</v>
      </c>
      <c r="AH136" s="237">
        <f t="shared" si="72"/>
        <v>12459.796635403191</v>
      </c>
      <c r="AI136" s="277">
        <f t="shared" si="73"/>
        <v>12459.796635403189</v>
      </c>
      <c r="AJ136" s="239">
        <f t="shared" si="61"/>
        <v>529</v>
      </c>
      <c r="AK136" s="56">
        <f t="shared" si="62"/>
        <v>2413.6775611703706</v>
      </c>
      <c r="AL136" s="51">
        <f t="shared" si="80"/>
        <v>0</v>
      </c>
      <c r="AM136" s="51">
        <f t="shared" si="81"/>
        <v>0</v>
      </c>
      <c r="AN136" s="51">
        <f t="shared" si="82"/>
        <v>0</v>
      </c>
      <c r="AO136" s="51">
        <f t="shared" si="83"/>
        <v>0</v>
      </c>
      <c r="AP136" s="51">
        <f t="shared" si="84"/>
        <v>0</v>
      </c>
      <c r="AQ136" s="57">
        <f t="shared" si="85"/>
        <v>2413.6775611703706</v>
      </c>
      <c r="AR136" s="280">
        <f t="shared" si="63"/>
        <v>0</v>
      </c>
    </row>
    <row r="137" spans="2:44" ht="12.95" customHeight="1">
      <c r="B137" s="52">
        <f t="shared" si="47"/>
        <v>43669</v>
      </c>
      <c r="C137" s="48">
        <f>'5. APORTE_AMORTIZAÇÃO_QUOTISTAS'!B130</f>
        <v>43669</v>
      </c>
      <c r="D137" s="49">
        <f>'5. APORTE_AMORTIZAÇÃO_QUOTISTAS'!E130</f>
        <v>480000</v>
      </c>
      <c r="E137" s="49">
        <f>'5. APORTE_AMORTIZAÇÃO_QUOTISTAS'!H130</f>
        <v>0</v>
      </c>
      <c r="F137" s="49">
        <f>'5. APORTE_AMORTIZAÇÃO_QUOTISTAS'!K130</f>
        <v>54000</v>
      </c>
      <c r="G137" s="49">
        <f>'5. APORTE_AMORTIZAÇÃO_QUOTISTAS'!N130</f>
        <v>480000</v>
      </c>
      <c r="H137" s="49">
        <f>'5. APORTE_AMORTIZAÇÃO_QUOTISTAS'!Q130</f>
        <v>120000</v>
      </c>
      <c r="I137" s="49">
        <f>'5. APORTE_AMORTIZAÇÃO_QUOTISTAS'!T130</f>
        <v>0</v>
      </c>
      <c r="J137" s="59"/>
      <c r="K137" s="59"/>
      <c r="L137" s="59"/>
      <c r="M137" s="59"/>
      <c r="N137" s="59"/>
      <c r="O137" s="59"/>
      <c r="P137" s="49">
        <f t="shared" si="64"/>
        <v>480000</v>
      </c>
      <c r="Q137" s="49">
        <f t="shared" si="65"/>
        <v>0</v>
      </c>
      <c r="R137" s="49">
        <f t="shared" si="66"/>
        <v>54000</v>
      </c>
      <c r="S137" s="49">
        <f t="shared" si="67"/>
        <v>480000</v>
      </c>
      <c r="T137" s="49">
        <f t="shared" si="68"/>
        <v>120000</v>
      </c>
      <c r="U137" s="49">
        <f t="shared" si="69"/>
        <v>0</v>
      </c>
      <c r="V137" s="49">
        <f t="shared" si="70"/>
        <v>1134000</v>
      </c>
      <c r="W137" s="54">
        <f t="shared" si="71"/>
        <v>69344746</v>
      </c>
      <c r="X137" s="55" t="str">
        <f>'4. IPCA_IBGE'!B105</f>
        <v>jun.23</v>
      </c>
      <c r="Y137" s="209" t="str">
        <f>'4. IPCA_IBGE'!B105</f>
        <v>jun.23</v>
      </c>
      <c r="Z137" s="209">
        <f>'4. IPCA_IBGE'!C105</f>
        <v>6659.95</v>
      </c>
      <c r="AA137" s="232">
        <f t="shared" si="74"/>
        <v>72.072613157756436</v>
      </c>
      <c r="AB137" s="229">
        <f t="shared" si="75"/>
        <v>0</v>
      </c>
      <c r="AC137" s="229">
        <f t="shared" si="76"/>
        <v>8.1081689802475996</v>
      </c>
      <c r="AD137" s="229">
        <f t="shared" si="77"/>
        <v>72.072613157756436</v>
      </c>
      <c r="AE137" s="229">
        <f t="shared" si="78"/>
        <v>18.018153289439109</v>
      </c>
      <c r="AF137" s="229">
        <f t="shared" si="79"/>
        <v>0</v>
      </c>
      <c r="AG137" s="229">
        <f t="shared" si="60"/>
        <v>170.27154858519958</v>
      </c>
      <c r="AH137" s="237">
        <f t="shared" si="72"/>
        <v>12630.068183988391</v>
      </c>
      <c r="AI137" s="277">
        <f t="shared" si="73"/>
        <v>12630.068183988389</v>
      </c>
      <c r="AJ137" s="239">
        <f t="shared" si="61"/>
        <v>526</v>
      </c>
      <c r="AK137" s="56">
        <f t="shared" si="62"/>
        <v>100774.73717893381</v>
      </c>
      <c r="AL137" s="51">
        <f t="shared" si="80"/>
        <v>42655.973409072554</v>
      </c>
      <c r="AM137" s="51">
        <f t="shared" si="81"/>
        <v>0</v>
      </c>
      <c r="AN137" s="51">
        <f t="shared" si="82"/>
        <v>4798.7970085206616</v>
      </c>
      <c r="AO137" s="51">
        <f t="shared" si="83"/>
        <v>42655.973409072554</v>
      </c>
      <c r="AP137" s="51">
        <f t="shared" si="84"/>
        <v>10663.993352268139</v>
      </c>
      <c r="AQ137" s="57">
        <f t="shared" si="85"/>
        <v>0</v>
      </c>
      <c r="AR137" s="280">
        <f t="shared" si="63"/>
        <v>0</v>
      </c>
    </row>
    <row r="138" spans="2:44" ht="12.95" customHeight="1">
      <c r="B138" s="52">
        <f t="shared" si="47"/>
        <v>43670</v>
      </c>
      <c r="C138" s="48">
        <f>'5. APORTE_AMORTIZAÇÃO_QUOTISTAS'!B131</f>
        <v>43670</v>
      </c>
      <c r="D138" s="49">
        <f>'5. APORTE_AMORTIZAÇÃO_QUOTISTAS'!E131</f>
        <v>0</v>
      </c>
      <c r="E138" s="49">
        <f>'5. APORTE_AMORTIZAÇÃO_QUOTISTAS'!H131</f>
        <v>0</v>
      </c>
      <c r="F138" s="49">
        <f>'5. APORTE_AMORTIZAÇÃO_QUOTISTAS'!K131</f>
        <v>0</v>
      </c>
      <c r="G138" s="49">
        <f>'5. APORTE_AMORTIZAÇÃO_QUOTISTAS'!N131</f>
        <v>0</v>
      </c>
      <c r="H138" s="49">
        <f>'5. APORTE_AMORTIZAÇÃO_QUOTISTAS'!Q131</f>
        <v>270000</v>
      </c>
      <c r="I138" s="49">
        <f>'5. APORTE_AMORTIZAÇÃO_QUOTISTAS'!T131</f>
        <v>0</v>
      </c>
      <c r="J138" s="59"/>
      <c r="K138" s="59"/>
      <c r="L138" s="59"/>
      <c r="M138" s="59"/>
      <c r="N138" s="59"/>
      <c r="O138" s="59"/>
      <c r="P138" s="49">
        <f t="shared" si="64"/>
        <v>0</v>
      </c>
      <c r="Q138" s="49">
        <f t="shared" si="65"/>
        <v>0</v>
      </c>
      <c r="R138" s="49">
        <f t="shared" si="66"/>
        <v>0</v>
      </c>
      <c r="S138" s="49">
        <f t="shared" si="67"/>
        <v>0</v>
      </c>
      <c r="T138" s="49">
        <f t="shared" si="68"/>
        <v>270000</v>
      </c>
      <c r="U138" s="49">
        <f t="shared" si="69"/>
        <v>0</v>
      </c>
      <c r="V138" s="49">
        <f t="shared" si="70"/>
        <v>270000</v>
      </c>
      <c r="W138" s="54">
        <f t="shared" si="71"/>
        <v>69614746</v>
      </c>
      <c r="X138" s="55" t="str">
        <f>'4. IPCA_IBGE'!B105</f>
        <v>jun.23</v>
      </c>
      <c r="Y138" s="209" t="str">
        <f>'4. IPCA_IBGE'!B105</f>
        <v>jun.23</v>
      </c>
      <c r="Z138" s="209">
        <f>'4. IPCA_IBGE'!C105</f>
        <v>6659.95</v>
      </c>
      <c r="AA138" s="232">
        <f t="shared" si="74"/>
        <v>0</v>
      </c>
      <c r="AB138" s="62">
        <f t="shared" si="75"/>
        <v>0</v>
      </c>
      <c r="AC138" s="62">
        <f t="shared" si="76"/>
        <v>0</v>
      </c>
      <c r="AD138" s="62">
        <f t="shared" si="77"/>
        <v>0</v>
      </c>
      <c r="AE138" s="62">
        <f t="shared" si="78"/>
        <v>40.540844901237996</v>
      </c>
      <c r="AF138" s="62">
        <f t="shared" si="79"/>
        <v>0</v>
      </c>
      <c r="AG138" s="62">
        <f t="shared" si="60"/>
        <v>40.540844901237996</v>
      </c>
      <c r="AH138" s="237">
        <f t="shared" si="72"/>
        <v>12670.609028889628</v>
      </c>
      <c r="AI138" s="277">
        <f t="shared" si="73"/>
        <v>12670.609028889627</v>
      </c>
      <c r="AJ138" s="239">
        <f t="shared" si="61"/>
        <v>525</v>
      </c>
      <c r="AK138" s="56">
        <f t="shared" si="62"/>
        <v>23946.403592029761</v>
      </c>
      <c r="AL138" s="51">
        <f t="shared" si="80"/>
        <v>0</v>
      </c>
      <c r="AM138" s="51">
        <f t="shared" si="81"/>
        <v>0</v>
      </c>
      <c r="AN138" s="51">
        <f t="shared" si="82"/>
        <v>0</v>
      </c>
      <c r="AO138" s="51">
        <f t="shared" si="83"/>
        <v>0</v>
      </c>
      <c r="AP138" s="51">
        <f t="shared" si="84"/>
        <v>23946.403592029761</v>
      </c>
      <c r="AQ138" s="57">
        <f t="shared" si="85"/>
        <v>0</v>
      </c>
      <c r="AR138" s="280">
        <f t="shared" si="63"/>
        <v>0</v>
      </c>
    </row>
    <row r="139" spans="2:44" ht="12.95" customHeight="1">
      <c r="B139" s="52">
        <f t="shared" si="47"/>
        <v>43683</v>
      </c>
      <c r="C139" s="48">
        <f>'5. APORTE_AMORTIZAÇÃO_QUOTISTAS'!B132</f>
        <v>43683</v>
      </c>
      <c r="D139" s="49">
        <f>'5. APORTE_AMORTIZAÇÃO_QUOTISTAS'!E132</f>
        <v>240000</v>
      </c>
      <c r="E139" s="49">
        <f>'5. APORTE_AMORTIZAÇÃO_QUOTISTAS'!H132</f>
        <v>0</v>
      </c>
      <c r="F139" s="49">
        <f>'5. APORTE_AMORTIZAÇÃO_QUOTISTAS'!K132</f>
        <v>27000</v>
      </c>
      <c r="G139" s="49">
        <f>'5. APORTE_AMORTIZAÇÃO_QUOTISTAS'!N132</f>
        <v>240000</v>
      </c>
      <c r="H139" s="49">
        <f>'5. APORTE_AMORTIZAÇÃO_QUOTISTAS'!Q132</f>
        <v>60000</v>
      </c>
      <c r="I139" s="49">
        <f>'5. APORTE_AMORTIZAÇÃO_QUOTISTAS'!T132</f>
        <v>0</v>
      </c>
      <c r="J139" s="59"/>
      <c r="K139" s="59"/>
      <c r="L139" s="59"/>
      <c r="M139" s="59"/>
      <c r="N139" s="59"/>
      <c r="O139" s="59"/>
      <c r="P139" s="49">
        <f t="shared" si="64"/>
        <v>240000</v>
      </c>
      <c r="Q139" s="49">
        <f t="shared" si="65"/>
        <v>0</v>
      </c>
      <c r="R139" s="49">
        <f t="shared" si="66"/>
        <v>27000</v>
      </c>
      <c r="S139" s="49">
        <f t="shared" si="67"/>
        <v>240000</v>
      </c>
      <c r="T139" s="49">
        <f t="shared" si="68"/>
        <v>60000</v>
      </c>
      <c r="U139" s="49">
        <f t="shared" si="69"/>
        <v>0</v>
      </c>
      <c r="V139" s="49">
        <f t="shared" si="70"/>
        <v>567000</v>
      </c>
      <c r="W139" s="54">
        <f t="shared" si="71"/>
        <v>70181746</v>
      </c>
      <c r="X139" s="55" t="str">
        <f>'4. IPCA_IBGE'!B106</f>
        <v>jul.23</v>
      </c>
      <c r="Y139" s="209" t="str">
        <f>'4. IPCA_IBGE'!B106</f>
        <v>jul.23</v>
      </c>
      <c r="Z139" s="209">
        <f>'4. IPCA_IBGE'!C106</f>
        <v>6667.94</v>
      </c>
      <c r="AA139" s="232">
        <f t="shared" si="74"/>
        <v>35.993125313065207</v>
      </c>
      <c r="AB139" s="62">
        <f t="shared" si="75"/>
        <v>0</v>
      </c>
      <c r="AC139" s="62">
        <f t="shared" si="76"/>
        <v>4.0492265977198354</v>
      </c>
      <c r="AD139" s="62">
        <f t="shared" si="77"/>
        <v>35.993125313065207</v>
      </c>
      <c r="AE139" s="62">
        <f t="shared" si="78"/>
        <v>8.9982813282663017</v>
      </c>
      <c r="AF139" s="62">
        <f t="shared" si="79"/>
        <v>0</v>
      </c>
      <c r="AG139" s="62">
        <f t="shared" ref="AG139:AG141" si="86">SUM(AA139:AF139)</f>
        <v>85.033758552116552</v>
      </c>
      <c r="AH139" s="237">
        <f t="shared" ref="AH139:AH141" si="87">AH138+AG139</f>
        <v>12755.642787441746</v>
      </c>
      <c r="AI139" s="277">
        <f t="shared" si="73"/>
        <v>12755.642787441744</v>
      </c>
      <c r="AJ139" s="239">
        <f t="shared" si="61"/>
        <v>512</v>
      </c>
      <c r="AK139" s="56">
        <f t="shared" si="62"/>
        <v>48989.944616821129</v>
      </c>
      <c r="AL139" s="51">
        <f t="shared" si="80"/>
        <v>20736.484493892523</v>
      </c>
      <c r="AM139" s="51">
        <f t="shared" si="81"/>
        <v>0</v>
      </c>
      <c r="AN139" s="51">
        <f t="shared" si="82"/>
        <v>2332.8545055629111</v>
      </c>
      <c r="AO139" s="51">
        <f t="shared" si="83"/>
        <v>20736.484493892523</v>
      </c>
      <c r="AP139" s="51">
        <f t="shared" si="84"/>
        <v>5184.1211234731309</v>
      </c>
      <c r="AQ139" s="57">
        <f t="shared" si="85"/>
        <v>0</v>
      </c>
      <c r="AR139" s="280">
        <f t="shared" si="63"/>
        <v>0</v>
      </c>
    </row>
    <row r="140" spans="2:44" ht="12.95" customHeight="1">
      <c r="B140" s="52">
        <f t="shared" si="47"/>
        <v>43718</v>
      </c>
      <c r="C140" s="48">
        <f>'5. APORTE_AMORTIZAÇÃO_QUOTISTAS'!B133</f>
        <v>43718</v>
      </c>
      <c r="D140" s="49">
        <f>'5. APORTE_AMORTIZAÇÃO_QUOTISTAS'!E133</f>
        <v>0</v>
      </c>
      <c r="E140" s="49">
        <f>'5. APORTE_AMORTIZAÇÃO_QUOTISTAS'!H133</f>
        <v>12000</v>
      </c>
      <c r="F140" s="49">
        <f>'5. APORTE_AMORTIZAÇÃO_QUOTISTAS'!K133</f>
        <v>0</v>
      </c>
      <c r="G140" s="49">
        <f>'5. APORTE_AMORTIZAÇÃO_QUOTISTAS'!N133</f>
        <v>0</v>
      </c>
      <c r="H140" s="49">
        <f>'5. APORTE_AMORTIZAÇÃO_QUOTISTAS'!Q133</f>
        <v>0</v>
      </c>
      <c r="I140" s="49">
        <f>'5. APORTE_AMORTIZAÇÃO_QUOTISTAS'!T133</f>
        <v>0</v>
      </c>
      <c r="J140" s="59"/>
      <c r="K140" s="59"/>
      <c r="L140" s="59"/>
      <c r="M140" s="59"/>
      <c r="N140" s="59"/>
      <c r="O140" s="59"/>
      <c r="P140" s="49">
        <f t="shared" si="64"/>
        <v>0</v>
      </c>
      <c r="Q140" s="49">
        <f t="shared" si="65"/>
        <v>12000</v>
      </c>
      <c r="R140" s="49">
        <f t="shared" si="66"/>
        <v>0</v>
      </c>
      <c r="S140" s="49">
        <f t="shared" si="67"/>
        <v>0</v>
      </c>
      <c r="T140" s="49">
        <f t="shared" si="68"/>
        <v>0</v>
      </c>
      <c r="U140" s="49">
        <f t="shared" si="69"/>
        <v>0</v>
      </c>
      <c r="V140" s="49">
        <f t="shared" si="70"/>
        <v>12000</v>
      </c>
      <c r="W140" s="54">
        <f t="shared" si="71"/>
        <v>70193746</v>
      </c>
      <c r="X140" s="55" t="str">
        <f>'4. IPCA_IBGE'!B107</f>
        <v>ago.23</v>
      </c>
      <c r="Y140" s="209" t="str">
        <f>'4. IPCA_IBGE'!B107</f>
        <v>ago.23</v>
      </c>
      <c r="Z140" s="209">
        <f>'4. IPCA_IBGE'!C107</f>
        <v>6683.28</v>
      </c>
      <c r="AA140" s="232">
        <f t="shared" si="74"/>
        <v>0</v>
      </c>
      <c r="AB140" s="62">
        <f t="shared" si="75"/>
        <v>1.7955255503285812</v>
      </c>
      <c r="AC140" s="62">
        <f t="shared" si="76"/>
        <v>0</v>
      </c>
      <c r="AD140" s="62">
        <f t="shared" si="77"/>
        <v>0</v>
      </c>
      <c r="AE140" s="62">
        <f t="shared" si="78"/>
        <v>0</v>
      </c>
      <c r="AF140" s="62">
        <f t="shared" si="79"/>
        <v>0</v>
      </c>
      <c r="AG140" s="62">
        <f t="shared" si="86"/>
        <v>1.7955255503285812</v>
      </c>
      <c r="AH140" s="237">
        <f t="shared" si="87"/>
        <v>12757.438312992075</v>
      </c>
      <c r="AI140" s="277">
        <f t="shared" si="73"/>
        <v>12757.438312992073</v>
      </c>
      <c r="AJ140" s="239">
        <f t="shared" si="61"/>
        <v>477</v>
      </c>
      <c r="AK140" s="56">
        <f t="shared" si="62"/>
        <v>963.17898700731348</v>
      </c>
      <c r="AL140" s="51">
        <f t="shared" si="80"/>
        <v>0</v>
      </c>
      <c r="AM140" s="51">
        <f t="shared" si="81"/>
        <v>963.17898700731348</v>
      </c>
      <c r="AN140" s="51">
        <f t="shared" si="82"/>
        <v>0</v>
      </c>
      <c r="AO140" s="51">
        <f t="shared" si="83"/>
        <v>0</v>
      </c>
      <c r="AP140" s="51">
        <f t="shared" si="84"/>
        <v>0</v>
      </c>
      <c r="AQ140" s="57">
        <f t="shared" si="85"/>
        <v>0</v>
      </c>
      <c r="AR140" s="280">
        <f t="shared" si="63"/>
        <v>0</v>
      </c>
    </row>
    <row r="141" spans="2:44" ht="12.95" customHeight="1">
      <c r="B141" s="52">
        <f t="shared" ref="B141:B147" si="88">C141</f>
        <v>43755</v>
      </c>
      <c r="C141" s="48">
        <f>'5. APORTE_AMORTIZAÇÃO_QUOTISTAS'!B134</f>
        <v>43755</v>
      </c>
      <c r="D141" s="49">
        <f>'5. APORTE_AMORTIZAÇÃO_QUOTISTAS'!E134</f>
        <v>0</v>
      </c>
      <c r="E141" s="49">
        <f>'5. APORTE_AMORTIZAÇÃO_QUOTISTAS'!H134</f>
        <v>6000</v>
      </c>
      <c r="F141" s="49">
        <f>'5. APORTE_AMORTIZAÇÃO_QUOTISTAS'!K134</f>
        <v>0</v>
      </c>
      <c r="G141" s="49">
        <f>'5. APORTE_AMORTIZAÇÃO_QUOTISTAS'!N134</f>
        <v>0</v>
      </c>
      <c r="H141" s="49">
        <f>'5. APORTE_AMORTIZAÇÃO_QUOTISTAS'!Q134</f>
        <v>0</v>
      </c>
      <c r="I141" s="49">
        <f>'5. APORTE_AMORTIZAÇÃO_QUOTISTAS'!T134</f>
        <v>0</v>
      </c>
      <c r="J141" s="59"/>
      <c r="K141" s="59"/>
      <c r="L141" s="59"/>
      <c r="M141" s="59"/>
      <c r="N141" s="59"/>
      <c r="O141" s="59"/>
      <c r="P141" s="49">
        <f t="shared" si="64"/>
        <v>0</v>
      </c>
      <c r="Q141" s="49">
        <f t="shared" si="65"/>
        <v>6000</v>
      </c>
      <c r="R141" s="49">
        <f t="shared" si="66"/>
        <v>0</v>
      </c>
      <c r="S141" s="49">
        <f t="shared" si="67"/>
        <v>0</v>
      </c>
      <c r="T141" s="49">
        <f t="shared" si="68"/>
        <v>0</v>
      </c>
      <c r="U141" s="49">
        <f t="shared" si="69"/>
        <v>0</v>
      </c>
      <c r="V141" s="49">
        <f t="shared" si="70"/>
        <v>6000</v>
      </c>
      <c r="W141" s="54">
        <f t="shared" si="71"/>
        <v>70199746</v>
      </c>
      <c r="X141" s="55" t="str">
        <f>'4. IPCA_IBGE'!B108</f>
        <v>set.23</v>
      </c>
      <c r="Y141" s="209" t="str">
        <f>'4. IPCA_IBGE'!B108</f>
        <v>set.23</v>
      </c>
      <c r="Z141" s="209">
        <f>'4. IPCA_IBGE'!C108</f>
        <v>6700.66</v>
      </c>
      <c r="AA141" s="232">
        <f t="shared" ref="AA141" si="89">(P141)/Z141</f>
        <v>0</v>
      </c>
      <c r="AB141" s="62">
        <f t="shared" si="75"/>
        <v>0.89543418111051754</v>
      </c>
      <c r="AC141" s="62">
        <f t="shared" si="76"/>
        <v>0</v>
      </c>
      <c r="AD141" s="62">
        <f t="shared" si="77"/>
        <v>0</v>
      </c>
      <c r="AE141" s="62">
        <f t="shared" si="78"/>
        <v>0</v>
      </c>
      <c r="AF141" s="62">
        <f t="shared" si="79"/>
        <v>0</v>
      </c>
      <c r="AG141" s="62">
        <f t="shared" si="86"/>
        <v>0.89543418111051754</v>
      </c>
      <c r="AH141" s="237">
        <f t="shared" si="87"/>
        <v>12758.333747173187</v>
      </c>
      <c r="AI141" s="277">
        <f t="shared" si="73"/>
        <v>12758.333747173185</v>
      </c>
      <c r="AJ141" s="239">
        <f t="shared" si="61"/>
        <v>440</v>
      </c>
      <c r="AK141" s="56">
        <f t="shared" si="62"/>
        <v>442.88888140626386</v>
      </c>
      <c r="AL141" s="51">
        <f t="shared" si="80"/>
        <v>0</v>
      </c>
      <c r="AM141" s="51">
        <f t="shared" si="81"/>
        <v>442.88888140626386</v>
      </c>
      <c r="AN141" s="51">
        <f t="shared" si="82"/>
        <v>0</v>
      </c>
      <c r="AO141" s="51">
        <f t="shared" si="83"/>
        <v>0</v>
      </c>
      <c r="AP141" s="51">
        <f t="shared" si="84"/>
        <v>0</v>
      </c>
      <c r="AQ141" s="57">
        <f t="shared" si="85"/>
        <v>0</v>
      </c>
      <c r="AR141" s="280">
        <f t="shared" si="63"/>
        <v>0</v>
      </c>
    </row>
    <row r="142" spans="2:44" ht="12.95" customHeight="1">
      <c r="B142" s="52">
        <f t="shared" si="88"/>
        <v>43769</v>
      </c>
      <c r="C142" s="48">
        <f>'5. APORTE_AMORTIZAÇÃO_QUOTISTAS'!B135</f>
        <v>43769</v>
      </c>
      <c r="D142" s="49">
        <f>'5. APORTE_AMORTIZAÇÃO_QUOTISTAS'!E135</f>
        <v>0</v>
      </c>
      <c r="E142" s="49">
        <f>'5. APORTE_AMORTIZAÇÃO_QUOTISTAS'!H135</f>
        <v>0</v>
      </c>
      <c r="F142" s="49">
        <f>'5. APORTE_AMORTIZAÇÃO_QUOTISTAS'!K135</f>
        <v>0</v>
      </c>
      <c r="G142" s="49">
        <f>'5. APORTE_AMORTIZAÇÃO_QUOTISTAS'!N135</f>
        <v>0</v>
      </c>
      <c r="H142" s="49">
        <f>'5. APORTE_AMORTIZAÇÃO_QUOTISTAS'!Q135</f>
        <v>0</v>
      </c>
      <c r="I142" s="49">
        <f>'5. APORTE_AMORTIZAÇÃO_QUOTISTAS'!T135</f>
        <v>0</v>
      </c>
      <c r="J142" s="59">
        <f>-'5. APORTE_AMORTIZAÇÃO_QUOTISTAS'!Z135</f>
        <v>-2000000</v>
      </c>
      <c r="K142" s="59">
        <f>-'5. APORTE_AMORTIZAÇÃO_QUOTISTAS'!AA135</f>
        <v>-50000</v>
      </c>
      <c r="L142" s="59">
        <f>-'5. APORTE_AMORTIZAÇÃO_QUOTISTAS'!AB135</f>
        <v>0</v>
      </c>
      <c r="M142" s="59">
        <f>-'5. APORTE_AMORTIZAÇÃO_QUOTISTAS'!AC135</f>
        <v>0</v>
      </c>
      <c r="N142" s="59">
        <f>-'5. APORTE_AMORTIZAÇÃO_QUOTISTAS'!AD135</f>
        <v>-500000</v>
      </c>
      <c r="O142" s="59">
        <f>-'5. APORTE_AMORTIZAÇÃO_QUOTISTAS'!AE135</f>
        <v>-225000</v>
      </c>
      <c r="P142" s="49">
        <f t="shared" ref="P142:P143" si="90">D142+J142</f>
        <v>-2000000</v>
      </c>
      <c r="Q142" s="49">
        <f t="shared" ref="Q142:Q143" si="91">E142+K142</f>
        <v>-50000</v>
      </c>
      <c r="R142" s="49">
        <f t="shared" ref="R142:R143" si="92">F142+L142</f>
        <v>0</v>
      </c>
      <c r="S142" s="49">
        <f t="shared" ref="S142:S143" si="93">G142+M142</f>
        <v>0</v>
      </c>
      <c r="T142" s="49">
        <f t="shared" ref="T142:T143" si="94">H142+N142</f>
        <v>-500000</v>
      </c>
      <c r="U142" s="49">
        <f t="shared" ref="U142:U143" si="95">I142+O142</f>
        <v>-225000</v>
      </c>
      <c r="V142" s="49">
        <f t="shared" ref="V142:V143" si="96">SUM(P142:U142)</f>
        <v>-2775000</v>
      </c>
      <c r="W142" s="54">
        <f t="shared" ref="W142:W147" si="97">W141+V142</f>
        <v>67424746</v>
      </c>
      <c r="X142" s="55" t="str">
        <f>'4. IPCA_IBGE'!B109</f>
        <v>out.23</v>
      </c>
      <c r="Y142" s="209" t="str">
        <f>'4. IPCA_IBGE'!B109</f>
        <v>out.23</v>
      </c>
      <c r="Z142" s="209">
        <f>'4. IPCA_IBGE'!C109</f>
        <v>6716.74</v>
      </c>
      <c r="AA142" s="232">
        <f t="shared" ref="AA142:AA143" si="98">(P142)/Z142</f>
        <v>-297.76349836378961</v>
      </c>
      <c r="AB142" s="62">
        <f t="shared" ref="AB142:AB143" si="99">Q142/Z142</f>
        <v>-7.4440874590947397</v>
      </c>
      <c r="AC142" s="62">
        <f t="shared" ref="AC142:AC143" si="100">R142/Z142</f>
        <v>0</v>
      </c>
      <c r="AD142" s="62">
        <f t="shared" ref="AD142:AD143" si="101">S142/Z142</f>
        <v>0</v>
      </c>
      <c r="AE142" s="62">
        <f t="shared" ref="AE142:AE143" si="102">T142/Z142</f>
        <v>-74.440874590947402</v>
      </c>
      <c r="AF142" s="62">
        <f t="shared" ref="AF142:AF143" si="103">U142/Z142</f>
        <v>-33.498393565926328</v>
      </c>
      <c r="AG142" s="62">
        <f t="shared" ref="AG142:AG143" si="104">SUM(AA142:AF142)</f>
        <v>-413.14685397975813</v>
      </c>
      <c r="AH142" s="237">
        <f t="shared" ref="AH142:AH143" si="105">AH141+AG142</f>
        <v>12345.186893193428</v>
      </c>
      <c r="AI142" s="278"/>
      <c r="AJ142" s="239">
        <f t="shared" ref="AJ142:AJ143" si="106">($AA$6-C142)</f>
        <v>426</v>
      </c>
      <c r="AK142" s="56">
        <f t="shared" ref="AK142:AK143" si="107">(V142*(1+$AQ$9)^(AJ142/360))-V142</f>
        <v>-198091.40469202586</v>
      </c>
      <c r="AL142" s="51">
        <f t="shared" ref="AL142:AL143" si="108">(P142*(1+$AQ$9)^(AJ142/360))-P142</f>
        <v>-142768.57995821675</v>
      </c>
      <c r="AM142" s="51">
        <f t="shared" ref="AM142:AM143" si="109">(Q142*(1+$AQ$9)^(AJ142/360))-Q142</f>
        <v>-3569.2144989554217</v>
      </c>
      <c r="AN142" s="51">
        <f t="shared" ref="AN142:AN143" si="110">(R142*(1+$AQ$9)^(AJ142/360))-R142</f>
        <v>0</v>
      </c>
      <c r="AO142" s="51">
        <f t="shared" ref="AO142:AO143" si="111">(S142*(1+$AQ$9)^(AJ142/360))-S142</f>
        <v>0</v>
      </c>
      <c r="AP142" s="51">
        <f t="shared" ref="AP142:AP143" si="112">(T142*(1+$AQ$9)^(AJ142/360))-T142</f>
        <v>-35692.144989554188</v>
      </c>
      <c r="AQ142" s="57">
        <f t="shared" ref="AQ142:AQ143" si="113">(U142*(1+$AQ$9)^(AJ142/360))-U142</f>
        <v>-16061.465245299391</v>
      </c>
      <c r="AR142" s="281"/>
    </row>
    <row r="143" spans="2:44" ht="12.95" customHeight="1">
      <c r="B143" s="52">
        <f t="shared" si="88"/>
        <v>43769</v>
      </c>
      <c r="C143" s="48">
        <f>'5. APORTE_AMORTIZAÇÃO_QUOTISTAS'!B136</f>
        <v>43769</v>
      </c>
      <c r="D143" s="49">
        <f>'5. APORTE_AMORTIZAÇÃO_QUOTISTAS'!E136</f>
        <v>0</v>
      </c>
      <c r="E143" s="49">
        <f>'5. APORTE_AMORTIZAÇÃO_QUOTISTAS'!H136</f>
        <v>0</v>
      </c>
      <c r="F143" s="49">
        <f>'5. APORTE_AMORTIZAÇÃO_QUOTISTAS'!K136</f>
        <v>0</v>
      </c>
      <c r="G143" s="49">
        <f>'5. APORTE_AMORTIZAÇÃO_QUOTISTAS'!N136</f>
        <v>0</v>
      </c>
      <c r="H143" s="49">
        <f>'5. APORTE_AMORTIZAÇÃO_QUOTISTAS'!Q136</f>
        <v>0</v>
      </c>
      <c r="I143" s="49">
        <f>'5. APORTE_AMORTIZAÇÃO_QUOTISTAS'!T136</f>
        <v>0</v>
      </c>
      <c r="J143" s="59">
        <f>-'5. APORTE_AMORTIZAÇÃO_QUOTISTAS'!Z136</f>
        <v>0</v>
      </c>
      <c r="K143" s="59">
        <f>-'5. APORTE_AMORTIZAÇÃO_QUOTISTAS'!AA136</f>
        <v>0</v>
      </c>
      <c r="L143" s="59">
        <f>-'5. APORTE_AMORTIZAÇÃO_QUOTISTAS'!AB136</f>
        <v>-225000</v>
      </c>
      <c r="M143" s="59">
        <f>-'5. APORTE_AMORTIZAÇÃO_QUOTISTAS'!AC136</f>
        <v>-2000000</v>
      </c>
      <c r="N143" s="59">
        <f>-'5. APORTE_AMORTIZAÇÃO_QUOTISTAS'!AD136</f>
        <v>0</v>
      </c>
      <c r="O143" s="59">
        <f>-'5. APORTE_AMORTIZAÇÃO_QUOTISTAS'!AE136</f>
        <v>0</v>
      </c>
      <c r="P143" s="49">
        <f t="shared" si="90"/>
        <v>0</v>
      </c>
      <c r="Q143" s="49">
        <f t="shared" si="91"/>
        <v>0</v>
      </c>
      <c r="R143" s="49">
        <f t="shared" si="92"/>
        <v>-225000</v>
      </c>
      <c r="S143" s="49">
        <f t="shared" si="93"/>
        <v>-2000000</v>
      </c>
      <c r="T143" s="49">
        <f t="shared" si="94"/>
        <v>0</v>
      </c>
      <c r="U143" s="49">
        <f t="shared" si="95"/>
        <v>0</v>
      </c>
      <c r="V143" s="49">
        <f t="shared" si="96"/>
        <v>-2225000</v>
      </c>
      <c r="W143" s="54">
        <f t="shared" si="97"/>
        <v>65199746</v>
      </c>
      <c r="X143" s="55" t="str">
        <f>'4. IPCA_IBGE'!B109</f>
        <v>out.23</v>
      </c>
      <c r="Y143" s="209" t="str">
        <f>'4. IPCA_IBGE'!B109</f>
        <v>out.23</v>
      </c>
      <c r="Z143" s="209">
        <f>'4. IPCA_IBGE'!C109</f>
        <v>6716.74</v>
      </c>
      <c r="AA143" s="232">
        <f t="shared" si="98"/>
        <v>0</v>
      </c>
      <c r="AB143" s="62">
        <f t="shared" si="99"/>
        <v>0</v>
      </c>
      <c r="AC143" s="62">
        <f t="shared" si="100"/>
        <v>-33.498393565926328</v>
      </c>
      <c r="AD143" s="62">
        <f t="shared" si="101"/>
        <v>-297.76349836378961</v>
      </c>
      <c r="AE143" s="62">
        <f t="shared" si="102"/>
        <v>0</v>
      </c>
      <c r="AF143" s="62">
        <f t="shared" si="103"/>
        <v>0</v>
      </c>
      <c r="AG143" s="62">
        <f t="shared" si="104"/>
        <v>-331.26189192971594</v>
      </c>
      <c r="AH143" s="237">
        <f t="shared" si="105"/>
        <v>12013.925001263711</v>
      </c>
      <c r="AI143" s="278"/>
      <c r="AJ143" s="239">
        <f t="shared" si="106"/>
        <v>426</v>
      </c>
      <c r="AK143" s="56">
        <f t="shared" si="107"/>
        <v>-158830.04520351626</v>
      </c>
      <c r="AL143" s="51">
        <f t="shared" si="108"/>
        <v>0</v>
      </c>
      <c r="AM143" s="51">
        <f t="shared" si="109"/>
        <v>0</v>
      </c>
      <c r="AN143" s="51">
        <f t="shared" si="110"/>
        <v>-16061.465245299391</v>
      </c>
      <c r="AO143" s="51">
        <f t="shared" si="111"/>
        <v>-142768.57995821675</v>
      </c>
      <c r="AP143" s="51">
        <f t="shared" si="112"/>
        <v>0</v>
      </c>
      <c r="AQ143" s="57">
        <f t="shared" si="113"/>
        <v>0</v>
      </c>
      <c r="AR143" s="281"/>
    </row>
    <row r="144" spans="2:44" ht="12.95" customHeight="1">
      <c r="B144" s="52">
        <f t="shared" si="88"/>
        <v>43796</v>
      </c>
      <c r="C144" s="48">
        <f>'5. APORTE_AMORTIZAÇÃO_QUOTISTAS'!B137</f>
        <v>43796</v>
      </c>
      <c r="D144" s="49">
        <f>'5. APORTE_AMORTIZAÇÃO_QUOTISTAS'!E137</f>
        <v>0</v>
      </c>
      <c r="E144" s="49">
        <f>'5. APORTE_AMORTIZAÇÃO_QUOTISTAS'!H137</f>
        <v>0</v>
      </c>
      <c r="F144" s="49">
        <f>'5. APORTE_AMORTIZAÇÃO_QUOTISTAS'!K137</f>
        <v>0</v>
      </c>
      <c r="G144" s="49">
        <f>'5. APORTE_AMORTIZAÇÃO_QUOTISTAS'!N137</f>
        <v>0</v>
      </c>
      <c r="H144" s="49">
        <f>'5. APORTE_AMORTIZAÇÃO_QUOTISTAS'!Q137</f>
        <v>0</v>
      </c>
      <c r="I144" s="49">
        <f>'5. APORTE_AMORTIZAÇÃO_QUOTISTAS'!T137</f>
        <v>139500</v>
      </c>
      <c r="J144" s="59">
        <f>-'5. APORTE_AMORTIZAÇÃO_QUOTISTAS'!Z137</f>
        <v>0</v>
      </c>
      <c r="K144" s="59">
        <f>-'5. APORTE_AMORTIZAÇÃO_QUOTISTAS'!AA137</f>
        <v>0</v>
      </c>
      <c r="L144" s="59">
        <f>-'5. APORTE_AMORTIZAÇÃO_QUOTISTAS'!AB137</f>
        <v>0</v>
      </c>
      <c r="M144" s="59">
        <f>-'5. APORTE_AMORTIZAÇÃO_QUOTISTAS'!AC137</f>
        <v>0</v>
      </c>
      <c r="N144" s="59">
        <f>-'5. APORTE_AMORTIZAÇÃO_QUOTISTAS'!AD137</f>
        <v>0</v>
      </c>
      <c r="O144" s="59">
        <f>-'5. APORTE_AMORTIZAÇÃO_QUOTISTAS'!AE137</f>
        <v>0</v>
      </c>
      <c r="P144" s="49">
        <f t="shared" ref="P144:P147" si="114">D144+J144</f>
        <v>0</v>
      </c>
      <c r="Q144" s="49">
        <f t="shared" ref="Q144:Q147" si="115">E144+K144</f>
        <v>0</v>
      </c>
      <c r="R144" s="49">
        <f t="shared" ref="R144:R147" si="116">F144+L144</f>
        <v>0</v>
      </c>
      <c r="S144" s="49">
        <f t="shared" ref="S144:S147" si="117">G144+M144</f>
        <v>0</v>
      </c>
      <c r="T144" s="49">
        <f t="shared" ref="T144:T147" si="118">H144+N144</f>
        <v>0</v>
      </c>
      <c r="U144" s="49">
        <f t="shared" ref="U144:U147" si="119">I144+O144</f>
        <v>139500</v>
      </c>
      <c r="V144" s="49">
        <f t="shared" ref="V144:V147" si="120">SUM(P144:U144)</f>
        <v>139500</v>
      </c>
      <c r="W144" s="54">
        <f t="shared" si="97"/>
        <v>65339246</v>
      </c>
      <c r="X144" s="55" t="str">
        <f>'4. IPCA_IBGE'!B109</f>
        <v>out.23</v>
      </c>
      <c r="Y144" s="250" t="str">
        <f>'4. IPCA_IBGE'!B109</f>
        <v>out.23</v>
      </c>
      <c r="Z144" s="250">
        <f>'4. IPCA_IBGE'!C109</f>
        <v>6716.74</v>
      </c>
      <c r="AA144" s="232">
        <f t="shared" ref="AA144:AA147" si="121">(P144)/Z144</f>
        <v>0</v>
      </c>
      <c r="AB144" s="62">
        <f t="shared" ref="AB144:AB147" si="122">Q144/Z144</f>
        <v>0</v>
      </c>
      <c r="AC144" s="62">
        <f t="shared" ref="AC144:AC147" si="123">R144/Z144</f>
        <v>0</v>
      </c>
      <c r="AD144" s="62">
        <f t="shared" ref="AD144:AD147" si="124">S144/Z144</f>
        <v>0</v>
      </c>
      <c r="AE144" s="62">
        <f t="shared" ref="AE144:AE147" si="125">T144/Z144</f>
        <v>0</v>
      </c>
      <c r="AF144" s="62">
        <f t="shared" ref="AF144:AF147" si="126">U144/Z144</f>
        <v>20.769004010874323</v>
      </c>
      <c r="AG144" s="62">
        <f t="shared" ref="AG144:AG147" si="127">SUM(AA144:AF144)</f>
        <v>20.769004010874323</v>
      </c>
      <c r="AH144" s="237">
        <f t="shared" ref="AH144:AH147" si="128">AH143+AG144</f>
        <v>12034.694005274585</v>
      </c>
      <c r="AI144" s="278"/>
      <c r="AJ144" s="239">
        <f t="shared" ref="AJ144:AJ147" si="129">($AA$6-C144)</f>
        <v>399</v>
      </c>
      <c r="AK144" s="56">
        <f t="shared" ref="AK144:AK147" si="130">(V144*(1+$AQ$9)^(AJ144/360))-V144</f>
        <v>9306.3765191579296</v>
      </c>
      <c r="AL144" s="51">
        <f t="shared" ref="AL144:AL147" si="131">(P144*(1+$AQ$9)^(AJ144/360))-P144</f>
        <v>0</v>
      </c>
      <c r="AM144" s="51">
        <f t="shared" ref="AM144:AM147" si="132">(Q144*(1+$AQ$9)^(AJ144/360))-Q144</f>
        <v>0</v>
      </c>
      <c r="AN144" s="51">
        <f t="shared" ref="AN144:AN147" si="133">(R144*(1+$AQ$9)^(AJ144/360))-R144</f>
        <v>0</v>
      </c>
      <c r="AO144" s="51">
        <f t="shared" ref="AO144:AO147" si="134">(S144*(1+$AQ$9)^(AJ144/360))-S144</f>
        <v>0</v>
      </c>
      <c r="AP144" s="51">
        <f t="shared" ref="AP144:AP147" si="135">(T144*(1+$AQ$9)^(AJ144/360))-T144</f>
        <v>0</v>
      </c>
      <c r="AQ144" s="57">
        <f t="shared" ref="AQ144:AQ147" si="136">(U144*(1+$AQ$9)^(AJ144/360))-U144</f>
        <v>9306.3765191579296</v>
      </c>
      <c r="AR144" s="281"/>
    </row>
    <row r="145" spans="2:44" ht="12.95" customHeight="1">
      <c r="B145" s="52">
        <f t="shared" si="88"/>
        <v>43813</v>
      </c>
      <c r="C145" s="48">
        <f>'5. APORTE_AMORTIZAÇÃO_QUOTISTAS'!B138</f>
        <v>43813</v>
      </c>
      <c r="D145" s="49">
        <f>'5. APORTE_AMORTIZAÇÃO_QUOTISTAS'!E138</f>
        <v>0</v>
      </c>
      <c r="E145" s="49">
        <f>'5. APORTE_AMORTIZAÇÃO_QUOTISTAS'!H138</f>
        <v>0</v>
      </c>
      <c r="F145" s="49">
        <f>'5. APORTE_AMORTIZAÇÃO_QUOTISTAS'!K138</f>
        <v>0</v>
      </c>
      <c r="G145" s="49">
        <f>'5. APORTE_AMORTIZAÇÃO_QUOTISTAS'!N138</f>
        <v>1240000</v>
      </c>
      <c r="H145" s="49">
        <f>'5. APORTE_AMORTIZAÇÃO_QUOTISTAS'!Q138</f>
        <v>0</v>
      </c>
      <c r="I145" s="49">
        <f>'5. APORTE_AMORTIZAÇÃO_QUOTISTAS'!T138</f>
        <v>0</v>
      </c>
      <c r="J145" s="59">
        <f>-'5. APORTE_AMORTIZAÇÃO_QUOTISTAS'!Z138</f>
        <v>0</v>
      </c>
      <c r="K145" s="59">
        <f>-'5. APORTE_AMORTIZAÇÃO_QUOTISTAS'!AA138</f>
        <v>0</v>
      </c>
      <c r="L145" s="59">
        <f>-'5. APORTE_AMORTIZAÇÃO_QUOTISTAS'!AB138</f>
        <v>0</v>
      </c>
      <c r="M145" s="59">
        <f>-'5. APORTE_AMORTIZAÇÃO_QUOTISTAS'!AC138</f>
        <v>0</v>
      </c>
      <c r="N145" s="59">
        <f>-'5. APORTE_AMORTIZAÇÃO_QUOTISTAS'!AD138</f>
        <v>0</v>
      </c>
      <c r="O145" s="59">
        <f>-'5. APORTE_AMORTIZAÇÃO_QUOTISTAS'!AE138</f>
        <v>0</v>
      </c>
      <c r="P145" s="49">
        <f t="shared" si="114"/>
        <v>0</v>
      </c>
      <c r="Q145" s="49">
        <f t="shared" si="115"/>
        <v>0</v>
      </c>
      <c r="R145" s="49">
        <f t="shared" si="116"/>
        <v>0</v>
      </c>
      <c r="S145" s="49">
        <f t="shared" si="117"/>
        <v>1240000</v>
      </c>
      <c r="T145" s="49">
        <f t="shared" si="118"/>
        <v>0</v>
      </c>
      <c r="U145" s="49">
        <f t="shared" si="119"/>
        <v>0</v>
      </c>
      <c r="V145" s="49">
        <f t="shared" si="120"/>
        <v>1240000</v>
      </c>
      <c r="W145" s="54">
        <f t="shared" si="97"/>
        <v>66579246</v>
      </c>
      <c r="X145" s="55" t="str">
        <f>'4. IPCA_IBGE'!B110</f>
        <v>nov.23</v>
      </c>
      <c r="Y145" s="250" t="str">
        <f>'4. IPCA_IBGE'!B110</f>
        <v>nov.23</v>
      </c>
      <c r="Z145" s="250">
        <f>'4. IPCA_IBGE'!C110</f>
        <v>6735.55</v>
      </c>
      <c r="AA145" s="232">
        <f t="shared" si="121"/>
        <v>0</v>
      </c>
      <c r="AB145" s="62">
        <f t="shared" si="122"/>
        <v>0</v>
      </c>
      <c r="AC145" s="62">
        <f t="shared" si="123"/>
        <v>0</v>
      </c>
      <c r="AD145" s="62">
        <f t="shared" si="124"/>
        <v>184.09780938453429</v>
      </c>
      <c r="AE145" s="62">
        <f t="shared" si="125"/>
        <v>0</v>
      </c>
      <c r="AF145" s="62">
        <f t="shared" si="126"/>
        <v>0</v>
      </c>
      <c r="AG145" s="62">
        <f t="shared" si="127"/>
        <v>184.09780938453429</v>
      </c>
      <c r="AH145" s="237">
        <f t="shared" si="128"/>
        <v>12218.79181465912</v>
      </c>
      <c r="AI145" s="278"/>
      <c r="AJ145" s="239">
        <f t="shared" si="129"/>
        <v>382</v>
      </c>
      <c r="AK145" s="56">
        <f t="shared" si="130"/>
        <v>79088.760770923924</v>
      </c>
      <c r="AL145" s="51">
        <f t="shared" si="131"/>
        <v>0</v>
      </c>
      <c r="AM145" s="51">
        <f t="shared" si="132"/>
        <v>0</v>
      </c>
      <c r="AN145" s="51">
        <f t="shared" si="133"/>
        <v>0</v>
      </c>
      <c r="AO145" s="51">
        <f t="shared" si="134"/>
        <v>79088.760770923924</v>
      </c>
      <c r="AP145" s="51">
        <f t="shared" si="135"/>
        <v>0</v>
      </c>
      <c r="AQ145" s="57">
        <f t="shared" si="136"/>
        <v>0</v>
      </c>
      <c r="AR145" s="281"/>
    </row>
    <row r="146" spans="2:44" ht="12.95" customHeight="1">
      <c r="B146" s="52">
        <f t="shared" si="88"/>
        <v>43818</v>
      </c>
      <c r="C146" s="48">
        <f>'5. APORTE_AMORTIZAÇÃO_QUOTISTAS'!B139</f>
        <v>43818</v>
      </c>
      <c r="D146" s="49">
        <f>'5. APORTE_AMORTIZAÇÃO_QUOTISTAS'!E139</f>
        <v>1240000</v>
      </c>
      <c r="E146" s="49">
        <f>'5. APORTE_AMORTIZAÇÃO_QUOTISTAS'!H139</f>
        <v>0</v>
      </c>
      <c r="F146" s="49">
        <f>'5. APORTE_AMORTIZAÇÃO_QUOTISTAS'!K139</f>
        <v>139500</v>
      </c>
      <c r="G146" s="49">
        <f>'5. APORTE_AMORTIZAÇÃO_QUOTISTAS'!N139</f>
        <v>0</v>
      </c>
      <c r="H146" s="49">
        <f>'5. APORTE_AMORTIZAÇÃO_QUOTISTAS'!Q139</f>
        <v>310000</v>
      </c>
      <c r="I146" s="49">
        <f>'5. APORTE_AMORTIZAÇÃO_QUOTISTAS'!T139</f>
        <v>0</v>
      </c>
      <c r="J146" s="59">
        <f>-'5. APORTE_AMORTIZAÇÃO_QUOTISTAS'!Z139</f>
        <v>0</v>
      </c>
      <c r="K146" s="59">
        <f>-'5. APORTE_AMORTIZAÇÃO_QUOTISTAS'!AA139</f>
        <v>0</v>
      </c>
      <c r="L146" s="59">
        <f>-'5. APORTE_AMORTIZAÇÃO_QUOTISTAS'!AB139</f>
        <v>0</v>
      </c>
      <c r="M146" s="59">
        <f>-'5. APORTE_AMORTIZAÇÃO_QUOTISTAS'!AC139</f>
        <v>0</v>
      </c>
      <c r="N146" s="59">
        <f>-'5. APORTE_AMORTIZAÇÃO_QUOTISTAS'!AD139</f>
        <v>0</v>
      </c>
      <c r="O146" s="59">
        <f>-'5. APORTE_AMORTIZAÇÃO_QUOTISTAS'!AE139</f>
        <v>0</v>
      </c>
      <c r="P146" s="49">
        <f t="shared" si="114"/>
        <v>1240000</v>
      </c>
      <c r="Q146" s="49">
        <f t="shared" si="115"/>
        <v>0</v>
      </c>
      <c r="R146" s="49">
        <f t="shared" si="116"/>
        <v>139500</v>
      </c>
      <c r="S146" s="49">
        <f t="shared" si="117"/>
        <v>0</v>
      </c>
      <c r="T146" s="49">
        <f t="shared" si="118"/>
        <v>310000</v>
      </c>
      <c r="U146" s="49">
        <f t="shared" si="119"/>
        <v>0</v>
      </c>
      <c r="V146" s="49">
        <f t="shared" si="120"/>
        <v>1689500</v>
      </c>
      <c r="W146" s="54">
        <f t="shared" si="97"/>
        <v>68268746</v>
      </c>
      <c r="X146" s="55" t="str">
        <f>'4. IPCA_IBGE'!B110</f>
        <v>nov.23</v>
      </c>
      <c r="Y146" s="250" t="str">
        <f>'4. IPCA_IBGE'!B110</f>
        <v>nov.23</v>
      </c>
      <c r="Z146" s="250">
        <f>'4. IPCA_IBGE'!C110</f>
        <v>6735.55</v>
      </c>
      <c r="AA146" s="232">
        <f t="shared" si="121"/>
        <v>184.09780938453429</v>
      </c>
      <c r="AB146" s="62">
        <f t="shared" si="122"/>
        <v>0</v>
      </c>
      <c r="AC146" s="62">
        <f t="shared" si="123"/>
        <v>20.711003555760108</v>
      </c>
      <c r="AD146" s="62">
        <f t="shared" si="124"/>
        <v>0</v>
      </c>
      <c r="AE146" s="62">
        <f t="shared" si="125"/>
        <v>46.024452346133572</v>
      </c>
      <c r="AF146" s="62">
        <f t="shared" si="126"/>
        <v>0</v>
      </c>
      <c r="AG146" s="62">
        <f t="shared" si="127"/>
        <v>250.83326528642795</v>
      </c>
      <c r="AH146" s="237">
        <f t="shared" si="128"/>
        <v>12469.625079945548</v>
      </c>
      <c r="AI146" s="278"/>
      <c r="AJ146" s="239">
        <f t="shared" si="129"/>
        <v>377</v>
      </c>
      <c r="AK146" s="56">
        <f t="shared" si="130"/>
        <v>106304.52096754825</v>
      </c>
      <c r="AL146" s="51">
        <f t="shared" si="131"/>
        <v>78021.666765172966</v>
      </c>
      <c r="AM146" s="51">
        <f t="shared" si="132"/>
        <v>0</v>
      </c>
      <c r="AN146" s="51">
        <f t="shared" si="133"/>
        <v>8777.4375110819528</v>
      </c>
      <c r="AO146" s="51">
        <f t="shared" si="134"/>
        <v>0</v>
      </c>
      <c r="AP146" s="51">
        <f t="shared" si="135"/>
        <v>19505.416691293241</v>
      </c>
      <c r="AQ146" s="57">
        <f t="shared" si="136"/>
        <v>0</v>
      </c>
      <c r="AR146" s="281"/>
    </row>
    <row r="147" spans="2:44" ht="12.95" customHeight="1">
      <c r="B147" s="52">
        <f t="shared" si="88"/>
        <v>43837</v>
      </c>
      <c r="C147" s="48">
        <f>'5. APORTE_AMORTIZAÇÃO_QUOTISTAS'!B140</f>
        <v>43837</v>
      </c>
      <c r="D147" s="49">
        <f>'5. APORTE_AMORTIZAÇÃO_QUOTISTAS'!E140</f>
        <v>0</v>
      </c>
      <c r="E147" s="49">
        <f>'5. APORTE_AMORTIZAÇÃO_QUOTISTAS'!H140</f>
        <v>31000</v>
      </c>
      <c r="F147" s="49">
        <f>'5. APORTE_AMORTIZAÇÃO_QUOTISTAS'!K140</f>
        <v>0</v>
      </c>
      <c r="G147" s="49">
        <f>'5. APORTE_AMORTIZAÇÃO_QUOTISTAS'!N140</f>
        <v>0</v>
      </c>
      <c r="H147" s="49">
        <f>'5. APORTE_AMORTIZAÇÃO_QUOTISTAS'!Q140</f>
        <v>0</v>
      </c>
      <c r="I147" s="49">
        <f>'5. APORTE_AMORTIZAÇÃO_QUOTISTAS'!T140</f>
        <v>0</v>
      </c>
      <c r="J147" s="59">
        <f>-'5. APORTE_AMORTIZAÇÃO_QUOTISTAS'!Z140</f>
        <v>0</v>
      </c>
      <c r="K147" s="59">
        <f>-'5. APORTE_AMORTIZAÇÃO_QUOTISTAS'!AA140</f>
        <v>0</v>
      </c>
      <c r="L147" s="59">
        <f>-'5. APORTE_AMORTIZAÇÃO_QUOTISTAS'!AB140</f>
        <v>0</v>
      </c>
      <c r="M147" s="59">
        <f>-'5. APORTE_AMORTIZAÇÃO_QUOTISTAS'!AC140</f>
        <v>0</v>
      </c>
      <c r="N147" s="59">
        <f>-'5. APORTE_AMORTIZAÇÃO_QUOTISTAS'!AD140</f>
        <v>0</v>
      </c>
      <c r="O147" s="59">
        <f>-'5. APORTE_AMORTIZAÇÃO_QUOTISTAS'!AE140</f>
        <v>0</v>
      </c>
      <c r="P147" s="49">
        <f t="shared" si="114"/>
        <v>0</v>
      </c>
      <c r="Q147" s="49">
        <f t="shared" si="115"/>
        <v>31000</v>
      </c>
      <c r="R147" s="49">
        <f t="shared" si="116"/>
        <v>0</v>
      </c>
      <c r="S147" s="49">
        <f t="shared" si="117"/>
        <v>0</v>
      </c>
      <c r="T147" s="49">
        <f t="shared" si="118"/>
        <v>0</v>
      </c>
      <c r="U147" s="49">
        <f t="shared" si="119"/>
        <v>0</v>
      </c>
      <c r="V147" s="49">
        <f t="shared" si="120"/>
        <v>31000</v>
      </c>
      <c r="W147" s="54">
        <f t="shared" si="97"/>
        <v>68299746</v>
      </c>
      <c r="X147" s="55" t="str">
        <f>'4. IPCA_IBGE'!B111</f>
        <v>dez.23</v>
      </c>
      <c r="Y147" s="250" t="str">
        <f>'4. IPCA_IBGE'!B111</f>
        <v>dez.23</v>
      </c>
      <c r="Z147" s="250">
        <f>'4. IPCA_IBGE'!C111</f>
        <v>6773.27</v>
      </c>
      <c r="AA147" s="232">
        <f t="shared" si="121"/>
        <v>0</v>
      </c>
      <c r="AB147" s="62">
        <f t="shared" si="122"/>
        <v>4.5768144485602962</v>
      </c>
      <c r="AC147" s="62">
        <f t="shared" si="123"/>
        <v>0</v>
      </c>
      <c r="AD147" s="62">
        <f t="shared" si="124"/>
        <v>0</v>
      </c>
      <c r="AE147" s="62">
        <f t="shared" si="125"/>
        <v>0</v>
      </c>
      <c r="AF147" s="62">
        <f t="shared" si="126"/>
        <v>0</v>
      </c>
      <c r="AG147" s="62">
        <f t="shared" si="127"/>
        <v>4.5768144485602962</v>
      </c>
      <c r="AH147" s="237">
        <f t="shared" si="128"/>
        <v>12474.201894394109</v>
      </c>
      <c r="AI147" s="278"/>
      <c r="AJ147" s="239">
        <f t="shared" si="129"/>
        <v>358</v>
      </c>
      <c r="AK147" s="56">
        <f t="shared" si="130"/>
        <v>1849.364408655063</v>
      </c>
      <c r="AL147" s="51">
        <f t="shared" si="131"/>
        <v>0</v>
      </c>
      <c r="AM147" s="51">
        <f t="shared" si="132"/>
        <v>1849.364408655063</v>
      </c>
      <c r="AN147" s="51">
        <f t="shared" si="133"/>
        <v>0</v>
      </c>
      <c r="AO147" s="51">
        <f t="shared" si="134"/>
        <v>0</v>
      </c>
      <c r="AP147" s="51">
        <f t="shared" si="135"/>
        <v>0</v>
      </c>
      <c r="AQ147" s="57">
        <f t="shared" si="136"/>
        <v>0</v>
      </c>
      <c r="AR147" s="281"/>
    </row>
    <row r="148" spans="2:44" ht="12.95" customHeight="1">
      <c r="B148" s="52">
        <f>C148</f>
        <v>43902</v>
      </c>
      <c r="C148" s="48">
        <f>'5. APORTE_AMORTIZAÇÃO_QUOTISTAS'!B141</f>
        <v>43902</v>
      </c>
      <c r="D148" s="49">
        <f>'5. APORTE_AMORTIZAÇÃO_QUOTISTAS'!E141</f>
        <v>0</v>
      </c>
      <c r="E148" s="49">
        <f>'5. APORTE_AMORTIZAÇÃO_QUOTISTAS'!H141</f>
        <v>0</v>
      </c>
      <c r="F148" s="49">
        <f>'5. APORTE_AMORTIZAÇÃO_QUOTISTAS'!K141</f>
        <v>0</v>
      </c>
      <c r="G148" s="49">
        <f>'5. APORTE_AMORTIZAÇÃO_QUOTISTAS'!N141</f>
        <v>0</v>
      </c>
      <c r="H148" s="49">
        <f>'5. APORTE_AMORTIZAÇÃO_QUOTISTAS'!Q141</f>
        <v>0</v>
      </c>
      <c r="I148" s="49">
        <f>'5. APORTE_AMORTIZAÇÃO_QUOTISTAS'!T141</f>
        <v>27000</v>
      </c>
      <c r="J148" s="59">
        <f>-'5. APORTE_AMORTIZAÇÃO_QUOTISTAS'!Z141</f>
        <v>0</v>
      </c>
      <c r="K148" s="59">
        <f>-'5. APORTE_AMORTIZAÇÃO_QUOTISTAS'!AA141</f>
        <v>0</v>
      </c>
      <c r="L148" s="59">
        <f>-'5. APORTE_AMORTIZAÇÃO_QUOTISTAS'!AB141</f>
        <v>0</v>
      </c>
      <c r="M148" s="59">
        <f>-'5. APORTE_AMORTIZAÇÃO_QUOTISTAS'!AC141</f>
        <v>0</v>
      </c>
      <c r="N148" s="59">
        <f>-'5. APORTE_AMORTIZAÇÃO_QUOTISTAS'!AD141</f>
        <v>0</v>
      </c>
      <c r="O148" s="59">
        <f>-'5. APORTE_AMORTIZAÇÃO_QUOTISTAS'!AE141</f>
        <v>0</v>
      </c>
      <c r="P148" s="49">
        <f t="shared" ref="P148" si="137">D148+J148</f>
        <v>0</v>
      </c>
      <c r="Q148" s="49">
        <f t="shared" ref="Q148" si="138">E148+K148</f>
        <v>0</v>
      </c>
      <c r="R148" s="49">
        <f t="shared" ref="R148" si="139">F148+L148</f>
        <v>0</v>
      </c>
      <c r="S148" s="49">
        <f t="shared" ref="S148" si="140">G148+M148</f>
        <v>0</v>
      </c>
      <c r="T148" s="49">
        <f t="shared" ref="T148" si="141">H148+N148</f>
        <v>0</v>
      </c>
      <c r="U148" s="49">
        <f t="shared" ref="U148" si="142">I148+O148</f>
        <v>27000</v>
      </c>
      <c r="V148" s="49">
        <f t="shared" ref="V148" si="143">SUM(P148:U148)</f>
        <v>27000</v>
      </c>
      <c r="W148" s="54">
        <f t="shared" ref="W148" si="144">W147+V148</f>
        <v>68326746</v>
      </c>
      <c r="X148" s="55" t="str">
        <f>'4. IPCA_IBGE'!B113</f>
        <v>fev.24</v>
      </c>
      <c r="Y148" s="250" t="str">
        <f>'4. IPCA_IBGE'!B113</f>
        <v>fev.24</v>
      </c>
      <c r="Z148" s="250">
        <f>'4. IPCA_IBGE'!C113</f>
        <v>6858.17</v>
      </c>
      <c r="AA148" s="232">
        <f t="shared" ref="AA148" si="145">(P148)/Z148</f>
        <v>0</v>
      </c>
      <c r="AB148" s="62">
        <f t="shared" ref="AB148" si="146">Q148/Z148</f>
        <v>0</v>
      </c>
      <c r="AC148" s="62">
        <f t="shared" ref="AC148" si="147">R148/Z148</f>
        <v>0</v>
      </c>
      <c r="AD148" s="62">
        <f t="shared" ref="AD148" si="148">S148/Z148</f>
        <v>0</v>
      </c>
      <c r="AE148" s="62">
        <f t="shared" ref="AE148" si="149">T148/Z148</f>
        <v>0</v>
      </c>
      <c r="AF148" s="62">
        <f t="shared" ref="AF148" si="150">U148/Z148</f>
        <v>3.9369102836470953</v>
      </c>
      <c r="AG148" s="62">
        <f t="shared" ref="AG148" si="151">SUM(AA148:AF148)</f>
        <v>3.9369102836470953</v>
      </c>
      <c r="AH148" s="237">
        <f t="shared" ref="AH148" si="152">AH147+AG148</f>
        <v>12478.138804677756</v>
      </c>
      <c r="AI148" s="278"/>
      <c r="AJ148" s="239">
        <f>($AA$6-C148)</f>
        <v>293</v>
      </c>
      <c r="AK148" s="56">
        <f t="shared" ref="AK148" si="153">(V148*(1+$AQ$9)^(AJ148/360))-V148</f>
        <v>1311.3074927297785</v>
      </c>
      <c r="AL148" s="51">
        <f t="shared" ref="AL148" si="154">(P148*(1+$AQ$9)^(AJ148/360))-P148</f>
        <v>0</v>
      </c>
      <c r="AM148" s="51">
        <f t="shared" ref="AM148" si="155">(Q148*(1+$AQ$9)^(AJ148/360))-Q148</f>
        <v>0</v>
      </c>
      <c r="AN148" s="51">
        <f t="shared" ref="AN148" si="156">(R148*(1+$AQ$9)^(AJ148/360))-R148</f>
        <v>0</v>
      </c>
      <c r="AO148" s="51">
        <f t="shared" ref="AO148" si="157">(S148*(1+$AQ$9)^(AJ148/360))-S148</f>
        <v>0</v>
      </c>
      <c r="AP148" s="51">
        <f t="shared" ref="AP148" si="158">(T148*(1+$AQ$9)^(AJ148/360))-T148</f>
        <v>0</v>
      </c>
      <c r="AQ148" s="57">
        <f t="shared" ref="AQ148" si="159">(U148*(1+$AQ$9)^(AJ148/360))-U148</f>
        <v>1311.3074927297785</v>
      </c>
      <c r="AR148" s="281"/>
    </row>
    <row r="149" spans="2:44" ht="12.95" customHeight="1">
      <c r="B149" s="52">
        <f t="shared" ref="B149:B169" si="160">C149</f>
        <v>43914</v>
      </c>
      <c r="C149" s="48">
        <f>'5. APORTE_AMORTIZAÇÃO_QUOTISTAS'!B142</f>
        <v>43914</v>
      </c>
      <c r="D149" s="49">
        <f>'5. APORTE_AMORTIZAÇÃO_QUOTISTAS'!E142</f>
        <v>240000</v>
      </c>
      <c r="E149" s="49">
        <f>'5. APORTE_AMORTIZAÇÃO_QUOTISTAS'!H142</f>
        <v>0</v>
      </c>
      <c r="F149" s="49">
        <f>'5. APORTE_AMORTIZAÇÃO_QUOTISTAS'!K142</f>
        <v>27000</v>
      </c>
      <c r="G149" s="49">
        <f>'5. APORTE_AMORTIZAÇÃO_QUOTISTAS'!N142</f>
        <v>240000</v>
      </c>
      <c r="H149" s="49">
        <f>'5. APORTE_AMORTIZAÇÃO_QUOTISTAS'!Q142</f>
        <v>60000</v>
      </c>
      <c r="I149" s="49">
        <f>'5. APORTE_AMORTIZAÇÃO_QUOTISTAS'!T142</f>
        <v>0</v>
      </c>
      <c r="J149" s="59">
        <f>-'5. APORTE_AMORTIZAÇÃO_QUOTISTAS'!Z142</f>
        <v>0</v>
      </c>
      <c r="K149" s="59">
        <f>-'5. APORTE_AMORTIZAÇÃO_QUOTISTAS'!AA142</f>
        <v>0</v>
      </c>
      <c r="L149" s="59">
        <f>-'5. APORTE_AMORTIZAÇÃO_QUOTISTAS'!AB142</f>
        <v>0</v>
      </c>
      <c r="M149" s="59">
        <f>-'5. APORTE_AMORTIZAÇÃO_QUOTISTAS'!AC142</f>
        <v>0</v>
      </c>
      <c r="N149" s="59">
        <f>-'5. APORTE_AMORTIZAÇÃO_QUOTISTAS'!AD142</f>
        <v>0</v>
      </c>
      <c r="O149" s="59">
        <f>-'5. APORTE_AMORTIZAÇÃO_QUOTISTAS'!AE142</f>
        <v>0</v>
      </c>
      <c r="P149" s="49">
        <f t="shared" ref="P149:P154" si="161">D149+J149</f>
        <v>240000</v>
      </c>
      <c r="Q149" s="49">
        <f t="shared" ref="Q149:Q154" si="162">E149+K149</f>
        <v>0</v>
      </c>
      <c r="R149" s="49">
        <f t="shared" ref="R149:R154" si="163">F149+L149</f>
        <v>27000</v>
      </c>
      <c r="S149" s="49">
        <f t="shared" ref="S149:S154" si="164">G149+M149</f>
        <v>240000</v>
      </c>
      <c r="T149" s="49">
        <f t="shared" ref="T149:T154" si="165">H149+N149</f>
        <v>60000</v>
      </c>
      <c r="U149" s="49">
        <f t="shared" ref="U149:U154" si="166">I149+O149</f>
        <v>0</v>
      </c>
      <c r="V149" s="49">
        <f t="shared" ref="V149:V154" si="167">SUM(P149:U149)</f>
        <v>567000</v>
      </c>
      <c r="W149" s="54">
        <f t="shared" ref="W149:W159" si="168">W148+V149</f>
        <v>68893746</v>
      </c>
      <c r="X149" s="55" t="str">
        <f>'4. IPCA_IBGE'!B113</f>
        <v>fev.24</v>
      </c>
      <c r="Y149" s="250" t="str">
        <f>'4. IPCA_IBGE'!B113</f>
        <v>fev.24</v>
      </c>
      <c r="Z149" s="250">
        <f>'4. IPCA_IBGE'!C113</f>
        <v>6858.17</v>
      </c>
      <c r="AA149" s="232">
        <f t="shared" ref="AA149:AA154" si="169">(P149)/Z149</f>
        <v>34.994758076863071</v>
      </c>
      <c r="AB149" s="62">
        <f t="shared" ref="AB149:AB154" si="170">Q149/Z149</f>
        <v>0</v>
      </c>
      <c r="AC149" s="62">
        <f t="shared" ref="AC149:AC154" si="171">R149/Z149</f>
        <v>3.9369102836470953</v>
      </c>
      <c r="AD149" s="62">
        <f t="shared" ref="AD149:AD154" si="172">S149/Z149</f>
        <v>34.994758076863071</v>
      </c>
      <c r="AE149" s="62">
        <f t="shared" ref="AE149:AE154" si="173">T149/Z149</f>
        <v>8.7486895192157679</v>
      </c>
      <c r="AF149" s="62">
        <f t="shared" ref="AF149:AF154" si="174">U149/Z149</f>
        <v>0</v>
      </c>
      <c r="AG149" s="62">
        <f t="shared" ref="AG149:AG154" si="175">SUM(AA149:AF149)</f>
        <v>82.675115956589011</v>
      </c>
      <c r="AH149" s="237">
        <f t="shared" ref="AH149:AH154" si="176">AH148+AG149</f>
        <v>12560.813920634344</v>
      </c>
      <c r="AI149" s="278"/>
      <c r="AJ149" s="239">
        <f t="shared" ref="AJ149:AJ154" si="177">($AA$6-C149)</f>
        <v>281</v>
      </c>
      <c r="AK149" s="56">
        <f t="shared" ref="AK149:AK154" si="178">(V149*(1+$AQ$9)^(AJ149/360))-V149</f>
        <v>26383.809790448868</v>
      </c>
      <c r="AL149" s="51">
        <f t="shared" ref="AL149:AL154" si="179">(P149*(1+$AQ$9)^(AJ149/360))-P149</f>
        <v>11167.750175851368</v>
      </c>
      <c r="AM149" s="51">
        <f t="shared" ref="AM149:AM154" si="180">(Q149*(1+$AQ$9)^(AJ149/360))-Q149</f>
        <v>0</v>
      </c>
      <c r="AN149" s="51">
        <f t="shared" ref="AN149:AN154" si="181">(R149*(1+$AQ$9)^(AJ149/360))-R149</f>
        <v>1256.3718947832785</v>
      </c>
      <c r="AO149" s="51">
        <f t="shared" ref="AO149:AO154" si="182">(S149*(1+$AQ$9)^(AJ149/360))-S149</f>
        <v>11167.750175851368</v>
      </c>
      <c r="AP149" s="51">
        <f t="shared" ref="AP149:AP154" si="183">(T149*(1+$AQ$9)^(AJ149/360))-T149</f>
        <v>2791.937543962842</v>
      </c>
      <c r="AQ149" s="57">
        <f t="shared" ref="AQ149:AQ154" si="184">(U149*(1+$AQ$9)^(AJ149/360))-U149</f>
        <v>0</v>
      </c>
      <c r="AR149" s="281"/>
    </row>
    <row r="150" spans="2:44" ht="12.95" customHeight="1">
      <c r="B150" s="52">
        <f t="shared" si="160"/>
        <v>43924</v>
      </c>
      <c r="C150" s="48">
        <f>'5. APORTE_AMORTIZAÇÃO_QUOTISTAS'!B143</f>
        <v>43924</v>
      </c>
      <c r="D150" s="49">
        <f>'5. APORTE_AMORTIZAÇÃO_QUOTISTAS'!E143</f>
        <v>0</v>
      </c>
      <c r="E150" s="49">
        <f>'5. APORTE_AMORTIZAÇÃO_QUOTISTAS'!H143</f>
        <v>6000</v>
      </c>
      <c r="F150" s="49">
        <f>'5. APORTE_AMORTIZAÇÃO_QUOTISTAS'!K143</f>
        <v>0</v>
      </c>
      <c r="G150" s="49">
        <f>'5. APORTE_AMORTIZAÇÃO_QUOTISTAS'!N143</f>
        <v>0</v>
      </c>
      <c r="H150" s="49">
        <f>'5. APORTE_AMORTIZAÇÃO_QUOTISTAS'!Q143</f>
        <v>0</v>
      </c>
      <c r="I150" s="49">
        <f>'5. APORTE_AMORTIZAÇÃO_QUOTISTAS'!T143</f>
        <v>0</v>
      </c>
      <c r="J150" s="59">
        <f>-'5. APORTE_AMORTIZAÇÃO_QUOTISTAS'!Z143</f>
        <v>0</v>
      </c>
      <c r="K150" s="59">
        <f>-'5. APORTE_AMORTIZAÇÃO_QUOTISTAS'!AA143</f>
        <v>0</v>
      </c>
      <c r="L150" s="59">
        <f>-'5. APORTE_AMORTIZAÇÃO_QUOTISTAS'!AB143</f>
        <v>0</v>
      </c>
      <c r="M150" s="59">
        <f>-'5. APORTE_AMORTIZAÇÃO_QUOTISTAS'!AC143</f>
        <v>0</v>
      </c>
      <c r="N150" s="59">
        <f>-'5. APORTE_AMORTIZAÇÃO_QUOTISTAS'!AD143</f>
        <v>0</v>
      </c>
      <c r="O150" s="59">
        <f>-'5. APORTE_AMORTIZAÇÃO_QUOTISTAS'!AE143</f>
        <v>0</v>
      </c>
      <c r="P150" s="49">
        <f t="shared" si="161"/>
        <v>0</v>
      </c>
      <c r="Q150" s="49">
        <f t="shared" si="162"/>
        <v>6000</v>
      </c>
      <c r="R150" s="49">
        <f t="shared" si="163"/>
        <v>0</v>
      </c>
      <c r="S150" s="49">
        <f t="shared" si="164"/>
        <v>0</v>
      </c>
      <c r="T150" s="49">
        <f t="shared" si="165"/>
        <v>0</v>
      </c>
      <c r="U150" s="49">
        <f t="shared" si="166"/>
        <v>0</v>
      </c>
      <c r="V150" s="49">
        <f t="shared" si="167"/>
        <v>6000</v>
      </c>
      <c r="W150" s="54">
        <f t="shared" si="168"/>
        <v>68899746</v>
      </c>
      <c r="X150" s="55" t="str">
        <f>'4. IPCA_IBGE'!B114</f>
        <v>mar.24</v>
      </c>
      <c r="Y150" s="250" t="str">
        <f>'4. IPCA_IBGE'!B114</f>
        <v>mar.24</v>
      </c>
      <c r="Z150" s="250">
        <f>'4. IPCA_IBGE'!C114</f>
        <v>6869.14</v>
      </c>
      <c r="AA150" s="232">
        <f t="shared" si="169"/>
        <v>0</v>
      </c>
      <c r="AB150" s="62">
        <f t="shared" si="170"/>
        <v>0.87347178831702366</v>
      </c>
      <c r="AC150" s="62">
        <f t="shared" si="171"/>
        <v>0</v>
      </c>
      <c r="AD150" s="62">
        <f t="shared" si="172"/>
        <v>0</v>
      </c>
      <c r="AE150" s="62">
        <f t="shared" si="173"/>
        <v>0</v>
      </c>
      <c r="AF150" s="62">
        <f t="shared" si="174"/>
        <v>0</v>
      </c>
      <c r="AG150" s="62">
        <f t="shared" si="175"/>
        <v>0.87347178831702366</v>
      </c>
      <c r="AH150" s="237">
        <f t="shared" si="176"/>
        <v>12561.68739242266</v>
      </c>
      <c r="AI150" s="278"/>
      <c r="AJ150" s="239">
        <f t="shared" si="177"/>
        <v>271</v>
      </c>
      <c r="AK150" s="56">
        <f t="shared" si="178"/>
        <v>269.03859275562718</v>
      </c>
      <c r="AL150" s="51">
        <f t="shared" si="179"/>
        <v>0</v>
      </c>
      <c r="AM150" s="51">
        <f t="shared" si="180"/>
        <v>269.03859275562718</v>
      </c>
      <c r="AN150" s="51">
        <f t="shared" si="181"/>
        <v>0</v>
      </c>
      <c r="AO150" s="51">
        <f t="shared" si="182"/>
        <v>0</v>
      </c>
      <c r="AP150" s="51">
        <f t="shared" si="183"/>
        <v>0</v>
      </c>
      <c r="AQ150" s="57">
        <f t="shared" si="184"/>
        <v>0</v>
      </c>
      <c r="AR150" s="281"/>
    </row>
    <row r="151" spans="2:44" ht="12.95" customHeight="1">
      <c r="B151" s="52">
        <f t="shared" si="160"/>
        <v>43935</v>
      </c>
      <c r="C151" s="48">
        <f>'5. APORTE_AMORTIZAÇÃO_QUOTISTAS'!B144</f>
        <v>43935</v>
      </c>
      <c r="D151" s="49">
        <f>'5. APORTE_AMORTIZAÇÃO_QUOTISTAS'!E144</f>
        <v>0</v>
      </c>
      <c r="E151" s="49">
        <f>'5. APORTE_AMORTIZAÇÃO_QUOTISTAS'!H144</f>
        <v>0</v>
      </c>
      <c r="F151" s="49">
        <f>'5. APORTE_AMORTIZAÇÃO_QUOTISTAS'!K144</f>
        <v>0</v>
      </c>
      <c r="G151" s="49">
        <f>'5. APORTE_AMORTIZAÇÃO_QUOTISTAS'!N144</f>
        <v>0</v>
      </c>
      <c r="H151" s="49">
        <f>'5. APORTE_AMORTIZAÇÃO_QUOTISTAS'!Q144</f>
        <v>0</v>
      </c>
      <c r="I151" s="49">
        <f>'5. APORTE_AMORTIZAÇÃO_QUOTISTAS'!T144</f>
        <v>54000</v>
      </c>
      <c r="J151" s="59">
        <f>-'5. APORTE_AMORTIZAÇÃO_QUOTISTAS'!Z144</f>
        <v>0</v>
      </c>
      <c r="K151" s="59">
        <f>-'5. APORTE_AMORTIZAÇÃO_QUOTISTAS'!AA144</f>
        <v>0</v>
      </c>
      <c r="L151" s="59">
        <f>-'5. APORTE_AMORTIZAÇÃO_QUOTISTAS'!AB144</f>
        <v>0</v>
      </c>
      <c r="M151" s="59">
        <f>-'5. APORTE_AMORTIZAÇÃO_QUOTISTAS'!AC144</f>
        <v>0</v>
      </c>
      <c r="N151" s="59">
        <f>-'5. APORTE_AMORTIZAÇÃO_QUOTISTAS'!AD144</f>
        <v>0</v>
      </c>
      <c r="O151" s="59">
        <f>-'5. APORTE_AMORTIZAÇÃO_QUOTISTAS'!AE144</f>
        <v>0</v>
      </c>
      <c r="P151" s="49">
        <f t="shared" si="161"/>
        <v>0</v>
      </c>
      <c r="Q151" s="49">
        <f t="shared" si="162"/>
        <v>0</v>
      </c>
      <c r="R151" s="49">
        <f t="shared" si="163"/>
        <v>0</v>
      </c>
      <c r="S151" s="49">
        <f t="shared" si="164"/>
        <v>0</v>
      </c>
      <c r="T151" s="49">
        <f t="shared" si="165"/>
        <v>0</v>
      </c>
      <c r="U151" s="49">
        <f t="shared" si="166"/>
        <v>54000</v>
      </c>
      <c r="V151" s="49">
        <f t="shared" si="167"/>
        <v>54000</v>
      </c>
      <c r="W151" s="54">
        <f t="shared" si="168"/>
        <v>68953746</v>
      </c>
      <c r="X151" s="55" t="str">
        <f>'4. IPCA_IBGE'!B114</f>
        <v>mar.24</v>
      </c>
      <c r="Y151" s="250" t="str">
        <f>'4. IPCA_IBGE'!B114</f>
        <v>mar.24</v>
      </c>
      <c r="Z151" s="250">
        <f>'4. IPCA_IBGE'!C114</f>
        <v>6869.14</v>
      </c>
      <c r="AA151" s="232">
        <f t="shared" si="169"/>
        <v>0</v>
      </c>
      <c r="AB151" s="62">
        <f t="shared" si="170"/>
        <v>0</v>
      </c>
      <c r="AC151" s="62">
        <f t="shared" si="171"/>
        <v>0</v>
      </c>
      <c r="AD151" s="62">
        <f t="shared" si="172"/>
        <v>0</v>
      </c>
      <c r="AE151" s="62">
        <f t="shared" si="173"/>
        <v>0</v>
      </c>
      <c r="AF151" s="62">
        <f t="shared" si="174"/>
        <v>7.8612460948532128</v>
      </c>
      <c r="AG151" s="62">
        <f t="shared" si="175"/>
        <v>7.8612460948532128</v>
      </c>
      <c r="AH151" s="237">
        <f t="shared" si="176"/>
        <v>12569.548638517514</v>
      </c>
      <c r="AI151" s="278"/>
      <c r="AJ151" s="239">
        <f t="shared" si="177"/>
        <v>260</v>
      </c>
      <c r="AK151" s="56">
        <f t="shared" si="178"/>
        <v>2320.9819492383976</v>
      </c>
      <c r="AL151" s="51">
        <f t="shared" si="179"/>
        <v>0</v>
      </c>
      <c r="AM151" s="51">
        <f t="shared" si="180"/>
        <v>0</v>
      </c>
      <c r="AN151" s="51">
        <f t="shared" si="181"/>
        <v>0</v>
      </c>
      <c r="AO151" s="51">
        <f t="shared" si="182"/>
        <v>0</v>
      </c>
      <c r="AP151" s="51">
        <f t="shared" si="183"/>
        <v>0</v>
      </c>
      <c r="AQ151" s="57">
        <f t="shared" si="184"/>
        <v>2320.9819492383976</v>
      </c>
      <c r="AR151" s="281"/>
    </row>
    <row r="152" spans="2:44" ht="12.95" customHeight="1">
      <c r="B152" s="52">
        <f t="shared" si="160"/>
        <v>43938</v>
      </c>
      <c r="C152" s="48">
        <f>'5. APORTE_AMORTIZAÇÃO_QUOTISTAS'!B145</f>
        <v>43938</v>
      </c>
      <c r="D152" s="49">
        <f>'5. APORTE_AMORTIZAÇÃO_QUOTISTAS'!E145</f>
        <v>480000</v>
      </c>
      <c r="E152" s="49">
        <f>'5. APORTE_AMORTIZAÇÃO_QUOTISTAS'!H145</f>
        <v>0</v>
      </c>
      <c r="F152" s="49">
        <f>'5. APORTE_AMORTIZAÇÃO_QUOTISTAS'!K145</f>
        <v>0</v>
      </c>
      <c r="G152" s="49">
        <f>'5. APORTE_AMORTIZAÇÃO_QUOTISTAS'!N145</f>
        <v>0</v>
      </c>
      <c r="H152" s="49">
        <f>'5. APORTE_AMORTIZAÇÃO_QUOTISTAS'!Q145</f>
        <v>0</v>
      </c>
      <c r="I152" s="49">
        <f>'5. APORTE_AMORTIZAÇÃO_QUOTISTAS'!T145</f>
        <v>0</v>
      </c>
      <c r="J152" s="59">
        <f>-'5. APORTE_AMORTIZAÇÃO_QUOTISTAS'!Z145</f>
        <v>0</v>
      </c>
      <c r="K152" s="59">
        <f>-'5. APORTE_AMORTIZAÇÃO_QUOTISTAS'!AA145</f>
        <v>0</v>
      </c>
      <c r="L152" s="59">
        <f>-'5. APORTE_AMORTIZAÇÃO_QUOTISTAS'!AB145</f>
        <v>0</v>
      </c>
      <c r="M152" s="59">
        <f>-'5. APORTE_AMORTIZAÇÃO_QUOTISTAS'!AC145</f>
        <v>0</v>
      </c>
      <c r="N152" s="59">
        <f>-'5. APORTE_AMORTIZAÇÃO_QUOTISTAS'!AD145</f>
        <v>0</v>
      </c>
      <c r="O152" s="59">
        <f>-'5. APORTE_AMORTIZAÇÃO_QUOTISTAS'!AE145</f>
        <v>0</v>
      </c>
      <c r="P152" s="49">
        <f t="shared" si="161"/>
        <v>480000</v>
      </c>
      <c r="Q152" s="49">
        <f t="shared" si="162"/>
        <v>0</v>
      </c>
      <c r="R152" s="49">
        <f t="shared" si="163"/>
        <v>0</v>
      </c>
      <c r="S152" s="49">
        <f t="shared" si="164"/>
        <v>0</v>
      </c>
      <c r="T152" s="49">
        <f t="shared" si="165"/>
        <v>0</v>
      </c>
      <c r="U152" s="49">
        <f t="shared" si="166"/>
        <v>0</v>
      </c>
      <c r="V152" s="49">
        <f t="shared" si="167"/>
        <v>480000</v>
      </c>
      <c r="W152" s="54">
        <f t="shared" si="168"/>
        <v>69433746</v>
      </c>
      <c r="X152" s="55" t="str">
        <f>'4. IPCA_IBGE'!B114</f>
        <v>mar.24</v>
      </c>
      <c r="Y152" s="250" t="str">
        <f>'4. IPCA_IBGE'!B114</f>
        <v>mar.24</v>
      </c>
      <c r="Z152" s="250">
        <f>'4. IPCA_IBGE'!C114</f>
        <v>6869.14</v>
      </c>
      <c r="AA152" s="232">
        <f t="shared" si="169"/>
        <v>69.877743065361884</v>
      </c>
      <c r="AB152" s="62">
        <f t="shared" si="170"/>
        <v>0</v>
      </c>
      <c r="AC152" s="62">
        <f t="shared" si="171"/>
        <v>0</v>
      </c>
      <c r="AD152" s="62">
        <f t="shared" si="172"/>
        <v>0</v>
      </c>
      <c r="AE152" s="62">
        <f t="shared" si="173"/>
        <v>0</v>
      </c>
      <c r="AF152" s="62">
        <f t="shared" si="174"/>
        <v>0</v>
      </c>
      <c r="AG152" s="62">
        <f t="shared" si="175"/>
        <v>69.877743065361884</v>
      </c>
      <c r="AH152" s="237">
        <f t="shared" si="176"/>
        <v>12639.426381582876</v>
      </c>
      <c r="AI152" s="278"/>
      <c r="AJ152" s="239">
        <f t="shared" si="177"/>
        <v>257</v>
      </c>
      <c r="AK152" s="56">
        <f t="shared" si="178"/>
        <v>20387.916179746157</v>
      </c>
      <c r="AL152" s="51">
        <f t="shared" si="179"/>
        <v>20387.916179746157</v>
      </c>
      <c r="AM152" s="51">
        <f t="shared" si="180"/>
        <v>0</v>
      </c>
      <c r="AN152" s="51">
        <f t="shared" si="181"/>
        <v>0</v>
      </c>
      <c r="AO152" s="51">
        <f t="shared" si="182"/>
        <v>0</v>
      </c>
      <c r="AP152" s="51">
        <f t="shared" si="183"/>
        <v>0</v>
      </c>
      <c r="AQ152" s="57">
        <f t="shared" si="184"/>
        <v>0</v>
      </c>
      <c r="AR152" s="281"/>
    </row>
    <row r="153" spans="2:44" ht="12.95" customHeight="1">
      <c r="B153" s="52">
        <f t="shared" si="160"/>
        <v>43939</v>
      </c>
      <c r="C153" s="48">
        <f>'5. APORTE_AMORTIZAÇÃO_QUOTISTAS'!B146</f>
        <v>43939</v>
      </c>
      <c r="D153" s="49">
        <f>'5. APORTE_AMORTIZAÇÃO_QUOTISTAS'!E146</f>
        <v>0</v>
      </c>
      <c r="E153" s="49">
        <f>'5. APORTE_AMORTIZAÇÃO_QUOTISTAS'!H146</f>
        <v>0</v>
      </c>
      <c r="F153" s="49">
        <f>'5. APORTE_AMORTIZAÇÃO_QUOTISTAS'!K146</f>
        <v>54000</v>
      </c>
      <c r="G153" s="49">
        <f>'5. APORTE_AMORTIZAÇÃO_QUOTISTAS'!N146</f>
        <v>480000</v>
      </c>
      <c r="H153" s="49">
        <f>'5. APORTE_AMORTIZAÇÃO_QUOTISTAS'!Q146</f>
        <v>120000</v>
      </c>
      <c r="I153" s="49">
        <f>'5. APORTE_AMORTIZAÇÃO_QUOTISTAS'!T146</f>
        <v>0</v>
      </c>
      <c r="J153" s="59">
        <f>-'5. APORTE_AMORTIZAÇÃO_QUOTISTAS'!Z146</f>
        <v>0</v>
      </c>
      <c r="K153" s="59">
        <f>-'5. APORTE_AMORTIZAÇÃO_QUOTISTAS'!AA146</f>
        <v>0</v>
      </c>
      <c r="L153" s="59">
        <f>-'5. APORTE_AMORTIZAÇÃO_QUOTISTAS'!AB146</f>
        <v>0</v>
      </c>
      <c r="M153" s="59">
        <f>-'5. APORTE_AMORTIZAÇÃO_QUOTISTAS'!AC146</f>
        <v>0</v>
      </c>
      <c r="N153" s="59">
        <f>-'5. APORTE_AMORTIZAÇÃO_QUOTISTAS'!AD146</f>
        <v>0</v>
      </c>
      <c r="O153" s="59">
        <f>-'5. APORTE_AMORTIZAÇÃO_QUOTISTAS'!AE146</f>
        <v>0</v>
      </c>
      <c r="P153" s="49">
        <f t="shared" si="161"/>
        <v>0</v>
      </c>
      <c r="Q153" s="49">
        <f t="shared" si="162"/>
        <v>0</v>
      </c>
      <c r="R153" s="49">
        <f t="shared" si="163"/>
        <v>54000</v>
      </c>
      <c r="S153" s="49">
        <f t="shared" si="164"/>
        <v>480000</v>
      </c>
      <c r="T153" s="49">
        <f t="shared" si="165"/>
        <v>120000</v>
      </c>
      <c r="U153" s="49">
        <f t="shared" si="166"/>
        <v>0</v>
      </c>
      <c r="V153" s="49">
        <f t="shared" si="167"/>
        <v>654000</v>
      </c>
      <c r="W153" s="54">
        <f t="shared" si="168"/>
        <v>70087746</v>
      </c>
      <c r="X153" s="55" t="str">
        <f>'4. IPCA_IBGE'!B114</f>
        <v>mar.24</v>
      </c>
      <c r="Y153" s="250" t="str">
        <f>'4. IPCA_IBGE'!B114</f>
        <v>mar.24</v>
      </c>
      <c r="Z153" s="250">
        <f>'4. IPCA_IBGE'!C114</f>
        <v>6869.14</v>
      </c>
      <c r="AA153" s="232">
        <f t="shared" si="169"/>
        <v>0</v>
      </c>
      <c r="AB153" s="62">
        <f t="shared" si="170"/>
        <v>0</v>
      </c>
      <c r="AC153" s="62">
        <f t="shared" si="171"/>
        <v>7.8612460948532128</v>
      </c>
      <c r="AD153" s="62">
        <f t="shared" si="172"/>
        <v>69.877743065361884</v>
      </c>
      <c r="AE153" s="62">
        <f t="shared" si="173"/>
        <v>17.469435766340471</v>
      </c>
      <c r="AF153" s="62">
        <f t="shared" si="174"/>
        <v>0</v>
      </c>
      <c r="AG153" s="62">
        <f t="shared" si="175"/>
        <v>95.208424926555566</v>
      </c>
      <c r="AH153" s="237">
        <f t="shared" si="176"/>
        <v>12734.634806509432</v>
      </c>
      <c r="AI153" s="278"/>
      <c r="AJ153" s="239">
        <f t="shared" si="177"/>
        <v>256</v>
      </c>
      <c r="AK153" s="56">
        <f t="shared" si="178"/>
        <v>27668.193361543468</v>
      </c>
      <c r="AL153" s="51">
        <f t="shared" si="179"/>
        <v>0</v>
      </c>
      <c r="AM153" s="51">
        <f t="shared" si="180"/>
        <v>0</v>
      </c>
      <c r="AN153" s="51">
        <f t="shared" si="181"/>
        <v>2284.5297270999217</v>
      </c>
      <c r="AO153" s="51">
        <f t="shared" si="182"/>
        <v>20306.930907554866</v>
      </c>
      <c r="AP153" s="51">
        <f t="shared" si="183"/>
        <v>5076.7327268887166</v>
      </c>
      <c r="AQ153" s="57">
        <f t="shared" si="184"/>
        <v>0</v>
      </c>
      <c r="AR153" s="281"/>
    </row>
    <row r="154" spans="2:44" ht="12.95" customHeight="1">
      <c r="B154" s="52">
        <f t="shared" si="160"/>
        <v>43966</v>
      </c>
      <c r="C154" s="48">
        <f>'5. APORTE_AMORTIZAÇÃO_QUOTISTAS'!B147</f>
        <v>43966</v>
      </c>
      <c r="D154" s="49">
        <f>'5. APORTE_AMORTIZAÇÃO_QUOTISTAS'!E147</f>
        <v>0</v>
      </c>
      <c r="E154" s="49">
        <f>'5. APORTE_AMORTIZAÇÃO_QUOTISTAS'!H147</f>
        <v>0</v>
      </c>
      <c r="F154" s="49">
        <f>'5. APORTE_AMORTIZAÇÃO_QUOTISTAS'!K147</f>
        <v>0</v>
      </c>
      <c r="G154" s="49">
        <f>'5. APORTE_AMORTIZAÇÃO_QUOTISTAS'!N147</f>
        <v>0</v>
      </c>
      <c r="H154" s="49">
        <f>'5. APORTE_AMORTIZAÇÃO_QUOTISTAS'!Q147</f>
        <v>0</v>
      </c>
      <c r="I154" s="49">
        <f>'5. APORTE_AMORTIZAÇÃO_QUOTISTAS'!T147</f>
        <v>27000</v>
      </c>
      <c r="J154" s="59">
        <f>-'5. APORTE_AMORTIZAÇÃO_QUOTISTAS'!Z147</f>
        <v>0</v>
      </c>
      <c r="K154" s="59">
        <f>-'5. APORTE_AMORTIZAÇÃO_QUOTISTAS'!AA147</f>
        <v>0</v>
      </c>
      <c r="L154" s="59">
        <f>-'5. APORTE_AMORTIZAÇÃO_QUOTISTAS'!AB147</f>
        <v>0</v>
      </c>
      <c r="M154" s="59">
        <f>-'5. APORTE_AMORTIZAÇÃO_QUOTISTAS'!AC147</f>
        <v>0</v>
      </c>
      <c r="N154" s="59">
        <f>-'5. APORTE_AMORTIZAÇÃO_QUOTISTAS'!AD147</f>
        <v>0</v>
      </c>
      <c r="O154" s="59">
        <f>-'5. APORTE_AMORTIZAÇÃO_QUOTISTAS'!AE147</f>
        <v>0</v>
      </c>
      <c r="P154" s="49">
        <f t="shared" si="161"/>
        <v>0</v>
      </c>
      <c r="Q154" s="49">
        <f t="shared" si="162"/>
        <v>0</v>
      </c>
      <c r="R154" s="49">
        <f t="shared" si="163"/>
        <v>0</v>
      </c>
      <c r="S154" s="49">
        <f t="shared" si="164"/>
        <v>0</v>
      </c>
      <c r="T154" s="49">
        <f t="shared" si="165"/>
        <v>0</v>
      </c>
      <c r="U154" s="49">
        <f t="shared" si="166"/>
        <v>27000</v>
      </c>
      <c r="V154" s="49">
        <f t="shared" si="167"/>
        <v>27000</v>
      </c>
      <c r="W154" s="54">
        <f t="shared" si="168"/>
        <v>70114746</v>
      </c>
      <c r="X154" s="55" t="str">
        <f>'4. IPCA_IBGE'!B114</f>
        <v>mar.24</v>
      </c>
      <c r="Y154" s="250" t="str">
        <f>'4. IPCA_IBGE'!B115</f>
        <v>abr.24</v>
      </c>
      <c r="Z154" s="250">
        <f>'4. IPCA_IBGE'!C114</f>
        <v>6869.14</v>
      </c>
      <c r="AA154" s="232">
        <f t="shared" si="169"/>
        <v>0</v>
      </c>
      <c r="AB154" s="62">
        <f t="shared" si="170"/>
        <v>0</v>
      </c>
      <c r="AC154" s="62">
        <f t="shared" si="171"/>
        <v>0</v>
      </c>
      <c r="AD154" s="62">
        <f t="shared" si="172"/>
        <v>0</v>
      </c>
      <c r="AE154" s="62">
        <f t="shared" si="173"/>
        <v>0</v>
      </c>
      <c r="AF154" s="62">
        <f t="shared" si="174"/>
        <v>3.9306230474266064</v>
      </c>
      <c r="AG154" s="62">
        <f t="shared" si="175"/>
        <v>3.9306230474266064</v>
      </c>
      <c r="AH154" s="237">
        <f t="shared" si="176"/>
        <v>12738.565429556858</v>
      </c>
      <c r="AI154" s="278"/>
      <c r="AJ154" s="239">
        <f t="shared" si="177"/>
        <v>229</v>
      </c>
      <c r="AK154" s="56">
        <f t="shared" si="178"/>
        <v>1019.5467797575038</v>
      </c>
      <c r="AL154" s="51">
        <f t="shared" si="179"/>
        <v>0</v>
      </c>
      <c r="AM154" s="51">
        <f t="shared" si="180"/>
        <v>0</v>
      </c>
      <c r="AN154" s="51">
        <f t="shared" si="181"/>
        <v>0</v>
      </c>
      <c r="AO154" s="51">
        <f t="shared" si="182"/>
        <v>0</v>
      </c>
      <c r="AP154" s="51">
        <f t="shared" si="183"/>
        <v>0</v>
      </c>
      <c r="AQ154" s="57">
        <f t="shared" si="184"/>
        <v>1019.5467797575038</v>
      </c>
      <c r="AR154" s="281"/>
    </row>
    <row r="155" spans="2:44" ht="12.95" customHeight="1">
      <c r="B155" s="52">
        <f t="shared" si="160"/>
        <v>43979</v>
      </c>
      <c r="C155" s="48">
        <f>'5. APORTE_AMORTIZAÇÃO_QUOTISTAS'!B148</f>
        <v>43979</v>
      </c>
      <c r="D155" s="49">
        <f>'5. APORTE_AMORTIZAÇÃO_QUOTISTAS'!E148</f>
        <v>240000</v>
      </c>
      <c r="E155" s="49">
        <f>'5. APORTE_AMORTIZAÇÃO_QUOTISTAS'!H148</f>
        <v>0</v>
      </c>
      <c r="F155" s="49">
        <f>'5. APORTE_AMORTIZAÇÃO_QUOTISTAS'!K148</f>
        <v>0</v>
      </c>
      <c r="G155" s="49">
        <f>'5. APORTE_AMORTIZAÇÃO_QUOTISTAS'!N148</f>
        <v>0</v>
      </c>
      <c r="H155" s="49">
        <f>'5. APORTE_AMORTIZAÇÃO_QUOTISTAS'!Q148</f>
        <v>60000</v>
      </c>
      <c r="I155" s="49">
        <f>'5. APORTE_AMORTIZAÇÃO_QUOTISTAS'!T148</f>
        <v>0</v>
      </c>
      <c r="J155" s="59">
        <f>-'5. APORTE_AMORTIZAÇÃO_QUOTISTAS'!Z148</f>
        <v>0</v>
      </c>
      <c r="K155" s="59">
        <f>-'5. APORTE_AMORTIZAÇÃO_QUOTISTAS'!AA148</f>
        <v>0</v>
      </c>
      <c r="L155" s="59">
        <f>-'5. APORTE_AMORTIZAÇÃO_QUOTISTAS'!AB148</f>
        <v>0</v>
      </c>
      <c r="M155" s="59">
        <f>-'5. APORTE_AMORTIZAÇÃO_QUOTISTAS'!AC148</f>
        <v>0</v>
      </c>
      <c r="N155" s="59">
        <f>-'5. APORTE_AMORTIZAÇÃO_QUOTISTAS'!AD148</f>
        <v>0</v>
      </c>
      <c r="O155" s="59">
        <f>-'5. APORTE_AMORTIZAÇÃO_QUOTISTAS'!AE148</f>
        <v>0</v>
      </c>
      <c r="P155" s="49">
        <f t="shared" ref="P155:P159" si="185">D155+J155</f>
        <v>240000</v>
      </c>
      <c r="Q155" s="49">
        <f t="shared" ref="Q155:Q159" si="186">E155+K155</f>
        <v>0</v>
      </c>
      <c r="R155" s="49">
        <f t="shared" ref="R155:R159" si="187">F155+L155</f>
        <v>0</v>
      </c>
      <c r="S155" s="49">
        <f t="shared" ref="S155:S159" si="188">G155+M155</f>
        <v>0</v>
      </c>
      <c r="T155" s="49">
        <f t="shared" ref="T155:T159" si="189">H155+N155</f>
        <v>60000</v>
      </c>
      <c r="U155" s="49">
        <f t="shared" ref="U155:U159" si="190">I155+O155</f>
        <v>0</v>
      </c>
      <c r="V155" s="49">
        <f t="shared" ref="V155:V159" si="191">SUM(P155:U155)</f>
        <v>300000</v>
      </c>
      <c r="W155" s="54">
        <f t="shared" si="168"/>
        <v>70414746</v>
      </c>
      <c r="X155" s="55" t="str">
        <f>'4. IPCA_IBGE'!B115</f>
        <v>abr.24</v>
      </c>
      <c r="Y155" s="250" t="str">
        <f>'4. IPCA_IBGE'!B115</f>
        <v>abr.24</v>
      </c>
      <c r="Z155" s="250">
        <f>'4. IPCA_IBGE'!C115</f>
        <v>6895.24</v>
      </c>
      <c r="AA155" s="232">
        <f t="shared" ref="AA155:AA159" si="192">(P155)/Z155</f>
        <v>34.806620219165687</v>
      </c>
      <c r="AB155" s="62">
        <f t="shared" ref="AB155:AB159" si="193">Q155/Z155</f>
        <v>0</v>
      </c>
      <c r="AC155" s="62">
        <f t="shared" ref="AC155:AC159" si="194">R155/Z155</f>
        <v>0</v>
      </c>
      <c r="AD155" s="62">
        <f t="shared" ref="AD155:AD159" si="195">S155/Z155</f>
        <v>0</v>
      </c>
      <c r="AE155" s="62">
        <f t="shared" ref="AE155:AE159" si="196">T155/Z155</f>
        <v>8.7016550547914218</v>
      </c>
      <c r="AF155" s="62">
        <f t="shared" ref="AF155:AF159" si="197">U155/Z155</f>
        <v>0</v>
      </c>
      <c r="AG155" s="62">
        <f t="shared" ref="AG155:AG159" si="198">SUM(AA155:AF155)</f>
        <v>43.508275273957111</v>
      </c>
      <c r="AH155" s="237">
        <f t="shared" ref="AH155:AH159" si="199">AH154+AG155</f>
        <v>12782.073704830815</v>
      </c>
      <c r="AI155" s="278"/>
      <c r="AJ155" s="239">
        <f t="shared" ref="AJ155:AJ159" si="200">($AA$6-C155)</f>
        <v>216</v>
      </c>
      <c r="AK155" s="56">
        <f t="shared" ref="AK155:AK159" si="201">(V155*(1+$AQ$9)^(AJ155/360))-V155</f>
        <v>10673.903269020608</v>
      </c>
      <c r="AL155" s="51">
        <f t="shared" ref="AL155:AL159" si="202">(P155*(1+$AQ$9)^(AJ155/360))-P155</f>
        <v>8539.1226152165036</v>
      </c>
      <c r="AM155" s="51">
        <f t="shared" ref="AM155:AM159" si="203">(Q155*(1+$AQ$9)^(AJ155/360))-Q155</f>
        <v>0</v>
      </c>
      <c r="AN155" s="51">
        <f t="shared" ref="AN155:AN159" si="204">(R155*(1+$AQ$9)^(AJ155/360))-R155</f>
        <v>0</v>
      </c>
      <c r="AO155" s="51">
        <f t="shared" ref="AO155:AO159" si="205">(S155*(1+$AQ$9)^(AJ155/360))-S155</f>
        <v>0</v>
      </c>
      <c r="AP155" s="51">
        <f t="shared" ref="AP155:AP159" si="206">(T155*(1+$AQ$9)^(AJ155/360))-T155</f>
        <v>2134.7806538041259</v>
      </c>
      <c r="AQ155" s="57">
        <f t="shared" ref="AQ155:AQ159" si="207">(U155*(1+$AQ$9)^(AJ155/360))-U155</f>
        <v>0</v>
      </c>
      <c r="AR155" s="281"/>
    </row>
    <row r="156" spans="2:44" ht="12.95" customHeight="1">
      <c r="B156" s="52">
        <f t="shared" si="160"/>
        <v>43981</v>
      </c>
      <c r="C156" s="48">
        <f>'5. APORTE_AMORTIZAÇÃO_QUOTISTAS'!B149</f>
        <v>43981</v>
      </c>
      <c r="D156" s="49">
        <f>'5. APORTE_AMORTIZAÇÃO_QUOTISTAS'!E149</f>
        <v>0</v>
      </c>
      <c r="E156" s="49">
        <f>'5. APORTE_AMORTIZAÇÃO_QUOTISTAS'!H149</f>
        <v>0</v>
      </c>
      <c r="F156" s="49">
        <f>'5. APORTE_AMORTIZAÇÃO_QUOTISTAS'!K149</f>
        <v>27000</v>
      </c>
      <c r="G156" s="49">
        <f>'5. APORTE_AMORTIZAÇÃO_QUOTISTAS'!N149</f>
        <v>0</v>
      </c>
      <c r="H156" s="49">
        <f>'5. APORTE_AMORTIZAÇÃO_QUOTISTAS'!Q149</f>
        <v>0</v>
      </c>
      <c r="I156" s="49">
        <f>'5. APORTE_AMORTIZAÇÃO_QUOTISTAS'!T149</f>
        <v>0</v>
      </c>
      <c r="J156" s="59">
        <f>-'5. APORTE_AMORTIZAÇÃO_QUOTISTAS'!Z149</f>
        <v>0</v>
      </c>
      <c r="K156" s="59">
        <f>-'5. APORTE_AMORTIZAÇÃO_QUOTISTAS'!AA149</f>
        <v>0</v>
      </c>
      <c r="L156" s="59">
        <f>-'5. APORTE_AMORTIZAÇÃO_QUOTISTAS'!AB149</f>
        <v>0</v>
      </c>
      <c r="M156" s="59">
        <f>-'5. APORTE_AMORTIZAÇÃO_QUOTISTAS'!AC149</f>
        <v>0</v>
      </c>
      <c r="N156" s="59">
        <f>-'5. APORTE_AMORTIZAÇÃO_QUOTISTAS'!AD149</f>
        <v>0</v>
      </c>
      <c r="O156" s="59">
        <f>-'5. APORTE_AMORTIZAÇÃO_QUOTISTAS'!AE149</f>
        <v>0</v>
      </c>
      <c r="P156" s="49">
        <f t="shared" si="185"/>
        <v>0</v>
      </c>
      <c r="Q156" s="49">
        <f t="shared" si="186"/>
        <v>0</v>
      </c>
      <c r="R156" s="49">
        <f t="shared" si="187"/>
        <v>27000</v>
      </c>
      <c r="S156" s="49">
        <f t="shared" si="188"/>
        <v>0</v>
      </c>
      <c r="T156" s="49">
        <f t="shared" si="189"/>
        <v>0</v>
      </c>
      <c r="U156" s="49">
        <f t="shared" si="190"/>
        <v>0</v>
      </c>
      <c r="V156" s="49">
        <f t="shared" si="191"/>
        <v>27000</v>
      </c>
      <c r="W156" s="54">
        <f t="shared" si="168"/>
        <v>70441746</v>
      </c>
      <c r="X156" s="55" t="str">
        <f>'4. IPCA_IBGE'!B115</f>
        <v>abr.24</v>
      </c>
      <c r="Y156" s="250" t="str">
        <f>'4. IPCA_IBGE'!B115</f>
        <v>abr.24</v>
      </c>
      <c r="Z156" s="250">
        <f>'4. IPCA_IBGE'!C115</f>
        <v>6895.24</v>
      </c>
      <c r="AA156" s="232">
        <f t="shared" si="192"/>
        <v>0</v>
      </c>
      <c r="AB156" s="62">
        <f t="shared" si="193"/>
        <v>0</v>
      </c>
      <c r="AC156" s="62">
        <f t="shared" si="194"/>
        <v>3.9157447746561398</v>
      </c>
      <c r="AD156" s="62">
        <f t="shared" si="195"/>
        <v>0</v>
      </c>
      <c r="AE156" s="62">
        <f t="shared" si="196"/>
        <v>0</v>
      </c>
      <c r="AF156" s="62">
        <f t="shared" si="197"/>
        <v>0</v>
      </c>
      <c r="AG156" s="62">
        <f t="shared" si="198"/>
        <v>3.9157447746561398</v>
      </c>
      <c r="AH156" s="237">
        <f t="shared" si="199"/>
        <v>12785.989449605471</v>
      </c>
      <c r="AI156" s="278"/>
      <c r="AJ156" s="239">
        <f t="shared" si="200"/>
        <v>214</v>
      </c>
      <c r="AK156" s="56">
        <f t="shared" si="201"/>
        <v>951.60144451911037</v>
      </c>
      <c r="AL156" s="51">
        <f t="shared" si="202"/>
        <v>0</v>
      </c>
      <c r="AM156" s="51">
        <f t="shared" si="203"/>
        <v>0</v>
      </c>
      <c r="AN156" s="51">
        <f t="shared" si="204"/>
        <v>951.60144451911037</v>
      </c>
      <c r="AO156" s="51">
        <f t="shared" si="205"/>
        <v>0</v>
      </c>
      <c r="AP156" s="51">
        <f t="shared" si="206"/>
        <v>0</v>
      </c>
      <c r="AQ156" s="57">
        <f t="shared" si="207"/>
        <v>0</v>
      </c>
      <c r="AR156" s="281"/>
    </row>
    <row r="157" spans="2:44" ht="12.95" customHeight="1">
      <c r="B157" s="52">
        <f t="shared" si="160"/>
        <v>43987</v>
      </c>
      <c r="C157" s="48">
        <f>'5. APORTE_AMORTIZAÇÃO_QUOTISTAS'!B150</f>
        <v>43987</v>
      </c>
      <c r="D157" s="49">
        <f>'5. APORTE_AMORTIZAÇÃO_QUOTISTAS'!E150</f>
        <v>0</v>
      </c>
      <c r="E157" s="49">
        <f>'5. APORTE_AMORTIZAÇÃO_QUOTISTAS'!H150</f>
        <v>12000</v>
      </c>
      <c r="F157" s="49">
        <f>'5. APORTE_AMORTIZAÇÃO_QUOTISTAS'!K150</f>
        <v>0</v>
      </c>
      <c r="G157" s="49">
        <f>'5. APORTE_AMORTIZAÇÃO_QUOTISTAS'!N150</f>
        <v>0</v>
      </c>
      <c r="H157" s="49">
        <f>'5. APORTE_AMORTIZAÇÃO_QUOTISTAS'!Q150</f>
        <v>0</v>
      </c>
      <c r="I157" s="49">
        <f>'5. APORTE_AMORTIZAÇÃO_QUOTISTAS'!T150</f>
        <v>0</v>
      </c>
      <c r="J157" s="59">
        <f>-'5. APORTE_AMORTIZAÇÃO_QUOTISTAS'!Z150</f>
        <v>0</v>
      </c>
      <c r="K157" s="59">
        <f>-'5. APORTE_AMORTIZAÇÃO_QUOTISTAS'!AA150</f>
        <v>0</v>
      </c>
      <c r="L157" s="59">
        <f>-'5. APORTE_AMORTIZAÇÃO_QUOTISTAS'!AB150</f>
        <v>0</v>
      </c>
      <c r="M157" s="59">
        <f>-'5. APORTE_AMORTIZAÇÃO_QUOTISTAS'!AC150</f>
        <v>0</v>
      </c>
      <c r="N157" s="59">
        <f>-'5. APORTE_AMORTIZAÇÃO_QUOTISTAS'!AD150</f>
        <v>0</v>
      </c>
      <c r="O157" s="59">
        <f>-'5. APORTE_AMORTIZAÇÃO_QUOTISTAS'!AE150</f>
        <v>0</v>
      </c>
      <c r="P157" s="49">
        <f t="shared" si="185"/>
        <v>0</v>
      </c>
      <c r="Q157" s="49">
        <f t="shared" si="186"/>
        <v>12000</v>
      </c>
      <c r="R157" s="49">
        <f t="shared" si="187"/>
        <v>0</v>
      </c>
      <c r="S157" s="49">
        <f t="shared" si="188"/>
        <v>0</v>
      </c>
      <c r="T157" s="49">
        <f t="shared" si="189"/>
        <v>0</v>
      </c>
      <c r="U157" s="49">
        <f t="shared" si="190"/>
        <v>0</v>
      </c>
      <c r="V157" s="49">
        <f t="shared" si="191"/>
        <v>12000</v>
      </c>
      <c r="W157" s="54">
        <f t="shared" si="168"/>
        <v>70453746</v>
      </c>
      <c r="X157" s="55" t="str">
        <f>'4. IPCA_IBGE'!B116</f>
        <v>mai.24</v>
      </c>
      <c r="Y157" s="250" t="str">
        <f>'4. IPCA_IBGE'!B116</f>
        <v>mai.24</v>
      </c>
      <c r="Z157" s="250">
        <f>'4. IPCA_IBGE'!C116</f>
        <v>6926.96</v>
      </c>
      <c r="AA157" s="232">
        <f t="shared" si="192"/>
        <v>0</v>
      </c>
      <c r="AB157" s="62">
        <f t="shared" si="193"/>
        <v>1.7323616709205769</v>
      </c>
      <c r="AC157" s="62">
        <f t="shared" si="194"/>
        <v>0</v>
      </c>
      <c r="AD157" s="62">
        <f t="shared" si="195"/>
        <v>0</v>
      </c>
      <c r="AE157" s="62">
        <f t="shared" si="196"/>
        <v>0</v>
      </c>
      <c r="AF157" s="62">
        <f t="shared" si="197"/>
        <v>0</v>
      </c>
      <c r="AG157" s="62">
        <f t="shared" si="198"/>
        <v>1.7323616709205769</v>
      </c>
      <c r="AH157" s="237">
        <f t="shared" si="199"/>
        <v>12787.721811276391</v>
      </c>
      <c r="AI157" s="278"/>
      <c r="AJ157" s="239">
        <f t="shared" si="200"/>
        <v>208</v>
      </c>
      <c r="AK157" s="56">
        <f t="shared" si="201"/>
        <v>410.87531835537629</v>
      </c>
      <c r="AL157" s="51">
        <f t="shared" si="202"/>
        <v>0</v>
      </c>
      <c r="AM157" s="51">
        <f t="shared" si="203"/>
        <v>410.87531835537629</v>
      </c>
      <c r="AN157" s="51">
        <f t="shared" si="204"/>
        <v>0</v>
      </c>
      <c r="AO157" s="51">
        <f t="shared" si="205"/>
        <v>0</v>
      </c>
      <c r="AP157" s="51">
        <f t="shared" si="206"/>
        <v>0</v>
      </c>
      <c r="AQ157" s="57">
        <f t="shared" si="207"/>
        <v>0</v>
      </c>
      <c r="AR157" s="281"/>
    </row>
    <row r="158" spans="2:44" ht="12.95" customHeight="1">
      <c r="B158" s="52">
        <f t="shared" si="160"/>
        <v>43987</v>
      </c>
      <c r="C158" s="48">
        <f>'5. APORTE_AMORTIZAÇÃO_QUOTISTAS'!B151</f>
        <v>43987</v>
      </c>
      <c r="D158" s="49">
        <f>'5. APORTE_AMORTIZAÇÃO_QUOTISTAS'!E151</f>
        <v>0</v>
      </c>
      <c r="E158" s="49">
        <f>'5. APORTE_AMORTIZAÇÃO_QUOTISTAS'!H151</f>
        <v>6000</v>
      </c>
      <c r="F158" s="49">
        <f>'5. APORTE_AMORTIZAÇÃO_QUOTISTAS'!K151</f>
        <v>0</v>
      </c>
      <c r="G158" s="49">
        <f>'5. APORTE_AMORTIZAÇÃO_QUOTISTAS'!N151</f>
        <v>0</v>
      </c>
      <c r="H158" s="49">
        <f>'5. APORTE_AMORTIZAÇÃO_QUOTISTAS'!Q151</f>
        <v>0</v>
      </c>
      <c r="I158" s="49">
        <f>'5. APORTE_AMORTIZAÇÃO_QUOTISTAS'!T151</f>
        <v>0</v>
      </c>
      <c r="J158" s="59">
        <f>-'5. APORTE_AMORTIZAÇÃO_QUOTISTAS'!Z151</f>
        <v>0</v>
      </c>
      <c r="K158" s="59">
        <f>-'5. APORTE_AMORTIZAÇÃO_QUOTISTAS'!AA151</f>
        <v>0</v>
      </c>
      <c r="L158" s="59">
        <f>-'5. APORTE_AMORTIZAÇÃO_QUOTISTAS'!AB151</f>
        <v>0</v>
      </c>
      <c r="M158" s="59">
        <f>-'5. APORTE_AMORTIZAÇÃO_QUOTISTAS'!AC151</f>
        <v>0</v>
      </c>
      <c r="N158" s="59">
        <f>-'5. APORTE_AMORTIZAÇÃO_QUOTISTAS'!AD151</f>
        <v>0</v>
      </c>
      <c r="O158" s="59">
        <f>-'5. APORTE_AMORTIZAÇÃO_QUOTISTAS'!AE151</f>
        <v>0</v>
      </c>
      <c r="P158" s="49">
        <f t="shared" si="185"/>
        <v>0</v>
      </c>
      <c r="Q158" s="49">
        <f t="shared" si="186"/>
        <v>6000</v>
      </c>
      <c r="R158" s="49">
        <f t="shared" si="187"/>
        <v>0</v>
      </c>
      <c r="S158" s="49">
        <f t="shared" si="188"/>
        <v>0</v>
      </c>
      <c r="T158" s="49">
        <f t="shared" si="189"/>
        <v>0</v>
      </c>
      <c r="U158" s="49">
        <f t="shared" si="190"/>
        <v>0</v>
      </c>
      <c r="V158" s="49">
        <f t="shared" si="191"/>
        <v>6000</v>
      </c>
      <c r="W158" s="54">
        <f t="shared" si="168"/>
        <v>70459746</v>
      </c>
      <c r="X158" s="55" t="str">
        <f>'4. IPCA_IBGE'!B116</f>
        <v>mai.24</v>
      </c>
      <c r="Y158" s="250" t="str">
        <f>'4. IPCA_IBGE'!B116</f>
        <v>mai.24</v>
      </c>
      <c r="Z158" s="250">
        <f>'4. IPCA_IBGE'!C116</f>
        <v>6926.96</v>
      </c>
      <c r="AA158" s="232">
        <f t="shared" si="192"/>
        <v>0</v>
      </c>
      <c r="AB158" s="62">
        <f t="shared" si="193"/>
        <v>0.86618083546028846</v>
      </c>
      <c r="AC158" s="62">
        <f t="shared" si="194"/>
        <v>0</v>
      </c>
      <c r="AD158" s="62">
        <f t="shared" si="195"/>
        <v>0</v>
      </c>
      <c r="AE158" s="62">
        <f t="shared" si="196"/>
        <v>0</v>
      </c>
      <c r="AF158" s="62">
        <f t="shared" si="197"/>
        <v>0</v>
      </c>
      <c r="AG158" s="62">
        <f t="shared" si="198"/>
        <v>0.86618083546028846</v>
      </c>
      <c r="AH158" s="237">
        <f t="shared" si="199"/>
        <v>12788.587992111852</v>
      </c>
      <c r="AI158" s="278"/>
      <c r="AJ158" s="239">
        <f t="shared" si="200"/>
        <v>208</v>
      </c>
      <c r="AK158" s="56">
        <f t="shared" si="201"/>
        <v>205.43765917768815</v>
      </c>
      <c r="AL158" s="51">
        <f t="shared" si="202"/>
        <v>0</v>
      </c>
      <c r="AM158" s="51">
        <f t="shared" si="203"/>
        <v>205.43765917768815</v>
      </c>
      <c r="AN158" s="51">
        <f t="shared" si="204"/>
        <v>0</v>
      </c>
      <c r="AO158" s="51">
        <f t="shared" si="205"/>
        <v>0</v>
      </c>
      <c r="AP158" s="51">
        <f t="shared" si="206"/>
        <v>0</v>
      </c>
      <c r="AQ158" s="57">
        <f t="shared" si="207"/>
        <v>0</v>
      </c>
      <c r="AR158" s="281"/>
    </row>
    <row r="159" spans="2:44" ht="12.95" customHeight="1">
      <c r="B159" s="52">
        <f t="shared" si="160"/>
        <v>44009</v>
      </c>
      <c r="C159" s="48">
        <f>'5. APORTE_AMORTIZAÇÃO_QUOTISTAS'!B152</f>
        <v>44009</v>
      </c>
      <c r="D159" s="49">
        <f>'5. APORTE_AMORTIZAÇÃO_QUOTISTAS'!E152</f>
        <v>0</v>
      </c>
      <c r="E159" s="49">
        <f>'5. APORTE_AMORTIZAÇÃO_QUOTISTAS'!H152</f>
        <v>0</v>
      </c>
      <c r="F159" s="49">
        <f>'5. APORTE_AMORTIZAÇÃO_QUOTISTAS'!K152</f>
        <v>0</v>
      </c>
      <c r="G159" s="49">
        <f>'5. APORTE_AMORTIZAÇÃO_QUOTISTAS'!N152</f>
        <v>240000</v>
      </c>
      <c r="H159" s="49">
        <f>'5. APORTE_AMORTIZAÇÃO_QUOTISTAS'!Q152</f>
        <v>0</v>
      </c>
      <c r="I159" s="49">
        <f>'5. APORTE_AMORTIZAÇÃO_QUOTISTAS'!T152</f>
        <v>0</v>
      </c>
      <c r="J159" s="59">
        <f>-'5. APORTE_AMORTIZAÇÃO_QUOTISTAS'!Z152</f>
        <v>0</v>
      </c>
      <c r="K159" s="59">
        <f>-'5. APORTE_AMORTIZAÇÃO_QUOTISTAS'!AA152</f>
        <v>0</v>
      </c>
      <c r="L159" s="59">
        <f>-'5. APORTE_AMORTIZAÇÃO_QUOTISTAS'!AB152</f>
        <v>0</v>
      </c>
      <c r="M159" s="59">
        <f>-'5. APORTE_AMORTIZAÇÃO_QUOTISTAS'!AC152</f>
        <v>0</v>
      </c>
      <c r="N159" s="59">
        <f>-'5. APORTE_AMORTIZAÇÃO_QUOTISTAS'!AD152</f>
        <v>0</v>
      </c>
      <c r="O159" s="59">
        <f>-'5. APORTE_AMORTIZAÇÃO_QUOTISTAS'!AE152</f>
        <v>0</v>
      </c>
      <c r="P159" s="49">
        <f t="shared" si="185"/>
        <v>0</v>
      </c>
      <c r="Q159" s="49">
        <f t="shared" si="186"/>
        <v>0</v>
      </c>
      <c r="R159" s="49">
        <f t="shared" si="187"/>
        <v>0</v>
      </c>
      <c r="S159" s="49">
        <f t="shared" si="188"/>
        <v>240000</v>
      </c>
      <c r="T159" s="49">
        <f t="shared" si="189"/>
        <v>0</v>
      </c>
      <c r="U159" s="49">
        <f t="shared" si="190"/>
        <v>0</v>
      </c>
      <c r="V159" s="49">
        <f t="shared" si="191"/>
        <v>240000</v>
      </c>
      <c r="W159" s="54">
        <f t="shared" si="168"/>
        <v>70699746</v>
      </c>
      <c r="X159" s="55" t="str">
        <f>'4. IPCA_IBGE'!B116</f>
        <v>mai.24</v>
      </c>
      <c r="Y159" s="250" t="str">
        <f>'4. IPCA_IBGE'!B116</f>
        <v>mai.24</v>
      </c>
      <c r="Z159" s="250">
        <f>'4. IPCA_IBGE'!C116</f>
        <v>6926.96</v>
      </c>
      <c r="AA159" s="232">
        <f t="shared" si="192"/>
        <v>0</v>
      </c>
      <c r="AB159" s="62">
        <f t="shared" si="193"/>
        <v>0</v>
      </c>
      <c r="AC159" s="62">
        <f t="shared" si="194"/>
        <v>0</v>
      </c>
      <c r="AD159" s="62">
        <f t="shared" si="195"/>
        <v>34.647233418411538</v>
      </c>
      <c r="AE159" s="62">
        <f t="shared" si="196"/>
        <v>0</v>
      </c>
      <c r="AF159" s="62">
        <f t="shared" si="197"/>
        <v>0</v>
      </c>
      <c r="AG159" s="62">
        <f t="shared" si="198"/>
        <v>34.647233418411538</v>
      </c>
      <c r="AH159" s="237">
        <f t="shared" si="199"/>
        <v>12823.235225530263</v>
      </c>
      <c r="AI159" s="278"/>
      <c r="AJ159" s="239">
        <f t="shared" si="200"/>
        <v>186</v>
      </c>
      <c r="AK159" s="56">
        <f t="shared" si="201"/>
        <v>7335.2059934538265</v>
      </c>
      <c r="AL159" s="51">
        <f t="shared" si="202"/>
        <v>0</v>
      </c>
      <c r="AM159" s="51">
        <f t="shared" si="203"/>
        <v>0</v>
      </c>
      <c r="AN159" s="51">
        <f t="shared" si="204"/>
        <v>0</v>
      </c>
      <c r="AO159" s="51">
        <f t="shared" si="205"/>
        <v>7335.2059934538265</v>
      </c>
      <c r="AP159" s="51">
        <f t="shared" si="206"/>
        <v>0</v>
      </c>
      <c r="AQ159" s="57">
        <f t="shared" si="207"/>
        <v>0</v>
      </c>
      <c r="AR159" s="281"/>
    </row>
    <row r="160" spans="2:44" ht="12.95" customHeight="1">
      <c r="B160" s="52">
        <f t="shared" si="160"/>
        <v>44034</v>
      </c>
      <c r="C160" s="48">
        <f>'5. APORTE_AMORTIZAÇÃO_QUOTISTAS'!B153</f>
        <v>44034</v>
      </c>
      <c r="D160" s="49">
        <f>'5. APORTE_AMORTIZAÇÃO_QUOTISTAS'!E153</f>
        <v>0</v>
      </c>
      <c r="E160" s="49">
        <f>'5. APORTE_AMORTIZAÇÃO_QUOTISTAS'!H153</f>
        <v>0</v>
      </c>
      <c r="F160" s="49">
        <f>'5. APORTE_AMORTIZAÇÃO_QUOTISTAS'!K153</f>
        <v>0</v>
      </c>
      <c r="G160" s="49">
        <f>'5. APORTE_AMORTIZAÇÃO_QUOTISTAS'!N153</f>
        <v>0</v>
      </c>
      <c r="H160" s="49">
        <f>'5. APORTE_AMORTIZAÇÃO_QUOTISTAS'!Q153</f>
        <v>0</v>
      </c>
      <c r="I160" s="49">
        <f>'5. APORTE_AMORTIZAÇÃO_QUOTISTAS'!T153</f>
        <v>27000</v>
      </c>
      <c r="J160" s="59">
        <f>-'5. APORTE_AMORTIZAÇÃO_QUOTISTAS'!Z153</f>
        <v>0</v>
      </c>
      <c r="K160" s="59">
        <f>-'5. APORTE_AMORTIZAÇÃO_QUOTISTAS'!AA153</f>
        <v>0</v>
      </c>
      <c r="L160" s="59">
        <f>-'5. APORTE_AMORTIZAÇÃO_QUOTISTAS'!AB153</f>
        <v>0</v>
      </c>
      <c r="M160" s="59">
        <f>-'5. APORTE_AMORTIZAÇÃO_QUOTISTAS'!AC153</f>
        <v>0</v>
      </c>
      <c r="N160" s="59">
        <f>-'5. APORTE_AMORTIZAÇÃO_QUOTISTAS'!AD153</f>
        <v>0</v>
      </c>
      <c r="O160" s="59">
        <f>-'5. APORTE_AMORTIZAÇÃO_QUOTISTAS'!AE153</f>
        <v>0</v>
      </c>
      <c r="P160" s="49">
        <f t="shared" ref="P160:P163" si="208">D160+J160</f>
        <v>0</v>
      </c>
      <c r="Q160" s="49">
        <f t="shared" ref="Q160:Q163" si="209">E160+K160</f>
        <v>0</v>
      </c>
      <c r="R160" s="49">
        <f t="shared" ref="R160:R163" si="210">F160+L160</f>
        <v>0</v>
      </c>
      <c r="S160" s="49">
        <f t="shared" ref="S160:S163" si="211">G160+M160</f>
        <v>0</v>
      </c>
      <c r="T160" s="49">
        <f t="shared" ref="T160:T163" si="212">H160+N160</f>
        <v>0</v>
      </c>
      <c r="U160" s="49">
        <f t="shared" ref="U160:U163" si="213">I160+O160</f>
        <v>27000</v>
      </c>
      <c r="V160" s="49">
        <f t="shared" ref="V160:V163" si="214">SUM(P160:U160)</f>
        <v>27000</v>
      </c>
      <c r="W160" s="54">
        <f t="shared" ref="W160:W163" si="215">W159+V160</f>
        <v>70726746</v>
      </c>
      <c r="X160" s="55" t="str">
        <f>'4. IPCA_IBGE'!B117</f>
        <v>jun.24</v>
      </c>
      <c r="Y160" s="250" t="str">
        <f>'4. IPCA_IBGE'!B117</f>
        <v>jun.24</v>
      </c>
      <c r="Z160" s="250">
        <f>'4. IPCA_IBGE'!C117</f>
        <v>6941.51</v>
      </c>
      <c r="AA160" s="232">
        <f t="shared" ref="AA160:AA163" si="216">(P160)/Z160</f>
        <v>0</v>
      </c>
      <c r="AB160" s="62">
        <f t="shared" ref="AB160:AB163" si="217">Q160/Z160</f>
        <v>0</v>
      </c>
      <c r="AC160" s="62">
        <f t="shared" ref="AC160:AC163" si="218">R160/Z160</f>
        <v>0</v>
      </c>
      <c r="AD160" s="62">
        <f t="shared" ref="AD160:AD163" si="219">S160/Z160</f>
        <v>0</v>
      </c>
      <c r="AE160" s="62">
        <f t="shared" ref="AE160:AE163" si="220">T160/Z160</f>
        <v>0</v>
      </c>
      <c r="AF160" s="62">
        <f t="shared" ref="AF160:AF163" si="221">U160/Z160</f>
        <v>3.8896436078029133</v>
      </c>
      <c r="AG160" s="62">
        <f t="shared" ref="AG160:AG163" si="222">SUM(AA160:AF160)</f>
        <v>3.8896436078029133</v>
      </c>
      <c r="AH160" s="237">
        <f t="shared" ref="AH160:AH163" si="223">AH159+AG160</f>
        <v>12827.124869138066</v>
      </c>
      <c r="AI160" s="278"/>
      <c r="AJ160" s="239">
        <f t="shared" ref="AJ160:AJ163" si="224">($AA$6-C160)</f>
        <v>161</v>
      </c>
      <c r="AK160" s="56">
        <f t="shared" ref="AK160:AK163" si="225">(V160*(1+$AQ$9)^(AJ160/360))-V160</f>
        <v>712.84479108135565</v>
      </c>
      <c r="AL160" s="51">
        <f t="shared" ref="AL160:AL163" si="226">(P160*(1+$AQ$9)^(AJ160/360))-P160</f>
        <v>0</v>
      </c>
      <c r="AM160" s="51">
        <f t="shared" ref="AM160:AM163" si="227">(Q160*(1+$AQ$9)^(AJ160/360))-Q160</f>
        <v>0</v>
      </c>
      <c r="AN160" s="51">
        <f t="shared" ref="AN160:AN163" si="228">(R160*(1+$AQ$9)^(AJ160/360))-R160</f>
        <v>0</v>
      </c>
      <c r="AO160" s="51">
        <f t="shared" ref="AO160:AO163" si="229">(S160*(1+$AQ$9)^(AJ160/360))-S160</f>
        <v>0</v>
      </c>
      <c r="AP160" s="51">
        <f t="shared" ref="AP160:AP163" si="230">(T160*(1+$AQ$9)^(AJ160/360))-T160</f>
        <v>0</v>
      </c>
      <c r="AQ160" s="57">
        <f t="shared" ref="AQ160:AQ163" si="231">(U160*(1+$AQ$9)^(AJ160/360))-U160</f>
        <v>712.84479108135565</v>
      </c>
      <c r="AR160" s="281"/>
    </row>
    <row r="161" spans="2:44" ht="12.95" customHeight="1">
      <c r="B161" s="52">
        <f t="shared" si="160"/>
        <v>44050</v>
      </c>
      <c r="C161" s="48">
        <f>'5. APORTE_AMORTIZAÇÃO_QUOTISTAS'!B154</f>
        <v>44050</v>
      </c>
      <c r="D161" s="49">
        <f>'5. APORTE_AMORTIZAÇÃO_QUOTISTAS'!E154</f>
        <v>240000</v>
      </c>
      <c r="E161" s="49">
        <f>'5. APORTE_AMORTIZAÇÃO_QUOTISTAS'!H154</f>
        <v>0</v>
      </c>
      <c r="F161" s="49">
        <f>'5. APORTE_AMORTIZAÇÃO_QUOTISTAS'!K154</f>
        <v>0</v>
      </c>
      <c r="G161" s="49">
        <f>'5. APORTE_AMORTIZAÇÃO_QUOTISTAS'!N154</f>
        <v>0</v>
      </c>
      <c r="H161" s="49">
        <f>'5. APORTE_AMORTIZAÇÃO_QUOTISTAS'!Q154</f>
        <v>0</v>
      </c>
      <c r="I161" s="49">
        <f>'5. APORTE_AMORTIZAÇÃO_QUOTISTAS'!T154</f>
        <v>0</v>
      </c>
      <c r="J161" s="59">
        <f>-'5. APORTE_AMORTIZAÇÃO_QUOTISTAS'!Z154</f>
        <v>0</v>
      </c>
      <c r="K161" s="59">
        <f>-'5. APORTE_AMORTIZAÇÃO_QUOTISTAS'!AA154</f>
        <v>0</v>
      </c>
      <c r="L161" s="59">
        <f>-'5. APORTE_AMORTIZAÇÃO_QUOTISTAS'!AB154</f>
        <v>0</v>
      </c>
      <c r="M161" s="59">
        <f>-'5. APORTE_AMORTIZAÇÃO_QUOTISTAS'!AC154</f>
        <v>0</v>
      </c>
      <c r="N161" s="59">
        <f>-'5. APORTE_AMORTIZAÇÃO_QUOTISTAS'!AD154</f>
        <v>0</v>
      </c>
      <c r="O161" s="59">
        <f>-'5. APORTE_AMORTIZAÇÃO_QUOTISTAS'!AE154</f>
        <v>0</v>
      </c>
      <c r="P161" s="49">
        <f t="shared" si="208"/>
        <v>240000</v>
      </c>
      <c r="Q161" s="49">
        <f t="shared" si="209"/>
        <v>0</v>
      </c>
      <c r="R161" s="49">
        <f t="shared" si="210"/>
        <v>0</v>
      </c>
      <c r="S161" s="49">
        <f t="shared" si="211"/>
        <v>0</v>
      </c>
      <c r="T161" s="49">
        <f t="shared" si="212"/>
        <v>0</v>
      </c>
      <c r="U161" s="49">
        <f t="shared" si="213"/>
        <v>0</v>
      </c>
      <c r="V161" s="49">
        <f t="shared" si="214"/>
        <v>240000</v>
      </c>
      <c r="W161" s="54">
        <f t="shared" si="215"/>
        <v>70966746</v>
      </c>
      <c r="X161" s="55" t="str">
        <f>'4. IPCA_IBGE'!B118</f>
        <v>jul.24</v>
      </c>
      <c r="Y161" s="250" t="str">
        <f>'4. IPCA_IBGE'!B118</f>
        <v>jul.24</v>
      </c>
      <c r="Z161" s="250">
        <f>'4. IPCA_IBGE'!C118</f>
        <v>6967.89</v>
      </c>
      <c r="AA161" s="232">
        <f t="shared" si="216"/>
        <v>34.443712515553486</v>
      </c>
      <c r="AB161" s="62">
        <f t="shared" si="217"/>
        <v>0</v>
      </c>
      <c r="AC161" s="62">
        <f t="shared" si="218"/>
        <v>0</v>
      </c>
      <c r="AD161" s="62">
        <f t="shared" si="219"/>
        <v>0</v>
      </c>
      <c r="AE161" s="62">
        <f t="shared" si="220"/>
        <v>0</v>
      </c>
      <c r="AF161" s="62">
        <f t="shared" si="221"/>
        <v>0</v>
      </c>
      <c r="AG161" s="62">
        <f t="shared" si="222"/>
        <v>34.443712515553486</v>
      </c>
      <c r="AH161" s="237">
        <f t="shared" si="223"/>
        <v>12861.568581653619</v>
      </c>
      <c r="AI161" s="278"/>
      <c r="AJ161" s="239">
        <f t="shared" si="224"/>
        <v>145</v>
      </c>
      <c r="AK161" s="56">
        <f t="shared" si="225"/>
        <v>5699.2789065876859</v>
      </c>
      <c r="AL161" s="51">
        <f t="shared" si="226"/>
        <v>5699.2789065876859</v>
      </c>
      <c r="AM161" s="51">
        <f t="shared" si="227"/>
        <v>0</v>
      </c>
      <c r="AN161" s="51">
        <f t="shared" si="228"/>
        <v>0</v>
      </c>
      <c r="AO161" s="51">
        <f t="shared" si="229"/>
        <v>0</v>
      </c>
      <c r="AP161" s="51">
        <f t="shared" si="230"/>
        <v>0</v>
      </c>
      <c r="AQ161" s="57">
        <f t="shared" si="231"/>
        <v>0</v>
      </c>
      <c r="AR161" s="281"/>
    </row>
    <row r="162" spans="2:44" ht="12.95" customHeight="1">
      <c r="B162" s="52">
        <f t="shared" si="160"/>
        <v>44051</v>
      </c>
      <c r="C162" s="48">
        <f>'5. APORTE_AMORTIZAÇÃO_QUOTISTAS'!B155</f>
        <v>44051</v>
      </c>
      <c r="D162" s="49">
        <f>'5. APORTE_AMORTIZAÇÃO_QUOTISTAS'!E155</f>
        <v>0</v>
      </c>
      <c r="E162" s="49">
        <f>'5. APORTE_AMORTIZAÇÃO_QUOTISTAS'!H155</f>
        <v>0</v>
      </c>
      <c r="F162" s="49">
        <f>'5. APORTE_AMORTIZAÇÃO_QUOTISTAS'!K155</f>
        <v>27000</v>
      </c>
      <c r="G162" s="49">
        <f>'5. APORTE_AMORTIZAÇÃO_QUOTISTAS'!N155</f>
        <v>240000</v>
      </c>
      <c r="H162" s="49">
        <f>'5. APORTE_AMORTIZAÇÃO_QUOTISTAS'!Q155</f>
        <v>60000</v>
      </c>
      <c r="I162" s="49">
        <f>'5. APORTE_AMORTIZAÇÃO_QUOTISTAS'!T155</f>
        <v>0</v>
      </c>
      <c r="J162" s="59">
        <f>-'5. APORTE_AMORTIZAÇÃO_QUOTISTAS'!Z155</f>
        <v>0</v>
      </c>
      <c r="K162" s="59">
        <f>-'5. APORTE_AMORTIZAÇÃO_QUOTISTAS'!AA155</f>
        <v>0</v>
      </c>
      <c r="L162" s="59">
        <f>-'5. APORTE_AMORTIZAÇÃO_QUOTISTAS'!AB155</f>
        <v>0</v>
      </c>
      <c r="M162" s="59">
        <f>-'5. APORTE_AMORTIZAÇÃO_QUOTISTAS'!AC155</f>
        <v>0</v>
      </c>
      <c r="N162" s="59">
        <f>-'5. APORTE_AMORTIZAÇÃO_QUOTISTAS'!AD155</f>
        <v>0</v>
      </c>
      <c r="O162" s="59">
        <f>-'5. APORTE_AMORTIZAÇÃO_QUOTISTAS'!AE155</f>
        <v>0</v>
      </c>
      <c r="P162" s="49">
        <f t="shared" si="208"/>
        <v>0</v>
      </c>
      <c r="Q162" s="49">
        <f t="shared" si="209"/>
        <v>0</v>
      </c>
      <c r="R162" s="49">
        <f t="shared" si="210"/>
        <v>27000</v>
      </c>
      <c r="S162" s="49">
        <f t="shared" si="211"/>
        <v>240000</v>
      </c>
      <c r="T162" s="49">
        <f t="shared" si="212"/>
        <v>60000</v>
      </c>
      <c r="U162" s="49">
        <f t="shared" si="213"/>
        <v>0</v>
      </c>
      <c r="V162" s="49">
        <f t="shared" si="214"/>
        <v>327000</v>
      </c>
      <c r="W162" s="54">
        <f t="shared" si="215"/>
        <v>71293746</v>
      </c>
      <c r="X162" s="55" t="str">
        <f>'4. IPCA_IBGE'!B118</f>
        <v>jul.24</v>
      </c>
      <c r="Y162" s="250" t="str">
        <f>'4. IPCA_IBGE'!B118</f>
        <v>jul.24</v>
      </c>
      <c r="Z162" s="250">
        <f>'4. IPCA_IBGE'!C118</f>
        <v>6967.89</v>
      </c>
      <c r="AA162" s="232">
        <f t="shared" si="216"/>
        <v>0</v>
      </c>
      <c r="AB162" s="62">
        <f t="shared" si="217"/>
        <v>0</v>
      </c>
      <c r="AC162" s="62">
        <f t="shared" si="218"/>
        <v>3.8749176579997675</v>
      </c>
      <c r="AD162" s="62">
        <f t="shared" si="219"/>
        <v>34.443712515553486</v>
      </c>
      <c r="AE162" s="62">
        <f t="shared" si="220"/>
        <v>8.6109281288883714</v>
      </c>
      <c r="AF162" s="62">
        <f t="shared" si="221"/>
        <v>0</v>
      </c>
      <c r="AG162" s="62">
        <f t="shared" si="222"/>
        <v>46.92955830244162</v>
      </c>
      <c r="AH162" s="237">
        <f t="shared" si="223"/>
        <v>12908.49813995606</v>
      </c>
      <c r="AI162" s="278"/>
      <c r="AJ162" s="239">
        <f t="shared" si="224"/>
        <v>144</v>
      </c>
      <c r="AK162" s="56">
        <f t="shared" si="225"/>
        <v>7711.0874322644086</v>
      </c>
      <c r="AL162" s="51">
        <f t="shared" si="226"/>
        <v>0</v>
      </c>
      <c r="AM162" s="51">
        <f t="shared" si="227"/>
        <v>0</v>
      </c>
      <c r="AN162" s="51">
        <f t="shared" si="228"/>
        <v>636.69529257228714</v>
      </c>
      <c r="AO162" s="51">
        <f t="shared" si="229"/>
        <v>5659.5137117536797</v>
      </c>
      <c r="AP162" s="51">
        <f t="shared" si="230"/>
        <v>1414.8784279384199</v>
      </c>
      <c r="AQ162" s="57">
        <f t="shared" si="231"/>
        <v>0</v>
      </c>
      <c r="AR162" s="281"/>
    </row>
    <row r="163" spans="2:44" ht="12.95" customHeight="1">
      <c r="B163" s="52">
        <f t="shared" si="160"/>
        <v>44090</v>
      </c>
      <c r="C163" s="48">
        <f>'5. APORTE_AMORTIZAÇÃO_QUOTISTAS'!B156</f>
        <v>44090</v>
      </c>
      <c r="D163" s="49">
        <f>'5. APORTE_AMORTIZAÇÃO_QUOTISTAS'!E156</f>
        <v>0</v>
      </c>
      <c r="E163" s="49">
        <f>'5. APORTE_AMORTIZAÇÃO_QUOTISTAS'!H156</f>
        <v>0</v>
      </c>
      <c r="F163" s="49">
        <f>'5. APORTE_AMORTIZAÇÃO_QUOTISTAS'!K156</f>
        <v>0</v>
      </c>
      <c r="G163" s="49">
        <f>'5. APORTE_AMORTIZAÇÃO_QUOTISTAS'!N156</f>
        <v>0</v>
      </c>
      <c r="H163" s="49">
        <f>'5. APORTE_AMORTIZAÇÃO_QUOTISTAS'!Q156</f>
        <v>0</v>
      </c>
      <c r="I163" s="49">
        <f>'5. APORTE_AMORTIZAÇÃO_QUOTISTAS'!T156</f>
        <v>67500</v>
      </c>
      <c r="J163" s="59">
        <f>-'5. APORTE_AMORTIZAÇÃO_QUOTISTAS'!Z156</f>
        <v>0</v>
      </c>
      <c r="K163" s="59">
        <f>-'5. APORTE_AMORTIZAÇÃO_QUOTISTAS'!AA156</f>
        <v>0</v>
      </c>
      <c r="L163" s="59">
        <f>-'5. APORTE_AMORTIZAÇÃO_QUOTISTAS'!AB156</f>
        <v>0</v>
      </c>
      <c r="M163" s="59">
        <f>-'5. APORTE_AMORTIZAÇÃO_QUOTISTAS'!AC156</f>
        <v>0</v>
      </c>
      <c r="N163" s="59">
        <f>-'5. APORTE_AMORTIZAÇÃO_QUOTISTAS'!AD156</f>
        <v>0</v>
      </c>
      <c r="O163" s="59">
        <f>-'5. APORTE_AMORTIZAÇÃO_QUOTISTAS'!AE156</f>
        <v>0</v>
      </c>
      <c r="P163" s="49">
        <f t="shared" si="208"/>
        <v>0</v>
      </c>
      <c r="Q163" s="49">
        <f t="shared" si="209"/>
        <v>0</v>
      </c>
      <c r="R163" s="49">
        <f t="shared" si="210"/>
        <v>0</v>
      </c>
      <c r="S163" s="49">
        <f t="shared" si="211"/>
        <v>0</v>
      </c>
      <c r="T163" s="49">
        <f t="shared" si="212"/>
        <v>0</v>
      </c>
      <c r="U163" s="49">
        <f t="shared" si="213"/>
        <v>67500</v>
      </c>
      <c r="V163" s="49">
        <f t="shared" si="214"/>
        <v>67500</v>
      </c>
      <c r="W163" s="54">
        <f t="shared" si="215"/>
        <v>71361246</v>
      </c>
      <c r="X163" s="55" t="str">
        <f>'4. IPCA_IBGE'!B119</f>
        <v>ago.24</v>
      </c>
      <c r="Y163" s="250" t="str">
        <f>'4. IPCA_IBGE'!B119</f>
        <v>ago.24</v>
      </c>
      <c r="Z163" s="250">
        <f>'4. IPCA_IBGE'!C119</f>
        <v>6966.5</v>
      </c>
      <c r="AA163" s="232">
        <f t="shared" si="216"/>
        <v>0</v>
      </c>
      <c r="AB163" s="62">
        <f t="shared" si="217"/>
        <v>0</v>
      </c>
      <c r="AC163" s="62">
        <f t="shared" si="218"/>
        <v>0</v>
      </c>
      <c r="AD163" s="62">
        <f t="shared" si="219"/>
        <v>0</v>
      </c>
      <c r="AE163" s="62">
        <f t="shared" si="220"/>
        <v>0</v>
      </c>
      <c r="AF163" s="62">
        <f t="shared" si="221"/>
        <v>9.689227015000359</v>
      </c>
      <c r="AG163" s="62">
        <f t="shared" si="222"/>
        <v>9.689227015000359</v>
      </c>
      <c r="AH163" s="237">
        <f t="shared" si="223"/>
        <v>12918.18736697106</v>
      </c>
      <c r="AI163" s="278"/>
      <c r="AJ163" s="239">
        <f t="shared" si="224"/>
        <v>105</v>
      </c>
      <c r="AK163" s="56">
        <f t="shared" si="225"/>
        <v>1156.9727135741123</v>
      </c>
      <c r="AL163" s="51">
        <f t="shared" si="226"/>
        <v>0</v>
      </c>
      <c r="AM163" s="51">
        <f t="shared" si="227"/>
        <v>0</v>
      </c>
      <c r="AN163" s="51">
        <f t="shared" si="228"/>
        <v>0</v>
      </c>
      <c r="AO163" s="51">
        <f t="shared" si="229"/>
        <v>0</v>
      </c>
      <c r="AP163" s="51">
        <f t="shared" si="230"/>
        <v>0</v>
      </c>
      <c r="AQ163" s="57">
        <f t="shared" si="231"/>
        <v>1156.9727135741123</v>
      </c>
      <c r="AR163" s="281"/>
    </row>
    <row r="164" spans="2:44" ht="12.95" customHeight="1">
      <c r="B164" s="52">
        <f t="shared" si="160"/>
        <v>44091</v>
      </c>
      <c r="C164" s="48">
        <f>'5. APORTE_AMORTIZAÇÃO_QUOTISTAS'!B157</f>
        <v>44091</v>
      </c>
      <c r="D164" s="49">
        <f>'5. APORTE_AMORTIZAÇÃO_QUOTISTAS'!E157</f>
        <v>600000</v>
      </c>
      <c r="E164" s="49">
        <f>'5. APORTE_AMORTIZAÇÃO_QUOTISTAS'!H157</f>
        <v>0</v>
      </c>
      <c r="F164" s="49">
        <f>'5. APORTE_AMORTIZAÇÃO_QUOTISTAS'!K157</f>
        <v>0</v>
      </c>
      <c r="G164" s="49">
        <f>'5. APORTE_AMORTIZAÇÃO_QUOTISTAS'!N157</f>
        <v>0</v>
      </c>
      <c r="H164" s="49">
        <f>'5. APORTE_AMORTIZAÇÃO_QUOTISTAS'!Q157</f>
        <v>0</v>
      </c>
      <c r="I164" s="49">
        <f>'5. APORTE_AMORTIZAÇÃO_QUOTISTAS'!T157</f>
        <v>0</v>
      </c>
      <c r="J164" s="59">
        <f>-'5. APORTE_AMORTIZAÇÃO_QUOTISTAS'!Z157</f>
        <v>0</v>
      </c>
      <c r="K164" s="59">
        <f>-'5. APORTE_AMORTIZAÇÃO_QUOTISTAS'!AA157</f>
        <v>0</v>
      </c>
      <c r="L164" s="59">
        <f>-'5. APORTE_AMORTIZAÇÃO_QUOTISTAS'!AB157</f>
        <v>0</v>
      </c>
      <c r="M164" s="59">
        <f>-'5. APORTE_AMORTIZAÇÃO_QUOTISTAS'!AC157</f>
        <v>0</v>
      </c>
      <c r="N164" s="59">
        <f>-'5. APORTE_AMORTIZAÇÃO_QUOTISTAS'!AD157</f>
        <v>0</v>
      </c>
      <c r="O164" s="59">
        <f>-'5. APORTE_AMORTIZAÇÃO_QUOTISTAS'!AE157</f>
        <v>0</v>
      </c>
      <c r="P164" s="49">
        <f t="shared" ref="P164:P167" si="232">D164+J164</f>
        <v>600000</v>
      </c>
      <c r="Q164" s="49">
        <f t="shared" ref="Q164:Q167" si="233">E164+K164</f>
        <v>0</v>
      </c>
      <c r="R164" s="49">
        <f t="shared" ref="R164:R167" si="234">F164+L164</f>
        <v>0</v>
      </c>
      <c r="S164" s="49">
        <f t="shared" ref="S164:S167" si="235">G164+M164</f>
        <v>0</v>
      </c>
      <c r="T164" s="49">
        <f t="shared" ref="T164:T167" si="236">H164+N164</f>
        <v>0</v>
      </c>
      <c r="U164" s="49">
        <f t="shared" ref="U164:U167" si="237">I164+O164</f>
        <v>0</v>
      </c>
      <c r="V164" s="49">
        <f t="shared" ref="V164:V167" si="238">SUM(P164:U164)</f>
        <v>600000</v>
      </c>
      <c r="W164" s="54">
        <f t="shared" ref="W164:W167" si="239">W163+V164</f>
        <v>71961246</v>
      </c>
      <c r="X164" s="55" t="str">
        <f>'4. IPCA_IBGE'!B119</f>
        <v>ago.24</v>
      </c>
      <c r="Y164" s="250" t="str">
        <f>'4. IPCA_IBGE'!B119</f>
        <v>ago.24</v>
      </c>
      <c r="Z164" s="250">
        <f>'4. IPCA_IBGE'!C119</f>
        <v>6966.5</v>
      </c>
      <c r="AA164" s="232">
        <f t="shared" ref="AA164:AA167" si="240">(P164)/Z164</f>
        <v>86.126462355558743</v>
      </c>
      <c r="AB164" s="62">
        <f t="shared" ref="AB164:AB167" si="241">Q164/Z164</f>
        <v>0</v>
      </c>
      <c r="AC164" s="62">
        <f t="shared" ref="AC164:AC167" si="242">R164/Z164</f>
        <v>0</v>
      </c>
      <c r="AD164" s="62">
        <f t="shared" ref="AD164:AD167" si="243">S164/Z164</f>
        <v>0</v>
      </c>
      <c r="AE164" s="62">
        <f t="shared" ref="AE164:AE167" si="244">T164/Z164</f>
        <v>0</v>
      </c>
      <c r="AF164" s="62">
        <f t="shared" ref="AF164:AF167" si="245">U164/Z164</f>
        <v>0</v>
      </c>
      <c r="AG164" s="62">
        <f t="shared" ref="AG164:AG167" si="246">SUM(AA164:AF164)</f>
        <v>86.126462355558743</v>
      </c>
      <c r="AH164" s="237">
        <f t="shared" ref="AH164:AH167" si="247">AH163+AG164</f>
        <v>13004.313829326618</v>
      </c>
      <c r="AI164" s="278"/>
      <c r="AJ164" s="239">
        <f t="shared" ref="AJ164:AJ167" si="248">($AA$6-C164)</f>
        <v>104</v>
      </c>
      <c r="AK164" s="56">
        <f t="shared" ref="AK164:AK167" si="249">(V164*(1+$AQ$9)^(AJ164/360))-V164</f>
        <v>10185.430464101955</v>
      </c>
      <c r="AL164" s="51">
        <f t="shared" ref="AL164:AL167" si="250">(P164*(1+$AQ$9)^(AJ164/360))-P164</f>
        <v>10185.430464101955</v>
      </c>
      <c r="AM164" s="51">
        <f t="shared" ref="AM164:AM167" si="251">(Q164*(1+$AQ$9)^(AJ164/360))-Q164</f>
        <v>0</v>
      </c>
      <c r="AN164" s="51">
        <f t="shared" ref="AN164:AN167" si="252">(R164*(1+$AQ$9)^(AJ164/360))-R164</f>
        <v>0</v>
      </c>
      <c r="AO164" s="51">
        <f t="shared" ref="AO164:AO167" si="253">(S164*(1+$AQ$9)^(AJ164/360))-S164</f>
        <v>0</v>
      </c>
      <c r="AP164" s="51">
        <f t="shared" ref="AP164:AP167" si="254">(T164*(1+$AQ$9)^(AJ164/360))-T164</f>
        <v>0</v>
      </c>
      <c r="AQ164" s="57">
        <f t="shared" ref="AQ164:AQ167" si="255">(U164*(1+$AQ$9)^(AJ164/360))-U164</f>
        <v>0</v>
      </c>
      <c r="AR164" s="281"/>
    </row>
    <row r="165" spans="2:44" ht="12.95" customHeight="1">
      <c r="B165" s="52">
        <f t="shared" si="160"/>
        <v>44092</v>
      </c>
      <c r="C165" s="48">
        <f>'5. APORTE_AMORTIZAÇÃO_QUOTISTAS'!B158</f>
        <v>44092</v>
      </c>
      <c r="D165" s="49">
        <f>'5. APORTE_AMORTIZAÇÃO_QUOTISTAS'!E158</f>
        <v>0</v>
      </c>
      <c r="E165" s="49">
        <f>'5. APORTE_AMORTIZAÇÃO_QUOTISTAS'!H158</f>
        <v>0</v>
      </c>
      <c r="F165" s="49">
        <f>'5. APORTE_AMORTIZAÇÃO_QUOTISTAS'!K158</f>
        <v>67500</v>
      </c>
      <c r="G165" s="49">
        <f>'5. APORTE_AMORTIZAÇÃO_QUOTISTAS'!N158</f>
        <v>600000</v>
      </c>
      <c r="H165" s="49">
        <f>'5. APORTE_AMORTIZAÇÃO_QUOTISTAS'!Q158</f>
        <v>150000</v>
      </c>
      <c r="I165" s="49">
        <f>'5. APORTE_AMORTIZAÇÃO_QUOTISTAS'!T158</f>
        <v>0</v>
      </c>
      <c r="J165" s="59">
        <f>-'5. APORTE_AMORTIZAÇÃO_QUOTISTAS'!Z158</f>
        <v>0</v>
      </c>
      <c r="K165" s="59">
        <f>-'5. APORTE_AMORTIZAÇÃO_QUOTISTAS'!AA158</f>
        <v>0</v>
      </c>
      <c r="L165" s="59">
        <f>-'5. APORTE_AMORTIZAÇÃO_QUOTISTAS'!AB158</f>
        <v>0</v>
      </c>
      <c r="M165" s="59">
        <f>-'5. APORTE_AMORTIZAÇÃO_QUOTISTAS'!AC158</f>
        <v>0</v>
      </c>
      <c r="N165" s="59">
        <f>-'5. APORTE_AMORTIZAÇÃO_QUOTISTAS'!AD158</f>
        <v>0</v>
      </c>
      <c r="O165" s="59">
        <f>-'5. APORTE_AMORTIZAÇÃO_QUOTISTAS'!AE158</f>
        <v>0</v>
      </c>
      <c r="P165" s="49">
        <f t="shared" si="232"/>
        <v>0</v>
      </c>
      <c r="Q165" s="49">
        <f t="shared" si="233"/>
        <v>0</v>
      </c>
      <c r="R165" s="49">
        <f t="shared" si="234"/>
        <v>67500</v>
      </c>
      <c r="S165" s="49">
        <f t="shared" si="235"/>
        <v>600000</v>
      </c>
      <c r="T165" s="49">
        <f t="shared" si="236"/>
        <v>150000</v>
      </c>
      <c r="U165" s="49">
        <f t="shared" si="237"/>
        <v>0</v>
      </c>
      <c r="V165" s="49">
        <f t="shared" si="238"/>
        <v>817500</v>
      </c>
      <c r="W165" s="54">
        <f t="shared" si="239"/>
        <v>72778746</v>
      </c>
      <c r="X165" s="55" t="str">
        <f>'4. IPCA_IBGE'!B119</f>
        <v>ago.24</v>
      </c>
      <c r="Y165" s="250" t="str">
        <f>'4. IPCA_IBGE'!B119</f>
        <v>ago.24</v>
      </c>
      <c r="Z165" s="250">
        <f>'4. IPCA_IBGE'!C119</f>
        <v>6966.5</v>
      </c>
      <c r="AA165" s="232">
        <f t="shared" si="240"/>
        <v>0</v>
      </c>
      <c r="AB165" s="62">
        <f t="shared" si="241"/>
        <v>0</v>
      </c>
      <c r="AC165" s="62">
        <f t="shared" si="242"/>
        <v>9.689227015000359</v>
      </c>
      <c r="AD165" s="62">
        <f t="shared" si="243"/>
        <v>86.126462355558743</v>
      </c>
      <c r="AE165" s="62">
        <f t="shared" si="244"/>
        <v>21.531615588889686</v>
      </c>
      <c r="AF165" s="62">
        <f t="shared" si="245"/>
        <v>0</v>
      </c>
      <c r="AG165" s="62">
        <f t="shared" si="246"/>
        <v>117.34730495944879</v>
      </c>
      <c r="AH165" s="237">
        <f t="shared" si="247"/>
        <v>13121.661134286067</v>
      </c>
      <c r="AI165" s="278"/>
      <c r="AJ165" s="239">
        <f t="shared" si="248"/>
        <v>103</v>
      </c>
      <c r="AK165" s="56">
        <f t="shared" si="249"/>
        <v>13743.09470852057</v>
      </c>
      <c r="AL165" s="51">
        <f t="shared" si="250"/>
        <v>0</v>
      </c>
      <c r="AM165" s="51">
        <f t="shared" si="251"/>
        <v>0</v>
      </c>
      <c r="AN165" s="51">
        <f t="shared" si="252"/>
        <v>1134.7509392356442</v>
      </c>
      <c r="AO165" s="51">
        <f t="shared" si="253"/>
        <v>10086.675015427987</v>
      </c>
      <c r="AP165" s="51">
        <f t="shared" si="254"/>
        <v>2521.6687538569968</v>
      </c>
      <c r="AQ165" s="57">
        <f t="shared" si="255"/>
        <v>0</v>
      </c>
      <c r="AR165" s="281"/>
    </row>
    <row r="166" spans="2:44" ht="12.95" customHeight="1">
      <c r="B166" s="52">
        <f t="shared" si="160"/>
        <v>44098</v>
      </c>
      <c r="C166" s="48">
        <f>'5. APORTE_AMORTIZAÇÃO_QUOTISTAS'!B159</f>
        <v>44098</v>
      </c>
      <c r="D166" s="49">
        <f>'5. APORTE_AMORTIZAÇÃO_QUOTISTAS'!E159</f>
        <v>0</v>
      </c>
      <c r="E166" s="49">
        <f>'5. APORTE_AMORTIZAÇÃO_QUOTISTAS'!H159</f>
        <v>6000</v>
      </c>
      <c r="F166" s="49">
        <f>'5. APORTE_AMORTIZAÇÃO_QUOTISTAS'!K159</f>
        <v>0</v>
      </c>
      <c r="G166" s="49">
        <f>'5. APORTE_AMORTIZAÇÃO_QUOTISTAS'!N159</f>
        <v>0</v>
      </c>
      <c r="H166" s="49">
        <f>'5. APORTE_AMORTIZAÇÃO_QUOTISTAS'!Q159</f>
        <v>0</v>
      </c>
      <c r="I166" s="49">
        <f>'5. APORTE_AMORTIZAÇÃO_QUOTISTAS'!T159</f>
        <v>0</v>
      </c>
      <c r="J166" s="59">
        <f>-'5. APORTE_AMORTIZAÇÃO_QUOTISTAS'!Z159</f>
        <v>0</v>
      </c>
      <c r="K166" s="59">
        <f>-'5. APORTE_AMORTIZAÇÃO_QUOTISTAS'!AA159</f>
        <v>0</v>
      </c>
      <c r="L166" s="59">
        <f>-'5. APORTE_AMORTIZAÇÃO_QUOTISTAS'!AB159</f>
        <v>0</v>
      </c>
      <c r="M166" s="59">
        <f>-'5. APORTE_AMORTIZAÇÃO_QUOTISTAS'!AC159</f>
        <v>0</v>
      </c>
      <c r="N166" s="59">
        <f>-'5. APORTE_AMORTIZAÇÃO_QUOTISTAS'!AD159</f>
        <v>0</v>
      </c>
      <c r="O166" s="59">
        <f>-'5. APORTE_AMORTIZAÇÃO_QUOTISTAS'!AE159</f>
        <v>0</v>
      </c>
      <c r="P166" s="49">
        <f t="shared" si="232"/>
        <v>0</v>
      </c>
      <c r="Q166" s="49">
        <f t="shared" si="233"/>
        <v>6000</v>
      </c>
      <c r="R166" s="49">
        <f t="shared" si="234"/>
        <v>0</v>
      </c>
      <c r="S166" s="49">
        <f t="shared" si="235"/>
        <v>0</v>
      </c>
      <c r="T166" s="49">
        <f t="shared" si="236"/>
        <v>0</v>
      </c>
      <c r="U166" s="49">
        <f t="shared" si="237"/>
        <v>0</v>
      </c>
      <c r="V166" s="49">
        <f t="shared" si="238"/>
        <v>6000</v>
      </c>
      <c r="W166" s="54">
        <f t="shared" si="239"/>
        <v>72784746</v>
      </c>
      <c r="X166" s="55" t="str">
        <f>'4. IPCA_IBGE'!B119</f>
        <v>ago.24</v>
      </c>
      <c r="Y166" s="250" t="str">
        <f>'4. IPCA_IBGE'!B119</f>
        <v>ago.24</v>
      </c>
      <c r="Z166" s="250">
        <f>'4. IPCA_IBGE'!C119</f>
        <v>6966.5</v>
      </c>
      <c r="AA166" s="232">
        <f t="shared" si="240"/>
        <v>0</v>
      </c>
      <c r="AB166" s="62">
        <f t="shared" si="241"/>
        <v>0.86126462355558742</v>
      </c>
      <c r="AC166" s="62">
        <f t="shared" si="242"/>
        <v>0</v>
      </c>
      <c r="AD166" s="62">
        <f t="shared" si="243"/>
        <v>0</v>
      </c>
      <c r="AE166" s="62">
        <f t="shared" si="244"/>
        <v>0</v>
      </c>
      <c r="AF166" s="62">
        <f t="shared" si="245"/>
        <v>0</v>
      </c>
      <c r="AG166" s="62">
        <f t="shared" si="246"/>
        <v>0.86126462355558742</v>
      </c>
      <c r="AH166" s="237">
        <f t="shared" si="247"/>
        <v>13122.522398909623</v>
      </c>
      <c r="AI166" s="278"/>
      <c r="AJ166" s="239">
        <f t="shared" si="248"/>
        <v>97</v>
      </c>
      <c r="AK166" s="56">
        <f t="shared" si="249"/>
        <v>94.944778774074621</v>
      </c>
      <c r="AL166" s="51">
        <f t="shared" si="250"/>
        <v>0</v>
      </c>
      <c r="AM166" s="51">
        <f t="shared" si="251"/>
        <v>94.944778774074621</v>
      </c>
      <c r="AN166" s="51">
        <f t="shared" si="252"/>
        <v>0</v>
      </c>
      <c r="AO166" s="51">
        <f t="shared" si="253"/>
        <v>0</v>
      </c>
      <c r="AP166" s="51">
        <f t="shared" si="254"/>
        <v>0</v>
      </c>
      <c r="AQ166" s="57">
        <f t="shared" si="255"/>
        <v>0</v>
      </c>
      <c r="AR166" s="281"/>
    </row>
    <row r="167" spans="2:44" ht="12.95" customHeight="1">
      <c r="B167" s="52">
        <f t="shared" si="160"/>
        <v>44098</v>
      </c>
      <c r="C167" s="48">
        <f>'5. APORTE_AMORTIZAÇÃO_QUOTISTAS'!B160</f>
        <v>44098</v>
      </c>
      <c r="D167" s="49">
        <f>'5. APORTE_AMORTIZAÇÃO_QUOTISTAS'!E160</f>
        <v>0</v>
      </c>
      <c r="E167" s="49">
        <f>'5. APORTE_AMORTIZAÇÃO_QUOTISTAS'!H160</f>
        <v>15000</v>
      </c>
      <c r="F167" s="49">
        <f>'5. APORTE_AMORTIZAÇÃO_QUOTISTAS'!K160</f>
        <v>0</v>
      </c>
      <c r="G167" s="49">
        <f>'5. APORTE_AMORTIZAÇÃO_QUOTISTAS'!N160</f>
        <v>0</v>
      </c>
      <c r="H167" s="49">
        <f>'5. APORTE_AMORTIZAÇÃO_QUOTISTAS'!Q160</f>
        <v>0</v>
      </c>
      <c r="I167" s="49">
        <f>'5. APORTE_AMORTIZAÇÃO_QUOTISTAS'!T160</f>
        <v>0</v>
      </c>
      <c r="J167" s="59">
        <f>-'5. APORTE_AMORTIZAÇÃO_QUOTISTAS'!Z160</f>
        <v>0</v>
      </c>
      <c r="K167" s="59">
        <f>-'5. APORTE_AMORTIZAÇÃO_QUOTISTAS'!AA160</f>
        <v>0</v>
      </c>
      <c r="L167" s="59">
        <f>-'5. APORTE_AMORTIZAÇÃO_QUOTISTAS'!AB160</f>
        <v>0</v>
      </c>
      <c r="M167" s="59">
        <f>-'5. APORTE_AMORTIZAÇÃO_QUOTISTAS'!AC160</f>
        <v>0</v>
      </c>
      <c r="N167" s="59">
        <f>-'5. APORTE_AMORTIZAÇÃO_QUOTISTAS'!AD160</f>
        <v>0</v>
      </c>
      <c r="O167" s="59">
        <f>-'5. APORTE_AMORTIZAÇÃO_QUOTISTAS'!AE160</f>
        <v>0</v>
      </c>
      <c r="P167" s="49">
        <f t="shared" si="232"/>
        <v>0</v>
      </c>
      <c r="Q167" s="49">
        <f t="shared" si="233"/>
        <v>15000</v>
      </c>
      <c r="R167" s="49">
        <f t="shared" si="234"/>
        <v>0</v>
      </c>
      <c r="S167" s="49">
        <f t="shared" si="235"/>
        <v>0</v>
      </c>
      <c r="T167" s="49">
        <f t="shared" si="236"/>
        <v>0</v>
      </c>
      <c r="U167" s="49">
        <f t="shared" si="237"/>
        <v>0</v>
      </c>
      <c r="V167" s="49">
        <f t="shared" si="238"/>
        <v>15000</v>
      </c>
      <c r="W167" s="54">
        <f t="shared" si="239"/>
        <v>72799746</v>
      </c>
      <c r="X167" s="55" t="str">
        <f>'4. IPCA_IBGE'!B119</f>
        <v>ago.24</v>
      </c>
      <c r="Y167" s="250" t="str">
        <f>'4. IPCA_IBGE'!B119</f>
        <v>ago.24</v>
      </c>
      <c r="Z167" s="250">
        <f>'4. IPCA_IBGE'!C119</f>
        <v>6966.5</v>
      </c>
      <c r="AA167" s="232">
        <f t="shared" si="240"/>
        <v>0</v>
      </c>
      <c r="AB167" s="62">
        <f t="shared" si="241"/>
        <v>2.1531615588889688</v>
      </c>
      <c r="AC167" s="62">
        <f t="shared" si="242"/>
        <v>0</v>
      </c>
      <c r="AD167" s="62">
        <f t="shared" si="243"/>
        <v>0</v>
      </c>
      <c r="AE167" s="62">
        <f t="shared" si="244"/>
        <v>0</v>
      </c>
      <c r="AF167" s="62">
        <f t="shared" si="245"/>
        <v>0</v>
      </c>
      <c r="AG167" s="62">
        <f t="shared" si="246"/>
        <v>2.1531615588889688</v>
      </c>
      <c r="AH167" s="237">
        <f t="shared" si="247"/>
        <v>13124.675560468511</v>
      </c>
      <c r="AI167" s="278"/>
      <c r="AJ167" s="239">
        <f t="shared" si="248"/>
        <v>97</v>
      </c>
      <c r="AK167" s="56">
        <f t="shared" si="249"/>
        <v>237.36194693518701</v>
      </c>
      <c r="AL167" s="51">
        <f t="shared" si="250"/>
        <v>0</v>
      </c>
      <c r="AM167" s="51">
        <f t="shared" si="251"/>
        <v>237.36194693518701</v>
      </c>
      <c r="AN167" s="51">
        <f t="shared" si="252"/>
        <v>0</v>
      </c>
      <c r="AO167" s="51">
        <f t="shared" si="253"/>
        <v>0</v>
      </c>
      <c r="AP167" s="51">
        <f t="shared" si="254"/>
        <v>0</v>
      </c>
      <c r="AQ167" s="57">
        <f t="shared" si="255"/>
        <v>0</v>
      </c>
      <c r="AR167" s="281"/>
    </row>
    <row r="168" spans="2:44" ht="12.95" customHeight="1">
      <c r="B168" s="52">
        <f t="shared" si="160"/>
        <v>44146</v>
      </c>
      <c r="C168" s="48">
        <f>'5. APORTE_AMORTIZAÇÃO_QUOTISTAS'!B161</f>
        <v>44146</v>
      </c>
      <c r="D168" s="49">
        <f>'5. APORTE_AMORTIZAÇÃO_QUOTISTAS'!E161</f>
        <v>240000</v>
      </c>
      <c r="E168" s="49">
        <f>'5. APORTE_AMORTIZAÇÃO_QUOTISTAS'!H161</f>
        <v>0</v>
      </c>
      <c r="F168" s="49">
        <f>'5. APORTE_AMORTIZAÇÃO_QUOTISTAS'!K161</f>
        <v>0</v>
      </c>
      <c r="G168" s="49">
        <f>'5. APORTE_AMORTIZAÇÃO_QUOTISTAS'!N161</f>
        <v>0</v>
      </c>
      <c r="H168" s="49">
        <f>'5. APORTE_AMORTIZAÇÃO_QUOTISTAS'!Q161</f>
        <v>0</v>
      </c>
      <c r="I168" s="49">
        <f>'5. APORTE_AMORTIZAÇÃO_QUOTISTAS'!T161</f>
        <v>0</v>
      </c>
      <c r="J168" s="59">
        <f>-'5. APORTE_AMORTIZAÇÃO_QUOTISTAS'!Z161</f>
        <v>0</v>
      </c>
      <c r="K168" s="59">
        <f>-'5. APORTE_AMORTIZAÇÃO_QUOTISTAS'!AA161</f>
        <v>0</v>
      </c>
      <c r="L168" s="59">
        <f>-'5. APORTE_AMORTIZAÇÃO_QUOTISTAS'!AB161</f>
        <v>0</v>
      </c>
      <c r="M168" s="59">
        <f>-'5. APORTE_AMORTIZAÇÃO_QUOTISTAS'!AC161</f>
        <v>0</v>
      </c>
      <c r="N168" s="59">
        <f>-'5. APORTE_AMORTIZAÇÃO_QUOTISTAS'!AD161</f>
        <v>0</v>
      </c>
      <c r="O168" s="59">
        <f>-'5. APORTE_AMORTIZAÇÃO_QUOTISTAS'!AE161</f>
        <v>0</v>
      </c>
      <c r="P168" s="49">
        <f t="shared" ref="P168:P169" si="256">D168+J168</f>
        <v>240000</v>
      </c>
      <c r="Q168" s="49">
        <f t="shared" ref="Q168:Q169" si="257">E168+K168</f>
        <v>0</v>
      </c>
      <c r="R168" s="49">
        <f t="shared" ref="R168:R169" si="258">F168+L168</f>
        <v>0</v>
      </c>
      <c r="S168" s="49">
        <f t="shared" ref="S168:S169" si="259">G168+M168</f>
        <v>0</v>
      </c>
      <c r="T168" s="49">
        <f t="shared" ref="T168:T169" si="260">H168+N168</f>
        <v>0</v>
      </c>
      <c r="U168" s="49">
        <f t="shared" ref="U168:U169" si="261">I168+O168</f>
        <v>0</v>
      </c>
      <c r="V168" s="49">
        <f t="shared" ref="V168:V169" si="262">SUM(P168:U168)</f>
        <v>240000</v>
      </c>
      <c r="W168" s="54">
        <f t="shared" ref="W168:W169" si="263">W167+V168</f>
        <v>73039746</v>
      </c>
      <c r="X168" s="61" t="s">
        <v>247</v>
      </c>
      <c r="Y168" s="250" t="str">
        <f>'4. IPCA_IBGE'!B121</f>
        <v>out.24</v>
      </c>
      <c r="Z168" s="250">
        <f>'4. IPCA_IBGE'!C121</f>
        <v>7036.33</v>
      </c>
      <c r="AA168" s="232">
        <f t="shared" ref="AA168:AA169" si="264">(P168)/Z168</f>
        <v>34.108690183661082</v>
      </c>
      <c r="AB168" s="62">
        <f t="shared" ref="AB168:AB169" si="265">Q168/Z168</f>
        <v>0</v>
      </c>
      <c r="AC168" s="62">
        <f t="shared" ref="AC168:AC169" si="266">R168/Z168</f>
        <v>0</v>
      </c>
      <c r="AD168" s="62">
        <f t="shared" ref="AD168:AD169" si="267">S168/Z168</f>
        <v>0</v>
      </c>
      <c r="AE168" s="62">
        <f t="shared" ref="AE168:AE169" si="268">T168/Z168</f>
        <v>0</v>
      </c>
      <c r="AF168" s="62">
        <f t="shared" ref="AF168:AF169" si="269">U168/Z168</f>
        <v>0</v>
      </c>
      <c r="AG168" s="62">
        <f t="shared" ref="AG168:AG169" si="270">SUM(AA168:AF168)</f>
        <v>34.108690183661082</v>
      </c>
      <c r="AH168" s="237">
        <f t="shared" ref="AH168:AH169" si="271">AH167+AG168</f>
        <v>13158.784250652172</v>
      </c>
      <c r="AI168" s="278"/>
      <c r="AJ168" s="239">
        <f t="shared" ref="AJ168:AJ169" si="272">($AA$6-C168)</f>
        <v>49</v>
      </c>
      <c r="AK168" s="56">
        <f t="shared" ref="AK168:AK169" si="273">(V168*(1+$AQ$9)^(AJ168/360))-V168</f>
        <v>1911.0191718797723</v>
      </c>
      <c r="AL168" s="51">
        <f t="shared" ref="AL168:AL169" si="274">(P168*(1+$AQ$9)^(AJ168/360))-P168</f>
        <v>1911.0191718797723</v>
      </c>
      <c r="AM168" s="51">
        <f t="shared" ref="AM168:AM169" si="275">(Q168*(1+$AQ$9)^(AJ168/360))-Q168</f>
        <v>0</v>
      </c>
      <c r="AN168" s="51">
        <f t="shared" ref="AN168:AN169" si="276">(R168*(1+$AQ$9)^(AJ168/360))-R168</f>
        <v>0</v>
      </c>
      <c r="AO168" s="51">
        <f t="shared" ref="AO168:AO169" si="277">(S168*(1+$AQ$9)^(AJ168/360))-S168</f>
        <v>0</v>
      </c>
      <c r="AP168" s="51">
        <f t="shared" ref="AP168:AP169" si="278">(T168*(1+$AQ$9)^(AJ168/360))-T168</f>
        <v>0</v>
      </c>
      <c r="AQ168" s="57">
        <f t="shared" ref="AQ168:AQ169" si="279">(U168*(1+$AQ$9)^(AJ168/360))-U168</f>
        <v>0</v>
      </c>
      <c r="AR168" s="281"/>
    </row>
    <row r="169" spans="2:44" ht="12.95" customHeight="1">
      <c r="B169" s="52">
        <f t="shared" si="160"/>
        <v>44152</v>
      </c>
      <c r="C169" s="48">
        <f>'5. APORTE_AMORTIZAÇÃO_QUOTISTAS'!B162</f>
        <v>44152</v>
      </c>
      <c r="D169" s="49">
        <f>'5. APORTE_AMORTIZAÇÃO_QUOTISTAS'!E162</f>
        <v>0</v>
      </c>
      <c r="E169" s="49">
        <f>'5. APORTE_AMORTIZAÇÃO_QUOTISTAS'!H162</f>
        <v>0</v>
      </c>
      <c r="F169" s="49">
        <f>'5. APORTE_AMORTIZAÇÃO_QUOTISTAS'!K162</f>
        <v>0</v>
      </c>
      <c r="G169" s="49">
        <f>'5. APORTE_AMORTIZAÇÃO_QUOTISTAS'!N162</f>
        <v>240000</v>
      </c>
      <c r="H169" s="49">
        <f>'5. APORTE_AMORTIZAÇÃO_QUOTISTAS'!Q162</f>
        <v>60000</v>
      </c>
      <c r="I169" s="49">
        <f>'5. APORTE_AMORTIZAÇÃO_QUOTISTAS'!T162</f>
        <v>0</v>
      </c>
      <c r="J169" s="59">
        <f>-'5. APORTE_AMORTIZAÇÃO_QUOTISTAS'!Z162</f>
        <v>0</v>
      </c>
      <c r="K169" s="59">
        <f>-'5. APORTE_AMORTIZAÇÃO_QUOTISTAS'!AA162</f>
        <v>0</v>
      </c>
      <c r="L169" s="59">
        <f>-'5. APORTE_AMORTIZAÇÃO_QUOTISTAS'!AB162</f>
        <v>0</v>
      </c>
      <c r="M169" s="59">
        <f>-'5. APORTE_AMORTIZAÇÃO_QUOTISTAS'!AC162</f>
        <v>0</v>
      </c>
      <c r="N169" s="59">
        <f>-'5. APORTE_AMORTIZAÇÃO_QUOTISTAS'!AD162</f>
        <v>0</v>
      </c>
      <c r="O169" s="59">
        <f>-'5. APORTE_AMORTIZAÇÃO_QUOTISTAS'!AE162</f>
        <v>0</v>
      </c>
      <c r="P169" s="49">
        <f t="shared" si="256"/>
        <v>0</v>
      </c>
      <c r="Q169" s="49">
        <f t="shared" si="257"/>
        <v>0</v>
      </c>
      <c r="R169" s="49">
        <f t="shared" si="258"/>
        <v>0</v>
      </c>
      <c r="S169" s="49">
        <f t="shared" si="259"/>
        <v>240000</v>
      </c>
      <c r="T169" s="49">
        <f t="shared" si="260"/>
        <v>60000</v>
      </c>
      <c r="U169" s="49">
        <f t="shared" si="261"/>
        <v>0</v>
      </c>
      <c r="V169" s="49">
        <f t="shared" si="262"/>
        <v>300000</v>
      </c>
      <c r="W169" s="54">
        <f t="shared" si="263"/>
        <v>73339746</v>
      </c>
      <c r="X169" s="61" t="s">
        <v>247</v>
      </c>
      <c r="Y169" s="250" t="str">
        <f>'4. IPCA_IBGE'!B121</f>
        <v>out.24</v>
      </c>
      <c r="Z169" s="250">
        <f>'4. IPCA_IBGE'!C121</f>
        <v>7036.33</v>
      </c>
      <c r="AA169" s="232">
        <f t="shared" si="264"/>
        <v>0</v>
      </c>
      <c r="AB169" s="62">
        <f t="shared" si="265"/>
        <v>0</v>
      </c>
      <c r="AC169" s="62">
        <f t="shared" si="266"/>
        <v>0</v>
      </c>
      <c r="AD169" s="62">
        <f t="shared" si="267"/>
        <v>34.108690183661082</v>
      </c>
      <c r="AE169" s="62">
        <f t="shared" si="268"/>
        <v>8.5271725459152705</v>
      </c>
      <c r="AF169" s="62">
        <f t="shared" si="269"/>
        <v>0</v>
      </c>
      <c r="AG169" s="62">
        <f t="shared" si="270"/>
        <v>42.635862729576353</v>
      </c>
      <c r="AH169" s="237">
        <f t="shared" si="271"/>
        <v>13201.420113381748</v>
      </c>
      <c r="AI169" s="278"/>
      <c r="AJ169" s="239">
        <f t="shared" si="272"/>
        <v>43</v>
      </c>
      <c r="AK169" s="56">
        <f t="shared" si="273"/>
        <v>2095.2521197660244</v>
      </c>
      <c r="AL169" s="51">
        <f t="shared" si="274"/>
        <v>0</v>
      </c>
      <c r="AM169" s="51">
        <f t="shared" si="275"/>
        <v>0</v>
      </c>
      <c r="AN169" s="51">
        <f t="shared" si="276"/>
        <v>0</v>
      </c>
      <c r="AO169" s="51">
        <f t="shared" si="277"/>
        <v>1676.2016958128079</v>
      </c>
      <c r="AP169" s="51">
        <f t="shared" si="278"/>
        <v>419.05042395320197</v>
      </c>
      <c r="AQ169" s="57">
        <f t="shared" si="279"/>
        <v>0</v>
      </c>
      <c r="AR169" s="281"/>
    </row>
    <row r="170" spans="2:44" ht="12.95" customHeight="1">
      <c r="B170" s="52">
        <f t="shared" ref="B170:B172" si="280">C170</f>
        <v>44153</v>
      </c>
      <c r="C170" s="48">
        <f>'5. APORTE_AMORTIZAÇÃO_QUOTISTAS'!B163</f>
        <v>44153</v>
      </c>
      <c r="D170" s="49">
        <f>'5. APORTE_AMORTIZAÇÃO_QUOTISTAS'!E163</f>
        <v>0</v>
      </c>
      <c r="E170" s="49">
        <f>'5. APORTE_AMORTIZAÇÃO_QUOTISTAS'!H163</f>
        <v>0</v>
      </c>
      <c r="F170" s="49">
        <f>'5. APORTE_AMORTIZAÇÃO_QUOTISTAS'!K163</f>
        <v>27000</v>
      </c>
      <c r="G170" s="49">
        <f>'5. APORTE_AMORTIZAÇÃO_QUOTISTAS'!N163</f>
        <v>0</v>
      </c>
      <c r="H170" s="49">
        <f>'5. APORTE_AMORTIZAÇÃO_QUOTISTAS'!Q163</f>
        <v>0</v>
      </c>
      <c r="I170" s="49">
        <f>'5. APORTE_AMORTIZAÇÃO_QUOTISTAS'!T163</f>
        <v>0</v>
      </c>
      <c r="J170" s="59">
        <f>-'5. APORTE_AMORTIZAÇÃO_QUOTISTAS'!Z163</f>
        <v>0</v>
      </c>
      <c r="K170" s="59">
        <f>-'5. APORTE_AMORTIZAÇÃO_QUOTISTAS'!AA163</f>
        <v>0</v>
      </c>
      <c r="L170" s="59">
        <f>-'5. APORTE_AMORTIZAÇÃO_QUOTISTAS'!AB163</f>
        <v>0</v>
      </c>
      <c r="M170" s="59">
        <f>-'5. APORTE_AMORTIZAÇÃO_QUOTISTAS'!AC163</f>
        <v>0</v>
      </c>
      <c r="N170" s="59">
        <f>-'5. APORTE_AMORTIZAÇÃO_QUOTISTAS'!AD163</f>
        <v>0</v>
      </c>
      <c r="O170" s="59">
        <f>-'5. APORTE_AMORTIZAÇÃO_QUOTISTAS'!AE163</f>
        <v>0</v>
      </c>
      <c r="P170" s="49">
        <f t="shared" ref="P170:P172" si="281">D170+J170</f>
        <v>0</v>
      </c>
      <c r="Q170" s="49">
        <f t="shared" ref="Q170:Q172" si="282">E170+K170</f>
        <v>0</v>
      </c>
      <c r="R170" s="49">
        <f t="shared" ref="R170:R172" si="283">F170+L170</f>
        <v>27000</v>
      </c>
      <c r="S170" s="49">
        <f t="shared" ref="S170:S172" si="284">G170+M170</f>
        <v>0</v>
      </c>
      <c r="T170" s="49">
        <f t="shared" ref="T170:T172" si="285">H170+N170</f>
        <v>0</v>
      </c>
      <c r="U170" s="49">
        <f t="shared" ref="U170:U172" si="286">I170+O170</f>
        <v>0</v>
      </c>
      <c r="V170" s="49">
        <f t="shared" ref="V170:V172" si="287">SUM(P170:U170)</f>
        <v>27000</v>
      </c>
      <c r="W170" s="54">
        <f t="shared" ref="W170:W172" si="288">W169+V170</f>
        <v>73366746</v>
      </c>
      <c r="X170" s="61" t="s">
        <v>247</v>
      </c>
      <c r="Y170" s="250" t="str">
        <f>'4. IPCA_IBGE'!B121</f>
        <v>out.24</v>
      </c>
      <c r="Z170" s="250">
        <f>'4. IPCA_IBGE'!C121</f>
        <v>7036.33</v>
      </c>
      <c r="AA170" s="232">
        <f t="shared" ref="AA170:AA172" si="289">(P170)/Z170</f>
        <v>0</v>
      </c>
      <c r="AB170" s="62">
        <f t="shared" ref="AB170:AB172" si="290">Q170/Z170</f>
        <v>0</v>
      </c>
      <c r="AC170" s="62">
        <f t="shared" ref="AC170:AC172" si="291">R170/Z170</f>
        <v>3.8372276456618719</v>
      </c>
      <c r="AD170" s="62">
        <f t="shared" ref="AD170:AD172" si="292">S170/Z170</f>
        <v>0</v>
      </c>
      <c r="AE170" s="62">
        <f t="shared" ref="AE170:AE172" si="293">T170/Z170</f>
        <v>0</v>
      </c>
      <c r="AF170" s="62">
        <f t="shared" ref="AF170:AF172" si="294">U170/Z170</f>
        <v>0</v>
      </c>
      <c r="AG170" s="62">
        <f t="shared" ref="AG170:AG172" si="295">SUM(AA170:AF170)</f>
        <v>3.8372276456618719</v>
      </c>
      <c r="AH170" s="237">
        <f t="shared" ref="AH170:AH172" si="296">AH169+AG170</f>
        <v>13205.257341027409</v>
      </c>
      <c r="AI170" s="278"/>
      <c r="AJ170" s="239">
        <f t="shared" ref="AJ170:AJ172" si="297">($AA$6-C170)</f>
        <v>42</v>
      </c>
      <c r="AK170" s="56">
        <f t="shared" ref="AK170:AK172" si="298">(V170*(1+$AQ$9)^(AJ170/360))-V170</f>
        <v>184.17235678073484</v>
      </c>
      <c r="AL170" s="51">
        <f t="shared" ref="AL170:AL172" si="299">(P170*(1+$AQ$9)^(AJ170/360))-P170</f>
        <v>0</v>
      </c>
      <c r="AM170" s="51">
        <f t="shared" ref="AM170:AM172" si="300">(Q170*(1+$AQ$9)^(AJ170/360))-Q170</f>
        <v>0</v>
      </c>
      <c r="AN170" s="51">
        <f t="shared" ref="AN170:AN172" si="301">(R170*(1+$AQ$9)^(AJ170/360))-R170</f>
        <v>184.17235678073484</v>
      </c>
      <c r="AO170" s="51">
        <f t="shared" ref="AO170:AO172" si="302">(S170*(1+$AQ$9)^(AJ170/360))-S170</f>
        <v>0</v>
      </c>
      <c r="AP170" s="51">
        <f t="shared" ref="AP170:AP172" si="303">(T170*(1+$AQ$9)^(AJ170/360))-T170</f>
        <v>0</v>
      </c>
      <c r="AQ170" s="57">
        <f t="shared" ref="AQ170:AQ172" si="304">(U170*(1+$AQ$9)^(AJ170/360))-U170</f>
        <v>0</v>
      </c>
      <c r="AR170" s="281"/>
    </row>
    <row r="171" spans="2:44" ht="12.95" customHeight="1">
      <c r="B171" s="52">
        <f t="shared" si="280"/>
        <v>44184</v>
      </c>
      <c r="C171" s="48">
        <f>'5. APORTE_AMORTIZAÇÃO_QUOTISTAS'!B164</f>
        <v>44184</v>
      </c>
      <c r="D171" s="49">
        <f>'5. APORTE_AMORTIZAÇÃO_QUOTISTAS'!E164</f>
        <v>0</v>
      </c>
      <c r="E171" s="49">
        <f>'5. APORTE_AMORTIZAÇÃO_QUOTISTAS'!H164</f>
        <v>0</v>
      </c>
      <c r="F171" s="49">
        <f>'5. APORTE_AMORTIZAÇÃO_QUOTISTAS'!K164</f>
        <v>0</v>
      </c>
      <c r="G171" s="49">
        <f>'5. APORTE_AMORTIZAÇÃO_QUOTISTAS'!N164</f>
        <v>0</v>
      </c>
      <c r="H171" s="49">
        <f>'5. APORTE_AMORTIZAÇÃO_QUOTISTAS'!Q164</f>
        <v>0</v>
      </c>
      <c r="I171" s="49">
        <f>'5. APORTE_AMORTIZAÇÃO_QUOTISTAS'!T164</f>
        <v>27000</v>
      </c>
      <c r="J171" s="59">
        <f>-'5. APORTE_AMORTIZAÇÃO_QUOTISTAS'!Z164</f>
        <v>0</v>
      </c>
      <c r="K171" s="59">
        <f>-'5. APORTE_AMORTIZAÇÃO_QUOTISTAS'!AA164</f>
        <v>0</v>
      </c>
      <c r="L171" s="59">
        <f>-'5. APORTE_AMORTIZAÇÃO_QUOTISTAS'!AB164</f>
        <v>0</v>
      </c>
      <c r="M171" s="59">
        <f>-'5. APORTE_AMORTIZAÇÃO_QUOTISTAS'!AC164</f>
        <v>0</v>
      </c>
      <c r="N171" s="59">
        <f>-'5. APORTE_AMORTIZAÇÃO_QUOTISTAS'!AD164</f>
        <v>0</v>
      </c>
      <c r="O171" s="59">
        <f>-'5. APORTE_AMORTIZAÇÃO_QUOTISTAS'!AE164</f>
        <v>0</v>
      </c>
      <c r="P171" s="49">
        <f t="shared" si="281"/>
        <v>0</v>
      </c>
      <c r="Q171" s="49">
        <f t="shared" si="282"/>
        <v>0</v>
      </c>
      <c r="R171" s="49">
        <f t="shared" si="283"/>
        <v>0</v>
      </c>
      <c r="S171" s="49">
        <f t="shared" si="284"/>
        <v>0</v>
      </c>
      <c r="T171" s="49">
        <f t="shared" si="285"/>
        <v>0</v>
      </c>
      <c r="U171" s="49">
        <f t="shared" si="286"/>
        <v>27000</v>
      </c>
      <c r="V171" s="49">
        <f t="shared" si="287"/>
        <v>27000</v>
      </c>
      <c r="W171" s="54">
        <f t="shared" si="288"/>
        <v>73393746</v>
      </c>
      <c r="X171" s="61" t="s">
        <v>248</v>
      </c>
      <c r="Y171" s="250" t="str">
        <f>'4. IPCA_IBGE'!B122</f>
        <v>nov.24</v>
      </c>
      <c r="Z171" s="250">
        <f>'4. IPCA_IBGE'!C122</f>
        <v>7063.77</v>
      </c>
      <c r="AA171" s="232">
        <f t="shared" si="289"/>
        <v>0</v>
      </c>
      <c r="AB171" s="62">
        <f t="shared" si="290"/>
        <v>0</v>
      </c>
      <c r="AC171" s="62">
        <f t="shared" si="291"/>
        <v>0</v>
      </c>
      <c r="AD171" s="62">
        <f t="shared" si="292"/>
        <v>0</v>
      </c>
      <c r="AE171" s="62">
        <f t="shared" si="293"/>
        <v>0</v>
      </c>
      <c r="AF171" s="62">
        <f t="shared" si="294"/>
        <v>3.8223215082031263</v>
      </c>
      <c r="AG171" s="62">
        <f t="shared" si="295"/>
        <v>3.8223215082031263</v>
      </c>
      <c r="AH171" s="237">
        <f t="shared" si="296"/>
        <v>13209.079662535612</v>
      </c>
      <c r="AI171" s="278"/>
      <c r="AJ171" s="239">
        <f t="shared" si="297"/>
        <v>11</v>
      </c>
      <c r="AK171" s="56">
        <f t="shared" si="298"/>
        <v>48.114669105430949</v>
      </c>
      <c r="AL171" s="51">
        <f t="shared" si="299"/>
        <v>0</v>
      </c>
      <c r="AM171" s="51">
        <f t="shared" si="300"/>
        <v>0</v>
      </c>
      <c r="AN171" s="51">
        <f t="shared" si="301"/>
        <v>0</v>
      </c>
      <c r="AO171" s="51">
        <f t="shared" si="302"/>
        <v>0</v>
      </c>
      <c r="AP171" s="51">
        <f t="shared" si="303"/>
        <v>0</v>
      </c>
      <c r="AQ171" s="57">
        <f t="shared" si="304"/>
        <v>48.114669105430949</v>
      </c>
      <c r="AR171" s="281"/>
    </row>
    <row r="172" spans="2:44" ht="12.95" customHeight="1">
      <c r="B172" s="52">
        <f t="shared" si="280"/>
        <v>44204</v>
      </c>
      <c r="C172" s="48">
        <f>'5. APORTE_AMORTIZAÇÃO_QUOTISTAS'!B165</f>
        <v>44204</v>
      </c>
      <c r="D172" s="49">
        <f>'5. APORTE_AMORTIZAÇÃO_QUOTISTAS'!E165</f>
        <v>0</v>
      </c>
      <c r="E172" s="49">
        <f>'5. APORTE_AMORTIZAÇÃO_QUOTISTAS'!H165</f>
        <v>6000</v>
      </c>
      <c r="F172" s="49">
        <f>'5. APORTE_AMORTIZAÇÃO_QUOTISTAS'!K165</f>
        <v>0</v>
      </c>
      <c r="G172" s="49">
        <f>'5. APORTE_AMORTIZAÇÃO_QUOTISTAS'!N165</f>
        <v>0</v>
      </c>
      <c r="H172" s="49">
        <f>'5. APORTE_AMORTIZAÇÃO_QUOTISTAS'!Q165</f>
        <v>0</v>
      </c>
      <c r="I172" s="49">
        <f>'5. APORTE_AMORTIZAÇÃO_QUOTISTAS'!T165</f>
        <v>0</v>
      </c>
      <c r="J172" s="59">
        <f>-'5. APORTE_AMORTIZAÇÃO_QUOTISTAS'!Z165</f>
        <v>0</v>
      </c>
      <c r="K172" s="59">
        <f>-'5. APORTE_AMORTIZAÇÃO_QUOTISTAS'!AA165</f>
        <v>0</v>
      </c>
      <c r="L172" s="59">
        <f>-'5. APORTE_AMORTIZAÇÃO_QUOTISTAS'!AB165</f>
        <v>0</v>
      </c>
      <c r="M172" s="59">
        <f>-'5. APORTE_AMORTIZAÇÃO_QUOTISTAS'!AC165</f>
        <v>0</v>
      </c>
      <c r="N172" s="59">
        <f>-'5. APORTE_AMORTIZAÇÃO_QUOTISTAS'!AD165</f>
        <v>0</v>
      </c>
      <c r="O172" s="59">
        <f>-'5. APORTE_AMORTIZAÇÃO_QUOTISTAS'!AE165</f>
        <v>0</v>
      </c>
      <c r="P172" s="49">
        <f t="shared" si="281"/>
        <v>0</v>
      </c>
      <c r="Q172" s="49">
        <f t="shared" si="282"/>
        <v>6000</v>
      </c>
      <c r="R172" s="49">
        <f t="shared" si="283"/>
        <v>0</v>
      </c>
      <c r="S172" s="49">
        <f t="shared" si="284"/>
        <v>0</v>
      </c>
      <c r="T172" s="49">
        <f t="shared" si="285"/>
        <v>0</v>
      </c>
      <c r="U172" s="49">
        <f t="shared" si="286"/>
        <v>0</v>
      </c>
      <c r="V172" s="49">
        <f t="shared" si="287"/>
        <v>6000</v>
      </c>
      <c r="W172" s="54">
        <f t="shared" si="288"/>
        <v>73399746</v>
      </c>
      <c r="X172" s="61" t="s">
        <v>249</v>
      </c>
      <c r="Y172" s="250" t="str">
        <f>'4. IPCA_IBGE'!B123</f>
        <v>dez.24</v>
      </c>
      <c r="Z172" s="250">
        <f>'4. IPCA_IBGE'!C123</f>
        <v>7100.5</v>
      </c>
      <c r="AA172" s="232">
        <f t="shared" si="289"/>
        <v>0</v>
      </c>
      <c r="AB172" s="62">
        <f t="shared" si="290"/>
        <v>0.84501091472431522</v>
      </c>
      <c r="AC172" s="62">
        <f t="shared" si="291"/>
        <v>0</v>
      </c>
      <c r="AD172" s="62">
        <f t="shared" si="292"/>
        <v>0</v>
      </c>
      <c r="AE172" s="62">
        <f t="shared" si="293"/>
        <v>0</v>
      </c>
      <c r="AF172" s="62">
        <f t="shared" si="294"/>
        <v>0</v>
      </c>
      <c r="AG172" s="62">
        <f t="shared" si="295"/>
        <v>0.84501091472431522</v>
      </c>
      <c r="AH172" s="237">
        <f t="shared" si="296"/>
        <v>13209.924673450338</v>
      </c>
      <c r="AI172" s="278"/>
      <c r="AJ172" s="239">
        <f t="shared" si="297"/>
        <v>-9</v>
      </c>
      <c r="AK172" s="56">
        <f t="shared" si="298"/>
        <v>-8.7339731855954597</v>
      </c>
      <c r="AL172" s="51">
        <f t="shared" si="299"/>
        <v>0</v>
      </c>
      <c r="AM172" s="51">
        <f t="shared" si="300"/>
        <v>-8.7339731855954597</v>
      </c>
      <c r="AN172" s="51">
        <f t="shared" si="301"/>
        <v>0</v>
      </c>
      <c r="AO172" s="51">
        <f t="shared" si="302"/>
        <v>0</v>
      </c>
      <c r="AP172" s="51">
        <f t="shared" si="303"/>
        <v>0</v>
      </c>
      <c r="AQ172" s="57">
        <f t="shared" si="304"/>
        <v>0</v>
      </c>
      <c r="AR172" s="281"/>
    </row>
    <row r="173" spans="2:44" ht="12.95" customHeight="1">
      <c r="B173" s="52"/>
      <c r="C173" s="48"/>
      <c r="D173" s="49"/>
      <c r="E173" s="49"/>
      <c r="F173" s="49"/>
      <c r="G173" s="49"/>
      <c r="H173" s="49"/>
      <c r="I173" s="49"/>
      <c r="J173" s="59"/>
      <c r="K173" s="59"/>
      <c r="L173" s="59"/>
      <c r="M173" s="59"/>
      <c r="N173" s="59"/>
      <c r="O173" s="59"/>
      <c r="P173" s="49"/>
      <c r="Q173" s="49"/>
      <c r="R173" s="49"/>
      <c r="S173" s="49"/>
      <c r="T173" s="49"/>
      <c r="U173" s="49"/>
      <c r="V173" s="49"/>
      <c r="W173" s="54"/>
      <c r="X173" s="61"/>
      <c r="Y173" s="250"/>
      <c r="Z173" s="250"/>
      <c r="AA173" s="232"/>
      <c r="AB173" s="62"/>
      <c r="AC173" s="62"/>
      <c r="AD173" s="62"/>
      <c r="AE173" s="62"/>
      <c r="AF173" s="62"/>
      <c r="AG173" s="62"/>
      <c r="AH173" s="237"/>
      <c r="AI173" s="278"/>
      <c r="AJ173" s="239"/>
      <c r="AK173" s="56"/>
      <c r="AL173" s="51"/>
      <c r="AM173" s="51"/>
      <c r="AN173" s="51"/>
      <c r="AO173" s="51"/>
      <c r="AP173" s="51"/>
      <c r="AQ173" s="57"/>
      <c r="AR173" s="281"/>
    </row>
    <row r="174" spans="2:44" ht="12.95" customHeight="1">
      <c r="B174" s="52"/>
      <c r="C174" s="48"/>
      <c r="D174" s="49"/>
      <c r="E174" s="49"/>
      <c r="F174" s="49"/>
      <c r="G174" s="49"/>
      <c r="H174" s="49"/>
      <c r="I174" s="49"/>
      <c r="J174" s="59"/>
      <c r="K174" s="59"/>
      <c r="L174" s="59"/>
      <c r="M174" s="59"/>
      <c r="N174" s="59"/>
      <c r="O174" s="59"/>
      <c r="P174" s="49"/>
      <c r="Q174" s="49"/>
      <c r="R174" s="49"/>
      <c r="S174" s="49"/>
      <c r="T174" s="49"/>
      <c r="U174" s="49"/>
      <c r="V174" s="49"/>
      <c r="W174" s="54"/>
      <c r="X174" s="61"/>
      <c r="Y174" s="250"/>
      <c r="Z174" s="250"/>
      <c r="AA174" s="232"/>
      <c r="AB174" s="62"/>
      <c r="AC174" s="62"/>
      <c r="AD174" s="62"/>
      <c r="AE174" s="62"/>
      <c r="AF174" s="62"/>
      <c r="AG174" s="62"/>
      <c r="AH174" s="237"/>
      <c r="AI174" s="278"/>
      <c r="AJ174" s="239"/>
      <c r="AK174" s="56"/>
      <c r="AL174" s="51"/>
      <c r="AM174" s="51"/>
      <c r="AN174" s="51"/>
      <c r="AO174" s="51"/>
      <c r="AP174" s="51"/>
      <c r="AQ174" s="57"/>
      <c r="AR174" s="281"/>
    </row>
    <row r="175" spans="2:44" ht="12.95" customHeight="1">
      <c r="B175" s="52"/>
      <c r="C175" s="48"/>
      <c r="D175" s="49"/>
      <c r="E175" s="49"/>
      <c r="F175" s="49"/>
      <c r="G175" s="49"/>
      <c r="H175" s="49"/>
      <c r="I175" s="49"/>
      <c r="J175" s="59"/>
      <c r="K175" s="59"/>
      <c r="L175" s="59"/>
      <c r="M175" s="59"/>
      <c r="N175" s="59"/>
      <c r="O175" s="59"/>
      <c r="P175" s="49"/>
      <c r="Q175" s="49"/>
      <c r="R175" s="49"/>
      <c r="S175" s="49"/>
      <c r="T175" s="49"/>
      <c r="U175" s="49"/>
      <c r="V175" s="49"/>
      <c r="W175" s="54"/>
      <c r="X175" s="61"/>
      <c r="Y175" s="250"/>
      <c r="Z175" s="250"/>
      <c r="AA175" s="232"/>
      <c r="AB175" s="62"/>
      <c r="AC175" s="62"/>
      <c r="AD175" s="62"/>
      <c r="AE175" s="62"/>
      <c r="AF175" s="62"/>
      <c r="AG175" s="62"/>
      <c r="AH175" s="237"/>
      <c r="AI175" s="278"/>
      <c r="AJ175" s="239"/>
      <c r="AK175" s="56"/>
      <c r="AL175" s="51"/>
      <c r="AM175" s="51"/>
      <c r="AN175" s="51"/>
      <c r="AO175" s="51"/>
      <c r="AP175" s="51"/>
      <c r="AQ175" s="57"/>
      <c r="AR175" s="281"/>
    </row>
    <row r="176" spans="2:44" ht="12.95" customHeight="1">
      <c r="B176" s="52"/>
      <c r="C176" s="48"/>
      <c r="D176" s="49"/>
      <c r="E176" s="49"/>
      <c r="F176" s="49"/>
      <c r="G176" s="49"/>
      <c r="H176" s="49"/>
      <c r="I176" s="49"/>
      <c r="J176" s="59"/>
      <c r="K176" s="59"/>
      <c r="L176" s="59"/>
      <c r="M176" s="59"/>
      <c r="N176" s="59"/>
      <c r="O176" s="59"/>
      <c r="P176" s="49"/>
      <c r="Q176" s="49"/>
      <c r="R176" s="49"/>
      <c r="S176" s="49"/>
      <c r="T176" s="49"/>
      <c r="U176" s="49"/>
      <c r="V176" s="49"/>
      <c r="W176" s="54"/>
      <c r="X176" s="61"/>
      <c r="Y176" s="250"/>
      <c r="Z176" s="250"/>
      <c r="AA176" s="232"/>
      <c r="AB176" s="62"/>
      <c r="AC176" s="62"/>
      <c r="AD176" s="62"/>
      <c r="AE176" s="62"/>
      <c r="AF176" s="62"/>
      <c r="AG176" s="62"/>
      <c r="AH176" s="237"/>
      <c r="AI176" s="278"/>
      <c r="AJ176" s="239"/>
      <c r="AK176" s="56"/>
      <c r="AL176" s="51"/>
      <c r="AM176" s="51"/>
      <c r="AN176" s="51"/>
      <c r="AO176" s="51"/>
      <c r="AP176" s="51"/>
      <c r="AQ176" s="57"/>
      <c r="AR176" s="281"/>
    </row>
    <row r="177" spans="2:44" ht="12.95" customHeight="1">
      <c r="B177" s="52"/>
      <c r="C177" s="48"/>
      <c r="D177" s="49"/>
      <c r="E177" s="49"/>
      <c r="F177" s="49"/>
      <c r="G177" s="49"/>
      <c r="H177" s="49"/>
      <c r="I177" s="49"/>
      <c r="J177" s="59"/>
      <c r="K177" s="59"/>
      <c r="L177" s="59"/>
      <c r="M177" s="59"/>
      <c r="N177" s="59"/>
      <c r="O177" s="59"/>
      <c r="P177" s="49"/>
      <c r="Q177" s="49"/>
      <c r="R177" s="49"/>
      <c r="S177" s="49"/>
      <c r="T177" s="49"/>
      <c r="U177" s="49"/>
      <c r="V177" s="49"/>
      <c r="W177" s="54"/>
      <c r="X177" s="61"/>
      <c r="Y177" s="250"/>
      <c r="Z177" s="250"/>
      <c r="AA177" s="232"/>
      <c r="AB177" s="62"/>
      <c r="AC177" s="62"/>
      <c r="AD177" s="62"/>
      <c r="AE177" s="62"/>
      <c r="AF177" s="62"/>
      <c r="AG177" s="62"/>
      <c r="AH177" s="237"/>
      <c r="AI177" s="278"/>
      <c r="AJ177" s="239"/>
      <c r="AK177" s="56"/>
      <c r="AL177" s="51"/>
      <c r="AM177" s="51"/>
      <c r="AN177" s="51"/>
      <c r="AO177" s="51"/>
      <c r="AP177" s="51"/>
      <c r="AQ177" s="57"/>
      <c r="AR177" s="281"/>
    </row>
    <row r="178" spans="2:44" ht="12.95" customHeight="1">
      <c r="B178" s="52"/>
      <c r="C178" s="48"/>
      <c r="D178" s="49"/>
      <c r="E178" s="49"/>
      <c r="F178" s="49"/>
      <c r="G178" s="49"/>
      <c r="H178" s="49"/>
      <c r="I178" s="49"/>
      <c r="J178" s="59"/>
      <c r="K178" s="59"/>
      <c r="L178" s="59"/>
      <c r="M178" s="59"/>
      <c r="N178" s="59"/>
      <c r="O178" s="59"/>
      <c r="P178" s="49"/>
      <c r="Q178" s="49"/>
      <c r="R178" s="49"/>
      <c r="S178" s="49"/>
      <c r="T178" s="49"/>
      <c r="U178" s="49"/>
      <c r="V178" s="49"/>
      <c r="W178" s="54"/>
      <c r="X178" s="61"/>
      <c r="Y178" s="250"/>
      <c r="Z178" s="250"/>
      <c r="AA178" s="232"/>
      <c r="AB178" s="62"/>
      <c r="AC178" s="62"/>
      <c r="AD178" s="62"/>
      <c r="AE178" s="62"/>
      <c r="AF178" s="62"/>
      <c r="AG178" s="62"/>
      <c r="AH178" s="237"/>
      <c r="AI178" s="278"/>
      <c r="AJ178" s="239"/>
      <c r="AK178" s="56"/>
      <c r="AL178" s="51"/>
      <c r="AM178" s="51"/>
      <c r="AN178" s="51"/>
      <c r="AO178" s="51"/>
      <c r="AP178" s="51"/>
      <c r="AQ178" s="57"/>
      <c r="AR178" s="281"/>
    </row>
    <row r="179" spans="2:44" ht="12.95" customHeight="1" thickBot="1">
      <c r="B179" s="58"/>
      <c r="C179" s="48"/>
      <c r="D179" s="249"/>
      <c r="E179" s="249"/>
      <c r="F179" s="249"/>
      <c r="G179" s="249"/>
      <c r="H179" s="249"/>
      <c r="I179" s="249"/>
      <c r="J179" s="59"/>
      <c r="K179" s="59"/>
      <c r="L179" s="59"/>
      <c r="M179" s="59"/>
      <c r="N179" s="59"/>
      <c r="O179" s="59"/>
      <c r="P179" s="249"/>
      <c r="Q179" s="249"/>
      <c r="R179" s="249"/>
      <c r="S179" s="249"/>
      <c r="T179" s="249"/>
      <c r="U179" s="249"/>
      <c r="V179" s="249"/>
      <c r="W179" s="60"/>
      <c r="X179" s="61"/>
      <c r="Y179" s="250"/>
      <c r="Z179" s="209"/>
      <c r="AA179" s="232"/>
      <c r="AB179" s="229"/>
      <c r="AC179" s="229"/>
      <c r="AD179" s="229"/>
      <c r="AE179" s="229"/>
      <c r="AF179" s="229"/>
      <c r="AG179" s="229"/>
      <c r="AH179" s="237"/>
      <c r="AI179" s="278"/>
      <c r="AJ179" s="251"/>
      <c r="AK179" s="252"/>
      <c r="AL179" s="253"/>
      <c r="AM179" s="254"/>
      <c r="AN179" s="254"/>
      <c r="AO179" s="254"/>
      <c r="AP179" s="254"/>
      <c r="AQ179" s="255"/>
      <c r="AR179" s="281"/>
    </row>
    <row r="180" spans="2:44" s="63" customFormat="1" ht="12" thickBot="1">
      <c r="B180" s="64" t="s">
        <v>55</v>
      </c>
      <c r="C180" s="65"/>
      <c r="D180" s="66"/>
      <c r="E180" s="66"/>
      <c r="F180" s="66"/>
      <c r="G180" s="66"/>
      <c r="H180" s="66"/>
      <c r="I180" s="66"/>
      <c r="J180" s="66"/>
      <c r="K180" s="66"/>
      <c r="L180" s="66"/>
      <c r="M180" s="66"/>
      <c r="N180" s="66"/>
      <c r="O180" s="66"/>
      <c r="P180" s="66"/>
      <c r="Q180" s="66"/>
      <c r="R180" s="66"/>
      <c r="S180" s="66"/>
      <c r="T180" s="66"/>
      <c r="U180" s="66"/>
      <c r="V180" s="66"/>
      <c r="W180" s="67"/>
      <c r="X180" s="68"/>
      <c r="Y180" s="68"/>
      <c r="Z180" s="177"/>
      <c r="AA180" s="233">
        <f t="shared" ref="AA180:AF180" si="305">SUM(AA13:AA179)</f>
        <v>5372.764994733112</v>
      </c>
      <c r="AB180" s="233">
        <f t="shared" si="305"/>
        <v>130.81647650866279</v>
      </c>
      <c r="AC180" s="233">
        <f t="shared" si="305"/>
        <v>587.2122225471353</v>
      </c>
      <c r="AD180" s="233">
        <f t="shared" si="305"/>
        <v>5230.0915088603151</v>
      </c>
      <c r="AE180" s="233">
        <f t="shared" si="305"/>
        <v>1302.2262269355112</v>
      </c>
      <c r="AF180" s="233">
        <f t="shared" si="305"/>
        <v>586.81324386559857</v>
      </c>
      <c r="AG180" s="234">
        <f>SUM(AA180:AF180)</f>
        <v>13209.924673450334</v>
      </c>
      <c r="AH180" s="234"/>
      <c r="AI180" s="234"/>
      <c r="AJ180" s="71"/>
      <c r="AK180" s="212" t="s">
        <v>218</v>
      </c>
      <c r="AL180" s="69">
        <f>'5. APORTE_AMORTIZAÇÃO_QUOTISTAS'!D5</f>
        <v>31359.898000000001</v>
      </c>
      <c r="AM180" s="174">
        <f>'5. APORTE_AMORTIZAÇÃO_QUOTISTAS'!G5</f>
        <v>783.99700000000007</v>
      </c>
      <c r="AN180" s="174">
        <f>'5. APORTE_AMORTIZAÇÃO_QUOTISTAS'!J5</f>
        <v>3527.989</v>
      </c>
      <c r="AO180" s="174">
        <f>'5. APORTE_AMORTIZAÇÃO_QUOTISTAS'!M5</f>
        <v>31359.898000000001</v>
      </c>
      <c r="AP180" s="174">
        <f>'5. APORTE_AMORTIZAÇÃO_QUOTISTAS'!P5</f>
        <v>7839.9750000000004</v>
      </c>
      <c r="AQ180" s="70">
        <f>'5. APORTE_AMORTIZAÇÃO_QUOTISTAS'!S5</f>
        <v>3527.989</v>
      </c>
    </row>
    <row r="181" spans="2:44" ht="13.5" customHeight="1" thickBot="1">
      <c r="B181" s="116" t="s">
        <v>54</v>
      </c>
      <c r="C181" s="117"/>
      <c r="D181" s="175">
        <f t="shared" ref="D181:V181" si="306">SUM(D13:D179)</f>
        <v>31359898</v>
      </c>
      <c r="E181" s="175">
        <f t="shared" si="306"/>
        <v>783997</v>
      </c>
      <c r="F181" s="175">
        <f t="shared" si="306"/>
        <v>3527989</v>
      </c>
      <c r="G181" s="175">
        <f t="shared" si="306"/>
        <v>31359898</v>
      </c>
      <c r="H181" s="175">
        <f t="shared" si="306"/>
        <v>7839975</v>
      </c>
      <c r="I181" s="175">
        <f t="shared" si="306"/>
        <v>3527989</v>
      </c>
      <c r="J181" s="175">
        <f t="shared" si="306"/>
        <v>-2000000</v>
      </c>
      <c r="K181" s="175">
        <f t="shared" si="306"/>
        <v>-50000</v>
      </c>
      <c r="L181" s="175">
        <f t="shared" si="306"/>
        <v>-225000</v>
      </c>
      <c r="M181" s="175">
        <f t="shared" si="306"/>
        <v>-2000000</v>
      </c>
      <c r="N181" s="175">
        <f t="shared" si="306"/>
        <v>-500000</v>
      </c>
      <c r="O181" s="175">
        <f t="shared" si="306"/>
        <v>-225000</v>
      </c>
      <c r="P181" s="175">
        <f t="shared" si="306"/>
        <v>29359898</v>
      </c>
      <c r="Q181" s="175">
        <f t="shared" si="306"/>
        <v>733997</v>
      </c>
      <c r="R181" s="175">
        <f t="shared" si="306"/>
        <v>3302989</v>
      </c>
      <c r="S181" s="175">
        <f t="shared" si="306"/>
        <v>29359898</v>
      </c>
      <c r="T181" s="175">
        <f t="shared" si="306"/>
        <v>7339975</v>
      </c>
      <c r="U181" s="175">
        <f t="shared" si="306"/>
        <v>3302989</v>
      </c>
      <c r="V181" s="175">
        <f t="shared" si="306"/>
        <v>73399746</v>
      </c>
      <c r="W181" s="119">
        <f>W172</f>
        <v>73399746</v>
      </c>
      <c r="X181" s="120"/>
      <c r="Y181" s="120"/>
      <c r="Z181" s="178"/>
      <c r="AA181" s="175">
        <f t="shared" ref="AA181:AF181" si="307">SUM(AA13:AA179)*$AB$6</f>
        <v>38149317.845102459</v>
      </c>
      <c r="AB181" s="175">
        <f t="shared" si="307"/>
        <v>928862.39144976018</v>
      </c>
      <c r="AC181" s="175">
        <f t="shared" si="307"/>
        <v>4169500.3861959344</v>
      </c>
      <c r="AD181" s="175">
        <f t="shared" si="307"/>
        <v>37136264.758662671</v>
      </c>
      <c r="AE181" s="175">
        <f t="shared" si="307"/>
        <v>9246457.3243555985</v>
      </c>
      <c r="AF181" s="175">
        <f t="shared" si="307"/>
        <v>4166667.4380676826</v>
      </c>
      <c r="AG181" s="220">
        <f>SUM(AA181:AF181)</f>
        <v>93797070.143834114</v>
      </c>
      <c r="AH181" s="220"/>
      <c r="AI181" s="220"/>
      <c r="AJ181" s="121"/>
      <c r="AK181" s="118">
        <f>SUM(AK13:AK179)</f>
        <v>22426752.545623023</v>
      </c>
      <c r="AL181" s="118">
        <f>AL180*$AK$181/($AL$180+$AM$180+$AN$180+$AO$180+$AP$180+$AQ$180)</f>
        <v>8970700.9038266297</v>
      </c>
      <c r="AM181" s="118">
        <f t="shared" ref="AM181:AQ181" si="308">AM180*$AK$181/($AL$180+$AM$180+$AN$180+$AO$180+$AP$180+$AQ$180)</f>
        <v>224267.39387026601</v>
      </c>
      <c r="AN181" s="118">
        <f t="shared" si="308"/>
        <v>1009203.9875573068</v>
      </c>
      <c r="AO181" s="118">
        <f t="shared" si="308"/>
        <v>8970700.9038266297</v>
      </c>
      <c r="AP181" s="118">
        <f t="shared" si="308"/>
        <v>2242675.3689848799</v>
      </c>
      <c r="AQ181" s="118">
        <f t="shared" si="308"/>
        <v>1009203.9875573068</v>
      </c>
      <c r="AR181" s="72"/>
    </row>
    <row r="182" spans="2:44" ht="15.75" customHeight="1" thickBot="1">
      <c r="B182" s="122" t="s">
        <v>54</v>
      </c>
      <c r="C182" s="123"/>
      <c r="D182" s="322">
        <f>SUM(D181:I181)</f>
        <v>78399746</v>
      </c>
      <c r="E182" s="322"/>
      <c r="F182" s="322"/>
      <c r="G182" s="322"/>
      <c r="H182" s="322"/>
      <c r="I182" s="333"/>
      <c r="J182" s="322">
        <f>SUM(J181:O181)</f>
        <v>-5000000</v>
      </c>
      <c r="K182" s="322"/>
      <c r="L182" s="322"/>
      <c r="M182" s="322"/>
      <c r="N182" s="322"/>
      <c r="O182" s="333"/>
      <c r="P182" s="322">
        <f>SUM(P181:U181)</f>
        <v>73399746</v>
      </c>
      <c r="Q182" s="322"/>
      <c r="R182" s="322"/>
      <c r="S182" s="322"/>
      <c r="T182" s="322"/>
      <c r="U182" s="322"/>
      <c r="V182" s="124"/>
      <c r="W182" s="125"/>
      <c r="X182" s="126"/>
      <c r="Y182" s="126"/>
      <c r="Z182" s="179"/>
      <c r="AA182" s="322">
        <f>SUM(AA181:AF181)</f>
        <v>93797070.143834114</v>
      </c>
      <c r="AB182" s="323"/>
      <c r="AC182" s="323"/>
      <c r="AD182" s="323"/>
      <c r="AE182" s="323"/>
      <c r="AF182" s="324"/>
      <c r="AG182" s="221"/>
      <c r="AH182" s="221"/>
      <c r="AI182" s="221"/>
      <c r="AJ182" s="127"/>
      <c r="AK182" s="124"/>
      <c r="AL182" s="322">
        <f>SUM(AL181:AQ181)</f>
        <v>22426752.545623019</v>
      </c>
      <c r="AM182" s="323"/>
      <c r="AN182" s="323"/>
      <c r="AO182" s="323"/>
      <c r="AP182" s="323"/>
      <c r="AQ182" s="324"/>
      <c r="AR182" s="72"/>
    </row>
    <row r="183" spans="2:44">
      <c r="D183" s="73"/>
      <c r="E183" s="73"/>
      <c r="F183" s="73"/>
      <c r="G183" s="73"/>
      <c r="H183" s="73"/>
      <c r="I183" s="73"/>
      <c r="X183" s="74"/>
      <c r="Y183" s="74"/>
      <c r="Z183" s="74"/>
      <c r="AA183" s="75"/>
      <c r="AB183" s="75"/>
      <c r="AC183" s="75"/>
      <c r="AD183" s="75"/>
      <c r="AE183" s="75"/>
      <c r="AF183" s="75"/>
      <c r="AG183" s="75"/>
      <c r="AH183" s="75"/>
      <c r="AI183" s="75"/>
      <c r="AJ183" s="74"/>
      <c r="AK183" s="76"/>
      <c r="AL183" s="72">
        <f>AL181/$AK$181</f>
        <v>0.39999999489794258</v>
      </c>
      <c r="AM183" s="72">
        <f t="shared" ref="AM183:AQ183" si="309">AM181/$AK$181</f>
        <v>9.9999941326340512E-3</v>
      </c>
      <c r="AN183" s="190">
        <f t="shared" si="309"/>
        <v>4.5000005484711642E-2</v>
      </c>
      <c r="AO183" s="72">
        <f t="shared" si="309"/>
        <v>0.39999999489794258</v>
      </c>
      <c r="AP183" s="72">
        <f t="shared" si="309"/>
        <v>0.10000000510205735</v>
      </c>
      <c r="AQ183" s="190">
        <f t="shared" si="309"/>
        <v>4.5000005484711642E-2</v>
      </c>
      <c r="AR183" s="72"/>
    </row>
    <row r="184" spans="2:44">
      <c r="D184" s="77"/>
      <c r="E184" s="77"/>
      <c r="F184" s="77"/>
      <c r="G184" s="77"/>
      <c r="H184" s="77"/>
      <c r="I184" s="77"/>
      <c r="J184" s="77"/>
      <c r="K184" s="77"/>
      <c r="L184" s="77"/>
      <c r="M184" s="77"/>
      <c r="N184" s="77"/>
      <c r="O184" s="77"/>
      <c r="P184" s="77"/>
      <c r="Q184" s="77"/>
      <c r="R184" s="77"/>
      <c r="S184" s="77"/>
      <c r="T184" s="77"/>
      <c r="U184" s="77"/>
      <c r="V184" s="77"/>
      <c r="W184" s="79"/>
      <c r="X184" s="79"/>
      <c r="Y184" s="79"/>
      <c r="Z184" s="79"/>
      <c r="AA184" s="80">
        <f>AA182-P182</f>
        <v>20397324.143834114</v>
      </c>
      <c r="AB184" s="80"/>
      <c r="AC184" s="80"/>
      <c r="AD184" s="80"/>
      <c r="AE184" s="80"/>
      <c r="AL184" s="72"/>
      <c r="AM184" s="72"/>
      <c r="AN184" s="190"/>
      <c r="AO184" s="72"/>
      <c r="AP184" s="72"/>
      <c r="AQ184" s="190"/>
    </row>
    <row r="185" spans="2:44">
      <c r="D185" s="81"/>
      <c r="E185" s="81"/>
      <c r="F185" s="81"/>
      <c r="G185" s="81"/>
      <c r="H185" s="81"/>
      <c r="I185" s="77"/>
      <c r="J185" s="81"/>
      <c r="K185" s="81"/>
      <c r="L185" s="81"/>
      <c r="M185" s="81"/>
      <c r="N185" s="81"/>
      <c r="O185" s="78"/>
      <c r="P185" s="78"/>
      <c r="Q185" s="78"/>
      <c r="R185" s="78"/>
      <c r="S185" s="78"/>
      <c r="T185" s="78"/>
      <c r="U185" s="78"/>
      <c r="V185" s="78"/>
      <c r="W185" s="79"/>
      <c r="X185" s="79"/>
      <c r="Y185" s="79"/>
      <c r="Z185" s="79"/>
      <c r="AA185" s="79"/>
      <c r="AB185" s="79"/>
      <c r="AC185" s="79"/>
      <c r="AD185" s="79"/>
      <c r="AE185" s="79"/>
      <c r="AF185" s="211"/>
      <c r="AG185" s="211"/>
      <c r="AH185" s="211"/>
      <c r="AI185" s="211"/>
      <c r="AL185" s="109"/>
      <c r="AM185" s="109"/>
      <c r="AN185" s="109"/>
      <c r="AO185" s="109"/>
      <c r="AP185" s="109"/>
      <c r="AQ185" s="109"/>
    </row>
    <row r="186" spans="2:44" ht="13.5" hidden="1" customHeight="1" thickBot="1">
      <c r="B186" s="257" t="s">
        <v>226</v>
      </c>
      <c r="C186" s="258"/>
      <c r="D186" s="259">
        <f>'5. APORTE_AMORTIZAÇÃO_QUOTISTAS'!E5-D181</f>
        <v>0</v>
      </c>
      <c r="E186" s="259">
        <f>'5. APORTE_AMORTIZAÇÃO_QUOTISTAS'!H5-E181</f>
        <v>0</v>
      </c>
      <c r="F186" s="259">
        <f>'5. APORTE_AMORTIZAÇÃO_QUOTISTAS'!K5-F181</f>
        <v>0</v>
      </c>
      <c r="G186" s="259">
        <f>'5. APORTE_AMORTIZAÇÃO_QUOTISTAS'!N5-G181</f>
        <v>0</v>
      </c>
      <c r="H186" s="259">
        <f>'5. APORTE_AMORTIZAÇÃO_QUOTISTAS'!Q5-H181</f>
        <v>0</v>
      </c>
      <c r="I186" s="259">
        <f>'5. APORTE_AMORTIZAÇÃO_QUOTISTAS'!T5-I181</f>
        <v>0</v>
      </c>
      <c r="J186" s="259">
        <f>-'5. APORTE_AMORTIZAÇÃO_QUOTISTAS'!Z5-J181</f>
        <v>0</v>
      </c>
      <c r="K186" s="259">
        <f>-'5. APORTE_AMORTIZAÇÃO_QUOTISTAS'!AA5-K181</f>
        <v>0</v>
      </c>
      <c r="L186" s="259">
        <f>-'5. APORTE_AMORTIZAÇÃO_QUOTISTAS'!AB5-L181</f>
        <v>0</v>
      </c>
      <c r="M186" s="259">
        <f>-'5. APORTE_AMORTIZAÇÃO_QUOTISTAS'!AC5-M181</f>
        <v>0</v>
      </c>
      <c r="N186" s="259">
        <f>-'5. APORTE_AMORTIZAÇÃO_QUOTISTAS'!AD5-N181</f>
        <v>0</v>
      </c>
      <c r="O186" s="259">
        <f>-'5. APORTE_AMORTIZAÇÃO_QUOTISTAS'!AE5-O181</f>
        <v>0</v>
      </c>
      <c r="P186" s="259"/>
      <c r="Q186" s="259"/>
      <c r="R186" s="259"/>
      <c r="S186" s="259"/>
      <c r="T186" s="259"/>
      <c r="U186" s="259"/>
      <c r="V186" s="259"/>
      <c r="W186" s="260"/>
      <c r="X186" s="261"/>
      <c r="Y186" s="261"/>
      <c r="Z186" s="262"/>
      <c r="AA186" s="259"/>
      <c r="AB186" s="259"/>
      <c r="AC186" s="259"/>
      <c r="AD186" s="259"/>
      <c r="AE186" s="259"/>
      <c r="AF186" s="259"/>
      <c r="AG186" s="263"/>
      <c r="AH186" s="263"/>
      <c r="AI186" s="263"/>
      <c r="AJ186" s="264"/>
      <c r="AK186" s="265"/>
      <c r="AL186" s="265"/>
      <c r="AM186" s="265"/>
      <c r="AN186" s="265"/>
      <c r="AO186" s="265"/>
      <c r="AP186" s="265"/>
      <c r="AQ186" s="265"/>
      <c r="AR186" s="72"/>
    </row>
    <row r="187" spans="2:44" ht="15.75" hidden="1" customHeight="1" thickBot="1">
      <c r="B187" s="266"/>
      <c r="C187" s="267"/>
      <c r="D187" s="318">
        <f>'5. APORTE_AMORTIZAÇÃO_QUOTISTAS'!W5-D182</f>
        <v>0</v>
      </c>
      <c r="E187" s="318"/>
      <c r="F187" s="318"/>
      <c r="G187" s="318"/>
      <c r="H187" s="318"/>
      <c r="I187" s="319"/>
      <c r="J187" s="318">
        <f>-'5. APORTE_AMORTIZAÇÃO_QUOTISTAS'!AF5-J182</f>
        <v>0</v>
      </c>
      <c r="K187" s="318"/>
      <c r="L187" s="318"/>
      <c r="M187" s="318"/>
      <c r="N187" s="318"/>
      <c r="O187" s="319"/>
      <c r="P187" s="318"/>
      <c r="Q187" s="318"/>
      <c r="R187" s="318"/>
      <c r="S187" s="318"/>
      <c r="T187" s="318"/>
      <c r="U187" s="318"/>
      <c r="V187" s="268"/>
      <c r="W187" s="269"/>
      <c r="X187" s="270"/>
      <c r="Y187" s="270"/>
      <c r="Z187" s="271"/>
      <c r="AA187" s="318"/>
      <c r="AB187" s="320"/>
      <c r="AC187" s="320"/>
      <c r="AD187" s="320"/>
      <c r="AE187" s="320"/>
      <c r="AF187" s="321"/>
      <c r="AG187" s="272"/>
      <c r="AH187" s="272"/>
      <c r="AI187" s="272"/>
      <c r="AJ187" s="273"/>
      <c r="AK187" s="268"/>
      <c r="AL187" s="318"/>
      <c r="AM187" s="320"/>
      <c r="AN187" s="320"/>
      <c r="AO187" s="320"/>
      <c r="AP187" s="320"/>
      <c r="AQ187" s="321"/>
      <c r="AR187" s="72"/>
    </row>
  </sheetData>
  <autoFilter ref="B12:AQ12" xr:uid="{00000000-0009-0000-0000-000002000000}">
    <filterColumn colId="23" hiddenButton="1" showButton="0"/>
  </autoFilter>
  <mergeCells count="30">
    <mergeCell ref="AH10:AH11"/>
    <mergeCell ref="AL10:AR10"/>
    <mergeCell ref="AB3:AB4"/>
    <mergeCell ref="AJ11:AK11"/>
    <mergeCell ref="D8:AF8"/>
    <mergeCell ref="D9:W9"/>
    <mergeCell ref="AI10:AI11"/>
    <mergeCell ref="AJ8:AR8"/>
    <mergeCell ref="AA3:AA4"/>
    <mergeCell ref="AL182:AQ182"/>
    <mergeCell ref="B9:B11"/>
    <mergeCell ref="W10:W11"/>
    <mergeCell ref="C9:C11"/>
    <mergeCell ref="P10:V10"/>
    <mergeCell ref="D182:I182"/>
    <mergeCell ref="J182:O182"/>
    <mergeCell ref="D10:I10"/>
    <mergeCell ref="AA10:AF10"/>
    <mergeCell ref="AA182:AF182"/>
    <mergeCell ref="J10:O10"/>
    <mergeCell ref="Z10:Z11"/>
    <mergeCell ref="P182:U182"/>
    <mergeCell ref="X9:X11"/>
    <mergeCell ref="AJ9:AL9"/>
    <mergeCell ref="Z9:AH9"/>
    <mergeCell ref="D187:I187"/>
    <mergeCell ref="J187:O187"/>
    <mergeCell ref="P187:U187"/>
    <mergeCell ref="AA187:AF187"/>
    <mergeCell ref="AL187:AQ187"/>
  </mergeCells>
  <phoneticPr fontId="0" type="noConversion"/>
  <pageMargins left="0.78740157499999996" right="0.78740157499999996" top="0.984251969" bottom="0.984251969" header="0.49212598499999999" footer="0.49212598499999999"/>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23"/>
  <sheetViews>
    <sheetView showGridLines="0" zoomScale="90" zoomScaleNormal="90" workbookViewId="0">
      <pane xSplit="3" ySplit="7" topLeftCell="D8" activePane="bottomRight" state="frozen"/>
      <selection pane="topRight" activeCell="E1" sqref="E1"/>
      <selection pane="bottomLeft" activeCell="A8" sqref="A8"/>
      <selection pane="bottomRight" activeCell="D126" sqref="D126"/>
    </sheetView>
  </sheetViews>
  <sheetFormatPr defaultColWidth="9.140625" defaultRowHeight="12.75"/>
  <cols>
    <col min="1" max="1" width="8.5703125" style="1" bestFit="1" customWidth="1"/>
    <col min="2" max="2" width="13.85546875" style="30" customWidth="1"/>
    <col min="3" max="3" width="19.28515625" style="30" customWidth="1"/>
    <col min="4" max="7" width="9.140625" style="1"/>
    <col min="8" max="8" width="18.85546875" style="1" bestFit="1" customWidth="1"/>
    <col min="9" max="15" width="9.140625" style="1"/>
    <col min="16" max="16" width="10.85546875" style="1" bestFit="1" customWidth="1"/>
    <col min="17" max="17" width="9.140625" style="1"/>
    <col min="18" max="18" width="10.140625" style="1" bestFit="1" customWidth="1"/>
    <col min="19" max="16384" width="9.140625" style="1"/>
  </cols>
  <sheetData>
    <row r="1" spans="2:21" ht="16.5">
      <c r="F1" s="360" t="s">
        <v>62</v>
      </c>
      <c r="G1" s="360"/>
      <c r="H1" s="360"/>
      <c r="I1" s="360"/>
      <c r="J1" s="360"/>
      <c r="K1" s="360"/>
      <c r="L1" s="360"/>
      <c r="M1" s="105"/>
      <c r="O1" s="141" t="s">
        <v>39</v>
      </c>
    </row>
    <row r="2" spans="2:21" ht="37.5" customHeight="1" thickBot="1">
      <c r="F2" s="2"/>
      <c r="G2" s="256" t="s">
        <v>219</v>
      </c>
      <c r="H2" s="18"/>
      <c r="I2" s="2"/>
      <c r="J2" s="2"/>
      <c r="K2" s="2"/>
      <c r="L2" s="2"/>
      <c r="M2" s="3" t="s">
        <v>38</v>
      </c>
      <c r="O2" s="140" t="s">
        <v>40</v>
      </c>
    </row>
    <row r="3" spans="2:21" ht="20.25" customHeight="1" thickTop="1">
      <c r="B3" s="361" t="s">
        <v>61</v>
      </c>
      <c r="C3" s="362"/>
    </row>
    <row r="4" spans="2:21" ht="15" customHeight="1" thickBot="1">
      <c r="B4" s="83" t="s">
        <v>1</v>
      </c>
      <c r="C4" s="164" t="s">
        <v>16</v>
      </c>
      <c r="F4" s="4"/>
      <c r="G4" s="4"/>
      <c r="H4" s="19"/>
      <c r="I4" s="6"/>
      <c r="J4" s="5"/>
      <c r="K4" s="5" t="s">
        <v>18</v>
      </c>
      <c r="L4" s="5"/>
      <c r="M4" s="7"/>
    </row>
    <row r="5" spans="2:21" ht="13.5" customHeight="1">
      <c r="B5" s="132"/>
      <c r="C5" s="165"/>
      <c r="F5" s="8" t="s">
        <v>19</v>
      </c>
      <c r="G5" s="9" t="s">
        <v>20</v>
      </c>
      <c r="H5" s="20" t="s">
        <v>21</v>
      </c>
      <c r="I5" s="27" t="s">
        <v>22</v>
      </c>
      <c r="J5" s="28"/>
      <c r="K5" s="28"/>
      <c r="L5" s="28"/>
      <c r="M5" s="28"/>
    </row>
    <row r="6" spans="2:21" ht="13.5" customHeight="1">
      <c r="B6" s="133"/>
      <c r="C6" s="166"/>
      <c r="F6" s="8"/>
      <c r="G6" s="9"/>
      <c r="H6" s="21" t="s">
        <v>23</v>
      </c>
      <c r="I6" s="10" t="s">
        <v>24</v>
      </c>
      <c r="J6" s="10">
        <v>3</v>
      </c>
      <c r="K6" s="10">
        <v>6</v>
      </c>
      <c r="L6" s="10" t="s">
        <v>24</v>
      </c>
      <c r="M6" s="11">
        <v>12</v>
      </c>
    </row>
    <row r="7" spans="2:21" ht="14.25" customHeight="1" thickBot="1">
      <c r="B7" s="133"/>
      <c r="C7" s="166"/>
      <c r="F7" s="12"/>
      <c r="G7" s="12"/>
      <c r="H7" s="22"/>
      <c r="I7" s="13" t="s">
        <v>20</v>
      </c>
      <c r="J7" s="14" t="s">
        <v>25</v>
      </c>
      <c r="K7" s="14" t="s">
        <v>25</v>
      </c>
      <c r="L7" s="14" t="s">
        <v>19</v>
      </c>
      <c r="M7" s="15" t="s">
        <v>25</v>
      </c>
    </row>
    <row r="8" spans="2:21" ht="15">
      <c r="B8" s="167" t="s">
        <v>2</v>
      </c>
      <c r="C8" s="168">
        <f t="shared" ref="C8:C27" si="0">H8</f>
        <v>4276.6000000000004</v>
      </c>
      <c r="F8" s="26"/>
      <c r="G8" s="17" t="s">
        <v>30</v>
      </c>
      <c r="H8" s="23">
        <v>4276.6000000000004</v>
      </c>
      <c r="I8" s="23">
        <v>0.74</v>
      </c>
      <c r="J8" s="23">
        <v>2.79</v>
      </c>
      <c r="K8" s="23">
        <v>6.16</v>
      </c>
      <c r="L8" s="23">
        <v>5.34</v>
      </c>
      <c r="M8" s="24">
        <v>8.4700000000000006</v>
      </c>
      <c r="O8" s="163"/>
    </row>
    <row r="9" spans="2:21" ht="15">
      <c r="B9" s="167" t="s">
        <v>3</v>
      </c>
      <c r="C9" s="168">
        <f t="shared" si="0"/>
        <v>4310.3900000000003</v>
      </c>
      <c r="F9" s="26"/>
      <c r="G9" s="17" t="s">
        <v>31</v>
      </c>
      <c r="H9" s="23">
        <v>4310.3900000000003</v>
      </c>
      <c r="I9" s="23">
        <v>0.79</v>
      </c>
      <c r="J9" s="23">
        <v>2.2599999999999998</v>
      </c>
      <c r="K9" s="23">
        <v>6.17</v>
      </c>
      <c r="L9" s="23">
        <v>6.17</v>
      </c>
      <c r="M9" s="24">
        <v>8.89</v>
      </c>
      <c r="O9" s="163"/>
    </row>
    <row r="10" spans="2:21" ht="15">
      <c r="B10" s="167" t="s">
        <v>13</v>
      </c>
      <c r="C10" s="168">
        <f t="shared" si="0"/>
        <v>4337.1099999999997</v>
      </c>
      <c r="F10" s="16"/>
      <c r="G10" s="25" t="s">
        <v>32</v>
      </c>
      <c r="H10" s="23">
        <v>4337.1099999999997</v>
      </c>
      <c r="I10" s="23">
        <v>0.62</v>
      </c>
      <c r="J10" s="23">
        <v>2.17</v>
      </c>
      <c r="K10" s="23">
        <v>5.52</v>
      </c>
      <c r="L10" s="23">
        <v>6.83</v>
      </c>
      <c r="M10" s="24">
        <v>9.56</v>
      </c>
      <c r="O10" s="163"/>
    </row>
    <row r="11" spans="2:21" ht="15">
      <c r="B11" s="167" t="s">
        <v>14</v>
      </c>
      <c r="C11" s="168">
        <f t="shared" si="0"/>
        <v>4346.6499999999996</v>
      </c>
      <c r="F11" s="26"/>
      <c r="G11" s="17" t="s">
        <v>33</v>
      </c>
      <c r="H11" s="23">
        <v>4346.6499999999996</v>
      </c>
      <c r="I11" s="23">
        <v>0.22</v>
      </c>
      <c r="J11" s="23">
        <v>1.64</v>
      </c>
      <c r="K11" s="23">
        <v>4.4800000000000004</v>
      </c>
      <c r="L11" s="23">
        <v>7.06</v>
      </c>
      <c r="M11" s="24">
        <v>9.5299999999999994</v>
      </c>
      <c r="O11" s="163"/>
    </row>
    <row r="12" spans="2:21" ht="15">
      <c r="B12" s="167" t="s">
        <v>15</v>
      </c>
      <c r="C12" s="168">
        <f t="shared" si="0"/>
        <v>4370.12</v>
      </c>
      <c r="F12" s="26"/>
      <c r="G12" s="17" t="s">
        <v>34</v>
      </c>
      <c r="H12" s="23">
        <v>4370.12</v>
      </c>
      <c r="I12" s="23">
        <v>0.54</v>
      </c>
      <c r="J12" s="23">
        <v>1.39</v>
      </c>
      <c r="K12" s="23">
        <v>3.67</v>
      </c>
      <c r="L12" s="23">
        <v>7.64</v>
      </c>
      <c r="M12" s="24">
        <v>9.49</v>
      </c>
      <c r="O12" s="163"/>
    </row>
    <row r="13" spans="2:21" ht="15">
      <c r="B13" s="167" t="s">
        <v>11</v>
      </c>
      <c r="C13" s="168">
        <f t="shared" si="0"/>
        <v>4405.95</v>
      </c>
      <c r="F13" s="26"/>
      <c r="G13" s="17" t="s">
        <v>35</v>
      </c>
      <c r="H13" s="23">
        <v>4405.95</v>
      </c>
      <c r="I13" s="23">
        <v>0.82</v>
      </c>
      <c r="J13" s="23">
        <v>1.59</v>
      </c>
      <c r="K13" s="23">
        <v>3.79</v>
      </c>
      <c r="L13" s="23">
        <v>8.52</v>
      </c>
      <c r="M13" s="24">
        <v>9.93</v>
      </c>
      <c r="O13" s="163"/>
    </row>
    <row r="14" spans="2:21" ht="15">
      <c r="B14" s="167" t="s">
        <v>41</v>
      </c>
      <c r="C14" s="168">
        <f t="shared" si="0"/>
        <v>4450.45</v>
      </c>
      <c r="G14" s="104" t="s">
        <v>36</v>
      </c>
      <c r="H14" s="102">
        <v>4450.45</v>
      </c>
      <c r="I14" s="102">
        <v>1.01</v>
      </c>
      <c r="J14" s="102">
        <v>2.39</v>
      </c>
      <c r="K14" s="102">
        <v>4.07</v>
      </c>
      <c r="L14" s="102">
        <v>9.6199999999999992</v>
      </c>
      <c r="M14" s="103">
        <v>10.48</v>
      </c>
      <c r="O14" s="163"/>
    </row>
    <row r="15" spans="2:21" ht="15">
      <c r="B15" s="167" t="s">
        <v>73</v>
      </c>
      <c r="C15" s="168">
        <f t="shared" si="0"/>
        <v>4493.17</v>
      </c>
      <c r="F15" s="131"/>
      <c r="G15" s="128" t="s">
        <v>37</v>
      </c>
      <c r="H15" s="129">
        <v>4493.17</v>
      </c>
      <c r="I15" s="129">
        <v>0.96</v>
      </c>
      <c r="J15" s="129">
        <v>2.82</v>
      </c>
      <c r="K15" s="129">
        <v>4.24</v>
      </c>
      <c r="L15" s="129">
        <v>10.67</v>
      </c>
      <c r="M15" s="130">
        <v>10.67</v>
      </c>
      <c r="O15" s="163"/>
      <c r="P15" s="101"/>
      <c r="Q15" s="101"/>
      <c r="R15" s="101"/>
      <c r="S15" s="101"/>
      <c r="T15" s="101"/>
      <c r="U15" s="100"/>
    </row>
    <row r="16" spans="2:21" ht="15">
      <c r="B16" s="169" t="s">
        <v>74</v>
      </c>
      <c r="C16" s="170">
        <f t="shared" si="0"/>
        <v>4550.2299999999996</v>
      </c>
      <c r="F16" s="131">
        <v>2016</v>
      </c>
      <c r="G16" s="128" t="s">
        <v>26</v>
      </c>
      <c r="H16" s="129">
        <v>4550.2299999999996</v>
      </c>
      <c r="I16" s="129">
        <v>1.27</v>
      </c>
      <c r="J16" s="129">
        <v>3.27</v>
      </c>
      <c r="K16" s="129">
        <v>4.91</v>
      </c>
      <c r="L16" s="129">
        <v>1.27</v>
      </c>
      <c r="M16" s="130">
        <v>10.71</v>
      </c>
      <c r="O16" s="163"/>
      <c r="P16" s="101"/>
      <c r="Q16" s="101"/>
      <c r="R16" s="101"/>
      <c r="S16" s="101"/>
      <c r="T16" s="101"/>
      <c r="U16" s="100"/>
    </row>
    <row r="17" spans="2:21" ht="15">
      <c r="B17" s="169" t="s">
        <v>75</v>
      </c>
      <c r="C17" s="170">
        <f t="shared" si="0"/>
        <v>4591.18</v>
      </c>
      <c r="F17" s="131"/>
      <c r="G17" s="128" t="s">
        <v>27</v>
      </c>
      <c r="H17" s="129">
        <v>4591.18</v>
      </c>
      <c r="I17" s="129">
        <v>0.9</v>
      </c>
      <c r="J17" s="129">
        <v>3.16</v>
      </c>
      <c r="K17" s="129">
        <v>5.63</v>
      </c>
      <c r="L17" s="129">
        <v>2.1800000000000002</v>
      </c>
      <c r="M17" s="130">
        <v>10.36</v>
      </c>
      <c r="O17" s="163"/>
      <c r="P17" s="101"/>
      <c r="Q17" s="101"/>
      <c r="R17" s="101"/>
      <c r="S17" s="101"/>
      <c r="T17" s="101"/>
      <c r="U17" s="100"/>
    </row>
    <row r="18" spans="2:21" ht="15">
      <c r="B18" s="169" t="s">
        <v>76</v>
      </c>
      <c r="C18" s="170">
        <f t="shared" si="0"/>
        <v>4610.92</v>
      </c>
      <c r="F18" s="26"/>
      <c r="G18" s="128" t="s">
        <v>28</v>
      </c>
      <c r="H18" s="129">
        <v>4610.92</v>
      </c>
      <c r="I18" s="129">
        <v>0.43</v>
      </c>
      <c r="J18" s="129">
        <v>2.62</v>
      </c>
      <c r="K18" s="129">
        <v>5.51</v>
      </c>
      <c r="L18" s="129">
        <v>2.62</v>
      </c>
      <c r="M18" s="130">
        <v>9.39</v>
      </c>
      <c r="O18" s="163"/>
      <c r="P18" s="101"/>
      <c r="Q18" s="101"/>
      <c r="R18" s="101"/>
      <c r="S18" s="101"/>
      <c r="T18" s="101"/>
      <c r="U18" s="100"/>
    </row>
    <row r="19" spans="2:21" ht="15">
      <c r="B19" s="169" t="s">
        <v>77</v>
      </c>
      <c r="C19" s="170">
        <f t="shared" si="0"/>
        <v>4639.05</v>
      </c>
      <c r="F19" s="26"/>
      <c r="G19" s="128" t="s">
        <v>29</v>
      </c>
      <c r="H19" s="129">
        <v>4639.05</v>
      </c>
      <c r="I19" s="129">
        <v>0.61</v>
      </c>
      <c r="J19" s="129">
        <v>1.95</v>
      </c>
      <c r="K19" s="129">
        <v>5.29</v>
      </c>
      <c r="L19" s="129">
        <v>3.25</v>
      </c>
      <c r="M19" s="130">
        <v>9.2799999999999994</v>
      </c>
      <c r="O19" s="163"/>
      <c r="P19" s="101"/>
      <c r="Q19" s="101"/>
      <c r="R19" s="101"/>
      <c r="S19" s="101"/>
      <c r="T19" s="101"/>
      <c r="U19" s="100"/>
    </row>
    <row r="20" spans="2:21" ht="15">
      <c r="B20" s="169" t="s">
        <v>78</v>
      </c>
      <c r="C20" s="170">
        <f t="shared" si="0"/>
        <v>4675.2299999999996</v>
      </c>
      <c r="F20" s="26"/>
      <c r="G20" s="128" t="s">
        <v>30</v>
      </c>
      <c r="H20" s="129">
        <v>4675.2299999999996</v>
      </c>
      <c r="I20" s="129">
        <v>0.78</v>
      </c>
      <c r="J20" s="129">
        <v>1.83</v>
      </c>
      <c r="K20" s="129">
        <v>5.05</v>
      </c>
      <c r="L20" s="129">
        <v>4.05</v>
      </c>
      <c r="M20" s="130">
        <v>9.32</v>
      </c>
      <c r="O20" s="163"/>
      <c r="P20" s="101"/>
      <c r="Q20" s="101"/>
      <c r="R20" s="101"/>
      <c r="S20" s="101"/>
      <c r="T20" s="101"/>
      <c r="U20" s="100"/>
    </row>
    <row r="21" spans="2:21" ht="15">
      <c r="B21" s="169" t="s">
        <v>79</v>
      </c>
      <c r="C21" s="170">
        <f t="shared" si="0"/>
        <v>4691.59</v>
      </c>
      <c r="F21" s="26"/>
      <c r="G21" s="128" t="s">
        <v>31</v>
      </c>
      <c r="H21" s="129">
        <v>4691.59</v>
      </c>
      <c r="I21" s="129">
        <v>0.35</v>
      </c>
      <c r="J21" s="129">
        <v>1.75</v>
      </c>
      <c r="K21" s="129">
        <v>4.42</v>
      </c>
      <c r="L21" s="129">
        <v>4.42</v>
      </c>
      <c r="M21" s="130">
        <v>8.84</v>
      </c>
      <c r="O21" s="163"/>
      <c r="P21" s="101"/>
      <c r="Q21" s="101"/>
      <c r="R21" s="101"/>
      <c r="S21" s="101"/>
      <c r="T21" s="101"/>
      <c r="U21" s="100"/>
    </row>
    <row r="22" spans="2:21" ht="15">
      <c r="B22" s="180" t="s">
        <v>120</v>
      </c>
      <c r="C22" s="170">
        <f t="shared" si="0"/>
        <v>4715.99</v>
      </c>
      <c r="F22" s="26"/>
      <c r="G22" s="128" t="s">
        <v>32</v>
      </c>
      <c r="H22" s="129">
        <v>4715.99</v>
      </c>
      <c r="I22" s="129">
        <v>0.52</v>
      </c>
      <c r="J22" s="129">
        <v>1.66</v>
      </c>
      <c r="K22" s="129">
        <v>3.64</v>
      </c>
      <c r="L22" s="129">
        <v>4.96</v>
      </c>
      <c r="M22" s="130">
        <v>8.74</v>
      </c>
      <c r="O22" s="163"/>
      <c r="P22" s="101"/>
      <c r="Q22" s="101"/>
      <c r="R22" s="101"/>
      <c r="S22" s="101"/>
      <c r="T22" s="101"/>
      <c r="U22" s="100"/>
    </row>
    <row r="23" spans="2:21" ht="15">
      <c r="B23" s="180" t="s">
        <v>121</v>
      </c>
      <c r="C23" s="170">
        <f t="shared" si="0"/>
        <v>4736.74</v>
      </c>
      <c r="F23" s="26"/>
      <c r="G23" s="128" t="s">
        <v>33</v>
      </c>
      <c r="H23" s="129">
        <v>4736.74</v>
      </c>
      <c r="I23" s="129">
        <v>0.44</v>
      </c>
      <c r="J23" s="129">
        <v>1.32</v>
      </c>
      <c r="K23" s="129">
        <v>3.17</v>
      </c>
      <c r="L23" s="129">
        <v>5.42</v>
      </c>
      <c r="M23" s="130">
        <v>8.9700000000000006</v>
      </c>
      <c r="O23" s="163"/>
      <c r="P23" s="101"/>
      <c r="Q23" s="101"/>
      <c r="R23" s="101"/>
      <c r="S23" s="101"/>
      <c r="T23" s="101"/>
      <c r="U23" s="100"/>
    </row>
    <row r="24" spans="2:21" ht="15">
      <c r="B24" s="180" t="s">
        <v>122</v>
      </c>
      <c r="C24" s="170">
        <f t="shared" si="0"/>
        <v>4740.53</v>
      </c>
      <c r="F24" s="26"/>
      <c r="G24" s="139" t="s">
        <v>34</v>
      </c>
      <c r="H24" s="129">
        <v>4740.53</v>
      </c>
      <c r="I24" s="129">
        <v>0.08</v>
      </c>
      <c r="J24" s="129">
        <v>1.04</v>
      </c>
      <c r="K24" s="129">
        <v>2.81</v>
      </c>
      <c r="L24" s="129">
        <v>5.51</v>
      </c>
      <c r="M24" s="130">
        <v>8.48</v>
      </c>
      <c r="O24" s="163"/>
      <c r="P24" s="101"/>
      <c r="Q24" s="101"/>
      <c r="R24" s="101"/>
      <c r="S24" s="101"/>
      <c r="T24" s="101"/>
      <c r="U24" s="100"/>
    </row>
    <row r="25" spans="2:21" ht="15">
      <c r="B25" s="180" t="s">
        <v>123</v>
      </c>
      <c r="C25" s="170">
        <f t="shared" si="0"/>
        <v>4752.8599999999997</v>
      </c>
      <c r="F25" s="26"/>
      <c r="G25" s="128" t="s">
        <v>35</v>
      </c>
      <c r="H25" s="129">
        <v>4752.8599999999997</v>
      </c>
      <c r="I25" s="129">
        <v>0.26</v>
      </c>
      <c r="J25" s="129">
        <v>0.78</v>
      </c>
      <c r="K25" s="129">
        <v>2.4500000000000002</v>
      </c>
      <c r="L25" s="129">
        <v>5.78</v>
      </c>
      <c r="M25" s="130">
        <v>7.87</v>
      </c>
      <c r="O25" s="163"/>
      <c r="P25" s="101"/>
      <c r="Q25" s="101"/>
      <c r="R25" s="101"/>
      <c r="S25" s="101"/>
      <c r="T25" s="101"/>
      <c r="U25" s="100"/>
    </row>
    <row r="26" spans="2:21" ht="15">
      <c r="B26" s="180" t="s">
        <v>124</v>
      </c>
      <c r="C26" s="170">
        <f t="shared" si="0"/>
        <v>4761.42</v>
      </c>
      <c r="G26" s="139" t="s">
        <v>36</v>
      </c>
      <c r="H26" s="129">
        <v>4761.42</v>
      </c>
      <c r="I26" s="129">
        <v>0.18</v>
      </c>
      <c r="J26" s="129">
        <v>0.52</v>
      </c>
      <c r="K26" s="129">
        <v>1.84</v>
      </c>
      <c r="L26" s="129">
        <v>5.97</v>
      </c>
      <c r="M26" s="130">
        <v>6.99</v>
      </c>
      <c r="O26" s="163"/>
    </row>
    <row r="27" spans="2:21" ht="15">
      <c r="B27" s="180" t="s">
        <v>125</v>
      </c>
      <c r="C27" s="170">
        <f t="shared" si="0"/>
        <v>4775.7</v>
      </c>
      <c r="F27" s="138"/>
      <c r="G27" s="128" t="s">
        <v>37</v>
      </c>
      <c r="H27" s="129">
        <v>4775.7</v>
      </c>
      <c r="I27" s="129">
        <v>0.3</v>
      </c>
      <c r="J27" s="129">
        <v>0.74</v>
      </c>
      <c r="K27" s="129">
        <v>1.79</v>
      </c>
      <c r="L27" s="129">
        <v>6.29</v>
      </c>
      <c r="M27" s="130">
        <v>6.29</v>
      </c>
      <c r="O27" s="163"/>
    </row>
    <row r="28" spans="2:21" ht="15">
      <c r="B28" s="181" t="s">
        <v>126</v>
      </c>
      <c r="C28" s="168">
        <f>H28</f>
        <v>4793.8500000000004</v>
      </c>
      <c r="F28" s="131">
        <v>2017</v>
      </c>
      <c r="G28" s="128" t="s">
        <v>26</v>
      </c>
      <c r="H28" s="129">
        <v>4793.8500000000004</v>
      </c>
      <c r="I28" s="129">
        <v>0.38</v>
      </c>
      <c r="J28" s="129">
        <v>0.86</v>
      </c>
      <c r="K28" s="129">
        <v>1.65</v>
      </c>
      <c r="L28" s="129">
        <v>0.38</v>
      </c>
      <c r="M28" s="130">
        <v>5.35</v>
      </c>
      <c r="O28" s="163"/>
    </row>
    <row r="29" spans="2:21" ht="15">
      <c r="B29" s="181" t="s">
        <v>127</v>
      </c>
      <c r="C29" s="168">
        <f>H29</f>
        <v>4809.67</v>
      </c>
      <c r="G29" s="139" t="s">
        <v>27</v>
      </c>
      <c r="H29" s="129">
        <v>4809.67</v>
      </c>
      <c r="I29" s="129">
        <v>0.33</v>
      </c>
      <c r="J29" s="129">
        <v>1.01</v>
      </c>
      <c r="K29" s="129">
        <v>1.54</v>
      </c>
      <c r="L29" s="129">
        <v>0.71</v>
      </c>
      <c r="M29" s="130">
        <v>4.76</v>
      </c>
      <c r="O29" s="163"/>
    </row>
    <row r="30" spans="2:21" ht="15">
      <c r="B30" s="181" t="s">
        <v>128</v>
      </c>
      <c r="C30" s="168">
        <f>H30</f>
        <v>4821.6899999999996</v>
      </c>
      <c r="G30" s="139" t="s">
        <v>28</v>
      </c>
      <c r="H30" s="158">
        <v>4821.6899999999996</v>
      </c>
      <c r="I30" s="158">
        <v>0.25</v>
      </c>
      <c r="J30" s="158">
        <v>0.96</v>
      </c>
      <c r="K30" s="158">
        <v>1.71</v>
      </c>
      <c r="L30" s="158">
        <v>0.96</v>
      </c>
      <c r="M30" s="159">
        <v>4.57</v>
      </c>
      <c r="O30" s="163"/>
    </row>
    <row r="31" spans="2:21" ht="15">
      <c r="B31" s="181" t="s">
        <v>129</v>
      </c>
      <c r="C31" s="168">
        <f t="shared" ref="C31:C39" si="1">H31</f>
        <v>4828.4399999999996</v>
      </c>
      <c r="G31" s="160" t="s">
        <v>29</v>
      </c>
      <c r="H31" s="158">
        <v>4828.4399999999996</v>
      </c>
      <c r="I31" s="158">
        <v>0.14000000000000001</v>
      </c>
      <c r="J31" s="158">
        <v>0.72</v>
      </c>
      <c r="K31" s="158">
        <v>1.59</v>
      </c>
      <c r="L31" s="158">
        <v>1.1000000000000001</v>
      </c>
      <c r="M31" s="159">
        <v>4.08</v>
      </c>
      <c r="O31" s="163"/>
    </row>
    <row r="32" spans="2:21" ht="15">
      <c r="B32" s="181" t="s">
        <v>130</v>
      </c>
      <c r="C32" s="168">
        <f t="shared" si="1"/>
        <v>4843.41</v>
      </c>
      <c r="G32" s="160" t="s">
        <v>30</v>
      </c>
      <c r="H32" s="158">
        <v>4843.41</v>
      </c>
      <c r="I32" s="158">
        <v>0.31</v>
      </c>
      <c r="J32" s="158">
        <v>0.7</v>
      </c>
      <c r="K32" s="158">
        <v>1.72</v>
      </c>
      <c r="L32" s="158">
        <v>1.42</v>
      </c>
      <c r="M32" s="159">
        <v>3.6</v>
      </c>
      <c r="O32" s="163"/>
    </row>
    <row r="33" spans="2:15" ht="15">
      <c r="B33" s="181" t="s">
        <v>131</v>
      </c>
      <c r="C33" s="168">
        <f t="shared" si="1"/>
        <v>4832.2700000000004</v>
      </c>
      <c r="G33" s="160" t="s">
        <v>31</v>
      </c>
      <c r="H33" s="158">
        <v>4832.2700000000004</v>
      </c>
      <c r="I33" s="158">
        <v>-0.23</v>
      </c>
      <c r="J33" s="158">
        <v>0.22</v>
      </c>
      <c r="K33" s="158">
        <v>1.18</v>
      </c>
      <c r="L33" s="158">
        <v>1.18</v>
      </c>
      <c r="M33" s="159">
        <v>3</v>
      </c>
      <c r="O33" s="163"/>
    </row>
    <row r="34" spans="2:15" ht="15">
      <c r="B34" s="181" t="s">
        <v>132</v>
      </c>
      <c r="C34" s="168">
        <f t="shared" si="1"/>
        <v>4843.87</v>
      </c>
      <c r="G34" s="160" t="s">
        <v>32</v>
      </c>
      <c r="H34" s="158">
        <v>4843.87</v>
      </c>
      <c r="I34" s="158">
        <v>0.24</v>
      </c>
      <c r="J34" s="158">
        <v>0.32</v>
      </c>
      <c r="K34" s="158">
        <v>1.04</v>
      </c>
      <c r="L34" s="158">
        <v>1.43</v>
      </c>
      <c r="M34" s="159">
        <v>2.71</v>
      </c>
      <c r="O34" s="163"/>
    </row>
    <row r="35" spans="2:15" ht="15">
      <c r="B35" s="181" t="s">
        <v>133</v>
      </c>
      <c r="C35" s="168">
        <f t="shared" si="1"/>
        <v>4853.07</v>
      </c>
      <c r="G35" s="160" t="s">
        <v>33</v>
      </c>
      <c r="H35" s="158">
        <v>4853.07</v>
      </c>
      <c r="I35" s="158">
        <v>0.19</v>
      </c>
      <c r="J35" s="158">
        <v>0.2</v>
      </c>
      <c r="K35" s="158">
        <v>0.9</v>
      </c>
      <c r="L35" s="158">
        <v>1.62</v>
      </c>
      <c r="M35" s="159">
        <v>2.46</v>
      </c>
      <c r="O35" s="163"/>
    </row>
    <row r="36" spans="2:15" ht="15">
      <c r="B36" s="181" t="s">
        <v>134</v>
      </c>
      <c r="C36" s="168">
        <f t="shared" si="1"/>
        <v>4860.83</v>
      </c>
      <c r="G36" s="160" t="s">
        <v>34</v>
      </c>
      <c r="H36" s="158">
        <v>4860.83</v>
      </c>
      <c r="I36" s="158">
        <v>0.16</v>
      </c>
      <c r="J36" s="158">
        <v>0.59</v>
      </c>
      <c r="K36" s="158">
        <v>0.81</v>
      </c>
      <c r="L36" s="158">
        <v>1.78</v>
      </c>
      <c r="M36" s="159">
        <v>2.54</v>
      </c>
      <c r="O36" s="163"/>
    </row>
    <row r="37" spans="2:15" ht="15">
      <c r="B37" s="181" t="s">
        <v>135</v>
      </c>
      <c r="C37" s="168">
        <f t="shared" si="1"/>
        <v>4881.25</v>
      </c>
      <c r="G37" s="160" t="s">
        <v>35</v>
      </c>
      <c r="H37" s="158">
        <v>4881.25</v>
      </c>
      <c r="I37" s="158">
        <v>0.42</v>
      </c>
      <c r="J37" s="158">
        <v>0.77</v>
      </c>
      <c r="K37" s="158">
        <v>1.0900000000000001</v>
      </c>
      <c r="L37" s="158">
        <v>2.21</v>
      </c>
      <c r="M37" s="159">
        <v>2.7</v>
      </c>
      <c r="O37" s="163"/>
    </row>
    <row r="38" spans="2:15" ht="15">
      <c r="B38" s="181" t="s">
        <v>136</v>
      </c>
      <c r="C38" s="168">
        <f t="shared" si="1"/>
        <v>4894.92</v>
      </c>
      <c r="G38" s="160" t="s">
        <v>36</v>
      </c>
      <c r="H38" s="158">
        <v>4894.92</v>
      </c>
      <c r="I38" s="158">
        <v>0.28000000000000003</v>
      </c>
      <c r="J38" s="158">
        <v>0.86</v>
      </c>
      <c r="K38" s="158">
        <v>1.06</v>
      </c>
      <c r="L38" s="158">
        <v>2.5</v>
      </c>
      <c r="M38" s="159">
        <v>2.8</v>
      </c>
      <c r="O38" s="163"/>
    </row>
    <row r="39" spans="2:15" ht="15">
      <c r="B39" s="181" t="s">
        <v>137</v>
      </c>
      <c r="C39" s="168">
        <f t="shared" si="1"/>
        <v>4916.46</v>
      </c>
      <c r="G39" s="160" t="s">
        <v>37</v>
      </c>
      <c r="H39" s="158">
        <v>4916.46</v>
      </c>
      <c r="I39" s="158">
        <v>0.44</v>
      </c>
      <c r="J39" s="158">
        <v>1.1399999999999999</v>
      </c>
      <c r="K39" s="158">
        <v>1.74</v>
      </c>
      <c r="L39" s="158">
        <v>2.95</v>
      </c>
      <c r="M39" s="159">
        <v>2.95</v>
      </c>
      <c r="O39" s="163"/>
    </row>
    <row r="40" spans="2:15" ht="15">
      <c r="B40" s="182" t="s">
        <v>138</v>
      </c>
      <c r="C40" s="170">
        <f t="shared" ref="C40:C60" si="2">H40</f>
        <v>4930.72</v>
      </c>
      <c r="F40" s="131">
        <v>2018</v>
      </c>
      <c r="G40" s="161" t="s">
        <v>26</v>
      </c>
      <c r="H40" s="158">
        <v>4930.72</v>
      </c>
      <c r="I40" s="158">
        <v>0.28999999999999998</v>
      </c>
      <c r="J40" s="158">
        <v>1.01</v>
      </c>
      <c r="K40" s="158">
        <v>1.79</v>
      </c>
      <c r="L40" s="158">
        <v>0.28999999999999998</v>
      </c>
      <c r="M40" s="159">
        <v>2.86</v>
      </c>
      <c r="O40" s="163"/>
    </row>
    <row r="41" spans="2:15" ht="15">
      <c r="B41" s="182" t="s">
        <v>139</v>
      </c>
      <c r="C41" s="170">
        <f t="shared" si="2"/>
        <v>4946.5</v>
      </c>
      <c r="G41" s="160" t="s">
        <v>27</v>
      </c>
      <c r="H41" s="158">
        <v>4946.5</v>
      </c>
      <c r="I41" s="158">
        <v>0.32</v>
      </c>
      <c r="J41" s="158">
        <v>1.05</v>
      </c>
      <c r="K41" s="158">
        <v>1.93</v>
      </c>
      <c r="L41" s="158">
        <v>0.61</v>
      </c>
      <c r="M41" s="159">
        <v>2.84</v>
      </c>
      <c r="O41" s="163"/>
    </row>
    <row r="42" spans="2:15" ht="15">
      <c r="B42" s="182" t="s">
        <v>140</v>
      </c>
      <c r="C42" s="170">
        <f t="shared" si="2"/>
        <v>4950.95</v>
      </c>
      <c r="G42" s="160" t="s">
        <v>28</v>
      </c>
      <c r="H42" s="158">
        <v>4950.95</v>
      </c>
      <c r="I42" s="158">
        <v>0.09</v>
      </c>
      <c r="J42" s="158">
        <v>0.7</v>
      </c>
      <c r="K42" s="158">
        <v>1.85</v>
      </c>
      <c r="L42" s="158">
        <v>0.7</v>
      </c>
      <c r="M42" s="159">
        <v>2.68</v>
      </c>
      <c r="O42" s="163"/>
    </row>
    <row r="43" spans="2:15" ht="15">
      <c r="B43" s="182" t="s">
        <v>141</v>
      </c>
      <c r="C43" s="170">
        <f t="shared" si="2"/>
        <v>4961.84</v>
      </c>
      <c r="G43" s="160" t="s">
        <v>29</v>
      </c>
      <c r="H43" s="158">
        <v>4961.84</v>
      </c>
      <c r="I43" s="158">
        <v>0.22</v>
      </c>
      <c r="J43" s="158">
        <v>0.63</v>
      </c>
      <c r="K43" s="158">
        <v>1.65</v>
      </c>
      <c r="L43" s="158">
        <v>0.92</v>
      </c>
      <c r="M43" s="159">
        <v>2.76</v>
      </c>
      <c r="O43" s="163"/>
    </row>
    <row r="44" spans="2:15" ht="15">
      <c r="B44" s="182" t="s">
        <v>142</v>
      </c>
      <c r="C44" s="170">
        <f t="shared" si="2"/>
        <v>4981.6899999999996</v>
      </c>
      <c r="G44" s="160" t="s">
        <v>30</v>
      </c>
      <c r="H44" s="158">
        <v>4981.6899999999996</v>
      </c>
      <c r="I44" s="158">
        <v>0.4</v>
      </c>
      <c r="J44" s="158">
        <v>0.71</v>
      </c>
      <c r="K44" s="158">
        <v>1.77</v>
      </c>
      <c r="L44" s="158">
        <v>1.33</v>
      </c>
      <c r="M44" s="159">
        <v>2.86</v>
      </c>
      <c r="O44" s="163"/>
    </row>
    <row r="45" spans="2:15" ht="15">
      <c r="B45" s="182" t="s">
        <v>143</v>
      </c>
      <c r="C45" s="170">
        <f t="shared" si="2"/>
        <v>5044.46</v>
      </c>
      <c r="G45" s="160" t="s">
        <v>31</v>
      </c>
      <c r="H45" s="158">
        <v>5044.46</v>
      </c>
      <c r="I45" s="158">
        <v>1.26</v>
      </c>
      <c r="J45" s="158">
        <v>1.89</v>
      </c>
      <c r="K45" s="158">
        <v>2.6</v>
      </c>
      <c r="L45" s="158">
        <v>2.6</v>
      </c>
      <c r="M45" s="159">
        <v>4.3899999999999997</v>
      </c>
      <c r="O45" s="163"/>
    </row>
    <row r="46" spans="2:15" ht="15">
      <c r="B46" s="180" t="s">
        <v>144</v>
      </c>
      <c r="C46" s="170">
        <f t="shared" si="2"/>
        <v>5061.1099999999997</v>
      </c>
      <c r="G46" s="160" t="s">
        <v>32</v>
      </c>
      <c r="H46" s="158">
        <v>5061.1099999999997</v>
      </c>
      <c r="I46" s="158">
        <v>0.33</v>
      </c>
      <c r="J46" s="158">
        <v>2</v>
      </c>
      <c r="K46" s="158">
        <v>2.64</v>
      </c>
      <c r="L46" s="158">
        <v>2.94</v>
      </c>
      <c r="M46" s="159">
        <v>4.4800000000000004</v>
      </c>
      <c r="O46" s="163"/>
    </row>
    <row r="47" spans="2:15" ht="15">
      <c r="B47" s="180" t="s">
        <v>145</v>
      </c>
      <c r="C47" s="170">
        <f t="shared" si="2"/>
        <v>5056.5600000000004</v>
      </c>
      <c r="G47" s="160" t="s">
        <v>33</v>
      </c>
      <c r="H47" s="158">
        <v>5056.5600000000004</v>
      </c>
      <c r="I47" s="158">
        <v>-0.09</v>
      </c>
      <c r="J47" s="158">
        <v>1.5</v>
      </c>
      <c r="K47" s="158">
        <v>2.23</v>
      </c>
      <c r="L47" s="158">
        <v>2.85</v>
      </c>
      <c r="M47" s="159">
        <v>4.1900000000000004</v>
      </c>
      <c r="O47" s="163"/>
    </row>
    <row r="48" spans="2:15" ht="15">
      <c r="B48" s="180" t="s">
        <v>146</v>
      </c>
      <c r="C48" s="170">
        <f t="shared" si="2"/>
        <v>5080.83</v>
      </c>
      <c r="G48" s="160" t="s">
        <v>34</v>
      </c>
      <c r="H48" s="158">
        <v>5080.83</v>
      </c>
      <c r="I48" s="158">
        <v>0.48</v>
      </c>
      <c r="J48" s="158">
        <v>0.72</v>
      </c>
      <c r="K48" s="158">
        <v>2.62</v>
      </c>
      <c r="L48" s="158">
        <v>3.34</v>
      </c>
      <c r="M48" s="159">
        <v>4.53</v>
      </c>
      <c r="O48" s="163"/>
    </row>
    <row r="49" spans="1:15" ht="15">
      <c r="B49" s="180" t="s">
        <v>147</v>
      </c>
      <c r="C49" s="170">
        <f t="shared" si="2"/>
        <v>5103.6899999999996</v>
      </c>
      <c r="G49" s="160" t="s">
        <v>35</v>
      </c>
      <c r="H49" s="158">
        <v>5103.6899999999996</v>
      </c>
      <c r="I49" s="158">
        <v>0.45</v>
      </c>
      <c r="J49" s="158">
        <v>0.84</v>
      </c>
      <c r="K49" s="158">
        <v>2.86</v>
      </c>
      <c r="L49" s="158">
        <v>3.81</v>
      </c>
      <c r="M49" s="159">
        <v>4.5599999999999996</v>
      </c>
      <c r="O49" s="163"/>
    </row>
    <row r="50" spans="1:15" ht="15">
      <c r="B50" s="180" t="s">
        <v>148</v>
      </c>
      <c r="C50" s="170">
        <f t="shared" si="2"/>
        <v>5092.97</v>
      </c>
      <c r="G50" s="160" t="s">
        <v>36</v>
      </c>
      <c r="H50" s="158">
        <v>5092.97</v>
      </c>
      <c r="I50" s="158">
        <v>-0.21</v>
      </c>
      <c r="J50" s="158">
        <v>0.72</v>
      </c>
      <c r="K50" s="158">
        <v>2.23</v>
      </c>
      <c r="L50" s="158">
        <v>3.59</v>
      </c>
      <c r="M50" s="159">
        <v>4.05</v>
      </c>
      <c r="O50" s="163"/>
    </row>
    <row r="51" spans="1:15" ht="15">
      <c r="A51" s="162"/>
      <c r="B51" s="180" t="s">
        <v>149</v>
      </c>
      <c r="C51" s="170">
        <f t="shared" si="2"/>
        <v>5100.6099999999997</v>
      </c>
      <c r="G51" s="160" t="s">
        <v>37</v>
      </c>
      <c r="H51" s="158">
        <v>5100.6099999999997</v>
      </c>
      <c r="I51" s="158">
        <v>0.15</v>
      </c>
      <c r="J51" s="158">
        <v>0.39</v>
      </c>
      <c r="K51" s="158">
        <v>1.1100000000000001</v>
      </c>
      <c r="L51" s="158">
        <v>3.75</v>
      </c>
      <c r="M51" s="159">
        <v>3.75</v>
      </c>
      <c r="O51" s="163"/>
    </row>
    <row r="52" spans="1:15" ht="15">
      <c r="B52" s="181" t="s">
        <v>150</v>
      </c>
      <c r="C52" s="168">
        <f t="shared" si="2"/>
        <v>5116.93</v>
      </c>
      <c r="F52" s="131">
        <v>2019</v>
      </c>
      <c r="G52" s="160" t="s">
        <v>26</v>
      </c>
      <c r="H52" s="158">
        <v>5116.93</v>
      </c>
      <c r="I52" s="158">
        <v>0.32</v>
      </c>
      <c r="J52" s="158">
        <v>0.26</v>
      </c>
      <c r="K52" s="158">
        <v>1.1000000000000001</v>
      </c>
      <c r="L52" s="158">
        <v>0.32</v>
      </c>
      <c r="M52" s="159">
        <v>3.78</v>
      </c>
      <c r="O52" s="163"/>
    </row>
    <row r="53" spans="1:15" ht="15">
      <c r="B53" s="181" t="s">
        <v>151</v>
      </c>
      <c r="C53" s="168">
        <f t="shared" si="2"/>
        <v>5138.93</v>
      </c>
      <c r="G53" s="160" t="s">
        <v>27</v>
      </c>
      <c r="H53" s="158">
        <v>5138.93</v>
      </c>
      <c r="I53" s="158">
        <v>0.43</v>
      </c>
      <c r="J53" s="158">
        <v>0.9</v>
      </c>
      <c r="K53" s="158">
        <v>1.63</v>
      </c>
      <c r="L53" s="158">
        <v>0.75</v>
      </c>
      <c r="M53" s="159">
        <v>3.89</v>
      </c>
      <c r="O53" s="163"/>
    </row>
    <row r="54" spans="1:15" ht="15">
      <c r="B54" s="181" t="s">
        <v>152</v>
      </c>
      <c r="C54" s="168">
        <f t="shared" si="2"/>
        <v>5177.47</v>
      </c>
      <c r="G54" s="160" t="s">
        <v>28</v>
      </c>
      <c r="H54" s="158">
        <v>5177.47</v>
      </c>
      <c r="I54" s="158">
        <v>0.75</v>
      </c>
      <c r="J54" s="158">
        <v>1.51</v>
      </c>
      <c r="K54" s="158">
        <v>1.9</v>
      </c>
      <c r="L54" s="158">
        <v>1.51</v>
      </c>
      <c r="M54" s="159">
        <v>4.58</v>
      </c>
      <c r="O54" s="163"/>
    </row>
    <row r="55" spans="1:15" ht="15">
      <c r="B55" s="181" t="s">
        <v>153</v>
      </c>
      <c r="C55" s="168">
        <f t="shared" si="2"/>
        <v>5206.9799999999996</v>
      </c>
      <c r="G55" s="160" t="s">
        <v>29</v>
      </c>
      <c r="H55" s="158">
        <v>5206.9799999999996</v>
      </c>
      <c r="I55" s="158">
        <v>0.56999999999999995</v>
      </c>
      <c r="J55" s="158">
        <v>1.76</v>
      </c>
      <c r="K55" s="158">
        <v>2.02</v>
      </c>
      <c r="L55" s="158">
        <v>2.09</v>
      </c>
      <c r="M55" s="159">
        <v>4.9400000000000004</v>
      </c>
      <c r="O55" s="163"/>
    </row>
    <row r="56" spans="1:15" ht="15">
      <c r="B56" s="181" t="s">
        <v>154</v>
      </c>
      <c r="C56" s="168">
        <f t="shared" si="2"/>
        <v>5213.75</v>
      </c>
      <c r="G56" s="160" t="s">
        <v>30</v>
      </c>
      <c r="H56" s="158">
        <v>5213.75</v>
      </c>
      <c r="I56" s="158">
        <v>0.13</v>
      </c>
      <c r="J56" s="158">
        <v>1.46</v>
      </c>
      <c r="K56" s="158">
        <v>2.37</v>
      </c>
      <c r="L56" s="158">
        <v>2.2200000000000002</v>
      </c>
      <c r="M56" s="159">
        <v>4.66</v>
      </c>
      <c r="O56" s="163"/>
    </row>
    <row r="57" spans="1:15" ht="15">
      <c r="B57" s="181" t="s">
        <v>155</v>
      </c>
      <c r="C57" s="168">
        <f t="shared" si="2"/>
        <v>5214.2700000000004</v>
      </c>
      <c r="G57" s="160" t="s">
        <v>31</v>
      </c>
      <c r="H57" s="158">
        <v>5214.2700000000004</v>
      </c>
      <c r="I57" s="158">
        <v>0.01</v>
      </c>
      <c r="J57" s="158">
        <v>0.71</v>
      </c>
      <c r="K57" s="158">
        <v>2.23</v>
      </c>
      <c r="L57" s="158">
        <v>2.23</v>
      </c>
      <c r="M57" s="159">
        <v>3.37</v>
      </c>
      <c r="O57" s="163"/>
    </row>
    <row r="58" spans="1:15" ht="15">
      <c r="B58" s="181" t="s">
        <v>156</v>
      </c>
      <c r="C58" s="168">
        <f t="shared" si="2"/>
        <v>5224.18</v>
      </c>
      <c r="G58" s="160" t="s">
        <v>32</v>
      </c>
      <c r="H58" s="158">
        <v>5224.18</v>
      </c>
      <c r="I58" s="158">
        <v>0.19</v>
      </c>
      <c r="J58" s="158">
        <v>0.33</v>
      </c>
      <c r="K58" s="158">
        <v>2.1</v>
      </c>
      <c r="L58" s="158">
        <v>2.42</v>
      </c>
      <c r="M58" s="159">
        <v>3.22</v>
      </c>
      <c r="O58" s="163"/>
    </row>
    <row r="59" spans="1:15" ht="15">
      <c r="B59" s="181" t="s">
        <v>157</v>
      </c>
      <c r="C59" s="168">
        <f t="shared" si="2"/>
        <v>5229.93</v>
      </c>
      <c r="G59" s="160" t="s">
        <v>33</v>
      </c>
      <c r="H59" s="158">
        <v>5229.93</v>
      </c>
      <c r="I59" s="158">
        <v>0.11</v>
      </c>
      <c r="J59" s="158">
        <v>0.31</v>
      </c>
      <c r="K59" s="158">
        <v>1.77</v>
      </c>
      <c r="L59" s="158">
        <v>2.54</v>
      </c>
      <c r="M59" s="159">
        <v>3.43</v>
      </c>
      <c r="O59" s="163"/>
    </row>
    <row r="60" spans="1:15" ht="15">
      <c r="B60" s="181" t="s">
        <v>158</v>
      </c>
      <c r="C60" s="168">
        <f t="shared" si="2"/>
        <v>5227.84</v>
      </c>
      <c r="G60" s="160" t="s">
        <v>34</v>
      </c>
      <c r="H60" s="158">
        <v>5227.84</v>
      </c>
      <c r="I60" s="158">
        <v>-0.04</v>
      </c>
      <c r="J60" s="158">
        <v>0.26</v>
      </c>
      <c r="K60" s="158">
        <v>0.97</v>
      </c>
      <c r="L60" s="158">
        <v>2.4900000000000002</v>
      </c>
      <c r="M60" s="159">
        <v>2.89</v>
      </c>
      <c r="O60" s="163"/>
    </row>
    <row r="61" spans="1:15" ht="15">
      <c r="B61" s="181" t="s">
        <v>159</v>
      </c>
      <c r="C61" s="168">
        <f>H61</f>
        <v>5233.07</v>
      </c>
      <c r="G61" s="160" t="s">
        <v>35</v>
      </c>
      <c r="H61" s="158">
        <v>5233.07</v>
      </c>
      <c r="I61" s="158">
        <v>0.1</v>
      </c>
      <c r="J61" s="158">
        <v>0.17</v>
      </c>
      <c r="K61" s="158">
        <v>0.5</v>
      </c>
      <c r="L61" s="158">
        <v>2.6</v>
      </c>
      <c r="M61" s="158">
        <v>2.54</v>
      </c>
    </row>
    <row r="62" spans="1:15" ht="15">
      <c r="B62" s="184" t="s">
        <v>161</v>
      </c>
      <c r="C62" s="168">
        <f>H62</f>
        <v>5259.76</v>
      </c>
      <c r="G62" s="160" t="s">
        <v>36</v>
      </c>
      <c r="H62" s="158">
        <v>5259.76</v>
      </c>
      <c r="I62" s="158">
        <v>0.51</v>
      </c>
      <c r="J62" s="158">
        <v>0.56999999999999995</v>
      </c>
      <c r="K62" s="158">
        <v>0.88</v>
      </c>
      <c r="L62" s="158">
        <v>3.12</v>
      </c>
      <c r="M62" s="158">
        <v>3.27</v>
      </c>
    </row>
    <row r="63" spans="1:15" ht="15">
      <c r="B63" s="184" t="s">
        <v>162</v>
      </c>
      <c r="C63" s="168">
        <f>H63</f>
        <v>5320.25</v>
      </c>
      <c r="G63" s="160" t="s">
        <v>37</v>
      </c>
      <c r="H63" s="158">
        <v>5320.25</v>
      </c>
      <c r="I63" s="158">
        <v>1.1499999999999999</v>
      </c>
      <c r="J63" s="158">
        <v>1.77</v>
      </c>
      <c r="K63" s="158">
        <v>2.0299999999999998</v>
      </c>
      <c r="L63" s="158">
        <v>4.3099999999999996</v>
      </c>
      <c r="M63" s="158">
        <v>4.3099999999999996</v>
      </c>
    </row>
    <row r="64" spans="1:15" ht="15">
      <c r="B64" s="185" t="s">
        <v>163</v>
      </c>
      <c r="C64" s="170">
        <f t="shared" ref="C64:C84" si="3">H64</f>
        <v>5331.42</v>
      </c>
      <c r="F64" s="131">
        <v>2020</v>
      </c>
      <c r="G64" s="160" t="s">
        <v>26</v>
      </c>
      <c r="H64" s="158">
        <v>5331.42</v>
      </c>
      <c r="I64" s="158">
        <v>0.21</v>
      </c>
      <c r="J64" s="158">
        <v>1.88</v>
      </c>
      <c r="K64" s="158">
        <v>2.0499999999999998</v>
      </c>
      <c r="L64" s="158">
        <v>0.21</v>
      </c>
      <c r="M64" s="158">
        <v>4.1900000000000004</v>
      </c>
    </row>
    <row r="65" spans="2:13" ht="15">
      <c r="B65" s="185" t="s">
        <v>164</v>
      </c>
      <c r="C65" s="170">
        <f t="shared" si="3"/>
        <v>5344.75</v>
      </c>
      <c r="F65" s="162"/>
      <c r="G65" s="160" t="s">
        <v>27</v>
      </c>
      <c r="H65" s="158">
        <v>5344.75</v>
      </c>
      <c r="I65" s="158">
        <v>0.25</v>
      </c>
      <c r="J65" s="158">
        <v>1.62</v>
      </c>
      <c r="K65" s="158">
        <v>2.2000000000000002</v>
      </c>
      <c r="L65" s="158">
        <v>0.46</v>
      </c>
      <c r="M65" s="158">
        <v>4.01</v>
      </c>
    </row>
    <row r="66" spans="2:13" ht="15">
      <c r="B66" s="185" t="s">
        <v>165</v>
      </c>
      <c r="C66" s="170">
        <f t="shared" si="3"/>
        <v>5348.49</v>
      </c>
      <c r="F66" s="162"/>
      <c r="G66" s="160" t="s">
        <v>28</v>
      </c>
      <c r="H66" s="158">
        <v>5348.49</v>
      </c>
      <c r="I66" s="158">
        <v>7.0000000000000007E-2</v>
      </c>
      <c r="J66" s="158">
        <v>0.53</v>
      </c>
      <c r="K66" s="158">
        <v>2.31</v>
      </c>
      <c r="L66" s="158">
        <v>0.53</v>
      </c>
      <c r="M66" s="158">
        <v>3.3</v>
      </c>
    </row>
    <row r="67" spans="2:13" ht="15">
      <c r="B67" s="185" t="s">
        <v>166</v>
      </c>
      <c r="C67" s="170">
        <f t="shared" si="3"/>
        <v>5331.91</v>
      </c>
      <c r="F67" s="162"/>
      <c r="G67" s="160" t="s">
        <v>29</v>
      </c>
      <c r="H67" s="158">
        <f>ROUND(H66*(1+I67/100),2)</f>
        <v>5331.91</v>
      </c>
      <c r="I67" s="158">
        <v>-0.31</v>
      </c>
      <c r="J67" s="158">
        <f>ROUND((H67/H64-1)*100,2)</f>
        <v>0.01</v>
      </c>
      <c r="K67" s="158">
        <f>ROUND((H67/H60-1)*100,2)</f>
        <v>1.99</v>
      </c>
      <c r="L67" s="158">
        <f>ROUND((H67/H62-1)*100,2)</f>
        <v>1.37</v>
      </c>
      <c r="M67" s="158">
        <f>ROUND((H67/H54-1)*100,2)</f>
        <v>2.98</v>
      </c>
    </row>
    <row r="68" spans="2:13" ht="15">
      <c r="B68" s="185" t="s">
        <v>167</v>
      </c>
      <c r="C68" s="170">
        <f t="shared" si="3"/>
        <v>5311.65</v>
      </c>
      <c r="F68" s="162"/>
      <c r="G68" s="160" t="s">
        <v>30</v>
      </c>
      <c r="H68" s="158">
        <v>5311.65</v>
      </c>
      <c r="I68" s="158">
        <v>-0.38</v>
      </c>
      <c r="J68" s="158">
        <v>-0.62</v>
      </c>
      <c r="K68" s="158">
        <v>0.99</v>
      </c>
      <c r="L68" s="158">
        <v>-0.16</v>
      </c>
      <c r="M68" s="158">
        <v>1.88</v>
      </c>
    </row>
    <row r="69" spans="2:13" ht="15">
      <c r="B69" s="185" t="s">
        <v>168</v>
      </c>
      <c r="C69" s="170">
        <f t="shared" si="3"/>
        <v>5325.46</v>
      </c>
      <c r="F69" s="162"/>
      <c r="G69" s="160" t="s">
        <v>31</v>
      </c>
      <c r="H69" s="158">
        <v>5325.46</v>
      </c>
      <c r="I69" s="158">
        <v>0.26</v>
      </c>
      <c r="J69" s="158">
        <v>-0.43</v>
      </c>
      <c r="K69" s="158">
        <v>0.1</v>
      </c>
      <c r="L69" s="158">
        <v>0.1</v>
      </c>
      <c r="M69" s="158">
        <v>2.13</v>
      </c>
    </row>
    <row r="70" spans="2:13" ht="15">
      <c r="B70" s="186" t="s">
        <v>169</v>
      </c>
      <c r="C70" s="170">
        <f t="shared" si="3"/>
        <v>5344.63</v>
      </c>
      <c r="F70" s="162"/>
      <c r="G70" s="160" t="s">
        <v>32</v>
      </c>
      <c r="H70" s="158">
        <v>5344.63</v>
      </c>
      <c r="I70" s="158">
        <v>0.36</v>
      </c>
      <c r="J70" s="158">
        <v>0.24</v>
      </c>
      <c r="K70" s="158">
        <v>0.25</v>
      </c>
      <c r="L70" s="158">
        <v>0.46</v>
      </c>
      <c r="M70" s="158">
        <v>2.31</v>
      </c>
    </row>
    <row r="71" spans="2:13" ht="15">
      <c r="B71" s="186" t="s">
        <v>170</v>
      </c>
      <c r="C71" s="170">
        <f t="shared" si="3"/>
        <v>5357.46</v>
      </c>
      <c r="F71" s="162"/>
      <c r="G71" s="160" t="s">
        <v>33</v>
      </c>
      <c r="H71" s="158">
        <v>5357.46</v>
      </c>
      <c r="I71" s="158">
        <v>0.24</v>
      </c>
      <c r="J71" s="158">
        <v>0.86</v>
      </c>
      <c r="K71" s="158">
        <v>0.24</v>
      </c>
      <c r="L71" s="158">
        <v>0.7</v>
      </c>
      <c r="M71" s="158">
        <v>2.44</v>
      </c>
    </row>
    <row r="72" spans="2:13" ht="15">
      <c r="B72" s="186" t="s">
        <v>171</v>
      </c>
      <c r="C72" s="170">
        <f t="shared" si="3"/>
        <v>5391.75</v>
      </c>
      <c r="F72" s="162"/>
      <c r="G72" s="160" t="s">
        <v>34</v>
      </c>
      <c r="H72" s="158">
        <v>5391.75</v>
      </c>
      <c r="I72" s="158">
        <v>0.64</v>
      </c>
      <c r="J72" s="158">
        <v>1.24</v>
      </c>
      <c r="K72" s="158">
        <v>0.81</v>
      </c>
      <c r="L72" s="158">
        <v>1.34</v>
      </c>
      <c r="M72" s="158">
        <v>3.14</v>
      </c>
    </row>
    <row r="73" spans="2:13" ht="15">
      <c r="B73" s="186" t="s">
        <v>160</v>
      </c>
      <c r="C73" s="170">
        <f t="shared" si="3"/>
        <v>5438.12</v>
      </c>
      <c r="F73" s="162"/>
      <c r="G73" s="160" t="s">
        <v>35</v>
      </c>
      <c r="H73" s="158">
        <v>5438.12</v>
      </c>
      <c r="I73" s="158">
        <v>0.86</v>
      </c>
      <c r="J73" s="158">
        <v>1.75</v>
      </c>
      <c r="K73" s="158">
        <v>1.99</v>
      </c>
      <c r="L73" s="158">
        <v>2.2200000000000002</v>
      </c>
      <c r="M73" s="158">
        <v>3.92</v>
      </c>
    </row>
    <row r="74" spans="2:13" ht="15">
      <c r="B74" s="186" t="s">
        <v>172</v>
      </c>
      <c r="C74" s="170">
        <f t="shared" si="3"/>
        <v>5486.52</v>
      </c>
      <c r="F74" s="183"/>
      <c r="G74" s="160" t="s">
        <v>36</v>
      </c>
      <c r="H74" s="158">
        <v>5486.52</v>
      </c>
      <c r="I74" s="158">
        <v>0.89</v>
      </c>
      <c r="J74" s="158">
        <v>2.41</v>
      </c>
      <c r="K74" s="158">
        <v>3.29</v>
      </c>
      <c r="L74" s="158">
        <v>3.13</v>
      </c>
      <c r="M74" s="158">
        <v>4.3099999999999996</v>
      </c>
    </row>
    <row r="75" spans="2:13" ht="15">
      <c r="B75" s="186" t="s">
        <v>173</v>
      </c>
      <c r="C75" s="170">
        <f t="shared" si="3"/>
        <v>5560.59</v>
      </c>
      <c r="F75" s="162"/>
      <c r="G75" s="160" t="s">
        <v>37</v>
      </c>
      <c r="H75" s="158">
        <v>5560.59</v>
      </c>
      <c r="I75" s="158">
        <v>1.35</v>
      </c>
      <c r="J75" s="158">
        <v>3.13</v>
      </c>
      <c r="K75" s="158">
        <v>4.42</v>
      </c>
      <c r="L75" s="158">
        <v>4.5199999999999996</v>
      </c>
      <c r="M75" s="158">
        <v>4.5199999999999996</v>
      </c>
    </row>
    <row r="76" spans="2:13" ht="15">
      <c r="B76" s="184" t="s">
        <v>174</v>
      </c>
      <c r="C76" s="168">
        <f t="shared" si="3"/>
        <v>5574.49</v>
      </c>
      <c r="F76" s="162">
        <v>2021</v>
      </c>
      <c r="G76" s="160" t="s">
        <v>26</v>
      </c>
      <c r="H76" s="158">
        <v>5574.49</v>
      </c>
      <c r="I76" s="158">
        <v>0.25</v>
      </c>
      <c r="J76" s="158">
        <v>2.5099999999999998</v>
      </c>
      <c r="K76" s="158">
        <v>4.3</v>
      </c>
      <c r="L76" s="158">
        <v>0.25</v>
      </c>
      <c r="M76" s="158">
        <v>4.5599999999999996</v>
      </c>
    </row>
    <row r="77" spans="2:13" ht="15">
      <c r="B77" s="184" t="s">
        <v>175</v>
      </c>
      <c r="C77" s="168">
        <f t="shared" si="3"/>
        <v>5622.43</v>
      </c>
      <c r="F77" s="162"/>
      <c r="G77" s="160" t="s">
        <v>27</v>
      </c>
      <c r="H77" s="158">
        <v>5622.43</v>
      </c>
      <c r="I77" s="158">
        <v>0.86</v>
      </c>
      <c r="J77" s="158">
        <v>2.48</v>
      </c>
      <c r="K77" s="158">
        <v>4.95</v>
      </c>
      <c r="L77" s="158">
        <v>1.1100000000000001</v>
      </c>
      <c r="M77" s="158">
        <v>5.2</v>
      </c>
    </row>
    <row r="78" spans="2:13" ht="15">
      <c r="B78" s="184" t="s">
        <v>176</v>
      </c>
      <c r="C78" s="168">
        <f t="shared" si="3"/>
        <v>5674.72</v>
      </c>
      <c r="F78" s="162"/>
      <c r="G78" s="160" t="s">
        <v>28</v>
      </c>
      <c r="H78" s="158">
        <v>5674.72</v>
      </c>
      <c r="I78" s="158">
        <v>0.93</v>
      </c>
      <c r="J78" s="158">
        <v>2.0499999999999998</v>
      </c>
      <c r="K78" s="158">
        <v>5.25</v>
      </c>
      <c r="L78" s="158">
        <v>2.0499999999999998</v>
      </c>
      <c r="M78" s="158">
        <v>6.1</v>
      </c>
    </row>
    <row r="79" spans="2:13" ht="15">
      <c r="B79" s="184" t="s">
        <v>177</v>
      </c>
      <c r="C79" s="168">
        <f t="shared" si="3"/>
        <v>5692.31</v>
      </c>
      <c r="F79" s="162"/>
      <c r="G79" s="160" t="s">
        <v>29</v>
      </c>
      <c r="H79" s="158">
        <v>5692.31</v>
      </c>
      <c r="I79" s="158">
        <v>0.31</v>
      </c>
      <c r="J79" s="158">
        <v>2.11</v>
      </c>
      <c r="K79" s="158">
        <v>4.67</v>
      </c>
      <c r="L79" s="158">
        <v>2.37</v>
      </c>
      <c r="M79" s="158">
        <v>6.76</v>
      </c>
    </row>
    <row r="80" spans="2:13" ht="15">
      <c r="B80" s="184" t="s">
        <v>178</v>
      </c>
      <c r="C80" s="168">
        <f t="shared" si="3"/>
        <v>5739.56</v>
      </c>
      <c r="F80" s="162"/>
      <c r="G80" s="160" t="s">
        <v>30</v>
      </c>
      <c r="H80" s="158">
        <v>5739.56</v>
      </c>
      <c r="I80" s="158">
        <v>0.83</v>
      </c>
      <c r="J80" s="158">
        <v>2.08</v>
      </c>
      <c r="K80" s="158">
        <v>4.6100000000000003</v>
      </c>
      <c r="L80" s="158">
        <v>3.22</v>
      </c>
      <c r="M80" s="158">
        <v>8.06</v>
      </c>
    </row>
    <row r="81" spans="2:15" ht="15">
      <c r="B81" s="184" t="s">
        <v>179</v>
      </c>
      <c r="C81" s="168">
        <f t="shared" si="3"/>
        <v>5769.98</v>
      </c>
      <c r="F81" s="162"/>
      <c r="G81" s="160" t="s">
        <v>31</v>
      </c>
      <c r="H81" s="158">
        <v>5769.98</v>
      </c>
      <c r="I81" s="158">
        <v>0.53</v>
      </c>
      <c r="J81" s="158">
        <v>1.68</v>
      </c>
      <c r="K81" s="158">
        <v>3.77</v>
      </c>
      <c r="L81" s="158">
        <v>3.77</v>
      </c>
      <c r="M81" s="158">
        <v>8.35</v>
      </c>
    </row>
    <row r="82" spans="2:15" ht="15">
      <c r="B82" s="184" t="s">
        <v>180</v>
      </c>
      <c r="C82" s="168">
        <f t="shared" si="3"/>
        <v>5825.37</v>
      </c>
      <c r="F82" s="162"/>
      <c r="G82" s="160" t="s">
        <v>32</v>
      </c>
      <c r="H82" s="158">
        <v>5825.37</v>
      </c>
      <c r="I82" s="158">
        <v>0.96</v>
      </c>
      <c r="J82" s="158">
        <v>2.34</v>
      </c>
      <c r="K82" s="158">
        <v>4.5</v>
      </c>
      <c r="L82" s="158">
        <v>4.76</v>
      </c>
      <c r="M82" s="158">
        <v>8.99</v>
      </c>
    </row>
    <row r="83" spans="2:15" ht="15">
      <c r="B83" s="184" t="s">
        <v>181</v>
      </c>
      <c r="C83" s="168">
        <f t="shared" si="3"/>
        <v>5876.05</v>
      </c>
      <c r="F83" s="162"/>
      <c r="G83" s="160" t="s">
        <v>33</v>
      </c>
      <c r="H83" s="158">
        <v>5876.05</v>
      </c>
      <c r="I83" s="158">
        <v>0.87</v>
      </c>
      <c r="J83" s="158">
        <v>2.38</v>
      </c>
      <c r="K83" s="158">
        <v>4.51</v>
      </c>
      <c r="L83" s="158">
        <v>5.67</v>
      </c>
      <c r="M83" s="158">
        <v>9.68</v>
      </c>
    </row>
    <row r="84" spans="2:15" ht="15">
      <c r="B84" s="184" t="s">
        <v>182</v>
      </c>
      <c r="C84" s="168">
        <f t="shared" si="3"/>
        <v>5944.21</v>
      </c>
      <c r="F84" s="162"/>
      <c r="G84" s="160" t="s">
        <v>34</v>
      </c>
      <c r="H84" s="158">
        <v>5944.21</v>
      </c>
      <c r="I84" s="158">
        <v>1.1599999999999999</v>
      </c>
      <c r="J84" s="158">
        <v>3.02</v>
      </c>
      <c r="K84" s="158">
        <v>4.75</v>
      </c>
      <c r="L84" s="158">
        <v>6.9</v>
      </c>
      <c r="M84" s="158">
        <v>10.25</v>
      </c>
    </row>
    <row r="85" spans="2:15" ht="15">
      <c r="B85" s="184" t="s">
        <v>183</v>
      </c>
      <c r="C85" s="168">
        <f>H85</f>
        <v>6018.51</v>
      </c>
      <c r="F85" s="162"/>
      <c r="G85" s="160" t="s">
        <v>35</v>
      </c>
      <c r="H85" s="158">
        <v>6018.51</v>
      </c>
      <c r="I85" s="158">
        <v>1.25</v>
      </c>
      <c r="J85" s="158">
        <v>3.32</v>
      </c>
      <c r="K85" s="158">
        <v>5.73</v>
      </c>
      <c r="L85" s="158">
        <v>8.24</v>
      </c>
      <c r="M85" s="158">
        <v>10.67</v>
      </c>
    </row>
    <row r="86" spans="2:15" ht="15">
      <c r="B86" s="184" t="s">
        <v>184</v>
      </c>
      <c r="C86" s="168">
        <f>H86</f>
        <v>6075.69</v>
      </c>
      <c r="F86" s="162"/>
      <c r="G86" s="160" t="s">
        <v>36</v>
      </c>
      <c r="H86" s="158">
        <v>6075.69</v>
      </c>
      <c r="I86" s="158">
        <v>0.95</v>
      </c>
      <c r="J86" s="158">
        <v>3.4</v>
      </c>
      <c r="K86" s="158">
        <v>5.86</v>
      </c>
      <c r="L86" s="158">
        <v>9.26</v>
      </c>
      <c r="M86" s="158">
        <v>10.74</v>
      </c>
    </row>
    <row r="87" spans="2:15" ht="15">
      <c r="B87" s="184" t="s">
        <v>185</v>
      </c>
      <c r="C87" s="168">
        <f>H87</f>
        <v>6120.04</v>
      </c>
      <c r="F87" s="162"/>
      <c r="G87" s="160" t="s">
        <v>37</v>
      </c>
      <c r="H87" s="158">
        <v>6120.04</v>
      </c>
      <c r="I87" s="158">
        <v>0.73</v>
      </c>
      <c r="J87" s="158">
        <v>2.96</v>
      </c>
      <c r="K87" s="158">
        <v>6.07</v>
      </c>
      <c r="L87" s="158">
        <v>10.06</v>
      </c>
      <c r="M87" s="158">
        <v>10.06</v>
      </c>
    </row>
    <row r="88" spans="2:15" ht="15">
      <c r="B88" s="185" t="s">
        <v>186</v>
      </c>
      <c r="C88" s="170">
        <f>H88</f>
        <v>6153.09</v>
      </c>
      <c r="D88" s="183"/>
      <c r="E88" s="183"/>
      <c r="F88" s="162">
        <v>2022</v>
      </c>
      <c r="G88" s="160" t="s">
        <v>26</v>
      </c>
      <c r="H88" s="158">
        <v>6153.09</v>
      </c>
      <c r="I88" s="158">
        <v>0.54</v>
      </c>
      <c r="J88" s="158">
        <v>2.2400000000000002</v>
      </c>
      <c r="K88" s="158">
        <v>5.63</v>
      </c>
      <c r="L88" s="158">
        <v>0.54</v>
      </c>
      <c r="M88" s="158">
        <v>10.38</v>
      </c>
    </row>
    <row r="89" spans="2:15" ht="15">
      <c r="B89" s="185" t="s">
        <v>202</v>
      </c>
      <c r="C89" s="170">
        <f t="shared" ref="C89:C101" si="4">H89</f>
        <v>6215.24</v>
      </c>
      <c r="D89" s="183"/>
      <c r="G89" s="160" t="s">
        <v>27</v>
      </c>
      <c r="H89" s="158">
        <v>6215.24</v>
      </c>
      <c r="I89" s="158">
        <v>1.01</v>
      </c>
      <c r="J89" s="158">
        <v>2.2999999999999998</v>
      </c>
      <c r="K89" s="158">
        <v>5.77</v>
      </c>
      <c r="L89" s="158">
        <v>1.56</v>
      </c>
      <c r="M89" s="158">
        <v>10.54</v>
      </c>
    </row>
    <row r="90" spans="2:15" ht="15">
      <c r="B90" s="185" t="s">
        <v>203</v>
      </c>
      <c r="C90" s="170">
        <f t="shared" si="4"/>
        <v>6315.93</v>
      </c>
      <c r="D90" s="183"/>
      <c r="G90" s="160" t="s">
        <v>28</v>
      </c>
      <c r="H90" s="158">
        <v>6315.93</v>
      </c>
      <c r="I90" s="158">
        <v>1.62</v>
      </c>
      <c r="J90" s="158">
        <v>3.2</v>
      </c>
      <c r="K90" s="158">
        <v>6.25</v>
      </c>
      <c r="L90" s="158">
        <v>3.2</v>
      </c>
      <c r="M90" s="158">
        <v>11.3</v>
      </c>
    </row>
    <row r="91" spans="2:15" ht="15">
      <c r="B91" s="185" t="s">
        <v>204</v>
      </c>
      <c r="C91" s="170">
        <f t="shared" si="4"/>
        <v>6382.88</v>
      </c>
      <c r="D91" s="183"/>
      <c r="G91" s="160" t="s">
        <v>29</v>
      </c>
      <c r="H91" s="158">
        <v>6382.88</v>
      </c>
      <c r="I91" s="158">
        <v>1.06</v>
      </c>
      <c r="J91" s="158">
        <v>3.73</v>
      </c>
      <c r="K91" s="158">
        <v>6.05</v>
      </c>
      <c r="L91" s="158">
        <v>4.29</v>
      </c>
      <c r="M91" s="158">
        <v>12.13</v>
      </c>
    </row>
    <row r="92" spans="2:15" ht="15">
      <c r="B92" s="185" t="s">
        <v>205</v>
      </c>
      <c r="C92" s="170">
        <f t="shared" si="4"/>
        <v>6412.88</v>
      </c>
      <c r="D92" s="183"/>
      <c r="G92" s="160" t="s">
        <v>30</v>
      </c>
      <c r="H92" s="204">
        <v>6412.88</v>
      </c>
      <c r="I92" s="204">
        <v>0.47</v>
      </c>
      <c r="J92" s="204">
        <v>3.18</v>
      </c>
      <c r="K92" s="204">
        <v>5.55</v>
      </c>
      <c r="L92" s="158">
        <v>4.78</v>
      </c>
      <c r="M92" s="158">
        <v>11.73</v>
      </c>
    </row>
    <row r="93" spans="2:15" ht="15">
      <c r="B93" s="203" t="s">
        <v>206</v>
      </c>
      <c r="C93" s="170">
        <f t="shared" si="4"/>
        <v>6455.85</v>
      </c>
      <c r="D93" s="183"/>
      <c r="G93" s="160" t="s">
        <v>31</v>
      </c>
      <c r="H93" s="158">
        <v>6455.85</v>
      </c>
      <c r="I93" s="158">
        <v>0.67</v>
      </c>
      <c r="J93" s="158">
        <v>2.2200000000000002</v>
      </c>
      <c r="K93" s="158">
        <v>5.49</v>
      </c>
      <c r="L93" s="158">
        <v>5.49</v>
      </c>
      <c r="M93" s="158">
        <v>11.89</v>
      </c>
      <c r="O93" s="162"/>
    </row>
    <row r="94" spans="2:15" ht="15">
      <c r="B94" s="205" t="s">
        <v>207</v>
      </c>
      <c r="C94" s="170">
        <f t="shared" si="4"/>
        <v>6411.95</v>
      </c>
      <c r="G94" s="160" t="s">
        <v>32</v>
      </c>
      <c r="H94" s="158">
        <v>6411.95</v>
      </c>
      <c r="I94" s="158">
        <v>-0.68</v>
      </c>
      <c r="J94" s="158">
        <v>0.46</v>
      </c>
      <c r="K94" s="158">
        <v>4.21</v>
      </c>
      <c r="L94" s="158">
        <v>4.7699999999999996</v>
      </c>
      <c r="M94" s="158">
        <v>10.07</v>
      </c>
    </row>
    <row r="95" spans="2:15" ht="15">
      <c r="B95" s="205" t="s">
        <v>208</v>
      </c>
      <c r="C95" s="170">
        <f t="shared" si="4"/>
        <v>6388.87</v>
      </c>
      <c r="G95" s="160" t="s">
        <v>33</v>
      </c>
      <c r="H95" s="158">
        <v>6388.87</v>
      </c>
      <c r="I95" s="158">
        <v>-0.36</v>
      </c>
      <c r="J95" s="158">
        <v>-0.37</v>
      </c>
      <c r="K95" s="158">
        <v>2.79</v>
      </c>
      <c r="L95" s="158">
        <v>4.3899999999999997</v>
      </c>
      <c r="M95" s="158">
        <v>8.73</v>
      </c>
    </row>
    <row r="96" spans="2:15" ht="15">
      <c r="B96" s="205" t="s">
        <v>209</v>
      </c>
      <c r="C96" s="170">
        <f t="shared" si="4"/>
        <v>6370.34</v>
      </c>
      <c r="D96" s="210">
        <f t="shared" ref="D96:D99" si="5">C96/C95-1</f>
        <v>-2.9003564010536831E-3</v>
      </c>
      <c r="G96" s="160" t="s">
        <v>34</v>
      </c>
      <c r="H96" s="158">
        <v>6370.34</v>
      </c>
      <c r="I96" s="158">
        <v>-0.28999999999999998</v>
      </c>
      <c r="J96" s="158">
        <v>-1.32</v>
      </c>
      <c r="K96" s="158">
        <v>0.86</v>
      </c>
      <c r="L96" s="158">
        <v>4.09</v>
      </c>
      <c r="M96" s="158">
        <v>7.17</v>
      </c>
    </row>
    <row r="97" spans="2:15" ht="15">
      <c r="B97" s="205" t="s">
        <v>210</v>
      </c>
      <c r="C97" s="170">
        <f t="shared" si="4"/>
        <v>6407.93</v>
      </c>
      <c r="D97" s="210">
        <f t="shared" si="5"/>
        <v>5.9007839455980093E-3</v>
      </c>
      <c r="G97" s="160" t="s">
        <v>35</v>
      </c>
      <c r="H97" s="204">
        <v>6407.93</v>
      </c>
      <c r="I97" s="204">
        <v>0.59</v>
      </c>
      <c r="J97" s="204">
        <v>-0.06</v>
      </c>
      <c r="K97" s="204">
        <v>0.39</v>
      </c>
      <c r="L97" s="158">
        <v>4.7</v>
      </c>
      <c r="M97" s="158">
        <v>6.47</v>
      </c>
    </row>
    <row r="98" spans="2:15" ht="15">
      <c r="B98" s="205" t="s">
        <v>211</v>
      </c>
      <c r="C98" s="170">
        <f t="shared" si="4"/>
        <v>6434.2</v>
      </c>
      <c r="D98" s="210">
        <f t="shared" si="5"/>
        <v>4.0996078296735572E-3</v>
      </c>
      <c r="G98" s="160" t="s">
        <v>36</v>
      </c>
      <c r="H98" s="204">
        <v>6434.2</v>
      </c>
      <c r="I98" s="204">
        <v>0.41</v>
      </c>
      <c r="J98" s="204">
        <v>0.71</v>
      </c>
      <c r="K98" s="204">
        <v>0.33</v>
      </c>
      <c r="L98" s="158">
        <v>5.13</v>
      </c>
      <c r="M98" s="158">
        <v>5.9</v>
      </c>
    </row>
    <row r="99" spans="2:15" ht="15">
      <c r="B99" s="205" t="s">
        <v>212</v>
      </c>
      <c r="C99" s="170">
        <f t="shared" si="4"/>
        <v>6474.09</v>
      </c>
      <c r="D99" s="210">
        <f t="shared" si="5"/>
        <v>6.199682944266538E-3</v>
      </c>
      <c r="G99" s="160" t="s">
        <v>37</v>
      </c>
      <c r="H99" s="204">
        <v>6474.09</v>
      </c>
      <c r="I99" s="204">
        <v>0.62</v>
      </c>
      <c r="J99" s="204">
        <v>1.63</v>
      </c>
      <c r="K99" s="204">
        <v>0.28000000000000003</v>
      </c>
      <c r="L99" s="158">
        <v>5.79</v>
      </c>
      <c r="M99" s="158">
        <v>5.79</v>
      </c>
    </row>
    <row r="100" spans="2:15" ht="15">
      <c r="B100" s="184" t="s">
        <v>213</v>
      </c>
      <c r="C100" s="168">
        <f t="shared" si="4"/>
        <v>6508.4</v>
      </c>
      <c r="D100" s="210">
        <f t="shared" ref="D100:D103" si="6">C100/C99-1</f>
        <v>5.2995865055938118E-3</v>
      </c>
      <c r="F100" s="1">
        <v>2023</v>
      </c>
      <c r="G100" s="160" t="s">
        <v>26</v>
      </c>
      <c r="H100" s="204">
        <v>6508.4</v>
      </c>
      <c r="I100" s="204">
        <v>0.53</v>
      </c>
      <c r="J100" s="204">
        <v>1.57</v>
      </c>
      <c r="K100" s="204">
        <v>1.5</v>
      </c>
      <c r="L100" s="158">
        <v>0.53</v>
      </c>
      <c r="M100" s="158">
        <v>5.77</v>
      </c>
      <c r="O100" s="162"/>
    </row>
    <row r="101" spans="2:15" ht="15">
      <c r="B101" s="184" t="s">
        <v>214</v>
      </c>
      <c r="C101" s="168">
        <f t="shared" si="4"/>
        <v>6563.07</v>
      </c>
      <c r="D101" s="210">
        <f t="shared" si="6"/>
        <v>8.3999139573474046E-3</v>
      </c>
      <c r="G101" s="160" t="s">
        <v>27</v>
      </c>
      <c r="H101" s="204">
        <v>6563.07</v>
      </c>
      <c r="I101" s="204">
        <v>0.84</v>
      </c>
      <c r="J101" s="204">
        <v>2</v>
      </c>
      <c r="K101" s="204">
        <v>2.73</v>
      </c>
      <c r="L101" s="158">
        <v>1.37</v>
      </c>
      <c r="M101" s="158">
        <v>5.6</v>
      </c>
    </row>
    <row r="102" spans="2:15" ht="15">
      <c r="B102" s="184" t="s">
        <v>215</v>
      </c>
      <c r="C102" s="168">
        <f t="shared" ref="C102:C103" si="7">H102</f>
        <v>6609.67</v>
      </c>
      <c r="D102" s="210">
        <f t="shared" si="6"/>
        <v>7.1003356660832573E-3</v>
      </c>
      <c r="G102" s="160" t="s">
        <v>28</v>
      </c>
      <c r="H102" s="158">
        <v>6609.67</v>
      </c>
      <c r="I102" s="158">
        <v>0.71</v>
      </c>
      <c r="J102" s="158">
        <v>2.09</v>
      </c>
      <c r="K102" s="158">
        <v>3.76</v>
      </c>
      <c r="L102" s="158">
        <v>2.09</v>
      </c>
      <c r="M102" s="158">
        <v>4.6500000000000004</v>
      </c>
    </row>
    <row r="103" spans="2:15" ht="15">
      <c r="B103" s="184" t="s">
        <v>216</v>
      </c>
      <c r="C103" s="168">
        <f t="shared" si="7"/>
        <v>6649.99</v>
      </c>
      <c r="D103" s="210">
        <f t="shared" si="6"/>
        <v>6.1001532602988906E-3</v>
      </c>
      <c r="G103" s="160" t="s">
        <v>29</v>
      </c>
      <c r="H103" s="158">
        <v>6649.99</v>
      </c>
      <c r="I103" s="158">
        <v>0.61</v>
      </c>
      <c r="J103" s="158">
        <v>2.1800000000000002</v>
      </c>
      <c r="K103" s="158">
        <v>3.78</v>
      </c>
      <c r="L103" s="158">
        <v>2.72</v>
      </c>
      <c r="M103" s="158">
        <v>4.18</v>
      </c>
    </row>
    <row r="104" spans="2:15" ht="15">
      <c r="B104" s="184" t="s">
        <v>217</v>
      </c>
      <c r="C104" s="168">
        <f>H104</f>
        <v>6665.28</v>
      </c>
      <c r="D104" s="210">
        <f>C104/C103-1</f>
        <v>2.2992515778219591E-3</v>
      </c>
      <c r="G104" s="160" t="s">
        <v>30</v>
      </c>
      <c r="H104" s="158">
        <v>6665.28</v>
      </c>
      <c r="I104" s="158">
        <v>0.23</v>
      </c>
      <c r="J104" s="158">
        <v>1.56</v>
      </c>
      <c r="K104" s="158">
        <v>3.59</v>
      </c>
      <c r="L104" s="158">
        <v>2.95</v>
      </c>
      <c r="M104" s="158">
        <v>3.94</v>
      </c>
    </row>
    <row r="105" spans="2:15" ht="15">
      <c r="B105" s="184" t="s">
        <v>220</v>
      </c>
      <c r="C105" s="168">
        <f>H105</f>
        <v>6659.95</v>
      </c>
      <c r="D105" s="210">
        <f>C105/C104-1</f>
        <v>-7.9966633059680436E-4</v>
      </c>
      <c r="G105" s="160" t="s">
        <v>31</v>
      </c>
      <c r="H105" s="158">
        <v>6659.95</v>
      </c>
      <c r="I105" s="158">
        <v>-0.08</v>
      </c>
      <c r="J105" s="158">
        <v>0.76</v>
      </c>
      <c r="K105" s="158">
        <v>2.87</v>
      </c>
      <c r="L105" s="158">
        <v>2.87</v>
      </c>
      <c r="M105" s="158">
        <v>3.16</v>
      </c>
    </row>
    <row r="106" spans="2:15" ht="15">
      <c r="B106" s="184" t="s">
        <v>225</v>
      </c>
      <c r="C106" s="168">
        <f>H106</f>
        <v>6667.94</v>
      </c>
      <c r="D106" s="210">
        <f>C106/C105-1</f>
        <v>1.1997087065218626E-3</v>
      </c>
      <c r="G106" s="160" t="s">
        <v>32</v>
      </c>
      <c r="H106" s="158">
        <v>6667.94</v>
      </c>
      <c r="I106" s="158">
        <v>0.12</v>
      </c>
      <c r="J106" s="158">
        <v>0.27</v>
      </c>
      <c r="K106" s="158">
        <v>2.4500000000000002</v>
      </c>
      <c r="L106" s="158">
        <v>2.99</v>
      </c>
      <c r="M106" s="158">
        <v>3.99</v>
      </c>
    </row>
    <row r="107" spans="2:15" ht="15">
      <c r="B107" s="184" t="s">
        <v>228</v>
      </c>
      <c r="C107" s="168">
        <f t="shared" ref="C107:C111" si="8">H107</f>
        <v>6683.28</v>
      </c>
      <c r="D107" s="210">
        <f t="shared" ref="D107:D123" si="9">C107/C106-1</f>
        <v>2.3005605929267148E-3</v>
      </c>
      <c r="G107" s="160" t="s">
        <v>33</v>
      </c>
      <c r="H107" s="158">
        <v>6683.28</v>
      </c>
      <c r="I107" s="158">
        <v>0.23</v>
      </c>
      <c r="J107" s="158">
        <v>0.27</v>
      </c>
      <c r="K107" s="158">
        <v>1.83</v>
      </c>
      <c r="L107" s="158">
        <v>3.23</v>
      </c>
      <c r="M107" s="158">
        <v>4.6100000000000003</v>
      </c>
    </row>
    <row r="108" spans="2:15" ht="15">
      <c r="B108" s="184" t="s">
        <v>229</v>
      </c>
      <c r="C108" s="168">
        <f t="shared" si="8"/>
        <v>6700.66</v>
      </c>
      <c r="D108" s="210">
        <f t="shared" si="9"/>
        <v>2.60051950539264E-3</v>
      </c>
      <c r="G108" s="160" t="s">
        <v>34</v>
      </c>
      <c r="H108" s="158">
        <v>6700.66</v>
      </c>
      <c r="I108" s="158">
        <v>0.26</v>
      </c>
      <c r="J108" s="158">
        <v>0.61</v>
      </c>
      <c r="K108" s="158">
        <v>1.38</v>
      </c>
      <c r="L108" s="158">
        <v>3.5</v>
      </c>
      <c r="M108" s="158">
        <v>5.19</v>
      </c>
    </row>
    <row r="109" spans="2:15" ht="15">
      <c r="B109" s="184" t="s">
        <v>233</v>
      </c>
      <c r="C109" s="168">
        <f t="shared" si="8"/>
        <v>6716.74</v>
      </c>
      <c r="D109" s="210">
        <f t="shared" si="9"/>
        <v>2.3997636053760818E-3</v>
      </c>
      <c r="G109" s="160" t="s">
        <v>35</v>
      </c>
      <c r="H109" s="158">
        <v>6716.74</v>
      </c>
      <c r="I109" s="158">
        <v>0.24</v>
      </c>
      <c r="J109" s="158">
        <v>0.73</v>
      </c>
      <c r="K109" s="158">
        <v>1</v>
      </c>
      <c r="L109" s="158">
        <v>3.75</v>
      </c>
      <c r="M109" s="158">
        <v>4.82</v>
      </c>
    </row>
    <row r="110" spans="2:15" ht="15">
      <c r="B110" s="184" t="s">
        <v>234</v>
      </c>
      <c r="C110" s="168">
        <f t="shared" si="8"/>
        <v>6735.55</v>
      </c>
      <c r="D110" s="210">
        <f t="shared" si="9"/>
        <v>2.8004657021114543E-3</v>
      </c>
      <c r="G110" s="160" t="s">
        <v>36</v>
      </c>
      <c r="H110" s="204">
        <v>6735.55</v>
      </c>
      <c r="I110" s="204">
        <v>0.28000000000000003</v>
      </c>
      <c r="J110" s="204">
        <v>0.78</v>
      </c>
      <c r="K110" s="204">
        <v>1.05</v>
      </c>
      <c r="L110" s="158">
        <v>4.04</v>
      </c>
      <c r="M110" s="158">
        <v>4.68</v>
      </c>
    </row>
    <row r="111" spans="2:15" ht="15">
      <c r="B111" s="184" t="s">
        <v>235</v>
      </c>
      <c r="C111" s="168">
        <f t="shared" si="8"/>
        <v>6773.27</v>
      </c>
      <c r="D111" s="210">
        <f t="shared" si="9"/>
        <v>5.6001365886972909E-3</v>
      </c>
      <c r="G111" s="160" t="s">
        <v>37</v>
      </c>
      <c r="H111" s="158">
        <v>6773.27</v>
      </c>
      <c r="I111" s="158">
        <v>0.56000000000000005</v>
      </c>
      <c r="J111" s="158">
        <v>1.08</v>
      </c>
      <c r="K111" s="158">
        <v>1.7</v>
      </c>
      <c r="L111" s="158">
        <v>4.62</v>
      </c>
      <c r="M111" s="158">
        <v>4.62</v>
      </c>
    </row>
    <row r="112" spans="2:15" ht="15">
      <c r="B112" s="292" t="s">
        <v>236</v>
      </c>
      <c r="C112" s="170">
        <f>H112</f>
        <v>6801.72</v>
      </c>
      <c r="D112" s="210">
        <f t="shared" si="9"/>
        <v>4.2003345503722755E-3</v>
      </c>
      <c r="F112" s="1">
        <v>2024</v>
      </c>
      <c r="G112" s="160" t="s">
        <v>26</v>
      </c>
      <c r="H112" s="158">
        <v>6801.72</v>
      </c>
      <c r="I112" s="158">
        <v>0.42</v>
      </c>
      <c r="J112" s="158">
        <v>1.27</v>
      </c>
      <c r="K112" s="158">
        <v>2.0099999999999998</v>
      </c>
      <c r="L112" s="158">
        <v>0.42</v>
      </c>
      <c r="M112" s="158">
        <v>4.51</v>
      </c>
    </row>
    <row r="113" spans="2:13" ht="15">
      <c r="B113" s="293" t="s">
        <v>237</v>
      </c>
      <c r="C113" s="170">
        <f>H113</f>
        <v>6858.17</v>
      </c>
      <c r="D113" s="210">
        <f t="shared" si="9"/>
        <v>8.2993713354857501E-3</v>
      </c>
      <c r="G113" s="160" t="s">
        <v>27</v>
      </c>
      <c r="H113" s="204">
        <v>6858.17</v>
      </c>
      <c r="I113" s="204">
        <v>0.83</v>
      </c>
      <c r="J113" s="204">
        <v>1.82</v>
      </c>
      <c r="K113" s="204">
        <v>2.62</v>
      </c>
      <c r="L113" s="158">
        <v>1.25</v>
      </c>
      <c r="M113" s="158">
        <v>4.5</v>
      </c>
    </row>
    <row r="114" spans="2:13" ht="15">
      <c r="B114" s="294" t="s">
        <v>238</v>
      </c>
      <c r="C114" s="170">
        <f>H114</f>
        <v>6869.14</v>
      </c>
      <c r="D114" s="210">
        <f t="shared" si="9"/>
        <v>1.5995520670966101E-3</v>
      </c>
      <c r="G114" s="160" t="s">
        <v>28</v>
      </c>
      <c r="H114" s="158">
        <v>6869.14</v>
      </c>
      <c r="I114" s="158">
        <v>0.16</v>
      </c>
      <c r="J114" s="158">
        <v>1.42</v>
      </c>
      <c r="K114" s="158">
        <v>2.5099999999999998</v>
      </c>
      <c r="L114" s="158">
        <v>1.42</v>
      </c>
      <c r="M114" s="158">
        <v>3.93</v>
      </c>
    </row>
    <row r="115" spans="2:13" ht="15">
      <c r="B115" s="295" t="s">
        <v>239</v>
      </c>
      <c r="C115" s="170">
        <f>H115</f>
        <v>6895.24</v>
      </c>
      <c r="D115" s="210">
        <f t="shared" si="9"/>
        <v>3.7996022791790818E-3</v>
      </c>
      <c r="G115" s="160" t="s">
        <v>29</v>
      </c>
      <c r="H115" s="158">
        <v>6895.24</v>
      </c>
      <c r="I115" s="158">
        <v>0.38</v>
      </c>
      <c r="J115" s="158">
        <v>1.37</v>
      </c>
      <c r="K115" s="158">
        <v>2.66</v>
      </c>
      <c r="L115" s="158">
        <v>1.8</v>
      </c>
      <c r="M115" s="158">
        <v>3.69</v>
      </c>
    </row>
    <row r="116" spans="2:13" ht="15">
      <c r="B116" s="296" t="s">
        <v>241</v>
      </c>
      <c r="C116" s="170">
        <f t="shared" ref="C116:C123" si="10">H116</f>
        <v>6926.96</v>
      </c>
      <c r="D116" s="210">
        <f t="shared" si="9"/>
        <v>4.600274972299756E-3</v>
      </c>
      <c r="G116" s="160" t="s">
        <v>240</v>
      </c>
      <c r="H116" s="158">
        <v>6926.96</v>
      </c>
      <c r="I116" s="158">
        <v>0.46</v>
      </c>
      <c r="J116" s="158">
        <v>1</v>
      </c>
      <c r="K116" s="158">
        <v>2.84</v>
      </c>
      <c r="L116" s="158">
        <v>2.27</v>
      </c>
      <c r="M116" s="158">
        <v>3.93</v>
      </c>
    </row>
    <row r="117" spans="2:13" ht="15">
      <c r="B117" s="296" t="s">
        <v>242</v>
      </c>
      <c r="C117" s="170">
        <f t="shared" si="10"/>
        <v>6941.51</v>
      </c>
      <c r="D117" s="210">
        <f t="shared" si="9"/>
        <v>2.1004885259912065E-3</v>
      </c>
      <c r="G117" s="160" t="s">
        <v>31</v>
      </c>
      <c r="H117" s="158">
        <v>6941.51</v>
      </c>
      <c r="I117" s="158">
        <v>0.21</v>
      </c>
      <c r="J117" s="158">
        <v>1.05</v>
      </c>
      <c r="K117" s="158">
        <v>2.48</v>
      </c>
      <c r="L117" s="158">
        <v>2.48</v>
      </c>
      <c r="M117" s="158">
        <v>4.2300000000000004</v>
      </c>
    </row>
    <row r="118" spans="2:13" ht="15">
      <c r="B118" s="297" t="s">
        <v>243</v>
      </c>
      <c r="C118" s="170">
        <f t="shared" si="10"/>
        <v>6967.89</v>
      </c>
      <c r="D118" s="210">
        <f t="shared" si="9"/>
        <v>3.8003258656977845E-3</v>
      </c>
      <c r="G118" s="160" t="s">
        <v>32</v>
      </c>
      <c r="H118" s="158">
        <v>6967.89</v>
      </c>
      <c r="I118" s="158">
        <v>0.38</v>
      </c>
      <c r="J118" s="158">
        <v>1.05</v>
      </c>
      <c r="K118" s="158">
        <v>2.44</v>
      </c>
      <c r="L118" s="158">
        <v>2.87</v>
      </c>
      <c r="M118" s="158">
        <v>4.5</v>
      </c>
    </row>
    <row r="119" spans="2:13" ht="15">
      <c r="B119" s="304" t="s">
        <v>245</v>
      </c>
      <c r="C119" s="170">
        <f t="shared" si="10"/>
        <v>6966.5</v>
      </c>
      <c r="D119" s="210">
        <f t="shared" si="9"/>
        <v>-1.9948650165257931E-4</v>
      </c>
      <c r="G119" s="160" t="s">
        <v>33</v>
      </c>
      <c r="H119" s="158">
        <v>6966.5</v>
      </c>
      <c r="I119" s="158">
        <v>-0.02</v>
      </c>
      <c r="J119" s="158">
        <v>0.56999999999999995</v>
      </c>
      <c r="K119" s="158">
        <v>1.58</v>
      </c>
      <c r="L119" s="158">
        <v>2.85</v>
      </c>
      <c r="M119" s="158">
        <v>4.24</v>
      </c>
    </row>
    <row r="120" spans="2:13" ht="15">
      <c r="B120" s="305" t="s">
        <v>246</v>
      </c>
      <c r="C120" s="170">
        <f t="shared" si="10"/>
        <v>6997.15</v>
      </c>
      <c r="D120" s="210">
        <f t="shared" si="9"/>
        <v>4.39962678532968E-3</v>
      </c>
      <c r="G120" s="160" t="s">
        <v>34</v>
      </c>
      <c r="H120" s="158">
        <v>6997.15</v>
      </c>
      <c r="I120" s="158">
        <v>0.44</v>
      </c>
      <c r="J120" s="158">
        <v>0.8</v>
      </c>
      <c r="K120" s="158">
        <v>1.86</v>
      </c>
      <c r="L120" s="158">
        <v>3.31</v>
      </c>
      <c r="M120" s="158">
        <v>4.42</v>
      </c>
    </row>
    <row r="121" spans="2:13" ht="15">
      <c r="B121" s="306" t="s">
        <v>247</v>
      </c>
      <c r="C121" s="170">
        <f t="shared" si="10"/>
        <v>7036.33</v>
      </c>
      <c r="D121" s="210">
        <f t="shared" si="9"/>
        <v>5.5994226220676957E-3</v>
      </c>
      <c r="G121" s="160" t="s">
        <v>35</v>
      </c>
      <c r="H121" s="158">
        <v>7036.33</v>
      </c>
      <c r="I121" s="158">
        <v>0.56000000000000005</v>
      </c>
      <c r="J121" s="158">
        <v>0.98</v>
      </c>
      <c r="K121" s="158">
        <v>2.0499999999999998</v>
      </c>
      <c r="L121" s="158">
        <v>3.88</v>
      </c>
      <c r="M121" s="158">
        <v>4.76</v>
      </c>
    </row>
    <row r="122" spans="2:13" ht="15">
      <c r="B122" s="307" t="s">
        <v>248</v>
      </c>
      <c r="C122" s="170">
        <f t="shared" si="10"/>
        <v>7063.77</v>
      </c>
      <c r="D122" s="210">
        <f t="shared" si="9"/>
        <v>3.8997602443320289E-3</v>
      </c>
      <c r="G122" s="160" t="s">
        <v>36</v>
      </c>
      <c r="H122" s="158">
        <v>7063.77</v>
      </c>
      <c r="I122" s="158">
        <v>0.39</v>
      </c>
      <c r="J122" s="158">
        <v>1.4</v>
      </c>
      <c r="K122" s="158">
        <v>1.98</v>
      </c>
      <c r="L122" s="158">
        <v>4.29</v>
      </c>
      <c r="M122" s="158">
        <v>4.87</v>
      </c>
    </row>
    <row r="123" spans="2:13" ht="15">
      <c r="B123" s="309" t="s">
        <v>249</v>
      </c>
      <c r="C123" s="170">
        <f t="shared" si="10"/>
        <v>7100.5</v>
      </c>
      <c r="D123" s="210">
        <f t="shared" si="9"/>
        <v>5.1997729257888814E-3</v>
      </c>
      <c r="G123" s="160" t="s">
        <v>37</v>
      </c>
      <c r="H123" s="158">
        <v>7100.5</v>
      </c>
      <c r="I123" s="158">
        <v>0.52</v>
      </c>
      <c r="J123" s="158">
        <v>1.48</v>
      </c>
      <c r="K123" s="158">
        <v>2.29</v>
      </c>
      <c r="L123" s="158">
        <v>4.83</v>
      </c>
      <c r="M123" s="158">
        <v>4.83</v>
      </c>
    </row>
  </sheetData>
  <mergeCells count="2">
    <mergeCell ref="F1:L1"/>
    <mergeCell ref="B3:C3"/>
  </mergeCells>
  <phoneticPr fontId="92" type="noConversion"/>
  <hyperlinks>
    <hyperlink ref="G2" r:id="rId1" xr:uid="{00000000-0004-0000-0300-000000000000}"/>
  </hyperlinks>
  <pageMargins left="0.511811024" right="0.511811024" top="0.78740157499999996" bottom="0.78740157499999996" header="0.31496062000000002" footer="0.31496062000000002"/>
  <pageSetup orientation="portrait" verticalDpi="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B1:AF198"/>
  <sheetViews>
    <sheetView showGridLines="0" zoomScale="70" zoomScaleNormal="70" workbookViewId="0">
      <pane xSplit="2" ySplit="5" topLeftCell="C143" activePane="bottomRight" state="frozen"/>
      <selection pane="topRight" activeCell="C1" sqref="C1"/>
      <selection pane="bottomLeft" activeCell="A5" sqref="A5"/>
      <selection pane="bottomRight" activeCell="Q149" sqref="Q149"/>
    </sheetView>
  </sheetViews>
  <sheetFormatPr defaultColWidth="9.140625" defaultRowHeight="12.75"/>
  <cols>
    <col min="1" max="1" width="1.42578125" style="30" customWidth="1"/>
    <col min="2" max="2" width="12.140625" style="30" bestFit="1" customWidth="1"/>
    <col min="3" max="3" width="8.7109375" style="33" customWidth="1"/>
    <col min="4" max="4" width="6.5703125" style="30" customWidth="1"/>
    <col min="5" max="5" width="11.5703125" style="30" bestFit="1" customWidth="1"/>
    <col min="6" max="6" width="2.42578125" style="30" customWidth="1"/>
    <col min="7" max="7" width="6.5703125" style="30" customWidth="1"/>
    <col min="8" max="8" width="9.140625" style="30" bestFit="1" customWidth="1"/>
    <col min="9" max="9" width="2.5703125" style="30" customWidth="1"/>
    <col min="10" max="10" width="6.5703125" style="30" customWidth="1"/>
    <col min="11" max="11" width="10.7109375" style="30" bestFit="1" customWidth="1"/>
    <col min="12" max="12" width="2.5703125" style="30" customWidth="1"/>
    <col min="13" max="13" width="6.5703125" style="30" customWidth="1"/>
    <col min="14" max="14" width="11.5703125" style="30" bestFit="1" customWidth="1"/>
    <col min="15" max="15" width="2.5703125" style="30" customWidth="1"/>
    <col min="16" max="16" width="6.5703125" style="30" customWidth="1"/>
    <col min="17" max="17" width="10.7109375" style="30" bestFit="1" customWidth="1"/>
    <col min="18" max="18" width="3" style="30" customWidth="1"/>
    <col min="19" max="19" width="6.7109375" style="30" customWidth="1"/>
    <col min="20" max="20" width="10.7109375" style="30" bestFit="1" customWidth="1"/>
    <col min="21" max="21" width="3.140625" style="30" customWidth="1"/>
    <col min="22" max="22" width="7.28515625" style="30" customWidth="1"/>
    <col min="23" max="23" width="11.5703125" style="30" bestFit="1" customWidth="1"/>
    <col min="24" max="24" width="2.28515625" style="30" customWidth="1"/>
    <col min="25" max="25" width="10.42578125" style="30" customWidth="1"/>
    <col min="26" max="26" width="11.5703125" style="30" bestFit="1" customWidth="1"/>
    <col min="27" max="27" width="9.140625" style="30" bestFit="1" customWidth="1"/>
    <col min="28" max="28" width="10.7109375" style="30" bestFit="1" customWidth="1"/>
    <col min="29" max="29" width="11.5703125" style="30" bestFit="1" customWidth="1"/>
    <col min="30" max="31" width="10.7109375" style="30" bestFit="1" customWidth="1"/>
    <col min="32" max="32" width="11.5703125" style="30" bestFit="1" customWidth="1"/>
    <col min="33" max="16384" width="9.140625" style="30"/>
  </cols>
  <sheetData>
    <row r="1" spans="2:32">
      <c r="B1" s="173"/>
      <c r="C1" s="108" t="s">
        <v>224</v>
      </c>
      <c r="D1" s="108">
        <f>E1/1000</f>
        <v>3.9999999489794262E-4</v>
      </c>
      <c r="E1" s="274">
        <f>E5/$W$5</f>
        <v>0.39999999489794263</v>
      </c>
      <c r="F1" s="206"/>
      <c r="G1" s="172">
        <f>H1/1000</f>
        <v>9.9999941326340527E-6</v>
      </c>
      <c r="H1" s="274">
        <f>H5/$W$5</f>
        <v>9.9999941326340529E-3</v>
      </c>
      <c r="I1" s="207"/>
      <c r="J1" s="108">
        <f>K1/1000</f>
        <v>4.5000005484711646E-5</v>
      </c>
      <c r="K1" s="275">
        <f>K5/$W$5</f>
        <v>4.5000005484711648E-2</v>
      </c>
      <c r="L1" s="207"/>
      <c r="M1" s="108">
        <f>N1/1000</f>
        <v>3.9999999489794262E-4</v>
      </c>
      <c r="N1" s="274">
        <f>N5/$W$5</f>
        <v>0.39999999489794263</v>
      </c>
      <c r="O1" s="207"/>
      <c r="P1" s="108">
        <f>Q1/1000</f>
        <v>1.0000000510205736E-4</v>
      </c>
      <c r="Q1" s="274">
        <f>Q5/$W$5</f>
        <v>0.10000000510205735</v>
      </c>
      <c r="R1" s="207"/>
      <c r="S1" s="108">
        <f>T1/1000</f>
        <v>4.5000005484711646E-5</v>
      </c>
      <c r="T1" s="275">
        <f>T5/$W$5</f>
        <v>4.5000005484711648E-2</v>
      </c>
      <c r="U1" s="206"/>
      <c r="V1" s="243">
        <f>D1+G1+J1+M1+P1+S1</f>
        <v>1E-3</v>
      </c>
      <c r="W1" s="274">
        <f>W5/$W$5</f>
        <v>1</v>
      </c>
      <c r="Y1" s="108"/>
      <c r="Z1" s="274">
        <f t="shared" ref="Z1:AF1" si="0">Z5/$W$5</f>
        <v>2.5510286729755475E-2</v>
      </c>
      <c r="AA1" s="274">
        <f t="shared" si="0"/>
        <v>6.3775716824388689E-4</v>
      </c>
      <c r="AB1" s="275">
        <f t="shared" si="0"/>
        <v>2.869907257097491E-3</v>
      </c>
      <c r="AC1" s="274">
        <f t="shared" si="0"/>
        <v>2.5510286729755475E-2</v>
      </c>
      <c r="AD1" s="274">
        <f t="shared" si="0"/>
        <v>6.3775716824388687E-3</v>
      </c>
      <c r="AE1" s="275">
        <f t="shared" si="0"/>
        <v>2.869907257097491E-3</v>
      </c>
      <c r="AF1" s="274">
        <f t="shared" si="0"/>
        <v>6.3775716824388692E-2</v>
      </c>
    </row>
    <row r="2" spans="2:32" ht="13.5" customHeight="1" thickBot="1">
      <c r="C2" s="363" t="s">
        <v>188</v>
      </c>
      <c r="D2" s="364"/>
      <c r="E2" s="364"/>
      <c r="F2" s="364"/>
      <c r="G2" s="364"/>
      <c r="H2" s="364"/>
      <c r="I2" s="364"/>
      <c r="J2" s="364"/>
      <c r="K2" s="364"/>
      <c r="L2" s="364"/>
      <c r="M2" s="364"/>
      <c r="N2" s="364"/>
      <c r="O2" s="364"/>
      <c r="P2" s="364"/>
      <c r="Q2" s="364"/>
      <c r="R2" s="364"/>
      <c r="S2" s="364"/>
      <c r="T2" s="364"/>
      <c r="U2" s="364"/>
      <c r="V2" s="364"/>
      <c r="W2" s="365"/>
      <c r="Y2" s="363" t="s">
        <v>232</v>
      </c>
      <c r="Z2" s="364"/>
      <c r="AA2" s="364"/>
      <c r="AB2" s="364"/>
      <c r="AC2" s="364"/>
      <c r="AD2" s="364"/>
      <c r="AE2" s="364"/>
      <c r="AF2" s="365"/>
    </row>
    <row r="3" spans="2:32" ht="13.5" customHeight="1" thickBot="1">
      <c r="B3" s="372" t="s">
        <v>0</v>
      </c>
      <c r="C3" s="366" t="s">
        <v>230</v>
      </c>
      <c r="D3" s="368" t="s">
        <v>86</v>
      </c>
      <c r="E3" s="369"/>
      <c r="F3" s="244"/>
      <c r="G3" s="368" t="s">
        <v>88</v>
      </c>
      <c r="H3" s="369"/>
      <c r="I3" s="244"/>
      <c r="J3" s="368" t="s">
        <v>87</v>
      </c>
      <c r="K3" s="369"/>
      <c r="L3" s="244"/>
      <c r="M3" s="368" t="s">
        <v>6</v>
      </c>
      <c r="N3" s="369"/>
      <c r="O3" s="244"/>
      <c r="P3" s="368" t="s">
        <v>89</v>
      </c>
      <c r="Q3" s="369"/>
      <c r="R3" s="244"/>
      <c r="S3" s="370" t="s">
        <v>90</v>
      </c>
      <c r="T3" s="371"/>
      <c r="U3" s="244"/>
      <c r="V3" s="368" t="s">
        <v>4</v>
      </c>
      <c r="W3" s="369"/>
      <c r="Y3" s="366" t="s">
        <v>231</v>
      </c>
      <c r="Z3" s="287" t="s">
        <v>86</v>
      </c>
      <c r="AA3" s="287" t="s">
        <v>88</v>
      </c>
      <c r="AB3" s="287" t="s">
        <v>87</v>
      </c>
      <c r="AC3" s="287" t="s">
        <v>6</v>
      </c>
      <c r="AD3" s="287" t="s">
        <v>89</v>
      </c>
      <c r="AE3" s="288" t="s">
        <v>90</v>
      </c>
      <c r="AF3" s="287" t="s">
        <v>12</v>
      </c>
    </row>
    <row r="4" spans="2:32" s="29" customFormat="1" ht="26.25" thickBot="1">
      <c r="B4" s="373"/>
      <c r="C4" s="367"/>
      <c r="D4" s="245" t="s">
        <v>44</v>
      </c>
      <c r="E4" s="246" t="s">
        <v>45</v>
      </c>
      <c r="F4" s="247"/>
      <c r="G4" s="245" t="s">
        <v>44</v>
      </c>
      <c r="H4" s="246" t="s">
        <v>45</v>
      </c>
      <c r="I4" s="247"/>
      <c r="J4" s="245" t="s">
        <v>44</v>
      </c>
      <c r="K4" s="246" t="s">
        <v>45</v>
      </c>
      <c r="L4" s="247"/>
      <c r="M4" s="245" t="s">
        <v>44</v>
      </c>
      <c r="N4" s="246" t="s">
        <v>45</v>
      </c>
      <c r="O4" s="247"/>
      <c r="P4" s="245" t="s">
        <v>44</v>
      </c>
      <c r="Q4" s="246" t="s">
        <v>45</v>
      </c>
      <c r="R4" s="247"/>
      <c r="S4" s="245" t="s">
        <v>44</v>
      </c>
      <c r="T4" s="246" t="s">
        <v>45</v>
      </c>
      <c r="U4" s="247"/>
      <c r="V4" s="245" t="s">
        <v>44</v>
      </c>
      <c r="W4" s="246" t="s">
        <v>45</v>
      </c>
      <c r="Y4" s="367"/>
      <c r="Z4" s="246" t="s">
        <v>45</v>
      </c>
      <c r="AA4" s="246" t="s">
        <v>45</v>
      </c>
      <c r="AB4" s="246" t="s">
        <v>45</v>
      </c>
      <c r="AC4" s="246" t="s">
        <v>45</v>
      </c>
      <c r="AD4" s="246" t="s">
        <v>45</v>
      </c>
      <c r="AE4" s="246" t="s">
        <v>45</v>
      </c>
      <c r="AF4" s="246" t="s">
        <v>45</v>
      </c>
    </row>
    <row r="5" spans="2:32" ht="13.5" customHeight="1" thickBot="1">
      <c r="B5" s="248" t="s">
        <v>4</v>
      </c>
      <c r="C5" s="290"/>
      <c r="D5" s="240">
        <f>SUM(D6:D198)</f>
        <v>31359.898000000001</v>
      </c>
      <c r="E5" s="241">
        <f>SUM(E6:E198)</f>
        <v>31359898</v>
      </c>
      <c r="F5" s="242"/>
      <c r="G5" s="240">
        <f>SUM(G6:G198)</f>
        <v>783.99700000000007</v>
      </c>
      <c r="H5" s="241">
        <f>SUM(H6:H198)</f>
        <v>783997</v>
      </c>
      <c r="I5" s="242"/>
      <c r="J5" s="240">
        <f>SUM(J6:J198)</f>
        <v>3527.989</v>
      </c>
      <c r="K5" s="241">
        <f>SUM(K6:K198)</f>
        <v>3527989</v>
      </c>
      <c r="L5" s="242"/>
      <c r="M5" s="240">
        <f>SUM(M6:M198)</f>
        <v>31359.898000000001</v>
      </c>
      <c r="N5" s="241">
        <f>SUM(N6:N198)</f>
        <v>31359898</v>
      </c>
      <c r="O5" s="242"/>
      <c r="P5" s="240">
        <f>SUM(P6:P198)</f>
        <v>7839.9750000000004</v>
      </c>
      <c r="Q5" s="241">
        <f>SUM(Q6:Q198)</f>
        <v>7839975</v>
      </c>
      <c r="R5" s="242"/>
      <c r="S5" s="240">
        <f>SUM(S6:S198)</f>
        <v>3527.989</v>
      </c>
      <c r="T5" s="241">
        <f>SUM(T6:T198)</f>
        <v>3527989</v>
      </c>
      <c r="U5" s="242"/>
      <c r="V5" s="240">
        <f>SUM(V6:V198)</f>
        <v>78399.745999999999</v>
      </c>
      <c r="W5" s="241">
        <f>SUM(W6:W198)</f>
        <v>78399746</v>
      </c>
      <c r="X5" s="82"/>
      <c r="Y5" s="240"/>
      <c r="Z5" s="241">
        <f t="shared" ref="Z5:AF5" si="1">SUM(Z6:Z198)</f>
        <v>2000000</v>
      </c>
      <c r="AA5" s="241">
        <f t="shared" si="1"/>
        <v>50000</v>
      </c>
      <c r="AB5" s="241">
        <f t="shared" si="1"/>
        <v>225000</v>
      </c>
      <c r="AC5" s="241">
        <f t="shared" si="1"/>
        <v>2000000</v>
      </c>
      <c r="AD5" s="241">
        <f t="shared" si="1"/>
        <v>500000</v>
      </c>
      <c r="AE5" s="241">
        <f t="shared" si="1"/>
        <v>225000</v>
      </c>
      <c r="AF5" s="241">
        <f t="shared" si="1"/>
        <v>5000000</v>
      </c>
    </row>
    <row r="6" spans="2:32" ht="13.5" customHeight="1">
      <c r="B6" s="171">
        <v>40703</v>
      </c>
      <c r="C6" s="291">
        <v>1</v>
      </c>
      <c r="D6" s="172">
        <f>E6/1000</f>
        <v>2000</v>
      </c>
      <c r="E6" s="106">
        <v>2000000</v>
      </c>
      <c r="F6" s="206"/>
      <c r="G6" s="172">
        <f>H6/1000</f>
        <v>0</v>
      </c>
      <c r="H6" s="106"/>
      <c r="I6" s="206"/>
      <c r="J6" s="172">
        <f>K6/1000</f>
        <v>0</v>
      </c>
      <c r="K6" s="106"/>
      <c r="L6" s="206"/>
      <c r="M6" s="172">
        <f>N6/1000</f>
        <v>0</v>
      </c>
      <c r="N6" s="106"/>
      <c r="O6" s="206"/>
      <c r="P6" s="172">
        <f>Q6/1000</f>
        <v>0</v>
      </c>
      <c r="Q6" s="106"/>
      <c r="R6" s="206"/>
      <c r="S6" s="172">
        <f>T6/1000</f>
        <v>0</v>
      </c>
      <c r="T6" s="134"/>
      <c r="U6" s="206"/>
      <c r="V6" s="172">
        <f>D6+G6+J6+M6+P6+S6</f>
        <v>2000</v>
      </c>
      <c r="W6" s="106">
        <f>E6+H6+K6+N6+Q6+T6</f>
        <v>2000000</v>
      </c>
      <c r="X6" s="82"/>
      <c r="Y6" s="172"/>
      <c r="Z6" s="106"/>
      <c r="AA6" s="106"/>
      <c r="AB6" s="106"/>
      <c r="AC6" s="106"/>
      <c r="AD6" s="106"/>
      <c r="AE6" s="134"/>
      <c r="AF6" s="106">
        <f>SUBTOTAL(9,Z6:AE6)</f>
        <v>0</v>
      </c>
    </row>
    <row r="7" spans="2:32" ht="13.5" customHeight="1">
      <c r="B7" s="173">
        <v>40925</v>
      </c>
      <c r="C7" s="289">
        <v>1</v>
      </c>
      <c r="D7" s="172">
        <f t="shared" ref="D7:D70" si="2">E7/1000</f>
        <v>0</v>
      </c>
      <c r="E7" s="107"/>
      <c r="F7" s="206"/>
      <c r="G7" s="172">
        <f t="shared" ref="G7:G70" si="3">H7/1000</f>
        <v>20</v>
      </c>
      <c r="H7" s="106">
        <v>20000</v>
      </c>
      <c r="I7" s="206"/>
      <c r="J7" s="172">
        <f t="shared" ref="J7:J70" si="4">K7/1000</f>
        <v>0</v>
      </c>
      <c r="K7" s="107"/>
      <c r="L7" s="206"/>
      <c r="M7" s="172">
        <f t="shared" ref="M7:M70" si="5">N7/1000</f>
        <v>0</v>
      </c>
      <c r="N7" s="107"/>
      <c r="O7" s="206"/>
      <c r="P7" s="172">
        <f t="shared" ref="P7:P70" si="6">Q7/1000</f>
        <v>0</v>
      </c>
      <c r="Q7" s="107"/>
      <c r="R7" s="206"/>
      <c r="S7" s="172">
        <f t="shared" ref="S7:S70" si="7">T7/1000</f>
        <v>0</v>
      </c>
      <c r="T7" s="107"/>
      <c r="U7" s="206"/>
      <c r="V7" s="108">
        <f>D7+G7+J7+M7+P7+S7</f>
        <v>20</v>
      </c>
      <c r="W7" s="106">
        <f>E7+H7+K7+N7+Q7+T7</f>
        <v>20000</v>
      </c>
      <c r="X7" s="82"/>
      <c r="Y7" s="108"/>
      <c r="Z7" s="107"/>
      <c r="AA7" s="106"/>
      <c r="AB7" s="107"/>
      <c r="AC7" s="107"/>
      <c r="AD7" s="107"/>
      <c r="AE7" s="107"/>
      <c r="AF7" s="106">
        <f t="shared" ref="AF7:AF70" si="8">SUBTOTAL(9,Z7:AE7)</f>
        <v>0</v>
      </c>
    </row>
    <row r="8" spans="2:32" ht="13.5" customHeight="1">
      <c r="B8" s="173">
        <v>41139</v>
      </c>
      <c r="C8" s="289">
        <v>2</v>
      </c>
      <c r="D8" s="172">
        <f t="shared" si="2"/>
        <v>800</v>
      </c>
      <c r="E8" s="107">
        <v>800000</v>
      </c>
      <c r="F8" s="206"/>
      <c r="G8" s="172">
        <f t="shared" si="3"/>
        <v>8</v>
      </c>
      <c r="H8" s="107">
        <v>8000</v>
      </c>
      <c r="I8" s="206"/>
      <c r="J8" s="172">
        <f t="shared" si="4"/>
        <v>0</v>
      </c>
      <c r="K8" s="107"/>
      <c r="L8" s="206"/>
      <c r="M8" s="172">
        <f t="shared" si="5"/>
        <v>0</v>
      </c>
      <c r="N8" s="107"/>
      <c r="O8" s="206"/>
      <c r="P8" s="172">
        <f t="shared" si="6"/>
        <v>0</v>
      </c>
      <c r="Q8" s="107"/>
      <c r="R8" s="206"/>
      <c r="S8" s="172">
        <f t="shared" si="7"/>
        <v>0</v>
      </c>
      <c r="T8" s="107"/>
      <c r="U8" s="206"/>
      <c r="V8" s="108">
        <f t="shared" ref="V8:V64" si="9">D8+G8+J8+M8+P8+S8</f>
        <v>808</v>
      </c>
      <c r="W8" s="106">
        <f t="shared" ref="W8:W64" si="10">E8+H8+K8+N8+Q8+T8</f>
        <v>808000</v>
      </c>
      <c r="X8" s="82"/>
      <c r="Y8" s="108"/>
      <c r="Z8" s="107"/>
      <c r="AA8" s="107"/>
      <c r="AB8" s="107"/>
      <c r="AC8" s="107"/>
      <c r="AD8" s="107"/>
      <c r="AE8" s="107"/>
      <c r="AF8" s="106">
        <f t="shared" si="8"/>
        <v>0</v>
      </c>
    </row>
    <row r="9" spans="2:32" ht="13.5" customHeight="1">
      <c r="B9" s="173">
        <v>41212</v>
      </c>
      <c r="C9" s="289">
        <v>3</v>
      </c>
      <c r="D9" s="172">
        <f t="shared" si="2"/>
        <v>1200</v>
      </c>
      <c r="E9" s="107">
        <v>1200000</v>
      </c>
      <c r="F9" s="206"/>
      <c r="G9" s="172">
        <f t="shared" si="3"/>
        <v>12</v>
      </c>
      <c r="H9" s="107">
        <v>12000</v>
      </c>
      <c r="I9" s="206"/>
      <c r="J9" s="172">
        <f t="shared" si="4"/>
        <v>0</v>
      </c>
      <c r="K9" s="107"/>
      <c r="L9" s="206"/>
      <c r="M9" s="172">
        <f t="shared" si="5"/>
        <v>0</v>
      </c>
      <c r="N9" s="107"/>
      <c r="O9" s="206"/>
      <c r="P9" s="172">
        <f t="shared" si="6"/>
        <v>0</v>
      </c>
      <c r="Q9" s="107"/>
      <c r="R9" s="206"/>
      <c r="S9" s="172">
        <f t="shared" si="7"/>
        <v>0</v>
      </c>
      <c r="T9" s="107"/>
      <c r="U9" s="206"/>
      <c r="V9" s="108">
        <f t="shared" si="9"/>
        <v>1212</v>
      </c>
      <c r="W9" s="106">
        <f t="shared" si="10"/>
        <v>1212000</v>
      </c>
      <c r="X9" s="82"/>
      <c r="Y9" s="108"/>
      <c r="Z9" s="107"/>
      <c r="AA9" s="107"/>
      <c r="AB9" s="107"/>
      <c r="AC9" s="107"/>
      <c r="AD9" s="107"/>
      <c r="AE9" s="107"/>
      <c r="AF9" s="106">
        <f t="shared" si="8"/>
        <v>0</v>
      </c>
    </row>
    <row r="10" spans="2:32" ht="13.5" customHeight="1">
      <c r="B10" s="173">
        <v>41424</v>
      </c>
      <c r="C10" s="289">
        <v>4</v>
      </c>
      <c r="D10" s="172">
        <f t="shared" si="2"/>
        <v>0</v>
      </c>
      <c r="E10" s="107"/>
      <c r="F10" s="206"/>
      <c r="G10" s="172">
        <f t="shared" si="3"/>
        <v>4</v>
      </c>
      <c r="H10" s="107">
        <v>4000</v>
      </c>
      <c r="I10" s="206"/>
      <c r="J10" s="172">
        <f t="shared" si="4"/>
        <v>0</v>
      </c>
      <c r="K10" s="107"/>
      <c r="L10" s="206"/>
      <c r="M10" s="172">
        <f t="shared" si="5"/>
        <v>0</v>
      </c>
      <c r="N10" s="107"/>
      <c r="O10" s="206"/>
      <c r="P10" s="172">
        <f t="shared" si="6"/>
        <v>0</v>
      </c>
      <c r="Q10" s="107"/>
      <c r="R10" s="206"/>
      <c r="S10" s="172">
        <f t="shared" si="7"/>
        <v>0</v>
      </c>
      <c r="T10" s="107"/>
      <c r="U10" s="206"/>
      <c r="V10" s="108">
        <f t="shared" si="9"/>
        <v>4</v>
      </c>
      <c r="W10" s="106">
        <f t="shared" si="10"/>
        <v>4000</v>
      </c>
      <c r="X10" s="82"/>
      <c r="Y10" s="108"/>
      <c r="Z10" s="107"/>
      <c r="AA10" s="107"/>
      <c r="AB10" s="107"/>
      <c r="AC10" s="107"/>
      <c r="AD10" s="107"/>
      <c r="AE10" s="107"/>
      <c r="AF10" s="106">
        <f t="shared" si="8"/>
        <v>0</v>
      </c>
    </row>
    <row r="11" spans="2:32" ht="13.5" customHeight="1">
      <c r="B11" s="173">
        <v>41425</v>
      </c>
      <c r="C11" s="289">
        <v>4</v>
      </c>
      <c r="D11" s="172">
        <f t="shared" si="2"/>
        <v>400</v>
      </c>
      <c r="E11" s="107">
        <v>400000</v>
      </c>
      <c r="F11" s="206"/>
      <c r="G11" s="172">
        <f t="shared" si="3"/>
        <v>0</v>
      </c>
      <c r="H11" s="107"/>
      <c r="I11" s="206"/>
      <c r="J11" s="172">
        <f t="shared" si="4"/>
        <v>0</v>
      </c>
      <c r="K11" s="107"/>
      <c r="L11" s="206"/>
      <c r="M11" s="172">
        <f t="shared" si="5"/>
        <v>0</v>
      </c>
      <c r="N11" s="107"/>
      <c r="O11" s="206"/>
      <c r="P11" s="172">
        <f t="shared" si="6"/>
        <v>0</v>
      </c>
      <c r="Q11" s="107"/>
      <c r="R11" s="206"/>
      <c r="S11" s="172">
        <f t="shared" si="7"/>
        <v>0</v>
      </c>
      <c r="T11" s="107"/>
      <c r="U11" s="206"/>
      <c r="V11" s="108">
        <f t="shared" si="9"/>
        <v>400</v>
      </c>
      <c r="W11" s="106">
        <f t="shared" si="10"/>
        <v>400000</v>
      </c>
      <c r="X11" s="82"/>
      <c r="Y11" s="108"/>
      <c r="Z11" s="107"/>
      <c r="AA11" s="107"/>
      <c r="AB11" s="107"/>
      <c r="AC11" s="107"/>
      <c r="AD11" s="107"/>
      <c r="AE11" s="107"/>
      <c r="AF11" s="106">
        <f t="shared" si="8"/>
        <v>0</v>
      </c>
    </row>
    <row r="12" spans="2:32" ht="13.5" customHeight="1">
      <c r="B12" s="173">
        <v>41465</v>
      </c>
      <c r="C12" s="289">
        <v>5</v>
      </c>
      <c r="D12" s="172">
        <f t="shared" si="2"/>
        <v>0</v>
      </c>
      <c r="E12" s="107"/>
      <c r="F12" s="206"/>
      <c r="G12" s="172">
        <f t="shared" si="3"/>
        <v>8</v>
      </c>
      <c r="H12" s="107">
        <v>8000</v>
      </c>
      <c r="I12" s="206"/>
      <c r="J12" s="172">
        <f t="shared" si="4"/>
        <v>0</v>
      </c>
      <c r="K12" s="107"/>
      <c r="L12" s="206"/>
      <c r="M12" s="172">
        <f t="shared" si="5"/>
        <v>0</v>
      </c>
      <c r="N12" s="107"/>
      <c r="O12" s="206"/>
      <c r="P12" s="172">
        <f t="shared" si="6"/>
        <v>0</v>
      </c>
      <c r="Q12" s="107"/>
      <c r="R12" s="206"/>
      <c r="S12" s="172">
        <f t="shared" si="7"/>
        <v>0</v>
      </c>
      <c r="T12" s="107"/>
      <c r="U12" s="206"/>
      <c r="V12" s="108">
        <f t="shared" si="9"/>
        <v>8</v>
      </c>
      <c r="W12" s="106">
        <f t="shared" si="10"/>
        <v>8000</v>
      </c>
      <c r="X12" s="82"/>
      <c r="Y12" s="108"/>
      <c r="Z12" s="107"/>
      <c r="AA12" s="107"/>
      <c r="AB12" s="107"/>
      <c r="AC12" s="107"/>
      <c r="AD12" s="107"/>
      <c r="AE12" s="107"/>
      <c r="AF12" s="106">
        <f t="shared" si="8"/>
        <v>0</v>
      </c>
    </row>
    <row r="13" spans="2:32" ht="13.5" customHeight="1">
      <c r="B13" s="173">
        <v>41466</v>
      </c>
      <c r="C13" s="289">
        <v>5</v>
      </c>
      <c r="D13" s="172">
        <f t="shared" si="2"/>
        <v>800</v>
      </c>
      <c r="E13" s="107">
        <v>800000</v>
      </c>
      <c r="F13" s="206"/>
      <c r="G13" s="172">
        <f t="shared" si="3"/>
        <v>0</v>
      </c>
      <c r="H13" s="107"/>
      <c r="I13" s="206"/>
      <c r="J13" s="172">
        <f t="shared" si="4"/>
        <v>0</v>
      </c>
      <c r="K13" s="107"/>
      <c r="L13" s="206"/>
      <c r="M13" s="172">
        <f t="shared" si="5"/>
        <v>0</v>
      </c>
      <c r="N13" s="107"/>
      <c r="O13" s="206"/>
      <c r="P13" s="172">
        <f t="shared" si="6"/>
        <v>0</v>
      </c>
      <c r="Q13" s="107"/>
      <c r="R13" s="206"/>
      <c r="S13" s="172">
        <f t="shared" si="7"/>
        <v>0</v>
      </c>
      <c r="T13" s="107"/>
      <c r="U13" s="206"/>
      <c r="V13" s="108">
        <f t="shared" si="9"/>
        <v>800</v>
      </c>
      <c r="W13" s="106">
        <f t="shared" si="10"/>
        <v>800000</v>
      </c>
      <c r="X13" s="82"/>
      <c r="Y13" s="108"/>
      <c r="Z13" s="107"/>
      <c r="AA13" s="107"/>
      <c r="AB13" s="107"/>
      <c r="AC13" s="107"/>
      <c r="AD13" s="107"/>
      <c r="AE13" s="107"/>
      <c r="AF13" s="106">
        <f t="shared" si="8"/>
        <v>0</v>
      </c>
    </row>
    <row r="14" spans="2:32" ht="13.5" customHeight="1">
      <c r="B14" s="173">
        <v>41520</v>
      </c>
      <c r="C14" s="289">
        <v>6</v>
      </c>
      <c r="D14" s="172">
        <f t="shared" si="2"/>
        <v>800</v>
      </c>
      <c r="E14" s="107">
        <v>800000</v>
      </c>
      <c r="F14" s="206"/>
      <c r="G14" s="172">
        <f t="shared" si="3"/>
        <v>8</v>
      </c>
      <c r="H14" s="107">
        <v>8000</v>
      </c>
      <c r="I14" s="206"/>
      <c r="J14" s="172">
        <f t="shared" si="4"/>
        <v>0</v>
      </c>
      <c r="K14" s="107"/>
      <c r="L14" s="206"/>
      <c r="M14" s="172">
        <f t="shared" si="5"/>
        <v>0</v>
      </c>
      <c r="N14" s="107"/>
      <c r="O14" s="206"/>
      <c r="P14" s="172">
        <f t="shared" si="6"/>
        <v>0</v>
      </c>
      <c r="Q14" s="107"/>
      <c r="R14" s="206"/>
      <c r="S14" s="172">
        <f t="shared" si="7"/>
        <v>0</v>
      </c>
      <c r="T14" s="107"/>
      <c r="U14" s="206"/>
      <c r="V14" s="108">
        <f t="shared" si="9"/>
        <v>808</v>
      </c>
      <c r="W14" s="106">
        <f t="shared" si="10"/>
        <v>808000</v>
      </c>
      <c r="X14" s="82"/>
      <c r="Y14" s="108"/>
      <c r="Z14" s="107"/>
      <c r="AA14" s="107"/>
      <c r="AB14" s="107"/>
      <c r="AC14" s="107"/>
      <c r="AD14" s="107"/>
      <c r="AE14" s="107"/>
      <c r="AF14" s="106">
        <f t="shared" si="8"/>
        <v>0</v>
      </c>
    </row>
    <row r="15" spans="2:32" ht="13.5" customHeight="1">
      <c r="B15" s="173">
        <v>41536</v>
      </c>
      <c r="C15" s="289">
        <v>7</v>
      </c>
      <c r="D15" s="172">
        <f t="shared" si="2"/>
        <v>0</v>
      </c>
      <c r="E15" s="107"/>
      <c r="F15" s="206"/>
      <c r="G15" s="172">
        <f t="shared" si="3"/>
        <v>12</v>
      </c>
      <c r="H15" s="107">
        <v>12000</v>
      </c>
      <c r="I15" s="206"/>
      <c r="J15" s="172">
        <f t="shared" si="4"/>
        <v>0</v>
      </c>
      <c r="K15" s="107"/>
      <c r="L15" s="206"/>
      <c r="M15" s="172">
        <f t="shared" si="5"/>
        <v>0</v>
      </c>
      <c r="N15" s="107"/>
      <c r="O15" s="206"/>
      <c r="P15" s="172">
        <f t="shared" si="6"/>
        <v>0</v>
      </c>
      <c r="Q15" s="107"/>
      <c r="R15" s="206"/>
      <c r="S15" s="172">
        <f t="shared" si="7"/>
        <v>0</v>
      </c>
      <c r="T15" s="107"/>
      <c r="U15" s="206"/>
      <c r="V15" s="108">
        <f t="shared" si="9"/>
        <v>12</v>
      </c>
      <c r="W15" s="106">
        <f t="shared" si="10"/>
        <v>12000</v>
      </c>
      <c r="X15" s="82"/>
      <c r="Y15" s="108"/>
      <c r="Z15" s="107"/>
      <c r="AA15" s="107"/>
      <c r="AB15" s="107"/>
      <c r="AC15" s="107"/>
      <c r="AD15" s="107"/>
      <c r="AE15" s="107"/>
      <c r="AF15" s="106">
        <f t="shared" si="8"/>
        <v>0</v>
      </c>
    </row>
    <row r="16" spans="2:32" ht="13.5" customHeight="1">
      <c r="B16" s="173">
        <v>41537</v>
      </c>
      <c r="C16" s="289">
        <v>7</v>
      </c>
      <c r="D16" s="172">
        <f t="shared" si="2"/>
        <v>1200</v>
      </c>
      <c r="E16" s="107">
        <v>1200000</v>
      </c>
      <c r="F16" s="206"/>
      <c r="G16" s="172">
        <f t="shared" si="3"/>
        <v>0</v>
      </c>
      <c r="H16" s="107"/>
      <c r="I16" s="206"/>
      <c r="J16" s="172">
        <f t="shared" si="4"/>
        <v>0</v>
      </c>
      <c r="K16" s="107"/>
      <c r="L16" s="206"/>
      <c r="M16" s="172">
        <f t="shared" si="5"/>
        <v>0</v>
      </c>
      <c r="N16" s="107"/>
      <c r="O16" s="206"/>
      <c r="P16" s="172">
        <f t="shared" si="6"/>
        <v>0</v>
      </c>
      <c r="Q16" s="107"/>
      <c r="R16" s="206"/>
      <c r="S16" s="172">
        <f t="shared" si="7"/>
        <v>0</v>
      </c>
      <c r="T16" s="107"/>
      <c r="U16" s="206"/>
      <c r="V16" s="108">
        <f t="shared" si="9"/>
        <v>1200</v>
      </c>
      <c r="W16" s="106">
        <f t="shared" si="10"/>
        <v>1200000</v>
      </c>
      <c r="X16" s="82"/>
      <c r="Y16" s="108"/>
      <c r="Z16" s="107"/>
      <c r="AA16" s="107"/>
      <c r="AB16" s="107"/>
      <c r="AC16" s="107"/>
      <c r="AD16" s="107"/>
      <c r="AE16" s="107"/>
      <c r="AF16" s="106">
        <f t="shared" si="8"/>
        <v>0</v>
      </c>
    </row>
    <row r="17" spans="2:32" ht="13.5" customHeight="1">
      <c r="B17" s="173">
        <v>41608</v>
      </c>
      <c r="C17" s="289">
        <v>8</v>
      </c>
      <c r="D17" s="172">
        <f t="shared" si="2"/>
        <v>1900</v>
      </c>
      <c r="E17" s="107">
        <v>1900000</v>
      </c>
      <c r="F17" s="206"/>
      <c r="G17" s="172">
        <f t="shared" si="3"/>
        <v>19</v>
      </c>
      <c r="H17" s="107">
        <v>19000</v>
      </c>
      <c r="I17" s="206"/>
      <c r="J17" s="172">
        <f t="shared" si="4"/>
        <v>0</v>
      </c>
      <c r="K17" s="107"/>
      <c r="L17" s="206"/>
      <c r="M17" s="172">
        <f t="shared" si="5"/>
        <v>0</v>
      </c>
      <c r="N17" s="107"/>
      <c r="O17" s="206"/>
      <c r="P17" s="172">
        <f t="shared" si="6"/>
        <v>0</v>
      </c>
      <c r="Q17" s="107"/>
      <c r="R17" s="206"/>
      <c r="S17" s="172">
        <f t="shared" si="7"/>
        <v>0</v>
      </c>
      <c r="T17" s="107"/>
      <c r="U17" s="206"/>
      <c r="V17" s="108">
        <f t="shared" si="9"/>
        <v>1919</v>
      </c>
      <c r="W17" s="106">
        <f t="shared" si="10"/>
        <v>1919000</v>
      </c>
      <c r="X17" s="82"/>
      <c r="Y17" s="108"/>
      <c r="Z17" s="107"/>
      <c r="AA17" s="107"/>
      <c r="AB17" s="107"/>
      <c r="AC17" s="107"/>
      <c r="AD17" s="107"/>
      <c r="AE17" s="107"/>
      <c r="AF17" s="106">
        <f t="shared" si="8"/>
        <v>0</v>
      </c>
    </row>
    <row r="18" spans="2:32" ht="13.5" customHeight="1">
      <c r="B18" s="173">
        <v>41723</v>
      </c>
      <c r="C18" s="289">
        <v>9</v>
      </c>
      <c r="D18" s="172">
        <f t="shared" si="2"/>
        <v>0</v>
      </c>
      <c r="E18" s="107"/>
      <c r="F18" s="206"/>
      <c r="G18" s="172">
        <f t="shared" si="3"/>
        <v>0</v>
      </c>
      <c r="H18" s="107"/>
      <c r="I18" s="206"/>
      <c r="J18" s="172">
        <f t="shared" si="4"/>
        <v>0</v>
      </c>
      <c r="K18" s="107"/>
      <c r="L18" s="206"/>
      <c r="M18" s="172">
        <f t="shared" si="5"/>
        <v>0</v>
      </c>
      <c r="N18" s="107"/>
      <c r="O18" s="206"/>
      <c r="P18" s="172">
        <f t="shared" si="6"/>
        <v>81.283000000000001</v>
      </c>
      <c r="Q18" s="107">
        <v>81283</v>
      </c>
      <c r="R18" s="206"/>
      <c r="S18" s="172">
        <f t="shared" si="7"/>
        <v>0</v>
      </c>
      <c r="T18" s="107"/>
      <c r="U18" s="206"/>
      <c r="V18" s="108">
        <f t="shared" si="9"/>
        <v>81.283000000000001</v>
      </c>
      <c r="W18" s="106">
        <f t="shared" si="10"/>
        <v>81283</v>
      </c>
      <c r="X18" s="82"/>
      <c r="Y18" s="108"/>
      <c r="Z18" s="107"/>
      <c r="AA18" s="107"/>
      <c r="AB18" s="107"/>
      <c r="AC18" s="107"/>
      <c r="AD18" s="107"/>
      <c r="AE18" s="107"/>
      <c r="AF18" s="106">
        <f t="shared" si="8"/>
        <v>0</v>
      </c>
    </row>
    <row r="19" spans="2:32" ht="13.5" customHeight="1">
      <c r="B19" s="173">
        <v>41724</v>
      </c>
      <c r="C19" s="289">
        <v>9</v>
      </c>
      <c r="D19" s="172">
        <f t="shared" si="2"/>
        <v>0</v>
      </c>
      <c r="E19" s="107"/>
      <c r="F19" s="206"/>
      <c r="G19" s="172">
        <f t="shared" si="3"/>
        <v>0</v>
      </c>
      <c r="H19" s="107"/>
      <c r="I19" s="206"/>
      <c r="J19" s="172">
        <f t="shared" si="4"/>
        <v>0</v>
      </c>
      <c r="K19" s="107"/>
      <c r="L19" s="206"/>
      <c r="M19" s="172">
        <f t="shared" si="5"/>
        <v>545.56200000000001</v>
      </c>
      <c r="N19" s="107">
        <v>545562</v>
      </c>
      <c r="O19" s="206"/>
      <c r="P19" s="172">
        <f t="shared" si="6"/>
        <v>0</v>
      </c>
      <c r="Q19" s="107"/>
      <c r="R19" s="206"/>
      <c r="S19" s="172">
        <f t="shared" si="7"/>
        <v>0</v>
      </c>
      <c r="T19" s="107"/>
      <c r="U19" s="206"/>
      <c r="V19" s="108">
        <f t="shared" si="9"/>
        <v>545.56200000000001</v>
      </c>
      <c r="W19" s="106">
        <f t="shared" si="10"/>
        <v>545562</v>
      </c>
      <c r="X19" s="82"/>
      <c r="Y19" s="108"/>
      <c r="Z19" s="107"/>
      <c r="AA19" s="107"/>
      <c r="AB19" s="107"/>
      <c r="AC19" s="107"/>
      <c r="AD19" s="107"/>
      <c r="AE19" s="107"/>
      <c r="AF19" s="106">
        <f t="shared" si="8"/>
        <v>0</v>
      </c>
    </row>
    <row r="20" spans="2:32" ht="13.5" customHeight="1">
      <c r="B20" s="173">
        <v>41748</v>
      </c>
      <c r="C20" s="289">
        <v>10</v>
      </c>
      <c r="D20" s="172">
        <f t="shared" si="2"/>
        <v>0</v>
      </c>
      <c r="E20" s="107"/>
      <c r="F20" s="206"/>
      <c r="G20" s="172">
        <f t="shared" si="3"/>
        <v>0</v>
      </c>
      <c r="H20" s="107"/>
      <c r="I20" s="206"/>
      <c r="J20" s="172">
        <f t="shared" si="4"/>
        <v>0</v>
      </c>
      <c r="K20" s="107"/>
      <c r="L20" s="206"/>
      <c r="M20" s="172">
        <f t="shared" si="5"/>
        <v>1765.48</v>
      </c>
      <c r="N20" s="107">
        <v>1765480</v>
      </c>
      <c r="O20" s="206"/>
      <c r="P20" s="172">
        <f t="shared" si="6"/>
        <v>263.03899999999999</v>
      </c>
      <c r="Q20" s="107">
        <v>263039</v>
      </c>
      <c r="R20" s="206"/>
      <c r="S20" s="172">
        <f t="shared" si="7"/>
        <v>0</v>
      </c>
      <c r="T20" s="107"/>
      <c r="U20" s="206"/>
      <c r="V20" s="108">
        <f t="shared" si="9"/>
        <v>2028.519</v>
      </c>
      <c r="W20" s="106">
        <f t="shared" si="10"/>
        <v>2028519</v>
      </c>
      <c r="X20" s="82"/>
      <c r="Y20" s="108"/>
      <c r="Z20" s="107"/>
      <c r="AA20" s="107"/>
      <c r="AB20" s="107"/>
      <c r="AC20" s="107"/>
      <c r="AD20" s="107"/>
      <c r="AE20" s="107"/>
      <c r="AF20" s="106">
        <f t="shared" si="8"/>
        <v>0</v>
      </c>
    </row>
    <row r="21" spans="2:32" ht="13.5" customHeight="1">
      <c r="B21" s="173">
        <v>41853</v>
      </c>
      <c r="C21" s="289">
        <v>11</v>
      </c>
      <c r="D21" s="172">
        <f t="shared" si="2"/>
        <v>0</v>
      </c>
      <c r="E21" s="107"/>
      <c r="F21" s="206"/>
      <c r="G21" s="172">
        <f t="shared" si="3"/>
        <v>0</v>
      </c>
      <c r="H21" s="107"/>
      <c r="I21" s="206"/>
      <c r="J21" s="172">
        <f t="shared" si="4"/>
        <v>0</v>
      </c>
      <c r="K21" s="107"/>
      <c r="L21" s="206"/>
      <c r="M21" s="172">
        <f t="shared" si="5"/>
        <v>389.68700000000001</v>
      </c>
      <c r="N21" s="107">
        <v>389687</v>
      </c>
      <c r="O21" s="206"/>
      <c r="P21" s="172">
        <f t="shared" si="6"/>
        <v>58.058999999999997</v>
      </c>
      <c r="Q21" s="107">
        <v>58059</v>
      </c>
      <c r="R21" s="206"/>
      <c r="S21" s="172">
        <f t="shared" si="7"/>
        <v>0</v>
      </c>
      <c r="T21" s="107"/>
      <c r="U21" s="206"/>
      <c r="V21" s="108">
        <f t="shared" si="9"/>
        <v>447.74599999999998</v>
      </c>
      <c r="W21" s="106">
        <f t="shared" si="10"/>
        <v>447746</v>
      </c>
      <c r="X21" s="82"/>
      <c r="Y21" s="108"/>
      <c r="Z21" s="107"/>
      <c r="AA21" s="107"/>
      <c r="AB21" s="107"/>
      <c r="AC21" s="107"/>
      <c r="AD21" s="107"/>
      <c r="AE21" s="107"/>
      <c r="AF21" s="106">
        <f t="shared" si="8"/>
        <v>0</v>
      </c>
    </row>
    <row r="22" spans="2:32" ht="13.5" customHeight="1">
      <c r="B22" s="173">
        <v>41874</v>
      </c>
      <c r="C22" s="289">
        <v>12</v>
      </c>
      <c r="D22" s="172">
        <f t="shared" si="2"/>
        <v>0</v>
      </c>
      <c r="E22" s="107"/>
      <c r="F22" s="206"/>
      <c r="G22" s="172">
        <f t="shared" si="3"/>
        <v>0</v>
      </c>
      <c r="H22" s="107"/>
      <c r="I22" s="206"/>
      <c r="J22" s="172">
        <f t="shared" si="4"/>
        <v>0</v>
      </c>
      <c r="K22" s="107"/>
      <c r="L22" s="206"/>
      <c r="M22" s="172">
        <f t="shared" si="5"/>
        <v>2312.9250000000002</v>
      </c>
      <c r="N22" s="107">
        <v>2312925</v>
      </c>
      <c r="O22" s="206"/>
      <c r="P22" s="172">
        <f t="shared" si="6"/>
        <v>282.35399999999998</v>
      </c>
      <c r="Q22" s="107">
        <v>282354</v>
      </c>
      <c r="R22" s="206"/>
      <c r="S22" s="172">
        <f t="shared" si="7"/>
        <v>0</v>
      </c>
      <c r="T22" s="107"/>
      <c r="U22" s="206"/>
      <c r="V22" s="108">
        <f t="shared" si="9"/>
        <v>2595.279</v>
      </c>
      <c r="W22" s="106">
        <f t="shared" si="10"/>
        <v>2595279</v>
      </c>
      <c r="X22" s="82"/>
      <c r="Y22" s="108"/>
      <c r="Z22" s="107"/>
      <c r="AA22" s="107"/>
      <c r="AB22" s="107"/>
      <c r="AC22" s="107"/>
      <c r="AD22" s="107"/>
      <c r="AE22" s="107"/>
      <c r="AF22" s="106">
        <f t="shared" si="8"/>
        <v>0</v>
      </c>
    </row>
    <row r="23" spans="2:32" ht="13.5" customHeight="1">
      <c r="B23" s="173">
        <v>41878</v>
      </c>
      <c r="C23" s="289">
        <v>12</v>
      </c>
      <c r="D23" s="172">
        <f t="shared" si="2"/>
        <v>0</v>
      </c>
      <c r="E23" s="107"/>
      <c r="F23" s="206"/>
      <c r="G23" s="172">
        <f t="shared" si="3"/>
        <v>34.341000000000001</v>
      </c>
      <c r="H23" s="107">
        <v>34341</v>
      </c>
      <c r="I23" s="206"/>
      <c r="J23" s="172">
        <f t="shared" si="4"/>
        <v>0</v>
      </c>
      <c r="K23" s="107"/>
      <c r="L23" s="206"/>
      <c r="M23" s="172">
        <f t="shared" si="5"/>
        <v>0</v>
      </c>
      <c r="N23" s="107"/>
      <c r="O23" s="206"/>
      <c r="P23" s="172">
        <f t="shared" si="6"/>
        <v>0</v>
      </c>
      <c r="Q23" s="107"/>
      <c r="R23" s="206"/>
      <c r="S23" s="172">
        <f t="shared" si="7"/>
        <v>0</v>
      </c>
      <c r="T23" s="107"/>
      <c r="U23" s="206"/>
      <c r="V23" s="108">
        <f t="shared" si="9"/>
        <v>34.341000000000001</v>
      </c>
      <c r="W23" s="106">
        <f t="shared" si="10"/>
        <v>34341</v>
      </c>
      <c r="X23" s="82"/>
      <c r="Y23" s="108"/>
      <c r="Z23" s="107"/>
      <c r="AA23" s="107"/>
      <c r="AB23" s="107"/>
      <c r="AC23" s="107"/>
      <c r="AD23" s="107"/>
      <c r="AE23" s="107"/>
      <c r="AF23" s="106">
        <f t="shared" si="8"/>
        <v>0</v>
      </c>
    </row>
    <row r="24" spans="2:32" ht="13.5" customHeight="1">
      <c r="B24" s="173">
        <v>41902</v>
      </c>
      <c r="C24" s="289">
        <v>9</v>
      </c>
      <c r="D24" s="172">
        <f t="shared" si="2"/>
        <v>0</v>
      </c>
      <c r="E24" s="107"/>
      <c r="F24" s="206"/>
      <c r="G24" s="172">
        <f t="shared" si="3"/>
        <v>0</v>
      </c>
      <c r="H24" s="107"/>
      <c r="I24" s="206"/>
      <c r="J24" s="172">
        <f t="shared" si="4"/>
        <v>73.155000000000001</v>
      </c>
      <c r="K24" s="107">
        <v>73155</v>
      </c>
      <c r="L24" s="206"/>
      <c r="M24" s="172">
        <f t="shared" si="5"/>
        <v>0</v>
      </c>
      <c r="N24" s="107"/>
      <c r="O24" s="206"/>
      <c r="P24" s="172">
        <f t="shared" si="6"/>
        <v>0</v>
      </c>
      <c r="Q24" s="107"/>
      <c r="R24" s="206"/>
      <c r="S24" s="172">
        <f t="shared" si="7"/>
        <v>0</v>
      </c>
      <c r="T24" s="107"/>
      <c r="U24" s="206"/>
      <c r="V24" s="108">
        <f t="shared" si="9"/>
        <v>73.155000000000001</v>
      </c>
      <c r="W24" s="106">
        <f t="shared" si="10"/>
        <v>73155</v>
      </c>
      <c r="X24" s="82"/>
      <c r="Y24" s="108"/>
      <c r="Z24" s="107"/>
      <c r="AA24" s="107"/>
      <c r="AB24" s="107"/>
      <c r="AC24" s="107"/>
      <c r="AD24" s="107"/>
      <c r="AE24" s="107"/>
      <c r="AF24" s="106">
        <f t="shared" si="8"/>
        <v>0</v>
      </c>
    </row>
    <row r="25" spans="2:32" ht="13.5" customHeight="1">
      <c r="B25" s="173">
        <v>41902</v>
      </c>
      <c r="C25" s="289">
        <v>10</v>
      </c>
      <c r="D25" s="172">
        <f t="shared" si="2"/>
        <v>0</v>
      </c>
      <c r="E25" s="107"/>
      <c r="F25" s="206"/>
      <c r="G25" s="172">
        <f t="shared" si="3"/>
        <v>0</v>
      </c>
      <c r="H25" s="107"/>
      <c r="I25" s="206"/>
      <c r="J25" s="172">
        <f t="shared" si="4"/>
        <v>236.73500000000001</v>
      </c>
      <c r="K25" s="107">
        <v>236735</v>
      </c>
      <c r="L25" s="206"/>
      <c r="M25" s="172">
        <f t="shared" si="5"/>
        <v>0</v>
      </c>
      <c r="N25" s="107"/>
      <c r="O25" s="206"/>
      <c r="P25" s="172">
        <f t="shared" si="6"/>
        <v>0</v>
      </c>
      <c r="Q25" s="107"/>
      <c r="R25" s="206"/>
      <c r="S25" s="172">
        <f t="shared" si="7"/>
        <v>0</v>
      </c>
      <c r="T25" s="107"/>
      <c r="U25" s="206"/>
      <c r="V25" s="108">
        <f t="shared" si="9"/>
        <v>236.73500000000001</v>
      </c>
      <c r="W25" s="106">
        <f t="shared" si="10"/>
        <v>236735</v>
      </c>
      <c r="X25" s="82"/>
      <c r="Y25" s="108"/>
      <c r="Z25" s="107"/>
      <c r="AA25" s="107"/>
      <c r="AB25" s="107"/>
      <c r="AC25" s="107"/>
      <c r="AD25" s="107"/>
      <c r="AE25" s="107"/>
      <c r="AF25" s="106">
        <f t="shared" si="8"/>
        <v>0</v>
      </c>
    </row>
    <row r="26" spans="2:32" ht="13.5" customHeight="1">
      <c r="B26" s="173">
        <v>41902</v>
      </c>
      <c r="C26" s="289">
        <v>11</v>
      </c>
      <c r="D26" s="172">
        <f t="shared" si="2"/>
        <v>0</v>
      </c>
      <c r="E26" s="107"/>
      <c r="F26" s="206"/>
      <c r="G26" s="172">
        <f t="shared" si="3"/>
        <v>0</v>
      </c>
      <c r="H26" s="107"/>
      <c r="I26" s="206"/>
      <c r="J26" s="172">
        <f t="shared" si="4"/>
        <v>52.253999999999998</v>
      </c>
      <c r="K26" s="107">
        <v>52254</v>
      </c>
      <c r="L26" s="206"/>
      <c r="M26" s="172">
        <f t="shared" si="5"/>
        <v>0</v>
      </c>
      <c r="N26" s="107"/>
      <c r="O26" s="206"/>
      <c r="P26" s="172">
        <f t="shared" si="6"/>
        <v>0</v>
      </c>
      <c r="Q26" s="107"/>
      <c r="R26" s="206"/>
      <c r="S26" s="172">
        <f t="shared" si="7"/>
        <v>0</v>
      </c>
      <c r="T26" s="107"/>
      <c r="U26" s="206"/>
      <c r="V26" s="108">
        <f t="shared" si="9"/>
        <v>52.253999999999998</v>
      </c>
      <c r="W26" s="106">
        <f t="shared" si="10"/>
        <v>52254</v>
      </c>
      <c r="X26" s="82"/>
      <c r="Y26" s="108"/>
      <c r="Z26" s="107"/>
      <c r="AA26" s="107"/>
      <c r="AB26" s="107"/>
      <c r="AC26" s="107"/>
      <c r="AD26" s="107"/>
      <c r="AE26" s="107"/>
      <c r="AF26" s="106">
        <f t="shared" si="8"/>
        <v>0</v>
      </c>
    </row>
    <row r="27" spans="2:32" ht="13.5" customHeight="1">
      <c r="B27" s="173">
        <v>41902</v>
      </c>
      <c r="C27" s="289">
        <v>12</v>
      </c>
      <c r="D27" s="172">
        <f t="shared" si="2"/>
        <v>0</v>
      </c>
      <c r="E27" s="107"/>
      <c r="F27" s="206"/>
      <c r="G27" s="172">
        <f t="shared" si="3"/>
        <v>0</v>
      </c>
      <c r="H27" s="107"/>
      <c r="I27" s="206"/>
      <c r="J27" s="172">
        <f t="shared" si="4"/>
        <v>254.11799999999999</v>
      </c>
      <c r="K27" s="107">
        <v>254118</v>
      </c>
      <c r="L27" s="206"/>
      <c r="M27" s="172">
        <f t="shared" si="5"/>
        <v>0</v>
      </c>
      <c r="N27" s="107"/>
      <c r="O27" s="206"/>
      <c r="P27" s="172">
        <f t="shared" si="6"/>
        <v>0</v>
      </c>
      <c r="Q27" s="107"/>
      <c r="R27" s="206"/>
      <c r="S27" s="172">
        <f t="shared" si="7"/>
        <v>0</v>
      </c>
      <c r="T27" s="107"/>
      <c r="U27" s="206"/>
      <c r="V27" s="108">
        <f t="shared" si="9"/>
        <v>254.11799999999999</v>
      </c>
      <c r="W27" s="106">
        <f t="shared" si="10"/>
        <v>254118</v>
      </c>
      <c r="X27" s="82"/>
      <c r="Y27" s="108"/>
      <c r="Z27" s="107"/>
      <c r="AA27" s="107"/>
      <c r="AB27" s="107"/>
      <c r="AC27" s="107"/>
      <c r="AD27" s="107"/>
      <c r="AE27" s="107"/>
      <c r="AF27" s="106">
        <f t="shared" si="8"/>
        <v>0</v>
      </c>
    </row>
    <row r="28" spans="2:32" ht="13.5" customHeight="1">
      <c r="B28" s="173">
        <v>41971</v>
      </c>
      <c r="C28" s="289">
        <v>13</v>
      </c>
      <c r="D28" s="172">
        <f t="shared" si="2"/>
        <v>0</v>
      </c>
      <c r="E28" s="107"/>
      <c r="F28" s="206"/>
      <c r="G28" s="172">
        <f t="shared" si="3"/>
        <v>47.027999999999999</v>
      </c>
      <c r="H28" s="107">
        <v>47028</v>
      </c>
      <c r="I28" s="206"/>
      <c r="J28" s="172">
        <f t="shared" si="4"/>
        <v>231.21899999999999</v>
      </c>
      <c r="K28" s="107">
        <v>231219</v>
      </c>
      <c r="L28" s="206"/>
      <c r="M28" s="172">
        <f t="shared" si="5"/>
        <v>1881.105</v>
      </c>
      <c r="N28" s="107">
        <v>1881105</v>
      </c>
      <c r="O28" s="206"/>
      <c r="P28" s="172">
        <f t="shared" si="6"/>
        <v>256.91000000000003</v>
      </c>
      <c r="Q28" s="107">
        <v>256910</v>
      </c>
      <c r="R28" s="206"/>
      <c r="S28" s="172">
        <f t="shared" si="7"/>
        <v>0</v>
      </c>
      <c r="T28" s="107"/>
      <c r="U28" s="206"/>
      <c r="V28" s="108">
        <f t="shared" si="9"/>
        <v>2416.2619999999997</v>
      </c>
      <c r="W28" s="106">
        <f t="shared" si="10"/>
        <v>2416262</v>
      </c>
      <c r="X28" s="82"/>
      <c r="Y28" s="108"/>
      <c r="Z28" s="107"/>
      <c r="AA28" s="107"/>
      <c r="AB28" s="107"/>
      <c r="AC28" s="107"/>
      <c r="AD28" s="107"/>
      <c r="AE28" s="107"/>
      <c r="AF28" s="106">
        <f t="shared" si="8"/>
        <v>0</v>
      </c>
    </row>
    <row r="29" spans="2:32" ht="13.5" customHeight="1">
      <c r="B29" s="173">
        <v>41996</v>
      </c>
      <c r="C29" s="289">
        <v>12</v>
      </c>
      <c r="D29" s="172">
        <f t="shared" si="2"/>
        <v>0</v>
      </c>
      <c r="E29" s="107"/>
      <c r="F29" s="206"/>
      <c r="G29" s="172">
        <f t="shared" si="3"/>
        <v>0</v>
      </c>
      <c r="H29" s="107"/>
      <c r="I29" s="206"/>
      <c r="J29" s="172">
        <f t="shared" si="4"/>
        <v>0</v>
      </c>
      <c r="K29" s="107"/>
      <c r="L29" s="206"/>
      <c r="M29" s="172">
        <f t="shared" si="5"/>
        <v>0</v>
      </c>
      <c r="N29" s="107"/>
      <c r="O29" s="206"/>
      <c r="P29" s="172">
        <f t="shared" si="6"/>
        <v>0</v>
      </c>
      <c r="Q29" s="107"/>
      <c r="R29" s="206"/>
      <c r="S29" s="172">
        <f t="shared" si="7"/>
        <v>616.26199999999994</v>
      </c>
      <c r="T29" s="107">
        <v>616262</v>
      </c>
      <c r="U29" s="206"/>
      <c r="V29" s="108">
        <f t="shared" si="9"/>
        <v>616.26199999999994</v>
      </c>
      <c r="W29" s="106">
        <f t="shared" si="10"/>
        <v>616262</v>
      </c>
      <c r="X29" s="82"/>
      <c r="Y29" s="108"/>
      <c r="Z29" s="107"/>
      <c r="AA29" s="107"/>
      <c r="AB29" s="107"/>
      <c r="AC29" s="107"/>
      <c r="AD29" s="107"/>
      <c r="AE29" s="107"/>
      <c r="AF29" s="106">
        <f t="shared" si="8"/>
        <v>0</v>
      </c>
    </row>
    <row r="30" spans="2:32" ht="13.5" customHeight="1">
      <c r="B30" s="173">
        <v>42087</v>
      </c>
      <c r="C30" s="289">
        <v>14</v>
      </c>
      <c r="D30" s="172">
        <f t="shared" si="2"/>
        <v>0</v>
      </c>
      <c r="E30" s="107"/>
      <c r="F30" s="206"/>
      <c r="G30" s="172">
        <f t="shared" si="3"/>
        <v>0</v>
      </c>
      <c r="H30" s="107"/>
      <c r="I30" s="206"/>
      <c r="J30" s="172">
        <f t="shared" si="4"/>
        <v>0</v>
      </c>
      <c r="K30" s="107"/>
      <c r="L30" s="206"/>
      <c r="M30" s="172">
        <f t="shared" si="5"/>
        <v>638.40499999999997</v>
      </c>
      <c r="N30" s="107">
        <v>638405</v>
      </c>
      <c r="O30" s="206"/>
      <c r="P30" s="172">
        <f t="shared" si="6"/>
        <v>0</v>
      </c>
      <c r="Q30" s="107"/>
      <c r="R30" s="206"/>
      <c r="S30" s="172">
        <f t="shared" si="7"/>
        <v>0</v>
      </c>
      <c r="T30" s="107"/>
      <c r="U30" s="206"/>
      <c r="V30" s="108">
        <f t="shared" si="9"/>
        <v>638.40499999999997</v>
      </c>
      <c r="W30" s="106">
        <f t="shared" si="10"/>
        <v>638405</v>
      </c>
      <c r="X30" s="82"/>
      <c r="Y30" s="108"/>
      <c r="Z30" s="107"/>
      <c r="AA30" s="107"/>
      <c r="AB30" s="107"/>
      <c r="AC30" s="107"/>
      <c r="AD30" s="107"/>
      <c r="AE30" s="107"/>
      <c r="AF30" s="106">
        <f t="shared" si="8"/>
        <v>0</v>
      </c>
    </row>
    <row r="31" spans="2:32" ht="13.5" customHeight="1">
      <c r="B31" s="173">
        <v>42089</v>
      </c>
      <c r="C31" s="289">
        <v>14</v>
      </c>
      <c r="D31" s="172">
        <f t="shared" si="2"/>
        <v>0</v>
      </c>
      <c r="E31" s="107"/>
      <c r="F31" s="206"/>
      <c r="G31" s="172">
        <f t="shared" si="3"/>
        <v>15.96</v>
      </c>
      <c r="H31" s="107">
        <v>15960</v>
      </c>
      <c r="I31" s="206"/>
      <c r="J31" s="172">
        <f t="shared" si="4"/>
        <v>0</v>
      </c>
      <c r="K31" s="107"/>
      <c r="L31" s="206"/>
      <c r="M31" s="172">
        <f t="shared" si="5"/>
        <v>0</v>
      </c>
      <c r="N31" s="107"/>
      <c r="O31" s="206"/>
      <c r="P31" s="172">
        <f t="shared" si="6"/>
        <v>941.64599999999996</v>
      </c>
      <c r="Q31" s="107">
        <v>941646</v>
      </c>
      <c r="R31" s="206"/>
      <c r="S31" s="172">
        <f t="shared" si="7"/>
        <v>0</v>
      </c>
      <c r="T31" s="107"/>
      <c r="U31" s="206"/>
      <c r="V31" s="108">
        <f t="shared" si="9"/>
        <v>957.60599999999999</v>
      </c>
      <c r="W31" s="106">
        <f t="shared" si="10"/>
        <v>957606</v>
      </c>
      <c r="X31" s="82"/>
      <c r="Y31" s="108"/>
      <c r="Z31" s="107"/>
      <c r="AA31" s="107"/>
      <c r="AB31" s="107"/>
      <c r="AC31" s="107"/>
      <c r="AD31" s="107"/>
      <c r="AE31" s="107"/>
      <c r="AF31" s="106">
        <f t="shared" si="8"/>
        <v>0</v>
      </c>
    </row>
    <row r="32" spans="2:32" ht="13.5" customHeight="1">
      <c r="B32" s="173">
        <v>42130</v>
      </c>
      <c r="C32" s="289">
        <v>15</v>
      </c>
      <c r="D32" s="172">
        <f t="shared" si="2"/>
        <v>0</v>
      </c>
      <c r="E32" s="107"/>
      <c r="F32" s="206"/>
      <c r="G32" s="172">
        <f t="shared" si="3"/>
        <v>0</v>
      </c>
      <c r="H32" s="107"/>
      <c r="I32" s="206"/>
      <c r="J32" s="172">
        <f t="shared" si="4"/>
        <v>0</v>
      </c>
      <c r="K32" s="107"/>
      <c r="L32" s="206"/>
      <c r="M32" s="172">
        <f t="shared" si="5"/>
        <v>2026.7339999999999</v>
      </c>
      <c r="N32" s="107">
        <v>2026734</v>
      </c>
      <c r="O32" s="206"/>
      <c r="P32" s="172">
        <f t="shared" si="6"/>
        <v>0</v>
      </c>
      <c r="Q32" s="107"/>
      <c r="R32" s="206"/>
      <c r="S32" s="172">
        <f t="shared" si="7"/>
        <v>0</v>
      </c>
      <c r="T32" s="107"/>
      <c r="U32" s="206"/>
      <c r="V32" s="108">
        <f t="shared" si="9"/>
        <v>2026.7339999999999</v>
      </c>
      <c r="W32" s="106">
        <f t="shared" si="10"/>
        <v>2026734</v>
      </c>
      <c r="X32" s="82"/>
      <c r="Y32" s="108"/>
      <c r="Z32" s="107"/>
      <c r="AA32" s="107"/>
      <c r="AB32" s="107"/>
      <c r="AC32" s="107"/>
      <c r="AD32" s="107"/>
      <c r="AE32" s="107"/>
      <c r="AF32" s="106">
        <f t="shared" si="8"/>
        <v>0</v>
      </c>
    </row>
    <row r="33" spans="2:32" ht="13.5" customHeight="1">
      <c r="B33" s="173">
        <v>42131</v>
      </c>
      <c r="C33" s="289">
        <v>15</v>
      </c>
      <c r="D33" s="172">
        <f t="shared" si="2"/>
        <v>459.89800000000002</v>
      </c>
      <c r="E33" s="107">
        <v>459898</v>
      </c>
      <c r="F33" s="206"/>
      <c r="G33" s="172">
        <f t="shared" si="3"/>
        <v>50.667999999999999</v>
      </c>
      <c r="H33" s="107">
        <v>50668</v>
      </c>
      <c r="I33" s="206"/>
      <c r="J33" s="172">
        <f t="shared" si="4"/>
        <v>228.00800000000001</v>
      </c>
      <c r="K33" s="107">
        <v>228008</v>
      </c>
      <c r="L33" s="206"/>
      <c r="M33" s="172">
        <f t="shared" si="5"/>
        <v>0</v>
      </c>
      <c r="N33" s="107"/>
      <c r="O33" s="206"/>
      <c r="P33" s="172">
        <f t="shared" si="6"/>
        <v>506.68400000000003</v>
      </c>
      <c r="Q33" s="107">
        <v>506684</v>
      </c>
      <c r="R33" s="206"/>
      <c r="S33" s="172">
        <f t="shared" si="7"/>
        <v>0</v>
      </c>
      <c r="T33" s="107"/>
      <c r="U33" s="206"/>
      <c r="V33" s="108">
        <f t="shared" si="9"/>
        <v>1245.258</v>
      </c>
      <c r="W33" s="106">
        <f t="shared" si="10"/>
        <v>1245258</v>
      </c>
      <c r="X33" s="82"/>
      <c r="Y33" s="108"/>
      <c r="Z33" s="107"/>
      <c r="AA33" s="107"/>
      <c r="AB33" s="107"/>
      <c r="AC33" s="107"/>
      <c r="AD33" s="107"/>
      <c r="AE33" s="107"/>
      <c r="AF33" s="106">
        <f t="shared" si="8"/>
        <v>0</v>
      </c>
    </row>
    <row r="34" spans="2:32" ht="13.5" customHeight="1">
      <c r="B34" s="173">
        <v>42200</v>
      </c>
      <c r="C34" s="289">
        <v>15</v>
      </c>
      <c r="D34" s="172">
        <f t="shared" si="2"/>
        <v>0</v>
      </c>
      <c r="E34" s="107"/>
      <c r="F34" s="206"/>
      <c r="G34" s="172">
        <f t="shared" si="3"/>
        <v>0</v>
      </c>
      <c r="H34" s="107"/>
      <c r="I34" s="206"/>
      <c r="J34" s="172">
        <f t="shared" si="4"/>
        <v>0</v>
      </c>
      <c r="K34" s="107"/>
      <c r="L34" s="206"/>
      <c r="M34" s="172">
        <f t="shared" si="5"/>
        <v>0</v>
      </c>
      <c r="N34" s="107"/>
      <c r="O34" s="206"/>
      <c r="P34" s="172">
        <f t="shared" si="6"/>
        <v>0</v>
      </c>
      <c r="Q34" s="107"/>
      <c r="R34" s="206"/>
      <c r="S34" s="172">
        <f t="shared" si="7"/>
        <v>228.00800000000001</v>
      </c>
      <c r="T34" s="107">
        <v>228008</v>
      </c>
      <c r="U34" s="206"/>
      <c r="V34" s="108">
        <f t="shared" si="9"/>
        <v>228.00800000000001</v>
      </c>
      <c r="W34" s="106">
        <f t="shared" si="10"/>
        <v>228008</v>
      </c>
      <c r="X34" s="82"/>
      <c r="Y34" s="108"/>
      <c r="Z34" s="107"/>
      <c r="AA34" s="107"/>
      <c r="AB34" s="107"/>
      <c r="AC34" s="107"/>
      <c r="AD34" s="107"/>
      <c r="AE34" s="107"/>
      <c r="AF34" s="106">
        <f t="shared" si="8"/>
        <v>0</v>
      </c>
    </row>
    <row r="35" spans="2:32" ht="13.5" customHeight="1">
      <c r="B35" s="173">
        <v>42210</v>
      </c>
      <c r="C35" s="289">
        <v>16</v>
      </c>
      <c r="D35" s="172">
        <f t="shared" si="2"/>
        <v>0</v>
      </c>
      <c r="E35" s="107"/>
      <c r="F35" s="206"/>
      <c r="G35" s="172">
        <f t="shared" si="3"/>
        <v>0</v>
      </c>
      <c r="H35" s="107"/>
      <c r="I35" s="206"/>
      <c r="J35" s="172">
        <f t="shared" si="4"/>
        <v>0</v>
      </c>
      <c r="K35" s="107"/>
      <c r="L35" s="206"/>
      <c r="M35" s="172">
        <f t="shared" si="5"/>
        <v>0</v>
      </c>
      <c r="N35" s="107"/>
      <c r="O35" s="206"/>
      <c r="P35" s="172">
        <f t="shared" si="6"/>
        <v>0</v>
      </c>
      <c r="Q35" s="107"/>
      <c r="R35" s="206"/>
      <c r="S35" s="172">
        <f t="shared" si="7"/>
        <v>18</v>
      </c>
      <c r="T35" s="107">
        <v>18000</v>
      </c>
      <c r="U35" s="206"/>
      <c r="V35" s="108">
        <f t="shared" si="9"/>
        <v>18</v>
      </c>
      <c r="W35" s="106">
        <f t="shared" si="10"/>
        <v>18000</v>
      </c>
      <c r="X35" s="82"/>
      <c r="Y35" s="108"/>
      <c r="Z35" s="107"/>
      <c r="AA35" s="107"/>
      <c r="AB35" s="107"/>
      <c r="AC35" s="107"/>
      <c r="AD35" s="107"/>
      <c r="AE35" s="107"/>
      <c r="AF35" s="106">
        <f t="shared" si="8"/>
        <v>0</v>
      </c>
    </row>
    <row r="36" spans="2:32" ht="13.5" customHeight="1">
      <c r="B36" s="173">
        <v>42210</v>
      </c>
      <c r="C36" s="289">
        <v>17</v>
      </c>
      <c r="D36" s="172">
        <f t="shared" si="2"/>
        <v>0</v>
      </c>
      <c r="E36" s="107"/>
      <c r="F36" s="206"/>
      <c r="G36" s="172">
        <f t="shared" si="3"/>
        <v>0</v>
      </c>
      <c r="H36" s="107"/>
      <c r="I36" s="206"/>
      <c r="J36" s="172">
        <f t="shared" si="4"/>
        <v>0</v>
      </c>
      <c r="K36" s="107"/>
      <c r="L36" s="206"/>
      <c r="M36" s="172">
        <f t="shared" si="5"/>
        <v>0</v>
      </c>
      <c r="N36" s="107"/>
      <c r="O36" s="206"/>
      <c r="P36" s="172">
        <f t="shared" si="6"/>
        <v>0</v>
      </c>
      <c r="Q36" s="107"/>
      <c r="R36" s="206"/>
      <c r="S36" s="172">
        <f t="shared" si="7"/>
        <v>27</v>
      </c>
      <c r="T36" s="107">
        <v>27000</v>
      </c>
      <c r="U36" s="206"/>
      <c r="V36" s="108">
        <f t="shared" si="9"/>
        <v>27</v>
      </c>
      <c r="W36" s="106">
        <f t="shared" si="10"/>
        <v>27000</v>
      </c>
      <c r="X36" s="82"/>
      <c r="Y36" s="108"/>
      <c r="Z36" s="107"/>
      <c r="AA36" s="107"/>
      <c r="AB36" s="107"/>
      <c r="AC36" s="107"/>
      <c r="AD36" s="107"/>
      <c r="AE36" s="107"/>
      <c r="AF36" s="106">
        <f t="shared" si="8"/>
        <v>0</v>
      </c>
    </row>
    <row r="37" spans="2:32" ht="13.5" customHeight="1">
      <c r="B37" s="173">
        <v>42215</v>
      </c>
      <c r="C37" s="289">
        <v>16</v>
      </c>
      <c r="D37" s="172">
        <f t="shared" si="2"/>
        <v>0</v>
      </c>
      <c r="E37" s="107"/>
      <c r="F37" s="206"/>
      <c r="G37" s="172">
        <f t="shared" si="3"/>
        <v>0</v>
      </c>
      <c r="H37" s="107"/>
      <c r="I37" s="206"/>
      <c r="J37" s="172">
        <f t="shared" si="4"/>
        <v>0</v>
      </c>
      <c r="K37" s="107"/>
      <c r="L37" s="206"/>
      <c r="M37" s="172">
        <f t="shared" si="5"/>
        <v>0</v>
      </c>
      <c r="N37" s="107"/>
      <c r="O37" s="206"/>
      <c r="P37" s="172">
        <f t="shared" si="6"/>
        <v>40</v>
      </c>
      <c r="Q37" s="107">
        <v>40000</v>
      </c>
      <c r="R37" s="206"/>
      <c r="S37" s="172">
        <f t="shared" si="7"/>
        <v>0</v>
      </c>
      <c r="T37" s="107"/>
      <c r="U37" s="206"/>
      <c r="V37" s="108">
        <f t="shared" si="9"/>
        <v>40</v>
      </c>
      <c r="W37" s="106">
        <f t="shared" si="10"/>
        <v>40000</v>
      </c>
      <c r="X37" s="82"/>
      <c r="Y37" s="108"/>
      <c r="Z37" s="107"/>
      <c r="AA37" s="107"/>
      <c r="AB37" s="107"/>
      <c r="AC37" s="107"/>
      <c r="AD37" s="107"/>
      <c r="AE37" s="107"/>
      <c r="AF37" s="106">
        <f t="shared" si="8"/>
        <v>0</v>
      </c>
    </row>
    <row r="38" spans="2:32" ht="13.5" customHeight="1">
      <c r="B38" s="173">
        <v>42215</v>
      </c>
      <c r="C38" s="289">
        <v>17</v>
      </c>
      <c r="D38" s="172">
        <f t="shared" si="2"/>
        <v>0</v>
      </c>
      <c r="E38" s="107"/>
      <c r="F38" s="206"/>
      <c r="G38" s="172">
        <f t="shared" si="3"/>
        <v>0</v>
      </c>
      <c r="H38" s="107"/>
      <c r="I38" s="206"/>
      <c r="J38" s="172">
        <f t="shared" si="4"/>
        <v>0</v>
      </c>
      <c r="K38" s="107"/>
      <c r="L38" s="206"/>
      <c r="M38" s="172">
        <f t="shared" si="5"/>
        <v>0</v>
      </c>
      <c r="N38" s="107"/>
      <c r="O38" s="206"/>
      <c r="P38" s="172">
        <f t="shared" si="6"/>
        <v>60</v>
      </c>
      <c r="Q38" s="107">
        <v>60000</v>
      </c>
      <c r="R38" s="206"/>
      <c r="S38" s="172">
        <f t="shared" si="7"/>
        <v>0</v>
      </c>
      <c r="T38" s="107"/>
      <c r="U38" s="206"/>
      <c r="V38" s="108">
        <f t="shared" si="9"/>
        <v>60</v>
      </c>
      <c r="W38" s="106">
        <f t="shared" si="10"/>
        <v>60000</v>
      </c>
      <c r="X38" s="82"/>
      <c r="Y38" s="108"/>
      <c r="Z38" s="107"/>
      <c r="AA38" s="107"/>
      <c r="AB38" s="107"/>
      <c r="AC38" s="107"/>
      <c r="AD38" s="107"/>
      <c r="AE38" s="107"/>
      <c r="AF38" s="106">
        <f t="shared" si="8"/>
        <v>0</v>
      </c>
    </row>
    <row r="39" spans="2:32" ht="13.5" customHeight="1">
      <c r="B39" s="173">
        <v>42217</v>
      </c>
      <c r="C39" s="289">
        <v>16</v>
      </c>
      <c r="D39" s="172">
        <f t="shared" si="2"/>
        <v>160</v>
      </c>
      <c r="E39" s="107">
        <v>160000</v>
      </c>
      <c r="F39" s="206"/>
      <c r="G39" s="172">
        <f t="shared" si="3"/>
        <v>4</v>
      </c>
      <c r="H39" s="107">
        <v>4000</v>
      </c>
      <c r="I39" s="206"/>
      <c r="J39" s="172">
        <f t="shared" si="4"/>
        <v>18</v>
      </c>
      <c r="K39" s="107">
        <v>18000</v>
      </c>
      <c r="L39" s="206"/>
      <c r="M39" s="172">
        <f t="shared" si="5"/>
        <v>160</v>
      </c>
      <c r="N39" s="107">
        <v>160000</v>
      </c>
      <c r="O39" s="206"/>
      <c r="P39" s="172">
        <f t="shared" si="6"/>
        <v>0</v>
      </c>
      <c r="Q39" s="107"/>
      <c r="R39" s="206"/>
      <c r="S39" s="172">
        <f t="shared" si="7"/>
        <v>0</v>
      </c>
      <c r="T39" s="107"/>
      <c r="U39" s="206"/>
      <c r="V39" s="108">
        <f t="shared" si="9"/>
        <v>342</v>
      </c>
      <c r="W39" s="106">
        <f t="shared" si="10"/>
        <v>342000</v>
      </c>
      <c r="X39" s="82"/>
      <c r="Y39" s="108"/>
      <c r="Z39" s="107"/>
      <c r="AA39" s="107"/>
      <c r="AB39" s="107"/>
      <c r="AC39" s="107"/>
      <c r="AD39" s="107"/>
      <c r="AE39" s="107"/>
      <c r="AF39" s="106">
        <f t="shared" si="8"/>
        <v>0</v>
      </c>
    </row>
    <row r="40" spans="2:32" ht="13.5" customHeight="1">
      <c r="B40" s="173">
        <v>42217</v>
      </c>
      <c r="C40" s="289">
        <v>17</v>
      </c>
      <c r="D40" s="172">
        <f t="shared" si="2"/>
        <v>240</v>
      </c>
      <c r="E40" s="107">
        <v>240000</v>
      </c>
      <c r="F40" s="206"/>
      <c r="G40" s="172">
        <f t="shared" si="3"/>
        <v>6</v>
      </c>
      <c r="H40" s="107">
        <v>6000</v>
      </c>
      <c r="I40" s="206"/>
      <c r="J40" s="172">
        <f t="shared" si="4"/>
        <v>27</v>
      </c>
      <c r="K40" s="107">
        <v>27000</v>
      </c>
      <c r="L40" s="206"/>
      <c r="M40" s="172">
        <f t="shared" si="5"/>
        <v>240</v>
      </c>
      <c r="N40" s="107">
        <v>240000</v>
      </c>
      <c r="O40" s="206"/>
      <c r="P40" s="172">
        <f t="shared" si="6"/>
        <v>0</v>
      </c>
      <c r="Q40" s="107"/>
      <c r="R40" s="206"/>
      <c r="S40" s="172">
        <f t="shared" si="7"/>
        <v>0</v>
      </c>
      <c r="T40" s="107"/>
      <c r="U40" s="206"/>
      <c r="V40" s="108">
        <f t="shared" si="9"/>
        <v>513</v>
      </c>
      <c r="W40" s="106">
        <f t="shared" si="10"/>
        <v>513000</v>
      </c>
      <c r="X40" s="82"/>
      <c r="Y40" s="108"/>
      <c r="Z40" s="107"/>
      <c r="AA40" s="107"/>
      <c r="AB40" s="107"/>
      <c r="AC40" s="107"/>
      <c r="AD40" s="107"/>
      <c r="AE40" s="107"/>
      <c r="AF40" s="106">
        <f t="shared" si="8"/>
        <v>0</v>
      </c>
    </row>
    <row r="41" spans="2:32" ht="13.5" customHeight="1">
      <c r="B41" s="173">
        <v>42220</v>
      </c>
      <c r="C41" s="289">
        <v>13</v>
      </c>
      <c r="D41" s="172">
        <f t="shared" si="2"/>
        <v>0</v>
      </c>
      <c r="E41" s="107"/>
      <c r="F41" s="206"/>
      <c r="G41" s="172">
        <f t="shared" si="3"/>
        <v>0</v>
      </c>
      <c r="H41" s="107"/>
      <c r="I41" s="206"/>
      <c r="J41" s="172">
        <f t="shared" si="4"/>
        <v>0</v>
      </c>
      <c r="K41" s="107"/>
      <c r="L41" s="206"/>
      <c r="M41" s="172">
        <f t="shared" si="5"/>
        <v>0</v>
      </c>
      <c r="N41" s="107"/>
      <c r="O41" s="206"/>
      <c r="P41" s="172">
        <f t="shared" si="6"/>
        <v>0</v>
      </c>
      <c r="Q41" s="107"/>
      <c r="R41" s="206"/>
      <c r="S41" s="172">
        <f t="shared" si="7"/>
        <v>231.21899999999999</v>
      </c>
      <c r="T41" s="107">
        <v>231219</v>
      </c>
      <c r="U41" s="206"/>
      <c r="V41" s="108">
        <f t="shared" si="9"/>
        <v>231.21899999999999</v>
      </c>
      <c r="W41" s="106">
        <f t="shared" si="10"/>
        <v>231219</v>
      </c>
      <c r="X41" s="82"/>
      <c r="Y41" s="108"/>
      <c r="Z41" s="107"/>
      <c r="AA41" s="107"/>
      <c r="AB41" s="107"/>
      <c r="AC41" s="107"/>
      <c r="AD41" s="107"/>
      <c r="AE41" s="107"/>
      <c r="AF41" s="106">
        <f t="shared" si="8"/>
        <v>0</v>
      </c>
    </row>
    <row r="42" spans="2:32" ht="13.5" customHeight="1">
      <c r="B42" s="173">
        <v>42229</v>
      </c>
      <c r="C42" s="289">
        <v>18</v>
      </c>
      <c r="D42" s="172">
        <f t="shared" si="2"/>
        <v>0</v>
      </c>
      <c r="E42" s="107"/>
      <c r="F42" s="206"/>
      <c r="G42" s="172">
        <f t="shared" si="3"/>
        <v>0</v>
      </c>
      <c r="H42" s="107"/>
      <c r="I42" s="206"/>
      <c r="J42" s="172">
        <f t="shared" si="4"/>
        <v>0</v>
      </c>
      <c r="K42" s="107"/>
      <c r="L42" s="206"/>
      <c r="M42" s="172">
        <f t="shared" si="5"/>
        <v>0</v>
      </c>
      <c r="N42" s="107"/>
      <c r="O42" s="206"/>
      <c r="P42" s="172">
        <f t="shared" si="6"/>
        <v>0</v>
      </c>
      <c r="Q42" s="107"/>
      <c r="R42" s="206"/>
      <c r="S42" s="172">
        <f t="shared" si="7"/>
        <v>67.5</v>
      </c>
      <c r="T42" s="107">
        <v>67500</v>
      </c>
      <c r="U42" s="206"/>
      <c r="V42" s="108">
        <f t="shared" si="9"/>
        <v>67.5</v>
      </c>
      <c r="W42" s="106">
        <f t="shared" si="10"/>
        <v>67500</v>
      </c>
      <c r="X42" s="82"/>
      <c r="Y42" s="108"/>
      <c r="Z42" s="107"/>
      <c r="AA42" s="107"/>
      <c r="AB42" s="107"/>
      <c r="AC42" s="107"/>
      <c r="AD42" s="107"/>
      <c r="AE42" s="107"/>
      <c r="AF42" s="106">
        <f t="shared" si="8"/>
        <v>0</v>
      </c>
    </row>
    <row r="43" spans="2:32" ht="13.5" customHeight="1">
      <c r="B43" s="173">
        <v>42231</v>
      </c>
      <c r="C43" s="289">
        <v>18</v>
      </c>
      <c r="D43" s="172">
        <f t="shared" si="2"/>
        <v>0</v>
      </c>
      <c r="E43" s="107"/>
      <c r="F43" s="206"/>
      <c r="G43" s="172">
        <f t="shared" si="3"/>
        <v>0</v>
      </c>
      <c r="H43" s="107"/>
      <c r="I43" s="206"/>
      <c r="J43" s="172">
        <f t="shared" si="4"/>
        <v>67.5</v>
      </c>
      <c r="K43" s="107">
        <v>67500</v>
      </c>
      <c r="L43" s="206"/>
      <c r="M43" s="172">
        <f t="shared" si="5"/>
        <v>600</v>
      </c>
      <c r="N43" s="107">
        <v>600000</v>
      </c>
      <c r="O43" s="206"/>
      <c r="P43" s="172">
        <f t="shared" si="6"/>
        <v>0</v>
      </c>
      <c r="Q43" s="107"/>
      <c r="R43" s="206"/>
      <c r="S43" s="172">
        <f t="shared" si="7"/>
        <v>0</v>
      </c>
      <c r="T43" s="107"/>
      <c r="U43" s="206"/>
      <c r="V43" s="108">
        <f t="shared" si="9"/>
        <v>667.5</v>
      </c>
      <c r="W43" s="106">
        <f t="shared" si="10"/>
        <v>667500</v>
      </c>
      <c r="X43" s="82"/>
      <c r="Y43" s="108"/>
      <c r="Z43" s="107"/>
      <c r="AA43" s="107"/>
      <c r="AB43" s="107"/>
      <c r="AC43" s="107"/>
      <c r="AD43" s="107"/>
      <c r="AE43" s="107"/>
      <c r="AF43" s="106">
        <f t="shared" si="8"/>
        <v>0</v>
      </c>
    </row>
    <row r="44" spans="2:32" ht="13.5" customHeight="1">
      <c r="B44" s="173">
        <v>42234</v>
      </c>
      <c r="C44" s="289">
        <v>18</v>
      </c>
      <c r="D44" s="172">
        <f t="shared" si="2"/>
        <v>0</v>
      </c>
      <c r="E44" s="107"/>
      <c r="F44" s="206"/>
      <c r="G44" s="172">
        <f t="shared" si="3"/>
        <v>0</v>
      </c>
      <c r="H44" s="107"/>
      <c r="I44" s="206"/>
      <c r="J44" s="172">
        <f t="shared" si="4"/>
        <v>0</v>
      </c>
      <c r="K44" s="107"/>
      <c r="L44" s="206"/>
      <c r="M44" s="172">
        <f t="shared" si="5"/>
        <v>0</v>
      </c>
      <c r="N44" s="107"/>
      <c r="O44" s="206"/>
      <c r="P44" s="172">
        <f t="shared" si="6"/>
        <v>150</v>
      </c>
      <c r="Q44" s="107">
        <v>150000</v>
      </c>
      <c r="R44" s="206"/>
      <c r="S44" s="172">
        <f t="shared" si="7"/>
        <v>0</v>
      </c>
      <c r="T44" s="107"/>
      <c r="U44" s="206"/>
      <c r="V44" s="108">
        <f t="shared" si="9"/>
        <v>150</v>
      </c>
      <c r="W44" s="106">
        <f t="shared" si="10"/>
        <v>150000</v>
      </c>
      <c r="X44" s="82"/>
      <c r="Y44" s="108"/>
      <c r="Z44" s="107"/>
      <c r="AA44" s="107"/>
      <c r="AB44" s="107"/>
      <c r="AC44" s="107"/>
      <c r="AD44" s="107"/>
      <c r="AE44" s="107"/>
      <c r="AF44" s="106">
        <f t="shared" si="8"/>
        <v>0</v>
      </c>
    </row>
    <row r="45" spans="2:32" ht="13.5" customHeight="1">
      <c r="B45" s="173">
        <v>42235</v>
      </c>
      <c r="C45" s="289">
        <v>18</v>
      </c>
      <c r="D45" s="172">
        <f t="shared" si="2"/>
        <v>0</v>
      </c>
      <c r="E45" s="107"/>
      <c r="F45" s="206"/>
      <c r="G45" s="172">
        <f t="shared" si="3"/>
        <v>15</v>
      </c>
      <c r="H45" s="107">
        <v>15000</v>
      </c>
      <c r="I45" s="206"/>
      <c r="J45" s="172">
        <f t="shared" si="4"/>
        <v>0</v>
      </c>
      <c r="K45" s="107"/>
      <c r="L45" s="206"/>
      <c r="M45" s="172">
        <f t="shared" si="5"/>
        <v>0</v>
      </c>
      <c r="N45" s="107"/>
      <c r="O45" s="206"/>
      <c r="P45" s="172">
        <f t="shared" si="6"/>
        <v>0</v>
      </c>
      <c r="Q45" s="107"/>
      <c r="R45" s="206"/>
      <c r="S45" s="172">
        <f t="shared" si="7"/>
        <v>0</v>
      </c>
      <c r="T45" s="107"/>
      <c r="U45" s="206"/>
      <c r="V45" s="108">
        <f t="shared" si="9"/>
        <v>15</v>
      </c>
      <c r="W45" s="106">
        <f t="shared" si="10"/>
        <v>15000</v>
      </c>
      <c r="X45" s="82"/>
      <c r="Y45" s="108"/>
      <c r="Z45" s="107"/>
      <c r="AA45" s="107"/>
      <c r="AB45" s="107"/>
      <c r="AC45" s="107"/>
      <c r="AD45" s="107"/>
      <c r="AE45" s="107"/>
      <c r="AF45" s="106">
        <f t="shared" si="8"/>
        <v>0</v>
      </c>
    </row>
    <row r="46" spans="2:32" ht="13.5" customHeight="1">
      <c r="B46" s="173">
        <v>42244</v>
      </c>
      <c r="C46" s="289">
        <v>19</v>
      </c>
      <c r="D46" s="172">
        <f t="shared" si="2"/>
        <v>0</v>
      </c>
      <c r="E46" s="107"/>
      <c r="F46" s="206"/>
      <c r="G46" s="172">
        <f t="shared" si="3"/>
        <v>0</v>
      </c>
      <c r="H46" s="107"/>
      <c r="I46" s="206"/>
      <c r="J46" s="172">
        <f t="shared" si="4"/>
        <v>0</v>
      </c>
      <c r="K46" s="107"/>
      <c r="L46" s="206"/>
      <c r="M46" s="172">
        <f t="shared" si="5"/>
        <v>0</v>
      </c>
      <c r="N46" s="107"/>
      <c r="O46" s="206"/>
      <c r="P46" s="172">
        <f t="shared" si="6"/>
        <v>0</v>
      </c>
      <c r="Q46" s="107"/>
      <c r="R46" s="206"/>
      <c r="S46" s="172">
        <f t="shared" si="7"/>
        <v>78.75</v>
      </c>
      <c r="T46" s="107">
        <v>78750</v>
      </c>
      <c r="U46" s="206"/>
      <c r="V46" s="108">
        <f t="shared" si="9"/>
        <v>78.75</v>
      </c>
      <c r="W46" s="106">
        <f t="shared" si="10"/>
        <v>78750</v>
      </c>
      <c r="X46" s="82"/>
      <c r="Y46" s="108"/>
      <c r="Z46" s="107"/>
      <c r="AA46" s="107"/>
      <c r="AB46" s="107"/>
      <c r="AC46" s="107"/>
      <c r="AD46" s="107"/>
      <c r="AE46" s="107"/>
      <c r="AF46" s="106">
        <f t="shared" si="8"/>
        <v>0</v>
      </c>
    </row>
    <row r="47" spans="2:32" ht="13.5" customHeight="1">
      <c r="B47" s="173">
        <v>42245</v>
      </c>
      <c r="C47" s="289">
        <v>18</v>
      </c>
      <c r="D47" s="172">
        <f t="shared" si="2"/>
        <v>600</v>
      </c>
      <c r="E47" s="107">
        <v>600000</v>
      </c>
      <c r="F47" s="206"/>
      <c r="G47" s="172">
        <f t="shared" si="3"/>
        <v>0</v>
      </c>
      <c r="H47" s="107"/>
      <c r="I47" s="206"/>
      <c r="J47" s="172">
        <f t="shared" si="4"/>
        <v>0</v>
      </c>
      <c r="K47" s="107"/>
      <c r="L47" s="206"/>
      <c r="M47" s="172">
        <f t="shared" si="5"/>
        <v>0</v>
      </c>
      <c r="N47" s="107"/>
      <c r="O47" s="206"/>
      <c r="P47" s="172">
        <f t="shared" si="6"/>
        <v>0</v>
      </c>
      <c r="Q47" s="107"/>
      <c r="R47" s="206"/>
      <c r="S47" s="172">
        <f t="shared" si="7"/>
        <v>0</v>
      </c>
      <c r="T47" s="107"/>
      <c r="U47" s="206"/>
      <c r="V47" s="108">
        <f t="shared" si="9"/>
        <v>600</v>
      </c>
      <c r="W47" s="106">
        <f t="shared" si="10"/>
        <v>600000</v>
      </c>
      <c r="X47" s="82"/>
      <c r="Y47" s="108"/>
      <c r="Z47" s="107"/>
      <c r="AA47" s="107"/>
      <c r="AB47" s="107"/>
      <c r="AC47" s="107"/>
      <c r="AD47" s="107"/>
      <c r="AE47" s="107"/>
      <c r="AF47" s="106">
        <f t="shared" si="8"/>
        <v>0</v>
      </c>
    </row>
    <row r="48" spans="2:32" ht="13.5" customHeight="1">
      <c r="B48" s="173">
        <v>42251</v>
      </c>
      <c r="C48" s="289">
        <v>19</v>
      </c>
      <c r="D48" s="172">
        <f t="shared" si="2"/>
        <v>700</v>
      </c>
      <c r="E48" s="107">
        <v>700000</v>
      </c>
      <c r="F48" s="206"/>
      <c r="G48" s="172">
        <f t="shared" si="3"/>
        <v>17.5</v>
      </c>
      <c r="H48" s="107">
        <v>17500</v>
      </c>
      <c r="I48" s="206"/>
      <c r="J48" s="172">
        <f t="shared" si="4"/>
        <v>78.75</v>
      </c>
      <c r="K48" s="107">
        <v>78750</v>
      </c>
      <c r="L48" s="206"/>
      <c r="M48" s="172">
        <f t="shared" si="5"/>
        <v>700</v>
      </c>
      <c r="N48" s="107">
        <v>700000</v>
      </c>
      <c r="O48" s="206"/>
      <c r="P48" s="172">
        <f t="shared" si="6"/>
        <v>175</v>
      </c>
      <c r="Q48" s="107">
        <v>175000</v>
      </c>
      <c r="R48" s="206"/>
      <c r="S48" s="172">
        <f t="shared" si="7"/>
        <v>0</v>
      </c>
      <c r="T48" s="107"/>
      <c r="U48" s="206"/>
      <c r="V48" s="108">
        <f t="shared" si="9"/>
        <v>1671.25</v>
      </c>
      <c r="W48" s="106">
        <f t="shared" si="10"/>
        <v>1671250</v>
      </c>
      <c r="X48" s="82"/>
      <c r="Y48" s="108"/>
      <c r="Z48" s="107"/>
      <c r="AA48" s="107"/>
      <c r="AB48" s="107"/>
      <c r="AC48" s="107"/>
      <c r="AD48" s="107"/>
      <c r="AE48" s="107"/>
      <c r="AF48" s="106">
        <f t="shared" si="8"/>
        <v>0</v>
      </c>
    </row>
    <row r="49" spans="2:32" ht="13.5" customHeight="1">
      <c r="B49" s="173">
        <v>42272</v>
      </c>
      <c r="C49" s="289">
        <v>20</v>
      </c>
      <c r="D49" s="172">
        <f t="shared" si="2"/>
        <v>0</v>
      </c>
      <c r="E49" s="107"/>
      <c r="F49" s="206"/>
      <c r="G49" s="172">
        <f t="shared" si="3"/>
        <v>0</v>
      </c>
      <c r="H49" s="107"/>
      <c r="I49" s="206"/>
      <c r="J49" s="172">
        <f t="shared" si="4"/>
        <v>0</v>
      </c>
      <c r="K49" s="107"/>
      <c r="L49" s="206"/>
      <c r="M49" s="172">
        <f t="shared" si="5"/>
        <v>0</v>
      </c>
      <c r="N49" s="107"/>
      <c r="O49" s="206"/>
      <c r="P49" s="172">
        <f t="shared" si="6"/>
        <v>0</v>
      </c>
      <c r="Q49" s="107"/>
      <c r="R49" s="206"/>
      <c r="S49" s="172">
        <f t="shared" si="7"/>
        <v>112.5</v>
      </c>
      <c r="T49" s="107">
        <v>112500</v>
      </c>
      <c r="U49" s="206"/>
      <c r="V49" s="108">
        <f t="shared" si="9"/>
        <v>112.5</v>
      </c>
      <c r="W49" s="106">
        <f t="shared" si="10"/>
        <v>112500</v>
      </c>
      <c r="X49" s="82"/>
      <c r="Y49" s="108"/>
      <c r="Z49" s="107"/>
      <c r="AA49" s="107"/>
      <c r="AB49" s="107"/>
      <c r="AC49" s="107"/>
      <c r="AD49" s="107"/>
      <c r="AE49" s="107"/>
      <c r="AF49" s="106">
        <f t="shared" si="8"/>
        <v>0</v>
      </c>
    </row>
    <row r="50" spans="2:32" ht="13.5" customHeight="1">
      <c r="B50" s="173">
        <v>42285</v>
      </c>
      <c r="C50" s="289">
        <v>20</v>
      </c>
      <c r="D50" s="172">
        <f t="shared" si="2"/>
        <v>1000</v>
      </c>
      <c r="E50" s="107">
        <v>1000000</v>
      </c>
      <c r="F50" s="206"/>
      <c r="G50" s="172">
        <f t="shared" si="3"/>
        <v>25</v>
      </c>
      <c r="H50" s="107">
        <v>25000</v>
      </c>
      <c r="I50" s="206"/>
      <c r="J50" s="172">
        <f t="shared" si="4"/>
        <v>112.5</v>
      </c>
      <c r="K50" s="107">
        <v>112500</v>
      </c>
      <c r="L50" s="206"/>
      <c r="M50" s="172">
        <f t="shared" si="5"/>
        <v>1000</v>
      </c>
      <c r="N50" s="107">
        <v>1000000</v>
      </c>
      <c r="O50" s="206"/>
      <c r="P50" s="172">
        <f t="shared" si="6"/>
        <v>250</v>
      </c>
      <c r="Q50" s="107">
        <v>250000</v>
      </c>
      <c r="R50" s="206"/>
      <c r="S50" s="172">
        <f t="shared" si="7"/>
        <v>0</v>
      </c>
      <c r="T50" s="107"/>
      <c r="U50" s="206"/>
      <c r="V50" s="108">
        <f t="shared" si="9"/>
        <v>2387.5</v>
      </c>
      <c r="W50" s="106">
        <f t="shared" si="10"/>
        <v>2387500</v>
      </c>
      <c r="X50" s="82"/>
      <c r="Y50" s="108"/>
      <c r="Z50" s="107"/>
      <c r="AA50" s="107"/>
      <c r="AB50" s="107"/>
      <c r="AC50" s="107"/>
      <c r="AD50" s="107"/>
      <c r="AE50" s="107"/>
      <c r="AF50" s="106">
        <f t="shared" si="8"/>
        <v>0</v>
      </c>
    </row>
    <row r="51" spans="2:32" ht="13.5" customHeight="1">
      <c r="B51" s="173">
        <v>42319</v>
      </c>
      <c r="C51" s="289">
        <v>22</v>
      </c>
      <c r="D51" s="172">
        <f t="shared" si="2"/>
        <v>0</v>
      </c>
      <c r="E51" s="107"/>
      <c r="F51" s="206"/>
      <c r="G51" s="172">
        <f t="shared" si="3"/>
        <v>0</v>
      </c>
      <c r="H51" s="107"/>
      <c r="I51" s="206"/>
      <c r="J51" s="172">
        <f t="shared" si="4"/>
        <v>0</v>
      </c>
      <c r="K51" s="107"/>
      <c r="L51" s="206"/>
      <c r="M51" s="172">
        <f t="shared" si="5"/>
        <v>0</v>
      </c>
      <c r="N51" s="107"/>
      <c r="O51" s="206"/>
      <c r="P51" s="172">
        <f t="shared" si="6"/>
        <v>0</v>
      </c>
      <c r="Q51" s="107"/>
      <c r="R51" s="206"/>
      <c r="S51" s="172">
        <f t="shared" si="7"/>
        <v>67.5</v>
      </c>
      <c r="T51" s="107">
        <v>67500</v>
      </c>
      <c r="U51" s="206"/>
      <c r="V51" s="108">
        <f t="shared" si="9"/>
        <v>67.5</v>
      </c>
      <c r="W51" s="106">
        <f t="shared" si="10"/>
        <v>67500</v>
      </c>
      <c r="X51" s="82"/>
      <c r="Y51" s="108"/>
      <c r="Z51" s="107"/>
      <c r="AA51" s="107"/>
      <c r="AB51" s="107"/>
      <c r="AC51" s="107"/>
      <c r="AD51" s="107"/>
      <c r="AE51" s="107"/>
      <c r="AF51" s="106">
        <f t="shared" si="8"/>
        <v>0</v>
      </c>
    </row>
    <row r="52" spans="2:32" ht="13.5" customHeight="1">
      <c r="B52" s="173">
        <v>42371</v>
      </c>
      <c r="C52" s="289">
        <v>22</v>
      </c>
      <c r="D52" s="172">
        <f t="shared" si="2"/>
        <v>640</v>
      </c>
      <c r="E52" s="107">
        <v>640000</v>
      </c>
      <c r="F52" s="206"/>
      <c r="G52" s="172">
        <f t="shared" si="3"/>
        <v>0</v>
      </c>
      <c r="H52" s="107"/>
      <c r="I52" s="206"/>
      <c r="J52" s="172">
        <f t="shared" si="4"/>
        <v>72</v>
      </c>
      <c r="K52" s="107">
        <v>72000</v>
      </c>
      <c r="L52" s="206"/>
      <c r="M52" s="172">
        <f t="shared" si="5"/>
        <v>640</v>
      </c>
      <c r="N52" s="107">
        <v>640000</v>
      </c>
      <c r="O52" s="206"/>
      <c r="P52" s="172">
        <f t="shared" si="6"/>
        <v>160</v>
      </c>
      <c r="Q52" s="107">
        <v>160000</v>
      </c>
      <c r="R52" s="206"/>
      <c r="S52" s="172">
        <f t="shared" si="7"/>
        <v>0</v>
      </c>
      <c r="T52" s="107"/>
      <c r="U52" s="206"/>
      <c r="V52" s="108">
        <f t="shared" si="9"/>
        <v>1512</v>
      </c>
      <c r="W52" s="106">
        <f t="shared" si="10"/>
        <v>1512000</v>
      </c>
      <c r="X52" s="82"/>
      <c r="Y52" s="108"/>
      <c r="Z52" s="107"/>
      <c r="AA52" s="107"/>
      <c r="AB52" s="107"/>
      <c r="AC52" s="107"/>
      <c r="AD52" s="107"/>
      <c r="AE52" s="107"/>
      <c r="AF52" s="106">
        <f t="shared" si="8"/>
        <v>0</v>
      </c>
    </row>
    <row r="53" spans="2:32" ht="13.5" customHeight="1">
      <c r="B53" s="173">
        <v>42374</v>
      </c>
      <c r="C53" s="289">
        <v>22</v>
      </c>
      <c r="D53" s="172">
        <f t="shared" si="2"/>
        <v>0</v>
      </c>
      <c r="E53" s="107"/>
      <c r="F53" s="206"/>
      <c r="G53" s="172">
        <f t="shared" si="3"/>
        <v>16</v>
      </c>
      <c r="H53" s="107">
        <v>16000</v>
      </c>
      <c r="I53" s="206"/>
      <c r="J53" s="172">
        <f t="shared" si="4"/>
        <v>0</v>
      </c>
      <c r="K53" s="107"/>
      <c r="L53" s="206"/>
      <c r="M53" s="172">
        <f t="shared" si="5"/>
        <v>0</v>
      </c>
      <c r="N53" s="107"/>
      <c r="O53" s="206"/>
      <c r="P53" s="172">
        <f t="shared" si="6"/>
        <v>0</v>
      </c>
      <c r="Q53" s="107"/>
      <c r="R53" s="206"/>
      <c r="S53" s="172">
        <f t="shared" si="7"/>
        <v>0</v>
      </c>
      <c r="T53" s="107"/>
      <c r="U53" s="206"/>
      <c r="V53" s="108">
        <f t="shared" si="9"/>
        <v>16</v>
      </c>
      <c r="W53" s="106">
        <f t="shared" si="10"/>
        <v>16000</v>
      </c>
      <c r="X53" s="82"/>
      <c r="Y53" s="108"/>
      <c r="Z53" s="107"/>
      <c r="AA53" s="107"/>
      <c r="AB53" s="107"/>
      <c r="AC53" s="107"/>
      <c r="AD53" s="107"/>
      <c r="AE53" s="107"/>
      <c r="AF53" s="106">
        <f t="shared" si="8"/>
        <v>0</v>
      </c>
    </row>
    <row r="54" spans="2:32" ht="13.5" customHeight="1">
      <c r="B54" s="173">
        <v>42440</v>
      </c>
      <c r="C54" s="289">
        <v>23</v>
      </c>
      <c r="D54" s="172">
        <f t="shared" si="2"/>
        <v>0</v>
      </c>
      <c r="E54" s="107"/>
      <c r="F54" s="206"/>
      <c r="G54" s="172">
        <f t="shared" si="3"/>
        <v>0</v>
      </c>
      <c r="H54" s="107"/>
      <c r="I54" s="206"/>
      <c r="J54" s="172">
        <f t="shared" si="4"/>
        <v>0</v>
      </c>
      <c r="K54" s="107"/>
      <c r="L54" s="206"/>
      <c r="M54" s="172">
        <f t="shared" si="5"/>
        <v>0</v>
      </c>
      <c r="N54" s="107"/>
      <c r="O54" s="206"/>
      <c r="P54" s="172">
        <f t="shared" si="6"/>
        <v>0</v>
      </c>
      <c r="Q54" s="107"/>
      <c r="R54" s="206"/>
      <c r="S54" s="172">
        <f t="shared" si="7"/>
        <v>78.75</v>
      </c>
      <c r="T54" s="107">
        <v>78750</v>
      </c>
      <c r="U54" s="206"/>
      <c r="V54" s="108">
        <f t="shared" si="9"/>
        <v>78.75</v>
      </c>
      <c r="W54" s="106">
        <f t="shared" si="10"/>
        <v>78750</v>
      </c>
      <c r="X54" s="82"/>
      <c r="Y54" s="108"/>
      <c r="Z54" s="107"/>
      <c r="AA54" s="107"/>
      <c r="AB54" s="107"/>
      <c r="AC54" s="107"/>
      <c r="AD54" s="107"/>
      <c r="AE54" s="107"/>
      <c r="AF54" s="106">
        <f t="shared" si="8"/>
        <v>0</v>
      </c>
    </row>
    <row r="55" spans="2:32" ht="13.5" customHeight="1">
      <c r="B55" s="173">
        <v>42444</v>
      </c>
      <c r="C55" s="289">
        <v>24</v>
      </c>
      <c r="D55" s="172">
        <f t="shared" si="2"/>
        <v>0</v>
      </c>
      <c r="E55" s="107"/>
      <c r="F55" s="206"/>
      <c r="G55" s="172">
        <f t="shared" si="3"/>
        <v>0</v>
      </c>
      <c r="H55" s="107"/>
      <c r="I55" s="206"/>
      <c r="J55" s="172">
        <f t="shared" si="4"/>
        <v>0</v>
      </c>
      <c r="K55" s="107"/>
      <c r="L55" s="206"/>
      <c r="M55" s="172">
        <f t="shared" si="5"/>
        <v>0</v>
      </c>
      <c r="N55" s="107"/>
      <c r="O55" s="206"/>
      <c r="P55" s="172">
        <f t="shared" si="6"/>
        <v>0</v>
      </c>
      <c r="Q55" s="107"/>
      <c r="R55" s="206"/>
      <c r="S55" s="172">
        <f t="shared" si="7"/>
        <v>22.5</v>
      </c>
      <c r="T55" s="107">
        <v>22500</v>
      </c>
      <c r="U55" s="206"/>
      <c r="V55" s="108">
        <f t="shared" si="9"/>
        <v>22.5</v>
      </c>
      <c r="W55" s="106">
        <f t="shared" si="10"/>
        <v>22500</v>
      </c>
      <c r="X55" s="82"/>
      <c r="Y55" s="108"/>
      <c r="Z55" s="107"/>
      <c r="AA55" s="107"/>
      <c r="AB55" s="107"/>
      <c r="AC55" s="107"/>
      <c r="AD55" s="107"/>
      <c r="AE55" s="107"/>
      <c r="AF55" s="106">
        <f t="shared" si="8"/>
        <v>0</v>
      </c>
    </row>
    <row r="56" spans="2:32" ht="13.5" customHeight="1">
      <c r="B56" s="173">
        <v>42446</v>
      </c>
      <c r="C56" s="289">
        <v>23</v>
      </c>
      <c r="D56" s="172">
        <f t="shared" si="2"/>
        <v>0</v>
      </c>
      <c r="E56" s="107"/>
      <c r="F56" s="206"/>
      <c r="G56" s="172">
        <f t="shared" si="3"/>
        <v>17.5</v>
      </c>
      <c r="H56" s="107">
        <v>17500</v>
      </c>
      <c r="I56" s="206"/>
      <c r="J56" s="172">
        <f t="shared" si="4"/>
        <v>0</v>
      </c>
      <c r="K56" s="107"/>
      <c r="L56" s="206"/>
      <c r="M56" s="172">
        <f t="shared" si="5"/>
        <v>700</v>
      </c>
      <c r="N56" s="107">
        <v>700000</v>
      </c>
      <c r="O56" s="206"/>
      <c r="P56" s="172">
        <f t="shared" si="6"/>
        <v>0</v>
      </c>
      <c r="Q56" s="107"/>
      <c r="R56" s="206"/>
      <c r="S56" s="172">
        <f t="shared" si="7"/>
        <v>0</v>
      </c>
      <c r="T56" s="107"/>
      <c r="U56" s="206"/>
      <c r="V56" s="108">
        <f t="shared" si="9"/>
        <v>717.5</v>
      </c>
      <c r="W56" s="106">
        <f t="shared" si="10"/>
        <v>717500</v>
      </c>
      <c r="X56" s="82"/>
      <c r="Y56" s="108"/>
      <c r="Z56" s="107"/>
      <c r="AA56" s="107"/>
      <c r="AB56" s="107"/>
      <c r="AC56" s="107"/>
      <c r="AD56" s="107"/>
      <c r="AE56" s="107"/>
      <c r="AF56" s="106">
        <f t="shared" si="8"/>
        <v>0</v>
      </c>
    </row>
    <row r="57" spans="2:32" ht="13.5" customHeight="1">
      <c r="B57" s="173">
        <v>42447</v>
      </c>
      <c r="C57" s="289">
        <v>23</v>
      </c>
      <c r="D57" s="172">
        <f t="shared" si="2"/>
        <v>675.76371999999992</v>
      </c>
      <c r="E57" s="107">
        <f>700000-E69</f>
        <v>675763.72</v>
      </c>
      <c r="F57" s="206"/>
      <c r="G57" s="172">
        <f t="shared" si="3"/>
        <v>0</v>
      </c>
      <c r="H57" s="107"/>
      <c r="I57" s="206"/>
      <c r="J57" s="172">
        <f t="shared" si="4"/>
        <v>0</v>
      </c>
      <c r="K57" s="107"/>
      <c r="L57" s="206"/>
      <c r="M57" s="172">
        <f t="shared" si="5"/>
        <v>0</v>
      </c>
      <c r="N57" s="107"/>
      <c r="O57" s="206"/>
      <c r="P57" s="172">
        <f t="shared" si="6"/>
        <v>175</v>
      </c>
      <c r="Q57" s="107">
        <v>175000</v>
      </c>
      <c r="R57" s="206"/>
      <c r="S57" s="172">
        <f t="shared" si="7"/>
        <v>0</v>
      </c>
      <c r="T57" s="107"/>
      <c r="U57" s="206"/>
      <c r="V57" s="108">
        <f t="shared" si="9"/>
        <v>850.76371999999992</v>
      </c>
      <c r="W57" s="106">
        <f t="shared" si="10"/>
        <v>850763.72</v>
      </c>
      <c r="X57" s="82"/>
      <c r="Y57" s="108"/>
      <c r="Z57" s="107"/>
      <c r="AA57" s="107"/>
      <c r="AB57" s="107"/>
      <c r="AC57" s="107"/>
      <c r="AD57" s="107"/>
      <c r="AE57" s="107"/>
      <c r="AF57" s="106">
        <f t="shared" si="8"/>
        <v>0</v>
      </c>
    </row>
    <row r="58" spans="2:32" ht="13.5" customHeight="1">
      <c r="B58" s="173">
        <v>42448</v>
      </c>
      <c r="C58" s="289">
        <v>23</v>
      </c>
      <c r="D58" s="172">
        <f t="shared" si="2"/>
        <v>0</v>
      </c>
      <c r="E58" s="107"/>
      <c r="F58" s="206"/>
      <c r="G58" s="172">
        <f t="shared" si="3"/>
        <v>0</v>
      </c>
      <c r="H58" s="107"/>
      <c r="I58" s="206"/>
      <c r="J58" s="172">
        <f t="shared" si="4"/>
        <v>78.75</v>
      </c>
      <c r="K58" s="107">
        <v>78750</v>
      </c>
      <c r="L58" s="206"/>
      <c r="M58" s="172">
        <f t="shared" si="5"/>
        <v>0</v>
      </c>
      <c r="N58" s="107"/>
      <c r="O58" s="206"/>
      <c r="P58" s="172">
        <f t="shared" si="6"/>
        <v>0</v>
      </c>
      <c r="Q58" s="107"/>
      <c r="R58" s="206"/>
      <c r="S58" s="172">
        <f t="shared" si="7"/>
        <v>0</v>
      </c>
      <c r="T58" s="107"/>
      <c r="U58" s="206"/>
      <c r="V58" s="108">
        <f t="shared" si="9"/>
        <v>78.75</v>
      </c>
      <c r="W58" s="106">
        <f t="shared" si="10"/>
        <v>78750</v>
      </c>
      <c r="X58" s="82"/>
      <c r="Y58" s="108"/>
      <c r="Z58" s="107"/>
      <c r="AA58" s="107"/>
      <c r="AB58" s="107"/>
      <c r="AC58" s="107"/>
      <c r="AD58" s="107"/>
      <c r="AE58" s="107"/>
      <c r="AF58" s="106">
        <f t="shared" si="8"/>
        <v>0</v>
      </c>
    </row>
    <row r="59" spans="2:32" ht="13.5" customHeight="1">
      <c r="B59" s="173">
        <v>42461</v>
      </c>
      <c r="C59" s="289">
        <v>24</v>
      </c>
      <c r="D59" s="172">
        <f t="shared" si="2"/>
        <v>0</v>
      </c>
      <c r="E59" s="107"/>
      <c r="F59" s="206"/>
      <c r="G59" s="172">
        <f t="shared" si="3"/>
        <v>0</v>
      </c>
      <c r="H59" s="107"/>
      <c r="I59" s="206"/>
      <c r="J59" s="172">
        <f t="shared" si="4"/>
        <v>0</v>
      </c>
      <c r="K59" s="107"/>
      <c r="L59" s="206"/>
      <c r="M59" s="172">
        <f t="shared" si="5"/>
        <v>200</v>
      </c>
      <c r="N59" s="107">
        <v>200000</v>
      </c>
      <c r="O59" s="206"/>
      <c r="P59" s="172">
        <f t="shared" si="6"/>
        <v>0</v>
      </c>
      <c r="Q59" s="107"/>
      <c r="R59" s="206"/>
      <c r="S59" s="172">
        <f t="shared" si="7"/>
        <v>0</v>
      </c>
      <c r="T59" s="107"/>
      <c r="U59" s="206"/>
      <c r="V59" s="108">
        <f t="shared" si="9"/>
        <v>200</v>
      </c>
      <c r="W59" s="106">
        <f t="shared" si="10"/>
        <v>200000</v>
      </c>
      <c r="X59" s="82"/>
      <c r="Y59" s="108"/>
      <c r="Z59" s="107"/>
      <c r="AA59" s="107"/>
      <c r="AB59" s="107"/>
      <c r="AC59" s="107"/>
      <c r="AD59" s="107"/>
      <c r="AE59" s="107"/>
      <c r="AF59" s="106">
        <f t="shared" si="8"/>
        <v>0</v>
      </c>
    </row>
    <row r="60" spans="2:32" ht="13.5" customHeight="1">
      <c r="B60" s="173">
        <v>42462</v>
      </c>
      <c r="C60" s="289">
        <v>24</v>
      </c>
      <c r="D60" s="172">
        <f t="shared" si="2"/>
        <v>0</v>
      </c>
      <c r="E60" s="107"/>
      <c r="F60" s="206"/>
      <c r="G60" s="172">
        <f t="shared" si="3"/>
        <v>0</v>
      </c>
      <c r="H60" s="107"/>
      <c r="I60" s="206"/>
      <c r="J60" s="172">
        <f t="shared" si="4"/>
        <v>22.5</v>
      </c>
      <c r="K60" s="107">
        <v>22500</v>
      </c>
      <c r="L60" s="206"/>
      <c r="M60" s="172">
        <f t="shared" si="5"/>
        <v>0</v>
      </c>
      <c r="N60" s="107"/>
      <c r="O60" s="206"/>
      <c r="P60" s="172">
        <f t="shared" si="6"/>
        <v>50</v>
      </c>
      <c r="Q60" s="107">
        <v>50000</v>
      </c>
      <c r="R60" s="206"/>
      <c r="S60" s="172">
        <f t="shared" si="7"/>
        <v>0</v>
      </c>
      <c r="T60" s="107"/>
      <c r="U60" s="206"/>
      <c r="V60" s="108">
        <f t="shared" si="9"/>
        <v>72.5</v>
      </c>
      <c r="W60" s="106">
        <f t="shared" si="10"/>
        <v>72500</v>
      </c>
      <c r="X60" s="82"/>
      <c r="Y60" s="108"/>
      <c r="Z60" s="107"/>
      <c r="AA60" s="107"/>
      <c r="AB60" s="107"/>
      <c r="AC60" s="107"/>
      <c r="AD60" s="107"/>
      <c r="AE60" s="107"/>
      <c r="AF60" s="106">
        <f t="shared" si="8"/>
        <v>0</v>
      </c>
    </row>
    <row r="61" spans="2:32" ht="13.5" customHeight="1">
      <c r="B61" s="173">
        <v>42467</v>
      </c>
      <c r="C61" s="289">
        <v>24</v>
      </c>
      <c r="D61" s="172">
        <f t="shared" si="2"/>
        <v>0</v>
      </c>
      <c r="E61" s="107"/>
      <c r="F61" s="206"/>
      <c r="G61" s="172">
        <f t="shared" si="3"/>
        <v>5</v>
      </c>
      <c r="H61" s="107">
        <v>5000</v>
      </c>
      <c r="I61" s="206"/>
      <c r="J61" s="172">
        <f t="shared" si="4"/>
        <v>0</v>
      </c>
      <c r="K61" s="107"/>
      <c r="L61" s="206"/>
      <c r="M61" s="172">
        <f t="shared" si="5"/>
        <v>0</v>
      </c>
      <c r="N61" s="107"/>
      <c r="O61" s="206"/>
      <c r="P61" s="172">
        <f t="shared" si="6"/>
        <v>0</v>
      </c>
      <c r="Q61" s="107"/>
      <c r="R61" s="206"/>
      <c r="S61" s="172">
        <f t="shared" si="7"/>
        <v>0</v>
      </c>
      <c r="T61" s="107"/>
      <c r="U61" s="206"/>
      <c r="V61" s="108">
        <f t="shared" si="9"/>
        <v>5</v>
      </c>
      <c r="W61" s="106">
        <f t="shared" si="10"/>
        <v>5000</v>
      </c>
      <c r="X61" s="82"/>
      <c r="Y61" s="108"/>
      <c r="Z61" s="107"/>
      <c r="AA61" s="107"/>
      <c r="AB61" s="107"/>
      <c r="AC61" s="107"/>
      <c r="AD61" s="107"/>
      <c r="AE61" s="107"/>
      <c r="AF61" s="106">
        <f t="shared" si="8"/>
        <v>0</v>
      </c>
    </row>
    <row r="62" spans="2:32" ht="13.5" customHeight="1">
      <c r="B62" s="173">
        <v>42493</v>
      </c>
      <c r="C62" s="289">
        <v>25</v>
      </c>
      <c r="D62" s="172">
        <f t="shared" si="2"/>
        <v>0</v>
      </c>
      <c r="E62" s="107"/>
      <c r="F62" s="206"/>
      <c r="G62" s="172">
        <f t="shared" si="3"/>
        <v>0</v>
      </c>
      <c r="H62" s="107"/>
      <c r="I62" s="206"/>
      <c r="J62" s="172">
        <f t="shared" si="4"/>
        <v>0</v>
      </c>
      <c r="K62" s="107"/>
      <c r="L62" s="206"/>
      <c r="M62" s="172">
        <f t="shared" si="5"/>
        <v>1000</v>
      </c>
      <c r="N62" s="107">
        <v>1000000</v>
      </c>
      <c r="O62" s="206"/>
      <c r="P62" s="172">
        <f t="shared" si="6"/>
        <v>250</v>
      </c>
      <c r="Q62" s="107">
        <v>250000</v>
      </c>
      <c r="R62" s="206"/>
      <c r="S62" s="172">
        <f t="shared" si="7"/>
        <v>0</v>
      </c>
      <c r="T62" s="107"/>
      <c r="U62" s="206"/>
      <c r="V62" s="108">
        <f t="shared" si="9"/>
        <v>1250</v>
      </c>
      <c r="W62" s="106">
        <f t="shared" si="10"/>
        <v>1250000</v>
      </c>
      <c r="X62" s="82"/>
      <c r="Y62" s="108"/>
      <c r="Z62" s="107"/>
      <c r="AA62" s="107"/>
      <c r="AB62" s="107"/>
      <c r="AC62" s="107"/>
      <c r="AD62" s="107"/>
      <c r="AE62" s="107"/>
      <c r="AF62" s="106">
        <f t="shared" si="8"/>
        <v>0</v>
      </c>
    </row>
    <row r="63" spans="2:32" ht="13.5" customHeight="1">
      <c r="B63" s="173">
        <v>42496</v>
      </c>
      <c r="C63" s="289">
        <v>25</v>
      </c>
      <c r="D63" s="172">
        <f t="shared" si="2"/>
        <v>0</v>
      </c>
      <c r="E63" s="107"/>
      <c r="F63" s="206"/>
      <c r="G63" s="172">
        <f t="shared" si="3"/>
        <v>0</v>
      </c>
      <c r="H63" s="107"/>
      <c r="I63" s="206"/>
      <c r="J63" s="172">
        <f t="shared" si="4"/>
        <v>112.5</v>
      </c>
      <c r="K63" s="107">
        <v>112500</v>
      </c>
      <c r="L63" s="206"/>
      <c r="M63" s="172">
        <f t="shared" si="5"/>
        <v>0</v>
      </c>
      <c r="N63" s="107"/>
      <c r="O63" s="206"/>
      <c r="P63" s="172">
        <f t="shared" si="6"/>
        <v>0</v>
      </c>
      <c r="Q63" s="107"/>
      <c r="R63" s="206"/>
      <c r="S63" s="172">
        <f t="shared" si="7"/>
        <v>0</v>
      </c>
      <c r="T63" s="107"/>
      <c r="U63" s="206"/>
      <c r="V63" s="108">
        <f t="shared" si="9"/>
        <v>112.5</v>
      </c>
      <c r="W63" s="106">
        <f t="shared" si="10"/>
        <v>112500</v>
      </c>
      <c r="X63" s="82"/>
      <c r="Y63" s="108"/>
      <c r="Z63" s="107"/>
      <c r="AA63" s="107"/>
      <c r="AB63" s="107"/>
      <c r="AC63" s="107"/>
      <c r="AD63" s="107"/>
      <c r="AE63" s="107"/>
      <c r="AF63" s="106">
        <f t="shared" si="8"/>
        <v>0</v>
      </c>
    </row>
    <row r="64" spans="2:32" ht="13.5" customHeight="1">
      <c r="B64" s="173">
        <v>42501</v>
      </c>
      <c r="C64" s="289">
        <v>25</v>
      </c>
      <c r="D64" s="172">
        <f t="shared" si="2"/>
        <v>0</v>
      </c>
      <c r="E64" s="107"/>
      <c r="F64" s="206"/>
      <c r="G64" s="172">
        <f t="shared" si="3"/>
        <v>25</v>
      </c>
      <c r="H64" s="107">
        <v>25000</v>
      </c>
      <c r="I64" s="206"/>
      <c r="J64" s="172">
        <f t="shared" si="4"/>
        <v>0</v>
      </c>
      <c r="K64" s="107"/>
      <c r="L64" s="206"/>
      <c r="M64" s="172">
        <f t="shared" si="5"/>
        <v>0</v>
      </c>
      <c r="N64" s="107"/>
      <c r="O64" s="206"/>
      <c r="P64" s="172">
        <f t="shared" si="6"/>
        <v>0</v>
      </c>
      <c r="Q64" s="107"/>
      <c r="R64" s="206"/>
      <c r="S64" s="172">
        <f t="shared" si="7"/>
        <v>0</v>
      </c>
      <c r="T64" s="107"/>
      <c r="U64" s="206"/>
      <c r="V64" s="108">
        <f t="shared" si="9"/>
        <v>25</v>
      </c>
      <c r="W64" s="106">
        <f t="shared" si="10"/>
        <v>25000</v>
      </c>
      <c r="X64" s="82"/>
      <c r="Y64" s="108"/>
      <c r="Z64" s="107"/>
      <c r="AA64" s="107"/>
      <c r="AB64" s="107"/>
      <c r="AC64" s="107"/>
      <c r="AD64" s="107"/>
      <c r="AE64" s="107"/>
      <c r="AF64" s="106">
        <f t="shared" si="8"/>
        <v>0</v>
      </c>
    </row>
    <row r="65" spans="2:32" ht="13.5" customHeight="1">
      <c r="B65" s="173">
        <v>42502</v>
      </c>
      <c r="C65" s="289">
        <v>25</v>
      </c>
      <c r="D65" s="172">
        <f t="shared" si="2"/>
        <v>0</v>
      </c>
      <c r="E65" s="107"/>
      <c r="F65" s="206"/>
      <c r="G65" s="172">
        <f t="shared" si="3"/>
        <v>0</v>
      </c>
      <c r="H65" s="107"/>
      <c r="I65" s="206"/>
      <c r="J65" s="172">
        <f t="shared" si="4"/>
        <v>0</v>
      </c>
      <c r="K65" s="107"/>
      <c r="L65" s="206"/>
      <c r="M65" s="172">
        <f t="shared" si="5"/>
        <v>0</v>
      </c>
      <c r="N65" s="107"/>
      <c r="O65" s="206"/>
      <c r="P65" s="172">
        <f t="shared" si="6"/>
        <v>0</v>
      </c>
      <c r="Q65" s="107"/>
      <c r="R65" s="206"/>
      <c r="S65" s="172">
        <f t="shared" si="7"/>
        <v>112.5</v>
      </c>
      <c r="T65" s="107">
        <v>112500</v>
      </c>
      <c r="U65" s="206"/>
      <c r="V65" s="108">
        <f t="shared" ref="V65:V75" si="11">D65+G65+J65+M65+P65+S65</f>
        <v>112.5</v>
      </c>
      <c r="W65" s="106">
        <f t="shared" ref="W65:W75" si="12">E65+H65+K65+N65+Q65+T65</f>
        <v>112500</v>
      </c>
      <c r="X65" s="82"/>
      <c r="Y65" s="108"/>
      <c r="Z65" s="107"/>
      <c r="AA65" s="107"/>
      <c r="AB65" s="107"/>
      <c r="AC65" s="107"/>
      <c r="AD65" s="107"/>
      <c r="AE65" s="107"/>
      <c r="AF65" s="106">
        <f t="shared" si="8"/>
        <v>0</v>
      </c>
    </row>
    <row r="66" spans="2:32" ht="13.5" customHeight="1">
      <c r="B66" s="173">
        <v>42502</v>
      </c>
      <c r="C66" s="289">
        <v>26</v>
      </c>
      <c r="D66" s="172">
        <f t="shared" si="2"/>
        <v>0</v>
      </c>
      <c r="E66" s="107"/>
      <c r="F66" s="206"/>
      <c r="G66" s="172">
        <f t="shared" si="3"/>
        <v>0</v>
      </c>
      <c r="H66" s="107"/>
      <c r="I66" s="206"/>
      <c r="J66" s="172">
        <f t="shared" si="4"/>
        <v>0</v>
      </c>
      <c r="K66" s="107"/>
      <c r="L66" s="206"/>
      <c r="M66" s="172">
        <f t="shared" si="5"/>
        <v>0</v>
      </c>
      <c r="N66" s="107"/>
      <c r="O66" s="206"/>
      <c r="P66" s="172">
        <f t="shared" si="6"/>
        <v>0</v>
      </c>
      <c r="Q66" s="107"/>
      <c r="R66" s="206"/>
      <c r="S66" s="172">
        <f t="shared" si="7"/>
        <v>45</v>
      </c>
      <c r="T66" s="107">
        <v>45000</v>
      </c>
      <c r="U66" s="206"/>
      <c r="V66" s="108">
        <f t="shared" si="11"/>
        <v>45</v>
      </c>
      <c r="W66" s="106">
        <f t="shared" si="12"/>
        <v>45000</v>
      </c>
      <c r="X66" s="82"/>
      <c r="Y66" s="108"/>
      <c r="Z66" s="107"/>
      <c r="AA66" s="107"/>
      <c r="AB66" s="107"/>
      <c r="AC66" s="107"/>
      <c r="AD66" s="107"/>
      <c r="AE66" s="107"/>
      <c r="AF66" s="106">
        <f t="shared" si="8"/>
        <v>0</v>
      </c>
    </row>
    <row r="67" spans="2:32" ht="13.5" customHeight="1">
      <c r="B67" s="173">
        <v>42511</v>
      </c>
      <c r="C67" s="289">
        <v>26</v>
      </c>
      <c r="D67" s="172">
        <f t="shared" si="2"/>
        <v>0</v>
      </c>
      <c r="E67" s="107"/>
      <c r="F67" s="206"/>
      <c r="G67" s="172">
        <f t="shared" si="3"/>
        <v>0</v>
      </c>
      <c r="H67" s="107"/>
      <c r="I67" s="206"/>
      <c r="J67" s="172">
        <f t="shared" si="4"/>
        <v>0</v>
      </c>
      <c r="K67" s="107"/>
      <c r="L67" s="206"/>
      <c r="M67" s="172">
        <f t="shared" si="5"/>
        <v>0</v>
      </c>
      <c r="N67" s="107"/>
      <c r="O67" s="206"/>
      <c r="P67" s="172">
        <f t="shared" si="6"/>
        <v>100</v>
      </c>
      <c r="Q67" s="107">
        <v>100000</v>
      </c>
      <c r="R67" s="206"/>
      <c r="S67" s="172">
        <f t="shared" si="7"/>
        <v>0</v>
      </c>
      <c r="T67" s="107"/>
      <c r="U67" s="206"/>
      <c r="V67" s="108">
        <f t="shared" si="11"/>
        <v>100</v>
      </c>
      <c r="W67" s="106">
        <f t="shared" si="12"/>
        <v>100000</v>
      </c>
      <c r="X67" s="82"/>
      <c r="Y67" s="108"/>
      <c r="Z67" s="107"/>
      <c r="AA67" s="107"/>
      <c r="AB67" s="107"/>
      <c r="AC67" s="107"/>
      <c r="AD67" s="107"/>
      <c r="AE67" s="107"/>
      <c r="AF67" s="106">
        <f t="shared" si="8"/>
        <v>0</v>
      </c>
    </row>
    <row r="68" spans="2:32" ht="13.5" customHeight="1">
      <c r="B68" s="173">
        <v>42523</v>
      </c>
      <c r="C68" s="289">
        <v>26</v>
      </c>
      <c r="D68" s="172">
        <f t="shared" si="2"/>
        <v>0</v>
      </c>
      <c r="E68" s="107"/>
      <c r="F68" s="206"/>
      <c r="G68" s="172">
        <f t="shared" si="3"/>
        <v>10</v>
      </c>
      <c r="H68" s="107">
        <v>10000</v>
      </c>
      <c r="I68" s="206"/>
      <c r="J68" s="172">
        <f t="shared" si="4"/>
        <v>0</v>
      </c>
      <c r="K68" s="107"/>
      <c r="L68" s="206"/>
      <c r="M68" s="172">
        <f t="shared" si="5"/>
        <v>0</v>
      </c>
      <c r="N68" s="107"/>
      <c r="O68" s="206"/>
      <c r="P68" s="172">
        <f t="shared" si="6"/>
        <v>0</v>
      </c>
      <c r="Q68" s="107"/>
      <c r="R68" s="206"/>
      <c r="S68" s="172">
        <f t="shared" si="7"/>
        <v>0</v>
      </c>
      <c r="T68" s="107"/>
      <c r="U68" s="206"/>
      <c r="V68" s="108">
        <f t="shared" si="11"/>
        <v>10</v>
      </c>
      <c r="W68" s="106">
        <f t="shared" si="12"/>
        <v>10000</v>
      </c>
      <c r="X68" s="82"/>
      <c r="Y68" s="108"/>
      <c r="Z68" s="107"/>
      <c r="AA68" s="107"/>
      <c r="AB68" s="107"/>
      <c r="AC68" s="107"/>
      <c r="AD68" s="107"/>
      <c r="AE68" s="107"/>
      <c r="AF68" s="106">
        <f t="shared" si="8"/>
        <v>0</v>
      </c>
    </row>
    <row r="69" spans="2:32" ht="13.5" customHeight="1">
      <c r="B69" s="173">
        <v>42544</v>
      </c>
      <c r="C69" s="289">
        <v>23</v>
      </c>
      <c r="D69" s="172">
        <f t="shared" si="2"/>
        <v>24.236279999999997</v>
      </c>
      <c r="E69" s="107">
        <v>24236.28</v>
      </c>
      <c r="F69" s="206"/>
      <c r="G69" s="172">
        <f t="shared" si="3"/>
        <v>0</v>
      </c>
      <c r="H69" s="107"/>
      <c r="I69" s="206"/>
      <c r="J69" s="172">
        <f t="shared" si="4"/>
        <v>0</v>
      </c>
      <c r="K69" s="107"/>
      <c r="L69" s="206"/>
      <c r="M69" s="172">
        <f t="shared" si="5"/>
        <v>0</v>
      </c>
      <c r="N69" s="107"/>
      <c r="O69" s="206"/>
      <c r="P69" s="172">
        <f t="shared" si="6"/>
        <v>0</v>
      </c>
      <c r="Q69" s="107"/>
      <c r="R69" s="206"/>
      <c r="S69" s="172">
        <f t="shared" si="7"/>
        <v>0</v>
      </c>
      <c r="T69" s="107"/>
      <c r="U69" s="206"/>
      <c r="V69" s="108">
        <f t="shared" si="11"/>
        <v>24.236279999999997</v>
      </c>
      <c r="W69" s="106">
        <f t="shared" si="12"/>
        <v>24236.28</v>
      </c>
      <c r="X69" s="82"/>
      <c r="Y69" s="108"/>
      <c r="Z69" s="107"/>
      <c r="AA69" s="107"/>
      <c r="AB69" s="107"/>
      <c r="AC69" s="107"/>
      <c r="AD69" s="107"/>
      <c r="AE69" s="107"/>
      <c r="AF69" s="106">
        <f t="shared" si="8"/>
        <v>0</v>
      </c>
    </row>
    <row r="70" spans="2:32" ht="13.5" customHeight="1">
      <c r="B70" s="173">
        <v>42544</v>
      </c>
      <c r="C70" s="289">
        <v>24</v>
      </c>
      <c r="D70" s="172">
        <f t="shared" si="2"/>
        <v>200</v>
      </c>
      <c r="E70" s="107">
        <v>200000</v>
      </c>
      <c r="F70" s="206"/>
      <c r="G70" s="172">
        <f t="shared" si="3"/>
        <v>0</v>
      </c>
      <c r="H70" s="107"/>
      <c r="I70" s="206"/>
      <c r="J70" s="172">
        <f t="shared" si="4"/>
        <v>0</v>
      </c>
      <c r="K70" s="107"/>
      <c r="L70" s="206"/>
      <c r="M70" s="172">
        <f t="shared" si="5"/>
        <v>0</v>
      </c>
      <c r="N70" s="107"/>
      <c r="O70" s="206"/>
      <c r="P70" s="172">
        <f t="shared" si="6"/>
        <v>0</v>
      </c>
      <c r="Q70" s="107"/>
      <c r="R70" s="206"/>
      <c r="S70" s="172">
        <f t="shared" si="7"/>
        <v>0</v>
      </c>
      <c r="T70" s="107"/>
      <c r="U70" s="206"/>
      <c r="V70" s="108">
        <f t="shared" si="11"/>
        <v>200</v>
      </c>
      <c r="W70" s="106">
        <f t="shared" si="12"/>
        <v>200000</v>
      </c>
      <c r="X70" s="82"/>
      <c r="Y70" s="108"/>
      <c r="Z70" s="107"/>
      <c r="AA70" s="107"/>
      <c r="AB70" s="107"/>
      <c r="AC70" s="107"/>
      <c r="AD70" s="107"/>
      <c r="AE70" s="107"/>
      <c r="AF70" s="106">
        <f t="shared" si="8"/>
        <v>0</v>
      </c>
    </row>
    <row r="71" spans="2:32" ht="13.5" customHeight="1">
      <c r="B71" s="173">
        <v>42544</v>
      </c>
      <c r="C71" s="289">
        <v>25</v>
      </c>
      <c r="D71" s="172">
        <f t="shared" ref="D71:D134" si="13">E71/1000</f>
        <v>1000</v>
      </c>
      <c r="E71" s="107">
        <v>1000000</v>
      </c>
      <c r="F71" s="206"/>
      <c r="G71" s="172">
        <f t="shared" ref="G71:G134" si="14">H71/1000</f>
        <v>0</v>
      </c>
      <c r="H71" s="107"/>
      <c r="I71" s="206"/>
      <c r="J71" s="172">
        <f t="shared" ref="J71:J134" si="15">K71/1000</f>
        <v>0</v>
      </c>
      <c r="K71" s="107"/>
      <c r="L71" s="206"/>
      <c r="M71" s="172">
        <f t="shared" ref="M71:M134" si="16">N71/1000</f>
        <v>0</v>
      </c>
      <c r="N71" s="107"/>
      <c r="O71" s="206"/>
      <c r="P71" s="172">
        <f t="shared" ref="P71:P134" si="17">Q71/1000</f>
        <v>0</v>
      </c>
      <c r="Q71" s="107"/>
      <c r="R71" s="206"/>
      <c r="S71" s="172">
        <f t="shared" ref="S71:S134" si="18">T71/1000</f>
        <v>0</v>
      </c>
      <c r="T71" s="107"/>
      <c r="U71" s="206"/>
      <c r="V71" s="108">
        <f t="shared" si="11"/>
        <v>1000</v>
      </c>
      <c r="W71" s="106">
        <f t="shared" si="12"/>
        <v>1000000</v>
      </c>
      <c r="X71" s="82"/>
      <c r="Y71" s="108"/>
      <c r="Z71" s="107"/>
      <c r="AA71" s="107"/>
      <c r="AB71" s="107"/>
      <c r="AC71" s="107"/>
      <c r="AD71" s="107"/>
      <c r="AE71" s="107"/>
      <c r="AF71" s="106">
        <f t="shared" ref="AF71:AF134" si="19">SUBTOTAL(9,Z71:AE71)</f>
        <v>0</v>
      </c>
    </row>
    <row r="72" spans="2:32" ht="13.5" customHeight="1">
      <c r="B72" s="173">
        <v>42544</v>
      </c>
      <c r="C72" s="289">
        <v>26</v>
      </c>
      <c r="D72" s="172">
        <f t="shared" si="13"/>
        <v>400</v>
      </c>
      <c r="E72" s="107">
        <v>400000</v>
      </c>
      <c r="F72" s="206"/>
      <c r="G72" s="172">
        <f t="shared" si="14"/>
        <v>0</v>
      </c>
      <c r="H72" s="107"/>
      <c r="I72" s="206"/>
      <c r="J72" s="172">
        <f t="shared" si="15"/>
        <v>0</v>
      </c>
      <c r="K72" s="107"/>
      <c r="L72" s="206"/>
      <c r="M72" s="172">
        <f t="shared" si="16"/>
        <v>0</v>
      </c>
      <c r="N72" s="107"/>
      <c r="O72" s="206"/>
      <c r="P72" s="172">
        <f t="shared" si="17"/>
        <v>0</v>
      </c>
      <c r="Q72" s="107"/>
      <c r="R72" s="206"/>
      <c r="S72" s="172">
        <f t="shared" si="18"/>
        <v>0</v>
      </c>
      <c r="T72" s="107"/>
      <c r="U72" s="206"/>
      <c r="V72" s="108">
        <f t="shared" si="11"/>
        <v>400</v>
      </c>
      <c r="W72" s="106">
        <f t="shared" si="12"/>
        <v>400000</v>
      </c>
      <c r="X72" s="82"/>
      <c r="Y72" s="108"/>
      <c r="Z72" s="107"/>
      <c r="AA72" s="107"/>
      <c r="AB72" s="107"/>
      <c r="AC72" s="107"/>
      <c r="AD72" s="107"/>
      <c r="AE72" s="107"/>
      <c r="AF72" s="106">
        <f t="shared" si="19"/>
        <v>0</v>
      </c>
    </row>
    <row r="73" spans="2:32" ht="13.5" customHeight="1">
      <c r="B73" s="173">
        <v>42563</v>
      </c>
      <c r="C73" s="289">
        <v>26</v>
      </c>
      <c r="D73" s="172">
        <f t="shared" si="13"/>
        <v>0</v>
      </c>
      <c r="E73" s="107"/>
      <c r="F73" s="206"/>
      <c r="G73" s="172">
        <f t="shared" si="14"/>
        <v>0</v>
      </c>
      <c r="H73" s="107"/>
      <c r="I73" s="206"/>
      <c r="J73" s="172">
        <f t="shared" si="15"/>
        <v>45</v>
      </c>
      <c r="K73" s="107">
        <v>45000</v>
      </c>
      <c r="L73" s="206"/>
      <c r="M73" s="172">
        <f t="shared" si="16"/>
        <v>400</v>
      </c>
      <c r="N73" s="107">
        <v>400000</v>
      </c>
      <c r="O73" s="206"/>
      <c r="P73" s="172">
        <f t="shared" si="17"/>
        <v>0</v>
      </c>
      <c r="Q73" s="107"/>
      <c r="R73" s="206"/>
      <c r="S73" s="172">
        <f t="shared" si="18"/>
        <v>0</v>
      </c>
      <c r="T73" s="107"/>
      <c r="U73" s="206"/>
      <c r="V73" s="108">
        <f t="shared" si="11"/>
        <v>445</v>
      </c>
      <c r="W73" s="106">
        <f t="shared" si="12"/>
        <v>445000</v>
      </c>
      <c r="X73" s="82"/>
      <c r="Y73" s="108"/>
      <c r="Z73" s="107"/>
      <c r="AA73" s="107"/>
      <c r="AB73" s="107"/>
      <c r="AC73" s="107"/>
      <c r="AD73" s="107"/>
      <c r="AE73" s="107"/>
      <c r="AF73" s="106">
        <f t="shared" si="19"/>
        <v>0</v>
      </c>
    </row>
    <row r="74" spans="2:32" ht="13.5" customHeight="1">
      <c r="B74" s="173">
        <v>42649</v>
      </c>
      <c r="C74" s="289">
        <v>27</v>
      </c>
      <c r="D74" s="172">
        <f t="shared" si="13"/>
        <v>0</v>
      </c>
      <c r="E74" s="107"/>
      <c r="F74" s="206"/>
      <c r="G74" s="172">
        <f t="shared" si="14"/>
        <v>0</v>
      </c>
      <c r="H74" s="107"/>
      <c r="I74" s="206"/>
      <c r="J74" s="172">
        <f t="shared" si="15"/>
        <v>0</v>
      </c>
      <c r="K74" s="107"/>
      <c r="L74" s="206"/>
      <c r="M74" s="172">
        <f t="shared" si="16"/>
        <v>0</v>
      </c>
      <c r="N74" s="107"/>
      <c r="O74" s="206"/>
      <c r="P74" s="172">
        <f t="shared" si="17"/>
        <v>0</v>
      </c>
      <c r="Q74" s="107"/>
      <c r="R74" s="206"/>
      <c r="S74" s="172">
        <f t="shared" si="18"/>
        <v>126</v>
      </c>
      <c r="T74" s="107">
        <v>126000</v>
      </c>
      <c r="U74" s="206"/>
      <c r="V74" s="108">
        <f t="shared" si="11"/>
        <v>126</v>
      </c>
      <c r="W74" s="106">
        <f t="shared" si="12"/>
        <v>126000</v>
      </c>
      <c r="X74" s="82"/>
      <c r="Y74" s="108"/>
      <c r="Z74" s="107"/>
      <c r="AA74" s="107"/>
      <c r="AB74" s="107"/>
      <c r="AC74" s="107"/>
      <c r="AD74" s="107"/>
      <c r="AE74" s="107"/>
      <c r="AF74" s="106">
        <f t="shared" si="19"/>
        <v>0</v>
      </c>
    </row>
    <row r="75" spans="2:32" ht="13.5" customHeight="1">
      <c r="B75" s="173">
        <v>42656</v>
      </c>
      <c r="C75" s="289">
        <v>27</v>
      </c>
      <c r="D75" s="172">
        <f t="shared" si="13"/>
        <v>1120</v>
      </c>
      <c r="E75" s="107">
        <v>1120000</v>
      </c>
      <c r="F75" s="206"/>
      <c r="G75" s="172">
        <f t="shared" si="14"/>
        <v>0</v>
      </c>
      <c r="H75" s="107"/>
      <c r="I75" s="206"/>
      <c r="J75" s="172">
        <f t="shared" si="15"/>
        <v>126</v>
      </c>
      <c r="K75" s="107">
        <v>126000</v>
      </c>
      <c r="L75" s="206"/>
      <c r="M75" s="172">
        <f t="shared" si="16"/>
        <v>1120</v>
      </c>
      <c r="N75" s="107">
        <v>1120000</v>
      </c>
      <c r="O75" s="206"/>
      <c r="P75" s="172">
        <f t="shared" si="17"/>
        <v>280</v>
      </c>
      <c r="Q75" s="107">
        <v>280000</v>
      </c>
      <c r="R75" s="206"/>
      <c r="S75" s="172">
        <f t="shared" si="18"/>
        <v>0</v>
      </c>
      <c r="T75" s="107"/>
      <c r="U75" s="206"/>
      <c r="V75" s="108">
        <f t="shared" si="11"/>
        <v>2646</v>
      </c>
      <c r="W75" s="106">
        <f t="shared" si="12"/>
        <v>2646000</v>
      </c>
      <c r="X75" s="82"/>
      <c r="Y75" s="108"/>
      <c r="Z75" s="107"/>
      <c r="AA75" s="107"/>
      <c r="AB75" s="107"/>
      <c r="AC75" s="107"/>
      <c r="AD75" s="107"/>
      <c r="AE75" s="107"/>
      <c r="AF75" s="106">
        <f t="shared" si="19"/>
        <v>0</v>
      </c>
    </row>
    <row r="76" spans="2:32" ht="13.5" customHeight="1">
      <c r="B76" s="173">
        <v>42720</v>
      </c>
      <c r="C76" s="289">
        <v>28</v>
      </c>
      <c r="D76" s="172">
        <f t="shared" si="13"/>
        <v>0</v>
      </c>
      <c r="E76" s="107"/>
      <c r="F76" s="206"/>
      <c r="G76" s="172">
        <f t="shared" si="14"/>
        <v>0</v>
      </c>
      <c r="H76" s="107"/>
      <c r="I76" s="206"/>
      <c r="J76" s="172">
        <f t="shared" si="15"/>
        <v>0</v>
      </c>
      <c r="K76" s="107"/>
      <c r="L76" s="206"/>
      <c r="M76" s="172">
        <f t="shared" si="16"/>
        <v>0</v>
      </c>
      <c r="N76" s="107"/>
      <c r="O76" s="206"/>
      <c r="P76" s="172">
        <f t="shared" si="17"/>
        <v>0</v>
      </c>
      <c r="Q76" s="107"/>
      <c r="R76" s="206"/>
      <c r="S76" s="172">
        <f t="shared" si="18"/>
        <v>22.5</v>
      </c>
      <c r="T76" s="107">
        <v>22500</v>
      </c>
      <c r="U76" s="206"/>
      <c r="V76" s="108">
        <f t="shared" ref="V76:V101" si="20">D76+G76+J76+M76+P76+S76</f>
        <v>22.5</v>
      </c>
      <c r="W76" s="106">
        <f t="shared" ref="W76:W101" si="21">E76+H76+K76+N76+Q76+T76</f>
        <v>22500</v>
      </c>
      <c r="X76" s="82"/>
      <c r="Y76" s="108"/>
      <c r="Z76" s="107"/>
      <c r="AA76" s="107"/>
      <c r="AB76" s="107"/>
      <c r="AC76" s="107"/>
      <c r="AD76" s="107"/>
      <c r="AE76" s="107"/>
      <c r="AF76" s="106">
        <f t="shared" si="19"/>
        <v>0</v>
      </c>
    </row>
    <row r="77" spans="2:32" ht="13.5" customHeight="1">
      <c r="B77" s="173">
        <v>42726</v>
      </c>
      <c r="C77" s="289">
        <v>22</v>
      </c>
      <c r="D77" s="172">
        <f t="shared" si="13"/>
        <v>0</v>
      </c>
      <c r="E77" s="107"/>
      <c r="F77" s="206"/>
      <c r="G77" s="172">
        <f t="shared" si="14"/>
        <v>0</v>
      </c>
      <c r="H77" s="107"/>
      <c r="I77" s="206"/>
      <c r="J77" s="172">
        <f t="shared" si="15"/>
        <v>0</v>
      </c>
      <c r="K77" s="107"/>
      <c r="L77" s="206"/>
      <c r="M77" s="172">
        <f t="shared" si="16"/>
        <v>0</v>
      </c>
      <c r="N77" s="107"/>
      <c r="O77" s="206"/>
      <c r="P77" s="172">
        <f t="shared" si="17"/>
        <v>0</v>
      </c>
      <c r="Q77" s="107"/>
      <c r="R77" s="206"/>
      <c r="S77" s="172">
        <f t="shared" si="18"/>
        <v>4.5</v>
      </c>
      <c r="T77" s="107">
        <v>4500</v>
      </c>
      <c r="U77" s="206"/>
      <c r="V77" s="108">
        <f t="shared" si="20"/>
        <v>4.5</v>
      </c>
      <c r="W77" s="106">
        <f t="shared" si="21"/>
        <v>4500</v>
      </c>
      <c r="X77" s="82"/>
      <c r="Y77" s="108"/>
      <c r="Z77" s="107"/>
      <c r="AA77" s="107"/>
      <c r="AB77" s="107"/>
      <c r="AC77" s="107"/>
      <c r="AD77" s="107"/>
      <c r="AE77" s="107"/>
      <c r="AF77" s="106">
        <f t="shared" si="19"/>
        <v>0</v>
      </c>
    </row>
    <row r="78" spans="2:32" ht="13.5" customHeight="1">
      <c r="B78" s="173">
        <v>42738</v>
      </c>
      <c r="C78" s="289">
        <v>28</v>
      </c>
      <c r="D78" s="172">
        <f t="shared" si="13"/>
        <v>200</v>
      </c>
      <c r="E78" s="107">
        <v>200000</v>
      </c>
      <c r="F78" s="206"/>
      <c r="G78" s="172">
        <f t="shared" si="14"/>
        <v>0</v>
      </c>
      <c r="H78" s="107"/>
      <c r="I78" s="206"/>
      <c r="J78" s="172">
        <f t="shared" si="15"/>
        <v>22.5</v>
      </c>
      <c r="K78" s="107">
        <v>22500</v>
      </c>
      <c r="L78" s="206"/>
      <c r="M78" s="172">
        <f t="shared" si="16"/>
        <v>0</v>
      </c>
      <c r="N78" s="107"/>
      <c r="O78" s="206"/>
      <c r="P78" s="172">
        <f t="shared" si="17"/>
        <v>50</v>
      </c>
      <c r="Q78" s="107">
        <v>50000</v>
      </c>
      <c r="R78" s="206"/>
      <c r="S78" s="172">
        <f t="shared" si="18"/>
        <v>0</v>
      </c>
      <c r="T78" s="107"/>
      <c r="U78" s="206"/>
      <c r="V78" s="108">
        <f t="shared" si="20"/>
        <v>272.5</v>
      </c>
      <c r="W78" s="106">
        <f t="shared" si="21"/>
        <v>272500</v>
      </c>
      <c r="X78" s="82"/>
      <c r="Y78" s="108"/>
      <c r="Z78" s="107"/>
      <c r="AA78" s="107"/>
      <c r="AB78" s="107"/>
      <c r="AC78" s="107"/>
      <c r="AD78" s="107"/>
      <c r="AE78" s="107"/>
      <c r="AF78" s="106">
        <f t="shared" si="19"/>
        <v>0</v>
      </c>
    </row>
    <row r="79" spans="2:32" ht="13.5" customHeight="1">
      <c r="B79" s="173">
        <v>42739</v>
      </c>
      <c r="C79" s="289">
        <v>28</v>
      </c>
      <c r="D79" s="172">
        <f t="shared" si="13"/>
        <v>0</v>
      </c>
      <c r="E79" s="107"/>
      <c r="F79" s="206"/>
      <c r="G79" s="172">
        <f t="shared" si="14"/>
        <v>0</v>
      </c>
      <c r="H79" s="107"/>
      <c r="I79" s="206"/>
      <c r="J79" s="172">
        <f t="shared" si="15"/>
        <v>0</v>
      </c>
      <c r="K79" s="107"/>
      <c r="L79" s="206"/>
      <c r="M79" s="172">
        <f t="shared" si="16"/>
        <v>200</v>
      </c>
      <c r="N79" s="107">
        <v>200000</v>
      </c>
      <c r="O79" s="206"/>
      <c r="P79" s="172">
        <f t="shared" si="17"/>
        <v>0</v>
      </c>
      <c r="Q79" s="107"/>
      <c r="R79" s="206"/>
      <c r="S79" s="172">
        <f t="shared" si="18"/>
        <v>0</v>
      </c>
      <c r="T79" s="107"/>
      <c r="U79" s="206"/>
      <c r="V79" s="108">
        <f t="shared" si="20"/>
        <v>200</v>
      </c>
      <c r="W79" s="106">
        <f t="shared" si="21"/>
        <v>200000</v>
      </c>
      <c r="X79" s="82"/>
      <c r="Y79" s="108"/>
      <c r="Z79" s="107"/>
      <c r="AA79" s="107"/>
      <c r="AB79" s="107"/>
      <c r="AC79" s="107"/>
      <c r="AD79" s="107"/>
      <c r="AE79" s="107"/>
      <c r="AF79" s="106">
        <f t="shared" si="19"/>
        <v>0</v>
      </c>
    </row>
    <row r="80" spans="2:32" ht="13.5" customHeight="1">
      <c r="B80" s="173">
        <v>42819</v>
      </c>
      <c r="C80" s="289">
        <v>27</v>
      </c>
      <c r="D80" s="172">
        <f t="shared" si="13"/>
        <v>0</v>
      </c>
      <c r="E80" s="107"/>
      <c r="F80" s="206"/>
      <c r="G80" s="172">
        <f t="shared" si="14"/>
        <v>28</v>
      </c>
      <c r="H80" s="107">
        <v>28000</v>
      </c>
      <c r="I80" s="206"/>
      <c r="J80" s="172">
        <f t="shared" si="15"/>
        <v>0</v>
      </c>
      <c r="K80" s="107"/>
      <c r="L80" s="206"/>
      <c r="M80" s="172">
        <f t="shared" si="16"/>
        <v>0</v>
      </c>
      <c r="N80" s="107"/>
      <c r="O80" s="206"/>
      <c r="P80" s="172">
        <f t="shared" si="17"/>
        <v>0</v>
      </c>
      <c r="Q80" s="107"/>
      <c r="R80" s="206"/>
      <c r="S80" s="172">
        <f t="shared" si="18"/>
        <v>0</v>
      </c>
      <c r="T80" s="107"/>
      <c r="U80" s="206"/>
      <c r="V80" s="108">
        <f t="shared" si="20"/>
        <v>28</v>
      </c>
      <c r="W80" s="106">
        <f t="shared" si="21"/>
        <v>28000</v>
      </c>
      <c r="X80" s="82"/>
      <c r="Y80" s="108"/>
      <c r="Z80" s="107"/>
      <c r="AA80" s="107"/>
      <c r="AB80" s="107"/>
      <c r="AC80" s="107"/>
      <c r="AD80" s="107"/>
      <c r="AE80" s="107"/>
      <c r="AF80" s="106">
        <f t="shared" si="19"/>
        <v>0</v>
      </c>
    </row>
    <row r="81" spans="2:32" ht="13.5" customHeight="1">
      <c r="B81" s="173">
        <v>42819</v>
      </c>
      <c r="C81" s="289">
        <v>28</v>
      </c>
      <c r="D81" s="172">
        <f t="shared" si="13"/>
        <v>0</v>
      </c>
      <c r="E81" s="107"/>
      <c r="F81" s="206"/>
      <c r="G81" s="172">
        <f t="shared" si="14"/>
        <v>5</v>
      </c>
      <c r="H81" s="107">
        <v>5000</v>
      </c>
      <c r="I81" s="206"/>
      <c r="J81" s="172">
        <f t="shared" si="15"/>
        <v>0</v>
      </c>
      <c r="K81" s="107"/>
      <c r="L81" s="206"/>
      <c r="M81" s="172">
        <f t="shared" si="16"/>
        <v>0</v>
      </c>
      <c r="N81" s="107"/>
      <c r="O81" s="206"/>
      <c r="P81" s="172">
        <f t="shared" si="17"/>
        <v>0</v>
      </c>
      <c r="Q81" s="107"/>
      <c r="R81" s="206"/>
      <c r="S81" s="172">
        <f t="shared" si="18"/>
        <v>0</v>
      </c>
      <c r="T81" s="107"/>
      <c r="U81" s="206"/>
      <c r="V81" s="108">
        <f t="shared" si="20"/>
        <v>5</v>
      </c>
      <c r="W81" s="106">
        <f t="shared" si="21"/>
        <v>5000</v>
      </c>
      <c r="X81" s="82"/>
      <c r="Y81" s="108"/>
      <c r="Z81" s="107"/>
      <c r="AA81" s="107"/>
      <c r="AB81" s="107"/>
      <c r="AC81" s="107"/>
      <c r="AD81" s="107"/>
      <c r="AE81" s="107"/>
      <c r="AF81" s="106">
        <f t="shared" si="19"/>
        <v>0</v>
      </c>
    </row>
    <row r="82" spans="2:32" ht="13.5" customHeight="1">
      <c r="B82" s="173">
        <v>42825</v>
      </c>
      <c r="C82" s="289">
        <v>29</v>
      </c>
      <c r="D82" s="172">
        <f t="shared" si="13"/>
        <v>0</v>
      </c>
      <c r="E82" s="107"/>
      <c r="F82" s="206"/>
      <c r="G82" s="172">
        <f t="shared" si="14"/>
        <v>0</v>
      </c>
      <c r="H82" s="107"/>
      <c r="I82" s="206"/>
      <c r="J82" s="172">
        <f t="shared" si="15"/>
        <v>0</v>
      </c>
      <c r="K82" s="107"/>
      <c r="L82" s="206"/>
      <c r="M82" s="172">
        <f t="shared" si="16"/>
        <v>0</v>
      </c>
      <c r="N82" s="107"/>
      <c r="O82" s="206"/>
      <c r="P82" s="172">
        <f t="shared" si="17"/>
        <v>0</v>
      </c>
      <c r="Q82" s="107"/>
      <c r="R82" s="206"/>
      <c r="S82" s="172">
        <f t="shared" si="18"/>
        <v>72</v>
      </c>
      <c r="T82" s="107">
        <v>72000</v>
      </c>
      <c r="U82" s="206"/>
      <c r="V82" s="108">
        <f t="shared" si="20"/>
        <v>72</v>
      </c>
      <c r="W82" s="106">
        <f t="shared" si="21"/>
        <v>72000</v>
      </c>
      <c r="X82" s="82"/>
      <c r="Y82" s="108"/>
      <c r="Z82" s="107"/>
      <c r="AA82" s="107"/>
      <c r="AB82" s="107"/>
      <c r="AC82" s="107"/>
      <c r="AD82" s="107"/>
      <c r="AE82" s="107"/>
      <c r="AF82" s="106">
        <f t="shared" si="19"/>
        <v>0</v>
      </c>
    </row>
    <row r="83" spans="2:32" ht="13.5" customHeight="1">
      <c r="B83" s="173">
        <v>42846</v>
      </c>
      <c r="C83" s="289">
        <v>29</v>
      </c>
      <c r="D83" s="172">
        <f t="shared" si="13"/>
        <v>640</v>
      </c>
      <c r="E83" s="107">
        <v>640000</v>
      </c>
      <c r="F83" s="206"/>
      <c r="G83" s="172">
        <f t="shared" si="14"/>
        <v>0</v>
      </c>
      <c r="H83" s="107"/>
      <c r="I83" s="206"/>
      <c r="J83" s="172">
        <f t="shared" si="15"/>
        <v>72</v>
      </c>
      <c r="K83" s="107">
        <v>72000</v>
      </c>
      <c r="L83" s="206"/>
      <c r="M83" s="172">
        <f t="shared" si="16"/>
        <v>640</v>
      </c>
      <c r="N83" s="107">
        <v>640000</v>
      </c>
      <c r="O83" s="206"/>
      <c r="P83" s="172">
        <f t="shared" si="17"/>
        <v>160</v>
      </c>
      <c r="Q83" s="107">
        <v>160000</v>
      </c>
      <c r="R83" s="206"/>
      <c r="S83" s="172">
        <f t="shared" si="18"/>
        <v>0</v>
      </c>
      <c r="T83" s="107"/>
      <c r="U83" s="206"/>
      <c r="V83" s="108">
        <f t="shared" si="20"/>
        <v>1512</v>
      </c>
      <c r="W83" s="106">
        <f t="shared" si="21"/>
        <v>1512000</v>
      </c>
      <c r="X83" s="82"/>
      <c r="Y83" s="108"/>
      <c r="Z83" s="107"/>
      <c r="AA83" s="107"/>
      <c r="AB83" s="107"/>
      <c r="AC83" s="107"/>
      <c r="AD83" s="107"/>
      <c r="AE83" s="107"/>
      <c r="AF83" s="106">
        <f t="shared" si="19"/>
        <v>0</v>
      </c>
    </row>
    <row r="84" spans="2:32" ht="13.5" customHeight="1">
      <c r="B84" s="173">
        <v>42852</v>
      </c>
      <c r="C84" s="289">
        <v>29</v>
      </c>
      <c r="D84" s="172">
        <f t="shared" si="13"/>
        <v>0</v>
      </c>
      <c r="E84" s="107"/>
      <c r="F84" s="206"/>
      <c r="G84" s="172">
        <f t="shared" si="14"/>
        <v>16</v>
      </c>
      <c r="H84" s="107">
        <v>16000</v>
      </c>
      <c r="I84" s="206"/>
      <c r="J84" s="172">
        <f t="shared" si="15"/>
        <v>0</v>
      </c>
      <c r="K84" s="107"/>
      <c r="L84" s="206"/>
      <c r="M84" s="172">
        <f t="shared" si="16"/>
        <v>0</v>
      </c>
      <c r="N84" s="107"/>
      <c r="O84" s="206"/>
      <c r="P84" s="172">
        <f t="shared" si="17"/>
        <v>0</v>
      </c>
      <c r="Q84" s="107"/>
      <c r="R84" s="206"/>
      <c r="S84" s="172">
        <f t="shared" si="18"/>
        <v>0</v>
      </c>
      <c r="T84" s="107"/>
      <c r="U84" s="206"/>
      <c r="V84" s="108">
        <f t="shared" si="20"/>
        <v>16</v>
      </c>
      <c r="W84" s="106">
        <f t="shared" si="21"/>
        <v>16000</v>
      </c>
      <c r="X84" s="82"/>
      <c r="Y84" s="108"/>
      <c r="Z84" s="107"/>
      <c r="AA84" s="107"/>
      <c r="AB84" s="107"/>
      <c r="AC84" s="107"/>
      <c r="AD84" s="107"/>
      <c r="AE84" s="107"/>
      <c r="AF84" s="106">
        <f t="shared" si="19"/>
        <v>0</v>
      </c>
    </row>
    <row r="85" spans="2:32" ht="13.5" customHeight="1">
      <c r="B85" s="173">
        <v>42909</v>
      </c>
      <c r="C85" s="289">
        <v>30</v>
      </c>
      <c r="D85" s="172">
        <f t="shared" si="13"/>
        <v>0</v>
      </c>
      <c r="E85" s="107"/>
      <c r="F85" s="206"/>
      <c r="G85" s="172">
        <f t="shared" si="14"/>
        <v>0</v>
      </c>
      <c r="H85" s="107"/>
      <c r="I85" s="206"/>
      <c r="J85" s="172">
        <f t="shared" si="15"/>
        <v>0</v>
      </c>
      <c r="K85" s="107"/>
      <c r="L85" s="206"/>
      <c r="M85" s="172">
        <f t="shared" si="16"/>
        <v>0</v>
      </c>
      <c r="N85" s="107"/>
      <c r="O85" s="206"/>
      <c r="P85" s="172">
        <f t="shared" si="17"/>
        <v>0</v>
      </c>
      <c r="Q85" s="107"/>
      <c r="R85" s="206"/>
      <c r="S85" s="172">
        <f t="shared" si="18"/>
        <v>49.5</v>
      </c>
      <c r="T85" s="107">
        <v>49500</v>
      </c>
      <c r="U85" s="206"/>
      <c r="V85" s="108">
        <f t="shared" si="20"/>
        <v>49.5</v>
      </c>
      <c r="W85" s="106">
        <f t="shared" si="21"/>
        <v>49500</v>
      </c>
      <c r="X85" s="82"/>
      <c r="Y85" s="108"/>
      <c r="Z85" s="107"/>
      <c r="AA85" s="107"/>
      <c r="AB85" s="107"/>
      <c r="AC85" s="107"/>
      <c r="AD85" s="107"/>
      <c r="AE85" s="107"/>
      <c r="AF85" s="106">
        <f t="shared" si="19"/>
        <v>0</v>
      </c>
    </row>
    <row r="86" spans="2:32" ht="13.5" customHeight="1">
      <c r="B86" s="173">
        <v>42931</v>
      </c>
      <c r="C86" s="289">
        <v>30</v>
      </c>
      <c r="D86" s="172">
        <f t="shared" si="13"/>
        <v>440</v>
      </c>
      <c r="E86" s="107">
        <v>440000</v>
      </c>
      <c r="F86" s="206"/>
      <c r="G86" s="172">
        <f t="shared" si="14"/>
        <v>0</v>
      </c>
      <c r="H86" s="107"/>
      <c r="I86" s="206"/>
      <c r="J86" s="172">
        <f t="shared" si="15"/>
        <v>0</v>
      </c>
      <c r="K86" s="107"/>
      <c r="L86" s="206"/>
      <c r="M86" s="172">
        <f t="shared" si="16"/>
        <v>0</v>
      </c>
      <c r="N86" s="107"/>
      <c r="O86" s="206"/>
      <c r="P86" s="172">
        <f t="shared" si="17"/>
        <v>110</v>
      </c>
      <c r="Q86" s="107">
        <v>110000</v>
      </c>
      <c r="R86" s="206"/>
      <c r="S86" s="172">
        <f t="shared" si="18"/>
        <v>0</v>
      </c>
      <c r="T86" s="107"/>
      <c r="U86" s="206"/>
      <c r="V86" s="108">
        <f t="shared" si="20"/>
        <v>550</v>
      </c>
      <c r="W86" s="106">
        <f t="shared" si="21"/>
        <v>550000</v>
      </c>
      <c r="X86" s="82"/>
      <c r="Y86" s="108"/>
      <c r="Z86" s="107"/>
      <c r="AA86" s="107"/>
      <c r="AB86" s="107"/>
      <c r="AC86" s="107"/>
      <c r="AD86" s="107"/>
      <c r="AE86" s="107"/>
      <c r="AF86" s="106">
        <f t="shared" si="19"/>
        <v>0</v>
      </c>
    </row>
    <row r="87" spans="2:32" ht="13.5" customHeight="1">
      <c r="B87" s="173">
        <v>42934</v>
      </c>
      <c r="C87" s="289">
        <v>30</v>
      </c>
      <c r="D87" s="172">
        <f t="shared" si="13"/>
        <v>0</v>
      </c>
      <c r="E87" s="107"/>
      <c r="F87" s="206"/>
      <c r="G87" s="172">
        <f t="shared" si="14"/>
        <v>0</v>
      </c>
      <c r="H87" s="107"/>
      <c r="I87" s="206"/>
      <c r="J87" s="172">
        <f t="shared" si="15"/>
        <v>49.5</v>
      </c>
      <c r="K87" s="107">
        <v>49500</v>
      </c>
      <c r="L87" s="206"/>
      <c r="M87" s="172">
        <f t="shared" si="16"/>
        <v>440</v>
      </c>
      <c r="N87" s="107">
        <v>440000</v>
      </c>
      <c r="O87" s="206"/>
      <c r="P87" s="172">
        <f t="shared" si="17"/>
        <v>0</v>
      </c>
      <c r="Q87" s="107"/>
      <c r="R87" s="206"/>
      <c r="S87" s="172">
        <f t="shared" si="18"/>
        <v>0</v>
      </c>
      <c r="T87" s="107"/>
      <c r="U87" s="206"/>
      <c r="V87" s="108">
        <f t="shared" si="20"/>
        <v>489.5</v>
      </c>
      <c r="W87" s="106">
        <f t="shared" si="21"/>
        <v>489500</v>
      </c>
      <c r="X87" s="82"/>
      <c r="Y87" s="108"/>
      <c r="Z87" s="107"/>
      <c r="AA87" s="107"/>
      <c r="AB87" s="107"/>
      <c r="AC87" s="107"/>
      <c r="AD87" s="107"/>
      <c r="AE87" s="107"/>
      <c r="AF87" s="106">
        <f t="shared" si="19"/>
        <v>0</v>
      </c>
    </row>
    <row r="88" spans="2:32" ht="13.5" customHeight="1">
      <c r="B88" s="173">
        <v>42935</v>
      </c>
      <c r="C88" s="289">
        <v>30</v>
      </c>
      <c r="D88" s="172">
        <f t="shared" si="13"/>
        <v>0</v>
      </c>
      <c r="E88" s="107"/>
      <c r="F88" s="206"/>
      <c r="G88" s="172">
        <f t="shared" si="14"/>
        <v>11</v>
      </c>
      <c r="H88" s="107">
        <v>11000</v>
      </c>
      <c r="I88" s="206"/>
      <c r="J88" s="172">
        <f t="shared" si="15"/>
        <v>0</v>
      </c>
      <c r="K88" s="107"/>
      <c r="L88" s="206"/>
      <c r="M88" s="172">
        <f t="shared" si="16"/>
        <v>0</v>
      </c>
      <c r="N88" s="107"/>
      <c r="O88" s="206"/>
      <c r="P88" s="172">
        <f t="shared" si="17"/>
        <v>0</v>
      </c>
      <c r="Q88" s="107"/>
      <c r="R88" s="206"/>
      <c r="S88" s="172">
        <f t="shared" si="18"/>
        <v>0</v>
      </c>
      <c r="T88" s="107"/>
      <c r="U88" s="206"/>
      <c r="V88" s="108">
        <f t="shared" si="20"/>
        <v>11</v>
      </c>
      <c r="W88" s="106">
        <f t="shared" si="21"/>
        <v>11000</v>
      </c>
      <c r="X88" s="82"/>
      <c r="Y88" s="108"/>
      <c r="Z88" s="107"/>
      <c r="AA88" s="107"/>
      <c r="AB88" s="107"/>
      <c r="AC88" s="107"/>
      <c r="AD88" s="107"/>
      <c r="AE88" s="107"/>
      <c r="AF88" s="106">
        <f t="shared" si="19"/>
        <v>0</v>
      </c>
    </row>
    <row r="89" spans="2:32" ht="13.5" customHeight="1">
      <c r="B89" s="173">
        <v>42994</v>
      </c>
      <c r="C89" s="289">
        <v>31</v>
      </c>
      <c r="D89" s="172">
        <f t="shared" si="13"/>
        <v>0</v>
      </c>
      <c r="E89" s="107"/>
      <c r="F89" s="206"/>
      <c r="G89" s="172">
        <f t="shared" si="14"/>
        <v>0</v>
      </c>
      <c r="H89" s="107"/>
      <c r="I89" s="206"/>
      <c r="J89" s="172">
        <f t="shared" si="15"/>
        <v>0</v>
      </c>
      <c r="K89" s="107"/>
      <c r="L89" s="206"/>
      <c r="M89" s="172">
        <f t="shared" si="16"/>
        <v>0</v>
      </c>
      <c r="N89" s="107"/>
      <c r="O89" s="206"/>
      <c r="P89" s="172">
        <f t="shared" si="17"/>
        <v>0</v>
      </c>
      <c r="Q89" s="107"/>
      <c r="R89" s="206"/>
      <c r="S89" s="172">
        <f t="shared" si="18"/>
        <v>139.5</v>
      </c>
      <c r="T89" s="107">
        <v>139500</v>
      </c>
      <c r="U89" s="206"/>
      <c r="V89" s="108">
        <f t="shared" si="20"/>
        <v>139.5</v>
      </c>
      <c r="W89" s="106">
        <f t="shared" si="21"/>
        <v>139500</v>
      </c>
      <c r="X89" s="82"/>
      <c r="Y89" s="108"/>
      <c r="Z89" s="107"/>
      <c r="AA89" s="107"/>
      <c r="AB89" s="107"/>
      <c r="AC89" s="107"/>
      <c r="AD89" s="107"/>
      <c r="AE89" s="107"/>
      <c r="AF89" s="106">
        <f t="shared" si="19"/>
        <v>0</v>
      </c>
    </row>
    <row r="90" spans="2:32" ht="13.5" customHeight="1">
      <c r="B90" s="173">
        <v>43013</v>
      </c>
      <c r="C90" s="289">
        <v>31</v>
      </c>
      <c r="D90" s="172">
        <f t="shared" si="13"/>
        <v>1240</v>
      </c>
      <c r="E90" s="107">
        <v>1240000</v>
      </c>
      <c r="F90" s="206"/>
      <c r="G90" s="172">
        <f t="shared" si="14"/>
        <v>0</v>
      </c>
      <c r="H90" s="107"/>
      <c r="I90" s="206"/>
      <c r="J90" s="172">
        <f t="shared" si="15"/>
        <v>139.5</v>
      </c>
      <c r="K90" s="107">
        <v>139500</v>
      </c>
      <c r="L90" s="206"/>
      <c r="M90" s="172">
        <f t="shared" si="16"/>
        <v>1240</v>
      </c>
      <c r="N90" s="107">
        <v>1240000</v>
      </c>
      <c r="O90" s="206"/>
      <c r="P90" s="172">
        <f t="shared" si="17"/>
        <v>310</v>
      </c>
      <c r="Q90" s="107">
        <v>310000</v>
      </c>
      <c r="R90" s="206"/>
      <c r="S90" s="172">
        <f t="shared" si="18"/>
        <v>0</v>
      </c>
      <c r="T90" s="107"/>
      <c r="U90" s="206"/>
      <c r="V90" s="108">
        <f t="shared" si="20"/>
        <v>2929.5</v>
      </c>
      <c r="W90" s="106">
        <f t="shared" si="21"/>
        <v>2929500</v>
      </c>
      <c r="X90" s="82"/>
      <c r="Y90" s="108"/>
      <c r="Z90" s="107"/>
      <c r="AA90" s="107"/>
      <c r="AB90" s="107"/>
      <c r="AC90" s="107"/>
      <c r="AD90" s="107"/>
      <c r="AE90" s="107"/>
      <c r="AF90" s="106">
        <f t="shared" si="19"/>
        <v>0</v>
      </c>
    </row>
    <row r="91" spans="2:32" ht="13.5" customHeight="1">
      <c r="B91" s="173">
        <v>43015</v>
      </c>
      <c r="C91" s="289">
        <v>31</v>
      </c>
      <c r="D91" s="172">
        <f t="shared" si="13"/>
        <v>0</v>
      </c>
      <c r="E91" s="107"/>
      <c r="F91" s="206"/>
      <c r="G91" s="172">
        <f t="shared" si="14"/>
        <v>31</v>
      </c>
      <c r="H91" s="107">
        <v>31000</v>
      </c>
      <c r="I91" s="206"/>
      <c r="J91" s="172">
        <f t="shared" si="15"/>
        <v>0</v>
      </c>
      <c r="K91" s="107"/>
      <c r="L91" s="206"/>
      <c r="M91" s="172">
        <f t="shared" si="16"/>
        <v>0</v>
      </c>
      <c r="N91" s="107"/>
      <c r="O91" s="206"/>
      <c r="P91" s="172">
        <f t="shared" si="17"/>
        <v>0</v>
      </c>
      <c r="Q91" s="107"/>
      <c r="R91" s="206"/>
      <c r="S91" s="172">
        <f t="shared" si="18"/>
        <v>0</v>
      </c>
      <c r="T91" s="107"/>
      <c r="U91" s="206"/>
      <c r="V91" s="108">
        <f t="shared" si="20"/>
        <v>31</v>
      </c>
      <c r="W91" s="106">
        <f t="shared" si="21"/>
        <v>31000</v>
      </c>
      <c r="X91" s="82"/>
      <c r="Y91" s="108"/>
      <c r="Z91" s="107"/>
      <c r="AA91" s="107"/>
      <c r="AB91" s="107"/>
      <c r="AC91" s="107"/>
      <c r="AD91" s="107"/>
      <c r="AE91" s="107"/>
      <c r="AF91" s="106">
        <f t="shared" si="19"/>
        <v>0</v>
      </c>
    </row>
    <row r="92" spans="2:32" ht="13.5" customHeight="1">
      <c r="B92" s="173">
        <v>43034</v>
      </c>
      <c r="C92" s="289">
        <v>32</v>
      </c>
      <c r="D92" s="172">
        <f t="shared" si="13"/>
        <v>0</v>
      </c>
      <c r="E92" s="107"/>
      <c r="F92" s="206"/>
      <c r="G92" s="172">
        <f t="shared" si="14"/>
        <v>0</v>
      </c>
      <c r="H92" s="107"/>
      <c r="I92" s="206"/>
      <c r="J92" s="172">
        <f t="shared" si="15"/>
        <v>0</v>
      </c>
      <c r="K92" s="107"/>
      <c r="L92" s="206"/>
      <c r="M92" s="172">
        <f t="shared" si="16"/>
        <v>0</v>
      </c>
      <c r="N92" s="107"/>
      <c r="O92" s="206"/>
      <c r="P92" s="172">
        <f t="shared" si="17"/>
        <v>0</v>
      </c>
      <c r="Q92" s="107"/>
      <c r="R92" s="206"/>
      <c r="S92" s="172">
        <f t="shared" si="18"/>
        <v>67.5</v>
      </c>
      <c r="T92" s="107">
        <v>67500</v>
      </c>
      <c r="U92" s="206"/>
      <c r="V92" s="108">
        <f t="shared" si="20"/>
        <v>67.5</v>
      </c>
      <c r="W92" s="106">
        <f t="shared" si="21"/>
        <v>67500</v>
      </c>
      <c r="X92" s="82"/>
      <c r="Y92" s="108"/>
      <c r="Z92" s="107"/>
      <c r="AA92" s="107"/>
      <c r="AB92" s="107"/>
      <c r="AC92" s="107"/>
      <c r="AD92" s="107"/>
      <c r="AE92" s="107"/>
      <c r="AF92" s="106">
        <f t="shared" si="19"/>
        <v>0</v>
      </c>
    </row>
    <row r="93" spans="2:32" ht="13.5" customHeight="1">
      <c r="B93" s="173">
        <v>43046</v>
      </c>
      <c r="C93" s="289">
        <v>32</v>
      </c>
      <c r="D93" s="172">
        <f t="shared" si="13"/>
        <v>600</v>
      </c>
      <c r="E93" s="107">
        <v>600000</v>
      </c>
      <c r="F93" s="206"/>
      <c r="G93" s="172">
        <f t="shared" si="14"/>
        <v>0</v>
      </c>
      <c r="H93" s="107"/>
      <c r="I93" s="206"/>
      <c r="J93" s="172">
        <f t="shared" si="15"/>
        <v>67.5</v>
      </c>
      <c r="K93" s="107">
        <v>67500</v>
      </c>
      <c r="L93" s="206"/>
      <c r="M93" s="172">
        <f t="shared" si="16"/>
        <v>600</v>
      </c>
      <c r="N93" s="107">
        <v>600000</v>
      </c>
      <c r="O93" s="206"/>
      <c r="P93" s="172">
        <f t="shared" si="17"/>
        <v>150</v>
      </c>
      <c r="Q93" s="107">
        <v>150000</v>
      </c>
      <c r="R93" s="206"/>
      <c r="S93" s="172">
        <f t="shared" si="18"/>
        <v>0</v>
      </c>
      <c r="T93" s="107"/>
      <c r="U93" s="206"/>
      <c r="V93" s="108">
        <f t="shared" si="20"/>
        <v>1417.5</v>
      </c>
      <c r="W93" s="106">
        <f t="shared" si="21"/>
        <v>1417500</v>
      </c>
      <c r="X93" s="82"/>
      <c r="Y93" s="108"/>
      <c r="Z93" s="107"/>
      <c r="AA93" s="107"/>
      <c r="AB93" s="107"/>
      <c r="AC93" s="107"/>
      <c r="AD93" s="107"/>
      <c r="AE93" s="107"/>
      <c r="AF93" s="106">
        <f t="shared" si="19"/>
        <v>0</v>
      </c>
    </row>
    <row r="94" spans="2:32" ht="13.5" customHeight="1">
      <c r="B94" s="173">
        <v>43097</v>
      </c>
      <c r="C94" s="289">
        <v>33</v>
      </c>
      <c r="D94" s="172">
        <f t="shared" si="13"/>
        <v>0</v>
      </c>
      <c r="E94" s="107"/>
      <c r="F94" s="206"/>
      <c r="G94" s="172">
        <f t="shared" si="14"/>
        <v>0</v>
      </c>
      <c r="H94" s="107"/>
      <c r="I94" s="206"/>
      <c r="J94" s="172">
        <f t="shared" si="15"/>
        <v>0</v>
      </c>
      <c r="K94" s="107"/>
      <c r="L94" s="206"/>
      <c r="M94" s="172">
        <f t="shared" si="16"/>
        <v>0</v>
      </c>
      <c r="N94" s="107"/>
      <c r="O94" s="206"/>
      <c r="P94" s="172">
        <f t="shared" si="17"/>
        <v>0</v>
      </c>
      <c r="Q94" s="107"/>
      <c r="R94" s="206"/>
      <c r="S94" s="172">
        <f t="shared" si="18"/>
        <v>162</v>
      </c>
      <c r="T94" s="107">
        <v>162000</v>
      </c>
      <c r="U94" s="206"/>
      <c r="V94" s="108">
        <f t="shared" si="20"/>
        <v>162</v>
      </c>
      <c r="W94" s="106">
        <f t="shared" si="21"/>
        <v>162000</v>
      </c>
      <c r="X94" s="82"/>
      <c r="Y94" s="108"/>
      <c r="Z94" s="107"/>
      <c r="AA94" s="107"/>
      <c r="AB94" s="107"/>
      <c r="AC94" s="107"/>
      <c r="AD94" s="107"/>
      <c r="AE94" s="107"/>
      <c r="AF94" s="106">
        <f t="shared" si="19"/>
        <v>0</v>
      </c>
    </row>
    <row r="95" spans="2:32" ht="13.5" customHeight="1">
      <c r="B95" s="173">
        <v>43116</v>
      </c>
      <c r="C95" s="289">
        <v>33</v>
      </c>
      <c r="D95" s="172">
        <f t="shared" si="13"/>
        <v>1440</v>
      </c>
      <c r="E95" s="107">
        <v>1440000</v>
      </c>
      <c r="F95" s="206"/>
      <c r="G95" s="172">
        <f t="shared" si="14"/>
        <v>0</v>
      </c>
      <c r="H95" s="107"/>
      <c r="I95" s="206"/>
      <c r="J95" s="172">
        <f t="shared" si="15"/>
        <v>162</v>
      </c>
      <c r="K95" s="107">
        <v>162000</v>
      </c>
      <c r="L95" s="206"/>
      <c r="M95" s="172">
        <f t="shared" si="16"/>
        <v>1440</v>
      </c>
      <c r="N95" s="107">
        <v>1440000</v>
      </c>
      <c r="O95" s="206"/>
      <c r="P95" s="172">
        <f t="shared" si="17"/>
        <v>360</v>
      </c>
      <c r="Q95" s="107">
        <v>360000</v>
      </c>
      <c r="R95" s="206"/>
      <c r="S95" s="172">
        <f t="shared" si="18"/>
        <v>0</v>
      </c>
      <c r="T95" s="107"/>
      <c r="U95" s="206"/>
      <c r="V95" s="108">
        <f t="shared" si="20"/>
        <v>3402</v>
      </c>
      <c r="W95" s="106">
        <f t="shared" si="21"/>
        <v>3402000</v>
      </c>
      <c r="X95" s="82"/>
      <c r="Y95" s="108"/>
      <c r="Z95" s="107"/>
      <c r="AA95" s="107"/>
      <c r="AB95" s="107"/>
      <c r="AC95" s="107"/>
      <c r="AD95" s="107"/>
      <c r="AE95" s="107"/>
      <c r="AF95" s="106">
        <f t="shared" si="19"/>
        <v>0</v>
      </c>
    </row>
    <row r="96" spans="2:32" ht="13.5" customHeight="1">
      <c r="B96" s="173">
        <v>43152</v>
      </c>
      <c r="C96" s="289">
        <v>34</v>
      </c>
      <c r="D96" s="172">
        <f t="shared" si="13"/>
        <v>0</v>
      </c>
      <c r="E96" s="107"/>
      <c r="F96" s="206"/>
      <c r="G96" s="172">
        <f t="shared" si="14"/>
        <v>0</v>
      </c>
      <c r="H96" s="107"/>
      <c r="I96" s="206"/>
      <c r="J96" s="172">
        <f t="shared" si="15"/>
        <v>0</v>
      </c>
      <c r="K96" s="107"/>
      <c r="L96" s="206"/>
      <c r="M96" s="172">
        <f t="shared" si="16"/>
        <v>0</v>
      </c>
      <c r="N96" s="107"/>
      <c r="O96" s="206"/>
      <c r="P96" s="172">
        <f t="shared" si="17"/>
        <v>0</v>
      </c>
      <c r="Q96" s="107"/>
      <c r="R96" s="206"/>
      <c r="S96" s="172">
        <f t="shared" si="18"/>
        <v>202.5</v>
      </c>
      <c r="T96" s="107">
        <v>202500</v>
      </c>
      <c r="U96" s="206"/>
      <c r="V96" s="108">
        <f t="shared" si="20"/>
        <v>202.5</v>
      </c>
      <c r="W96" s="106">
        <f t="shared" si="21"/>
        <v>202500</v>
      </c>
      <c r="X96" s="82"/>
      <c r="Y96" s="108"/>
      <c r="Z96" s="107"/>
      <c r="AA96" s="107"/>
      <c r="AB96" s="107"/>
      <c r="AC96" s="107"/>
      <c r="AD96" s="107"/>
      <c r="AE96" s="107"/>
      <c r="AF96" s="106">
        <f t="shared" si="19"/>
        <v>0</v>
      </c>
    </row>
    <row r="97" spans="2:32" ht="13.5" customHeight="1">
      <c r="B97" s="173">
        <v>43153</v>
      </c>
      <c r="C97" s="289">
        <v>34</v>
      </c>
      <c r="D97" s="172">
        <f t="shared" si="13"/>
        <v>0</v>
      </c>
      <c r="E97" s="107"/>
      <c r="F97" s="206"/>
      <c r="G97" s="172">
        <f t="shared" si="14"/>
        <v>0</v>
      </c>
      <c r="H97" s="107"/>
      <c r="I97" s="206"/>
      <c r="J97" s="172">
        <f t="shared" si="15"/>
        <v>0</v>
      </c>
      <c r="K97" s="107"/>
      <c r="L97" s="206"/>
      <c r="M97" s="172">
        <f t="shared" si="16"/>
        <v>1800</v>
      </c>
      <c r="N97" s="107">
        <v>1800000</v>
      </c>
      <c r="O97" s="206"/>
      <c r="P97" s="172">
        <f t="shared" si="17"/>
        <v>0</v>
      </c>
      <c r="Q97" s="107"/>
      <c r="R97" s="206"/>
      <c r="S97" s="172">
        <f t="shared" si="18"/>
        <v>0</v>
      </c>
      <c r="T97" s="107"/>
      <c r="U97" s="206"/>
      <c r="V97" s="108">
        <f t="shared" si="20"/>
        <v>1800</v>
      </c>
      <c r="W97" s="106">
        <f t="shared" si="21"/>
        <v>1800000</v>
      </c>
      <c r="X97" s="82"/>
      <c r="Y97" s="108"/>
      <c r="Z97" s="107"/>
      <c r="AA97" s="107"/>
      <c r="AB97" s="107"/>
      <c r="AC97" s="107"/>
      <c r="AD97" s="107"/>
      <c r="AE97" s="107"/>
      <c r="AF97" s="106">
        <f t="shared" si="19"/>
        <v>0</v>
      </c>
    </row>
    <row r="98" spans="2:32" ht="13.5" customHeight="1">
      <c r="B98" s="187">
        <v>43161</v>
      </c>
      <c r="C98" s="289">
        <v>34</v>
      </c>
      <c r="D98" s="172">
        <f t="shared" si="13"/>
        <v>1800</v>
      </c>
      <c r="E98" s="107">
        <v>1800000</v>
      </c>
      <c r="F98" s="206"/>
      <c r="G98" s="172">
        <f t="shared" si="14"/>
        <v>0</v>
      </c>
      <c r="H98" s="107"/>
      <c r="I98" s="206"/>
      <c r="J98" s="172">
        <f t="shared" si="15"/>
        <v>202.5</v>
      </c>
      <c r="K98" s="107">
        <v>202500</v>
      </c>
      <c r="L98" s="206"/>
      <c r="M98" s="172">
        <f t="shared" si="16"/>
        <v>0</v>
      </c>
      <c r="N98" s="107"/>
      <c r="O98" s="206"/>
      <c r="P98" s="172">
        <f t="shared" si="17"/>
        <v>450</v>
      </c>
      <c r="Q98" s="107">
        <v>450000</v>
      </c>
      <c r="R98" s="206"/>
      <c r="S98" s="172">
        <f t="shared" si="18"/>
        <v>0</v>
      </c>
      <c r="T98" s="107"/>
      <c r="U98" s="206"/>
      <c r="V98" s="108">
        <f t="shared" si="20"/>
        <v>2452.5</v>
      </c>
      <c r="W98" s="106">
        <f t="shared" si="21"/>
        <v>2452500</v>
      </c>
      <c r="X98" s="82"/>
      <c r="Y98" s="108"/>
      <c r="Z98" s="107"/>
      <c r="AA98" s="107"/>
      <c r="AB98" s="107"/>
      <c r="AC98" s="107"/>
      <c r="AD98" s="107"/>
      <c r="AE98" s="107"/>
      <c r="AF98" s="106">
        <f t="shared" si="19"/>
        <v>0</v>
      </c>
    </row>
    <row r="99" spans="2:32" ht="13.5" customHeight="1">
      <c r="B99" s="173">
        <v>43166</v>
      </c>
      <c r="C99" s="289">
        <v>32</v>
      </c>
      <c r="D99" s="172">
        <f t="shared" si="13"/>
        <v>0</v>
      </c>
      <c r="E99" s="107"/>
      <c r="F99" s="206"/>
      <c r="G99" s="172">
        <f t="shared" si="14"/>
        <v>15</v>
      </c>
      <c r="H99" s="107">
        <v>15000</v>
      </c>
      <c r="I99" s="206"/>
      <c r="J99" s="172">
        <f t="shared" si="15"/>
        <v>0</v>
      </c>
      <c r="K99" s="107"/>
      <c r="L99" s="206"/>
      <c r="M99" s="172">
        <f t="shared" si="16"/>
        <v>0</v>
      </c>
      <c r="N99" s="107"/>
      <c r="O99" s="206"/>
      <c r="P99" s="172">
        <f t="shared" si="17"/>
        <v>0</v>
      </c>
      <c r="Q99" s="107"/>
      <c r="R99" s="206"/>
      <c r="S99" s="172">
        <f t="shared" si="18"/>
        <v>0</v>
      </c>
      <c r="T99" s="107"/>
      <c r="U99" s="206"/>
      <c r="V99" s="108">
        <f t="shared" si="20"/>
        <v>15</v>
      </c>
      <c r="W99" s="106">
        <f t="shared" si="21"/>
        <v>15000</v>
      </c>
      <c r="X99" s="82"/>
      <c r="Y99" s="108"/>
      <c r="Z99" s="107"/>
      <c r="AA99" s="107"/>
      <c r="AB99" s="107"/>
      <c r="AC99" s="107"/>
      <c r="AD99" s="107"/>
      <c r="AE99" s="107"/>
      <c r="AF99" s="106">
        <f t="shared" si="19"/>
        <v>0</v>
      </c>
    </row>
    <row r="100" spans="2:32" ht="13.5" customHeight="1">
      <c r="B100" s="173">
        <v>43166</v>
      </c>
      <c r="C100" s="289">
        <v>33</v>
      </c>
      <c r="D100" s="172">
        <f t="shared" si="13"/>
        <v>0</v>
      </c>
      <c r="E100" s="107"/>
      <c r="F100" s="206"/>
      <c r="G100" s="172">
        <f t="shared" si="14"/>
        <v>36</v>
      </c>
      <c r="H100" s="107">
        <v>36000</v>
      </c>
      <c r="I100" s="206"/>
      <c r="J100" s="172">
        <f t="shared" si="15"/>
        <v>0</v>
      </c>
      <c r="K100" s="107"/>
      <c r="L100" s="206"/>
      <c r="M100" s="172">
        <f t="shared" si="16"/>
        <v>0</v>
      </c>
      <c r="N100" s="107"/>
      <c r="O100" s="206"/>
      <c r="P100" s="172">
        <f t="shared" si="17"/>
        <v>0</v>
      </c>
      <c r="Q100" s="107"/>
      <c r="R100" s="206"/>
      <c r="S100" s="172">
        <f t="shared" si="18"/>
        <v>0</v>
      </c>
      <c r="T100" s="107"/>
      <c r="U100" s="206"/>
      <c r="V100" s="108">
        <f t="shared" si="20"/>
        <v>36</v>
      </c>
      <c r="W100" s="106">
        <f t="shared" si="21"/>
        <v>36000</v>
      </c>
      <c r="X100" s="82"/>
      <c r="Y100" s="108"/>
      <c r="Z100" s="107"/>
      <c r="AA100" s="107"/>
      <c r="AB100" s="107"/>
      <c r="AC100" s="107"/>
      <c r="AD100" s="107"/>
      <c r="AE100" s="107"/>
      <c r="AF100" s="106">
        <f t="shared" si="19"/>
        <v>0</v>
      </c>
    </row>
    <row r="101" spans="2:32" ht="13.5" customHeight="1">
      <c r="B101" s="173">
        <v>43221</v>
      </c>
      <c r="C101" s="289">
        <v>35</v>
      </c>
      <c r="D101" s="172">
        <f t="shared" si="13"/>
        <v>0</v>
      </c>
      <c r="E101" s="107"/>
      <c r="F101" s="206"/>
      <c r="G101" s="172">
        <f t="shared" si="14"/>
        <v>0</v>
      </c>
      <c r="H101" s="107"/>
      <c r="I101" s="206"/>
      <c r="J101" s="172">
        <f t="shared" si="15"/>
        <v>0</v>
      </c>
      <c r="K101" s="107"/>
      <c r="L101" s="206"/>
      <c r="M101" s="172">
        <f t="shared" si="16"/>
        <v>0</v>
      </c>
      <c r="N101" s="107"/>
      <c r="O101" s="206"/>
      <c r="P101" s="172">
        <f t="shared" si="17"/>
        <v>0</v>
      </c>
      <c r="Q101" s="107"/>
      <c r="R101" s="206"/>
      <c r="S101" s="172">
        <f t="shared" si="18"/>
        <v>27</v>
      </c>
      <c r="T101" s="107">
        <v>27000</v>
      </c>
      <c r="U101" s="206"/>
      <c r="V101" s="108">
        <f t="shared" si="20"/>
        <v>27</v>
      </c>
      <c r="W101" s="106">
        <f t="shared" si="21"/>
        <v>27000</v>
      </c>
      <c r="X101" s="82"/>
      <c r="Y101" s="108"/>
      <c r="Z101" s="107"/>
      <c r="AA101" s="107"/>
      <c r="AB101" s="107"/>
      <c r="AC101" s="107"/>
      <c r="AD101" s="107"/>
      <c r="AE101" s="107"/>
      <c r="AF101" s="106">
        <f t="shared" si="19"/>
        <v>0</v>
      </c>
    </row>
    <row r="102" spans="2:32" ht="13.5" customHeight="1">
      <c r="B102" s="173">
        <v>43230</v>
      </c>
      <c r="C102" s="289">
        <v>35</v>
      </c>
      <c r="D102" s="172">
        <f t="shared" si="13"/>
        <v>240</v>
      </c>
      <c r="E102" s="107">
        <v>240000</v>
      </c>
      <c r="F102" s="206"/>
      <c r="G102" s="172">
        <f t="shared" si="14"/>
        <v>0</v>
      </c>
      <c r="H102" s="107"/>
      <c r="I102" s="206"/>
      <c r="J102" s="172">
        <f t="shared" si="15"/>
        <v>27</v>
      </c>
      <c r="K102" s="107">
        <v>27000</v>
      </c>
      <c r="L102" s="206"/>
      <c r="M102" s="172">
        <f t="shared" si="16"/>
        <v>240</v>
      </c>
      <c r="N102" s="107">
        <v>240000</v>
      </c>
      <c r="O102" s="206"/>
      <c r="P102" s="172">
        <f t="shared" si="17"/>
        <v>60</v>
      </c>
      <c r="Q102" s="107">
        <v>60000</v>
      </c>
      <c r="R102" s="206"/>
      <c r="S102" s="172">
        <f t="shared" si="18"/>
        <v>0</v>
      </c>
      <c r="T102" s="107"/>
      <c r="U102" s="206"/>
      <c r="V102" s="108">
        <f t="shared" ref="V102:V119" si="22">D102+G102+J102+M102+P102+S102</f>
        <v>567</v>
      </c>
      <c r="W102" s="106">
        <f t="shared" ref="W102:W119" si="23">E102+H102+K102+N102+Q102+T102</f>
        <v>567000</v>
      </c>
      <c r="X102" s="82"/>
      <c r="Y102" s="108"/>
      <c r="Z102" s="107"/>
      <c r="AA102" s="107"/>
      <c r="AB102" s="107"/>
      <c r="AC102" s="107"/>
      <c r="AD102" s="107"/>
      <c r="AE102" s="107"/>
      <c r="AF102" s="106">
        <f t="shared" si="19"/>
        <v>0</v>
      </c>
    </row>
    <row r="103" spans="2:32" ht="13.5" customHeight="1">
      <c r="B103" s="173">
        <v>43271</v>
      </c>
      <c r="C103" s="289">
        <v>34</v>
      </c>
      <c r="D103" s="172">
        <f t="shared" si="13"/>
        <v>0</v>
      </c>
      <c r="E103" s="107"/>
      <c r="F103" s="206"/>
      <c r="G103" s="172">
        <f t="shared" si="14"/>
        <v>45</v>
      </c>
      <c r="H103" s="107">
        <v>45000</v>
      </c>
      <c r="I103" s="206"/>
      <c r="J103" s="172">
        <f t="shared" si="15"/>
        <v>0</v>
      </c>
      <c r="K103" s="107"/>
      <c r="L103" s="206"/>
      <c r="M103" s="172">
        <f t="shared" si="16"/>
        <v>0</v>
      </c>
      <c r="N103" s="107"/>
      <c r="O103" s="206"/>
      <c r="P103" s="172">
        <f t="shared" si="17"/>
        <v>0</v>
      </c>
      <c r="Q103" s="107"/>
      <c r="R103" s="206"/>
      <c r="S103" s="172">
        <f t="shared" si="18"/>
        <v>0</v>
      </c>
      <c r="T103" s="107"/>
      <c r="U103" s="206"/>
      <c r="V103" s="108">
        <f t="shared" si="22"/>
        <v>45</v>
      </c>
      <c r="W103" s="106">
        <f t="shared" si="23"/>
        <v>45000</v>
      </c>
      <c r="X103" s="82"/>
      <c r="Y103" s="108"/>
      <c r="Z103" s="107"/>
      <c r="AA103" s="107"/>
      <c r="AB103" s="107"/>
      <c r="AC103" s="107"/>
      <c r="AD103" s="107"/>
      <c r="AE103" s="107"/>
      <c r="AF103" s="106">
        <f t="shared" si="19"/>
        <v>0</v>
      </c>
    </row>
    <row r="104" spans="2:32" ht="13.5" customHeight="1">
      <c r="B104" s="173">
        <v>43271</v>
      </c>
      <c r="C104" s="289">
        <v>35</v>
      </c>
      <c r="D104" s="172">
        <f t="shared" si="13"/>
        <v>0</v>
      </c>
      <c r="E104" s="107"/>
      <c r="F104" s="206"/>
      <c r="G104" s="172">
        <f t="shared" si="14"/>
        <v>6</v>
      </c>
      <c r="H104" s="107">
        <v>6000</v>
      </c>
      <c r="I104" s="206"/>
      <c r="J104" s="172">
        <f t="shared" si="15"/>
        <v>0</v>
      </c>
      <c r="K104" s="107"/>
      <c r="L104" s="206"/>
      <c r="M104" s="172">
        <f t="shared" si="16"/>
        <v>0</v>
      </c>
      <c r="N104" s="107"/>
      <c r="O104" s="206"/>
      <c r="P104" s="172">
        <f t="shared" si="17"/>
        <v>0</v>
      </c>
      <c r="Q104" s="107"/>
      <c r="R104" s="206"/>
      <c r="S104" s="172">
        <f t="shared" si="18"/>
        <v>0</v>
      </c>
      <c r="T104" s="107"/>
      <c r="U104" s="206"/>
      <c r="V104" s="108">
        <f t="shared" si="22"/>
        <v>6</v>
      </c>
      <c r="W104" s="106">
        <f t="shared" si="23"/>
        <v>6000</v>
      </c>
      <c r="X104" s="82"/>
      <c r="Y104" s="108"/>
      <c r="Z104" s="107"/>
      <c r="AA104" s="107"/>
      <c r="AB104" s="107"/>
      <c r="AC104" s="107"/>
      <c r="AD104" s="107"/>
      <c r="AE104" s="107"/>
      <c r="AF104" s="106">
        <f t="shared" si="19"/>
        <v>0</v>
      </c>
    </row>
    <row r="105" spans="2:32" ht="13.5" customHeight="1">
      <c r="B105" s="173">
        <v>43307</v>
      </c>
      <c r="C105" s="289">
        <v>36</v>
      </c>
      <c r="D105" s="172">
        <f t="shared" si="13"/>
        <v>0</v>
      </c>
      <c r="E105" s="107"/>
      <c r="F105" s="206"/>
      <c r="G105" s="172">
        <f t="shared" si="14"/>
        <v>0</v>
      </c>
      <c r="H105" s="107"/>
      <c r="I105" s="206"/>
      <c r="J105" s="172">
        <f t="shared" si="15"/>
        <v>0</v>
      </c>
      <c r="K105" s="107"/>
      <c r="L105" s="206"/>
      <c r="M105" s="172">
        <f t="shared" si="16"/>
        <v>0</v>
      </c>
      <c r="N105" s="107"/>
      <c r="O105" s="206"/>
      <c r="P105" s="172">
        <f t="shared" si="17"/>
        <v>0</v>
      </c>
      <c r="Q105" s="107"/>
      <c r="R105" s="206"/>
      <c r="S105" s="172">
        <f t="shared" si="18"/>
        <v>27</v>
      </c>
      <c r="T105" s="107">
        <v>27000</v>
      </c>
      <c r="U105" s="206"/>
      <c r="V105" s="108">
        <f t="shared" si="22"/>
        <v>27</v>
      </c>
      <c r="W105" s="106">
        <f t="shared" si="23"/>
        <v>27000</v>
      </c>
      <c r="X105" s="82"/>
      <c r="Y105" s="108"/>
      <c r="Z105" s="107"/>
      <c r="AA105" s="107"/>
      <c r="AB105" s="107"/>
      <c r="AC105" s="107"/>
      <c r="AD105" s="107"/>
      <c r="AE105" s="107"/>
      <c r="AF105" s="106">
        <f t="shared" si="19"/>
        <v>0</v>
      </c>
    </row>
    <row r="106" spans="2:32" ht="13.5" customHeight="1">
      <c r="B106" s="173">
        <v>43315</v>
      </c>
      <c r="C106" s="289">
        <v>36</v>
      </c>
      <c r="D106" s="172">
        <f t="shared" si="13"/>
        <v>240</v>
      </c>
      <c r="E106" s="107">
        <v>240000</v>
      </c>
      <c r="F106" s="206"/>
      <c r="G106" s="172">
        <f t="shared" si="14"/>
        <v>0</v>
      </c>
      <c r="H106" s="107"/>
      <c r="I106" s="206"/>
      <c r="J106" s="172">
        <f t="shared" si="15"/>
        <v>27</v>
      </c>
      <c r="K106" s="107">
        <v>27000</v>
      </c>
      <c r="L106" s="206"/>
      <c r="M106" s="172">
        <f t="shared" si="16"/>
        <v>240</v>
      </c>
      <c r="N106" s="107">
        <v>240000</v>
      </c>
      <c r="O106" s="206"/>
      <c r="P106" s="172">
        <f t="shared" si="17"/>
        <v>60</v>
      </c>
      <c r="Q106" s="107">
        <v>60000</v>
      </c>
      <c r="R106" s="206"/>
      <c r="S106" s="172">
        <f t="shared" si="18"/>
        <v>0</v>
      </c>
      <c r="T106" s="107"/>
      <c r="U106" s="206"/>
      <c r="V106" s="108">
        <f t="shared" si="22"/>
        <v>567</v>
      </c>
      <c r="W106" s="106">
        <f t="shared" si="23"/>
        <v>567000</v>
      </c>
      <c r="X106" s="82"/>
      <c r="Y106" s="108"/>
      <c r="Z106" s="107"/>
      <c r="AA106" s="107"/>
      <c r="AB106" s="107"/>
      <c r="AC106" s="107"/>
      <c r="AD106" s="107"/>
      <c r="AE106" s="107"/>
      <c r="AF106" s="106">
        <f t="shared" si="19"/>
        <v>0</v>
      </c>
    </row>
    <row r="107" spans="2:32" ht="13.5" customHeight="1">
      <c r="B107" s="173">
        <v>43368</v>
      </c>
      <c r="C107" s="289">
        <v>37</v>
      </c>
      <c r="D107" s="172">
        <f t="shared" si="13"/>
        <v>0</v>
      </c>
      <c r="E107" s="107"/>
      <c r="F107" s="208"/>
      <c r="G107" s="172">
        <f t="shared" si="14"/>
        <v>0</v>
      </c>
      <c r="H107" s="107"/>
      <c r="I107" s="208"/>
      <c r="J107" s="172">
        <f t="shared" si="15"/>
        <v>0</v>
      </c>
      <c r="K107" s="107"/>
      <c r="L107" s="208"/>
      <c r="M107" s="172">
        <f t="shared" si="16"/>
        <v>0</v>
      </c>
      <c r="N107" s="107"/>
      <c r="O107" s="208"/>
      <c r="P107" s="172">
        <f t="shared" si="17"/>
        <v>0</v>
      </c>
      <c r="Q107" s="107"/>
      <c r="R107" s="208"/>
      <c r="S107" s="172">
        <f t="shared" si="18"/>
        <v>18</v>
      </c>
      <c r="T107" s="107">
        <v>18000</v>
      </c>
      <c r="U107" s="208"/>
      <c r="V107" s="108">
        <f t="shared" si="22"/>
        <v>18</v>
      </c>
      <c r="W107" s="106">
        <f t="shared" si="23"/>
        <v>18000</v>
      </c>
      <c r="X107" s="82"/>
      <c r="Y107" s="108"/>
      <c r="Z107" s="107"/>
      <c r="AA107" s="107"/>
      <c r="AB107" s="107"/>
      <c r="AC107" s="107"/>
      <c r="AD107" s="107"/>
      <c r="AE107" s="107"/>
      <c r="AF107" s="106">
        <f t="shared" si="19"/>
        <v>0</v>
      </c>
    </row>
    <row r="108" spans="2:32" ht="13.5" customHeight="1">
      <c r="B108" s="173">
        <v>43370</v>
      </c>
      <c r="C108" s="289">
        <v>37</v>
      </c>
      <c r="D108" s="172">
        <f t="shared" si="13"/>
        <v>0</v>
      </c>
      <c r="E108" s="107"/>
      <c r="F108" s="208"/>
      <c r="G108" s="172">
        <f t="shared" si="14"/>
        <v>0</v>
      </c>
      <c r="H108" s="107"/>
      <c r="I108" s="208"/>
      <c r="J108" s="172">
        <f t="shared" si="15"/>
        <v>18</v>
      </c>
      <c r="K108" s="107">
        <v>18000</v>
      </c>
      <c r="L108" s="208"/>
      <c r="M108" s="172">
        <f t="shared" si="16"/>
        <v>160</v>
      </c>
      <c r="N108" s="107">
        <v>160000</v>
      </c>
      <c r="O108" s="208"/>
      <c r="P108" s="172">
        <f t="shared" si="17"/>
        <v>0</v>
      </c>
      <c r="Q108" s="107"/>
      <c r="R108" s="208"/>
      <c r="S108" s="172">
        <f t="shared" si="18"/>
        <v>0</v>
      </c>
      <c r="T108" s="107"/>
      <c r="U108" s="208"/>
      <c r="V108" s="108">
        <f t="shared" si="22"/>
        <v>178</v>
      </c>
      <c r="W108" s="106">
        <f t="shared" si="23"/>
        <v>178000</v>
      </c>
      <c r="X108" s="82"/>
      <c r="Y108" s="108"/>
      <c r="Z108" s="107"/>
      <c r="AA108" s="107"/>
      <c r="AB108" s="107"/>
      <c r="AC108" s="107"/>
      <c r="AD108" s="107"/>
      <c r="AE108" s="107"/>
      <c r="AF108" s="106">
        <f t="shared" si="19"/>
        <v>0</v>
      </c>
    </row>
    <row r="109" spans="2:32" ht="13.5" customHeight="1">
      <c r="B109" s="173">
        <v>43372</v>
      </c>
      <c r="C109" s="289">
        <v>37</v>
      </c>
      <c r="D109" s="172">
        <f t="shared" si="13"/>
        <v>160</v>
      </c>
      <c r="E109" s="107">
        <v>160000</v>
      </c>
      <c r="F109" s="208"/>
      <c r="G109" s="172">
        <f t="shared" si="14"/>
        <v>0</v>
      </c>
      <c r="H109" s="107"/>
      <c r="I109" s="208"/>
      <c r="J109" s="172">
        <f t="shared" si="15"/>
        <v>0</v>
      </c>
      <c r="K109" s="107"/>
      <c r="L109" s="208"/>
      <c r="M109" s="172">
        <f t="shared" si="16"/>
        <v>0</v>
      </c>
      <c r="N109" s="107"/>
      <c r="O109" s="208"/>
      <c r="P109" s="172">
        <f t="shared" si="17"/>
        <v>40</v>
      </c>
      <c r="Q109" s="107">
        <v>40000</v>
      </c>
      <c r="R109" s="208"/>
      <c r="S109" s="172">
        <f t="shared" si="18"/>
        <v>0</v>
      </c>
      <c r="T109" s="107"/>
      <c r="U109" s="208"/>
      <c r="V109" s="108">
        <f t="shared" si="22"/>
        <v>200</v>
      </c>
      <c r="W109" s="106">
        <f t="shared" si="23"/>
        <v>200000</v>
      </c>
      <c r="X109" s="82"/>
      <c r="Y109" s="108"/>
      <c r="Z109" s="107"/>
      <c r="AA109" s="107"/>
      <c r="AB109" s="107"/>
      <c r="AC109" s="107"/>
      <c r="AD109" s="107"/>
      <c r="AE109" s="107"/>
      <c r="AF109" s="106">
        <f t="shared" si="19"/>
        <v>0</v>
      </c>
    </row>
    <row r="110" spans="2:32" ht="13.5" customHeight="1">
      <c r="B110" s="173">
        <v>43398</v>
      </c>
      <c r="C110" s="289">
        <v>38</v>
      </c>
      <c r="D110" s="172">
        <f t="shared" si="13"/>
        <v>0</v>
      </c>
      <c r="E110" s="107"/>
      <c r="F110" s="208"/>
      <c r="G110" s="172">
        <f t="shared" si="14"/>
        <v>0</v>
      </c>
      <c r="H110" s="107"/>
      <c r="I110" s="208"/>
      <c r="J110" s="172">
        <f t="shared" si="15"/>
        <v>0</v>
      </c>
      <c r="K110" s="107"/>
      <c r="L110" s="208"/>
      <c r="M110" s="172">
        <f t="shared" si="16"/>
        <v>0</v>
      </c>
      <c r="N110" s="107"/>
      <c r="O110" s="208"/>
      <c r="P110" s="172">
        <f t="shared" si="17"/>
        <v>0</v>
      </c>
      <c r="Q110" s="107"/>
      <c r="R110" s="208"/>
      <c r="S110" s="172">
        <f t="shared" si="18"/>
        <v>27</v>
      </c>
      <c r="T110" s="107">
        <v>27000</v>
      </c>
      <c r="U110" s="208"/>
      <c r="V110" s="108">
        <f t="shared" si="22"/>
        <v>27</v>
      </c>
      <c r="W110" s="106">
        <f t="shared" si="23"/>
        <v>27000</v>
      </c>
      <c r="X110" s="82"/>
      <c r="Y110" s="108"/>
      <c r="Z110" s="107"/>
      <c r="AA110" s="107"/>
      <c r="AB110" s="107"/>
      <c r="AC110" s="107"/>
      <c r="AD110" s="107"/>
      <c r="AE110" s="107"/>
      <c r="AF110" s="106">
        <f t="shared" si="19"/>
        <v>0</v>
      </c>
    </row>
    <row r="111" spans="2:32" ht="13.5" customHeight="1">
      <c r="B111" s="173">
        <v>43398</v>
      </c>
      <c r="C111" s="289">
        <v>39</v>
      </c>
      <c r="D111" s="172">
        <f t="shared" si="13"/>
        <v>0</v>
      </c>
      <c r="E111" s="107"/>
      <c r="F111" s="208"/>
      <c r="G111" s="172">
        <f t="shared" si="14"/>
        <v>0</v>
      </c>
      <c r="H111" s="107"/>
      <c r="I111" s="208"/>
      <c r="J111" s="172">
        <f t="shared" si="15"/>
        <v>0</v>
      </c>
      <c r="K111" s="107"/>
      <c r="L111" s="208"/>
      <c r="M111" s="172">
        <f t="shared" si="16"/>
        <v>0</v>
      </c>
      <c r="N111" s="107"/>
      <c r="O111" s="208"/>
      <c r="P111" s="172">
        <f t="shared" si="17"/>
        <v>0</v>
      </c>
      <c r="Q111" s="107"/>
      <c r="R111" s="208"/>
      <c r="S111" s="172">
        <f t="shared" si="18"/>
        <v>121.5</v>
      </c>
      <c r="T111" s="107">
        <v>121500</v>
      </c>
      <c r="U111" s="208"/>
      <c r="V111" s="108">
        <f t="shared" si="22"/>
        <v>121.5</v>
      </c>
      <c r="W111" s="106">
        <f t="shared" si="23"/>
        <v>121500</v>
      </c>
      <c r="X111" s="82"/>
      <c r="Y111" s="108"/>
      <c r="Z111" s="107"/>
      <c r="AA111" s="107"/>
      <c r="AB111" s="107"/>
      <c r="AC111" s="107"/>
      <c r="AD111" s="107"/>
      <c r="AE111" s="107"/>
      <c r="AF111" s="106">
        <f t="shared" si="19"/>
        <v>0</v>
      </c>
    </row>
    <row r="112" spans="2:32" ht="13.5" customHeight="1">
      <c r="B112" s="173">
        <v>43410</v>
      </c>
      <c r="C112" s="289">
        <v>38</v>
      </c>
      <c r="D112" s="172">
        <f t="shared" si="13"/>
        <v>240</v>
      </c>
      <c r="E112" s="107">
        <v>240000</v>
      </c>
      <c r="F112" s="208"/>
      <c r="G112" s="172">
        <f t="shared" si="14"/>
        <v>0</v>
      </c>
      <c r="H112" s="107"/>
      <c r="I112" s="208"/>
      <c r="J112" s="172">
        <f t="shared" si="15"/>
        <v>27</v>
      </c>
      <c r="K112" s="107">
        <v>27000</v>
      </c>
      <c r="L112" s="208"/>
      <c r="M112" s="172">
        <f t="shared" si="16"/>
        <v>240</v>
      </c>
      <c r="N112" s="107">
        <v>240000</v>
      </c>
      <c r="O112" s="208"/>
      <c r="P112" s="172">
        <f t="shared" si="17"/>
        <v>60</v>
      </c>
      <c r="Q112" s="107">
        <v>60000</v>
      </c>
      <c r="R112" s="208"/>
      <c r="S112" s="172">
        <f t="shared" si="18"/>
        <v>0</v>
      </c>
      <c r="T112" s="107"/>
      <c r="U112" s="208"/>
      <c r="V112" s="108">
        <f t="shared" si="22"/>
        <v>567</v>
      </c>
      <c r="W112" s="106">
        <f t="shared" si="23"/>
        <v>567000</v>
      </c>
      <c r="X112" s="82"/>
      <c r="Y112" s="108"/>
      <c r="Z112" s="107"/>
      <c r="AA112" s="107"/>
      <c r="AB112" s="107"/>
      <c r="AC112" s="107"/>
      <c r="AD112" s="107"/>
      <c r="AE112" s="107"/>
      <c r="AF112" s="106">
        <f t="shared" si="19"/>
        <v>0</v>
      </c>
    </row>
    <row r="113" spans="2:32" ht="13.5" customHeight="1">
      <c r="B113" s="173">
        <v>43414</v>
      </c>
      <c r="C113" s="289">
        <v>36</v>
      </c>
      <c r="D113" s="172">
        <f t="shared" si="13"/>
        <v>0</v>
      </c>
      <c r="E113" s="107"/>
      <c r="F113" s="206"/>
      <c r="G113" s="172">
        <f t="shared" si="14"/>
        <v>6</v>
      </c>
      <c r="H113" s="107">
        <v>6000</v>
      </c>
      <c r="I113" s="206"/>
      <c r="J113" s="172">
        <f t="shared" si="15"/>
        <v>0</v>
      </c>
      <c r="K113" s="107"/>
      <c r="L113" s="206"/>
      <c r="M113" s="172">
        <f t="shared" si="16"/>
        <v>0</v>
      </c>
      <c r="N113" s="107"/>
      <c r="O113" s="206"/>
      <c r="P113" s="172">
        <f t="shared" si="17"/>
        <v>0</v>
      </c>
      <c r="Q113" s="107"/>
      <c r="R113" s="206"/>
      <c r="S113" s="172">
        <f t="shared" si="18"/>
        <v>0</v>
      </c>
      <c r="T113" s="107"/>
      <c r="U113" s="206"/>
      <c r="V113" s="108">
        <f t="shared" si="22"/>
        <v>6</v>
      </c>
      <c r="W113" s="106">
        <f t="shared" si="23"/>
        <v>6000</v>
      </c>
      <c r="X113" s="82"/>
      <c r="Y113" s="108"/>
      <c r="Z113" s="107"/>
      <c r="AA113" s="107"/>
      <c r="AB113" s="107"/>
      <c r="AC113" s="107"/>
      <c r="AD113" s="107"/>
      <c r="AE113" s="107"/>
      <c r="AF113" s="106">
        <f t="shared" si="19"/>
        <v>0</v>
      </c>
    </row>
    <row r="114" spans="2:32" ht="13.5" customHeight="1">
      <c r="B114" s="173">
        <v>43414</v>
      </c>
      <c r="C114" s="289">
        <v>37</v>
      </c>
      <c r="D114" s="172">
        <f t="shared" si="13"/>
        <v>0</v>
      </c>
      <c r="E114" s="107"/>
      <c r="F114" s="208"/>
      <c r="G114" s="172">
        <f t="shared" si="14"/>
        <v>4</v>
      </c>
      <c r="H114" s="107">
        <v>4000</v>
      </c>
      <c r="I114" s="208"/>
      <c r="J114" s="172">
        <f t="shared" si="15"/>
        <v>0</v>
      </c>
      <c r="K114" s="107"/>
      <c r="L114" s="208"/>
      <c r="M114" s="172">
        <f t="shared" si="16"/>
        <v>0</v>
      </c>
      <c r="N114" s="107"/>
      <c r="O114" s="208"/>
      <c r="P114" s="172">
        <f t="shared" si="17"/>
        <v>0</v>
      </c>
      <c r="Q114" s="107"/>
      <c r="R114" s="208"/>
      <c r="S114" s="172">
        <f t="shared" si="18"/>
        <v>0</v>
      </c>
      <c r="T114" s="107"/>
      <c r="U114" s="208"/>
      <c r="V114" s="108">
        <f t="shared" si="22"/>
        <v>4</v>
      </c>
      <c r="W114" s="106">
        <f t="shared" si="23"/>
        <v>4000</v>
      </c>
      <c r="X114" s="82"/>
      <c r="Y114" s="108"/>
      <c r="Z114" s="107"/>
      <c r="AA114" s="107"/>
      <c r="AB114" s="107"/>
      <c r="AC114" s="107"/>
      <c r="AD114" s="107"/>
      <c r="AE114" s="107"/>
      <c r="AF114" s="106">
        <f t="shared" si="19"/>
        <v>0</v>
      </c>
    </row>
    <row r="115" spans="2:32" ht="13.5" customHeight="1">
      <c r="B115" s="173">
        <v>43414</v>
      </c>
      <c r="C115" s="289">
        <v>38</v>
      </c>
      <c r="D115" s="172">
        <f t="shared" si="13"/>
        <v>0</v>
      </c>
      <c r="E115" s="107"/>
      <c r="F115" s="208"/>
      <c r="G115" s="172">
        <f t="shared" si="14"/>
        <v>6</v>
      </c>
      <c r="H115" s="107">
        <v>6000</v>
      </c>
      <c r="I115" s="208"/>
      <c r="J115" s="172">
        <f t="shared" si="15"/>
        <v>0</v>
      </c>
      <c r="K115" s="107"/>
      <c r="L115" s="208"/>
      <c r="M115" s="172">
        <f t="shared" si="16"/>
        <v>0</v>
      </c>
      <c r="N115" s="107"/>
      <c r="O115" s="208"/>
      <c r="P115" s="172">
        <f t="shared" si="17"/>
        <v>0</v>
      </c>
      <c r="Q115" s="107"/>
      <c r="R115" s="208"/>
      <c r="S115" s="172">
        <f t="shared" si="18"/>
        <v>0</v>
      </c>
      <c r="T115" s="107"/>
      <c r="U115" s="208"/>
      <c r="V115" s="108">
        <f t="shared" si="22"/>
        <v>6</v>
      </c>
      <c r="W115" s="106">
        <f t="shared" si="23"/>
        <v>6000</v>
      </c>
      <c r="X115" s="82"/>
      <c r="Y115" s="108"/>
      <c r="Z115" s="107"/>
      <c r="AA115" s="107"/>
      <c r="AB115" s="107"/>
      <c r="AC115" s="107"/>
      <c r="AD115" s="107"/>
      <c r="AE115" s="107"/>
      <c r="AF115" s="106">
        <f t="shared" si="19"/>
        <v>0</v>
      </c>
    </row>
    <row r="116" spans="2:32" ht="13.5" customHeight="1">
      <c r="B116" s="173">
        <v>43420</v>
      </c>
      <c r="C116" s="289">
        <v>39</v>
      </c>
      <c r="D116" s="172">
        <f t="shared" si="13"/>
        <v>1080</v>
      </c>
      <c r="E116" s="107">
        <v>1080000</v>
      </c>
      <c r="F116" s="208"/>
      <c r="G116" s="172">
        <f t="shared" si="14"/>
        <v>0</v>
      </c>
      <c r="H116" s="107"/>
      <c r="I116" s="208"/>
      <c r="J116" s="172">
        <f t="shared" si="15"/>
        <v>121.5</v>
      </c>
      <c r="K116" s="107">
        <v>121500</v>
      </c>
      <c r="L116" s="208"/>
      <c r="M116" s="172">
        <f t="shared" si="16"/>
        <v>1080</v>
      </c>
      <c r="N116" s="107">
        <v>1080000</v>
      </c>
      <c r="O116" s="208"/>
      <c r="P116" s="172">
        <f t="shared" si="17"/>
        <v>0</v>
      </c>
      <c r="Q116" s="107"/>
      <c r="R116" s="208"/>
      <c r="S116" s="172">
        <f t="shared" si="18"/>
        <v>0</v>
      </c>
      <c r="T116" s="107"/>
      <c r="U116" s="208"/>
      <c r="V116" s="108">
        <f t="shared" si="22"/>
        <v>2281.5</v>
      </c>
      <c r="W116" s="106">
        <f t="shared" si="23"/>
        <v>2281500</v>
      </c>
      <c r="X116" s="82"/>
      <c r="Y116" s="108"/>
      <c r="Z116" s="107"/>
      <c r="AA116" s="107"/>
      <c r="AB116" s="107"/>
      <c r="AC116" s="107"/>
      <c r="AD116" s="107"/>
      <c r="AE116" s="107"/>
      <c r="AF116" s="106">
        <f t="shared" si="19"/>
        <v>0</v>
      </c>
    </row>
    <row r="117" spans="2:32" ht="13.5" customHeight="1">
      <c r="B117" s="173">
        <v>43456</v>
      </c>
      <c r="C117" s="289">
        <v>39</v>
      </c>
      <c r="D117" s="172">
        <f t="shared" si="13"/>
        <v>0</v>
      </c>
      <c r="E117" s="107"/>
      <c r="F117" s="208"/>
      <c r="G117" s="172">
        <f t="shared" si="14"/>
        <v>27</v>
      </c>
      <c r="H117" s="107">
        <v>27000</v>
      </c>
      <c r="I117" s="208"/>
      <c r="J117" s="172">
        <f t="shared" si="15"/>
        <v>0</v>
      </c>
      <c r="K117" s="107"/>
      <c r="L117" s="208"/>
      <c r="M117" s="172">
        <f t="shared" si="16"/>
        <v>0</v>
      </c>
      <c r="N117" s="107"/>
      <c r="O117" s="208"/>
      <c r="P117" s="172">
        <f t="shared" si="17"/>
        <v>0</v>
      </c>
      <c r="Q117" s="107"/>
      <c r="R117" s="208"/>
      <c r="S117" s="172">
        <f t="shared" si="18"/>
        <v>0</v>
      </c>
      <c r="T117" s="107"/>
      <c r="U117" s="208"/>
      <c r="V117" s="108">
        <f t="shared" si="22"/>
        <v>27</v>
      </c>
      <c r="W117" s="106">
        <f t="shared" si="23"/>
        <v>27000</v>
      </c>
      <c r="X117" s="82"/>
      <c r="Y117" s="108"/>
      <c r="Z117" s="107"/>
      <c r="AA117" s="107"/>
      <c r="AB117" s="107"/>
      <c r="AC117" s="107"/>
      <c r="AD117" s="107"/>
      <c r="AE117" s="107"/>
      <c r="AF117" s="106">
        <f t="shared" si="19"/>
        <v>0</v>
      </c>
    </row>
    <row r="118" spans="2:32" ht="13.5" customHeight="1">
      <c r="B118" s="173">
        <v>43461</v>
      </c>
      <c r="C118" s="289">
        <v>40</v>
      </c>
      <c r="D118" s="172">
        <f t="shared" si="13"/>
        <v>0</v>
      </c>
      <c r="E118" s="107"/>
      <c r="F118" s="208"/>
      <c r="G118" s="172">
        <f t="shared" si="14"/>
        <v>0</v>
      </c>
      <c r="H118" s="107"/>
      <c r="I118" s="208"/>
      <c r="J118" s="172">
        <f t="shared" si="15"/>
        <v>0</v>
      </c>
      <c r="K118" s="107"/>
      <c r="L118" s="208"/>
      <c r="M118" s="172">
        <f t="shared" si="16"/>
        <v>0</v>
      </c>
      <c r="N118" s="107"/>
      <c r="O118" s="208"/>
      <c r="P118" s="172">
        <f t="shared" si="17"/>
        <v>0</v>
      </c>
      <c r="Q118" s="107"/>
      <c r="R118" s="208"/>
      <c r="S118" s="172">
        <f t="shared" si="18"/>
        <v>162</v>
      </c>
      <c r="T118" s="107">
        <v>162000</v>
      </c>
      <c r="U118" s="208"/>
      <c r="V118" s="108">
        <f t="shared" si="22"/>
        <v>162</v>
      </c>
      <c r="W118" s="106">
        <f t="shared" si="23"/>
        <v>162000</v>
      </c>
      <c r="X118" s="82"/>
      <c r="Y118" s="108"/>
      <c r="Z118" s="107"/>
      <c r="AA118" s="107"/>
      <c r="AB118" s="107"/>
      <c r="AC118" s="107"/>
      <c r="AD118" s="107"/>
      <c r="AE118" s="107"/>
      <c r="AF118" s="106">
        <f t="shared" si="19"/>
        <v>0</v>
      </c>
    </row>
    <row r="119" spans="2:32" ht="13.5" customHeight="1">
      <c r="B119" s="173">
        <v>43487</v>
      </c>
      <c r="C119" s="289">
        <v>40</v>
      </c>
      <c r="D119" s="172">
        <f t="shared" si="13"/>
        <v>1440</v>
      </c>
      <c r="E119" s="107">
        <v>1440000</v>
      </c>
      <c r="F119" s="208"/>
      <c r="G119" s="172">
        <f t="shared" si="14"/>
        <v>0</v>
      </c>
      <c r="H119" s="107"/>
      <c r="I119" s="208"/>
      <c r="J119" s="172">
        <f t="shared" si="15"/>
        <v>162</v>
      </c>
      <c r="K119" s="107">
        <v>162000</v>
      </c>
      <c r="L119" s="208"/>
      <c r="M119" s="172">
        <f t="shared" si="16"/>
        <v>1440</v>
      </c>
      <c r="N119" s="107">
        <v>1440000</v>
      </c>
      <c r="O119" s="208"/>
      <c r="P119" s="172">
        <f t="shared" si="17"/>
        <v>360</v>
      </c>
      <c r="Q119" s="107">
        <v>360000</v>
      </c>
      <c r="R119" s="208"/>
      <c r="S119" s="172">
        <f t="shared" si="18"/>
        <v>0</v>
      </c>
      <c r="T119" s="107"/>
      <c r="U119" s="208"/>
      <c r="V119" s="108">
        <f t="shared" si="22"/>
        <v>3402</v>
      </c>
      <c r="W119" s="106">
        <f t="shared" si="23"/>
        <v>3402000</v>
      </c>
      <c r="X119" s="82"/>
      <c r="Y119" s="108"/>
      <c r="Z119" s="107"/>
      <c r="AA119" s="107"/>
      <c r="AB119" s="107"/>
      <c r="AC119" s="107"/>
      <c r="AD119" s="107"/>
      <c r="AE119" s="107"/>
      <c r="AF119" s="106">
        <f t="shared" si="19"/>
        <v>0</v>
      </c>
    </row>
    <row r="120" spans="2:32" ht="13.5" customHeight="1">
      <c r="B120" s="173">
        <v>43530</v>
      </c>
      <c r="C120" s="289">
        <v>40</v>
      </c>
      <c r="D120" s="172">
        <f t="shared" si="13"/>
        <v>0</v>
      </c>
      <c r="E120" s="107"/>
      <c r="F120" s="208"/>
      <c r="G120" s="172">
        <f t="shared" si="14"/>
        <v>36</v>
      </c>
      <c r="H120" s="107">
        <v>36000</v>
      </c>
      <c r="I120" s="208"/>
      <c r="J120" s="172">
        <f t="shared" si="15"/>
        <v>0</v>
      </c>
      <c r="K120" s="107"/>
      <c r="L120" s="208"/>
      <c r="M120" s="172">
        <f t="shared" si="16"/>
        <v>0</v>
      </c>
      <c r="N120" s="107"/>
      <c r="O120" s="208"/>
      <c r="P120" s="172">
        <f t="shared" si="17"/>
        <v>0</v>
      </c>
      <c r="Q120" s="107"/>
      <c r="R120" s="208"/>
      <c r="S120" s="172">
        <f t="shared" si="18"/>
        <v>0</v>
      </c>
      <c r="T120" s="107"/>
      <c r="U120" s="208"/>
      <c r="V120" s="108">
        <f t="shared" ref="V120:V183" si="24">D120+G120+J120+M120+P120+S120</f>
        <v>36</v>
      </c>
      <c r="W120" s="106">
        <f t="shared" ref="W120:W183" si="25">E120+H120+K120+N120+Q120+T120</f>
        <v>36000</v>
      </c>
      <c r="X120" s="82"/>
      <c r="Y120" s="108"/>
      <c r="Z120" s="107"/>
      <c r="AA120" s="107"/>
      <c r="AB120" s="107"/>
      <c r="AC120" s="107"/>
      <c r="AD120" s="107"/>
      <c r="AE120" s="107"/>
      <c r="AF120" s="106">
        <f t="shared" si="19"/>
        <v>0</v>
      </c>
    </row>
    <row r="121" spans="2:32" ht="13.5" customHeight="1">
      <c r="B121" s="173">
        <v>43574</v>
      </c>
      <c r="C121" s="289">
        <v>41</v>
      </c>
      <c r="D121" s="172">
        <f t="shared" si="13"/>
        <v>0</v>
      </c>
      <c r="E121" s="107"/>
      <c r="F121" s="206"/>
      <c r="G121" s="172">
        <f t="shared" si="14"/>
        <v>0</v>
      </c>
      <c r="H121" s="107"/>
      <c r="I121" s="206"/>
      <c r="J121" s="172">
        <f t="shared" si="15"/>
        <v>0</v>
      </c>
      <c r="K121" s="107"/>
      <c r="L121" s="206"/>
      <c r="M121" s="172">
        <f t="shared" si="16"/>
        <v>0</v>
      </c>
      <c r="N121" s="107"/>
      <c r="O121" s="206"/>
      <c r="P121" s="172">
        <f t="shared" si="17"/>
        <v>0</v>
      </c>
      <c r="Q121" s="107"/>
      <c r="R121" s="206"/>
      <c r="S121" s="172">
        <f t="shared" si="18"/>
        <v>117</v>
      </c>
      <c r="T121" s="107">
        <v>117000</v>
      </c>
      <c r="U121" s="206"/>
      <c r="V121" s="108">
        <f t="shared" si="24"/>
        <v>117</v>
      </c>
      <c r="W121" s="106">
        <f t="shared" si="25"/>
        <v>117000</v>
      </c>
      <c r="X121" s="82"/>
      <c r="Y121" s="108"/>
      <c r="Z121" s="107"/>
      <c r="AA121" s="107"/>
      <c r="AB121" s="107"/>
      <c r="AC121" s="107"/>
      <c r="AD121" s="107"/>
      <c r="AE121" s="107"/>
      <c r="AF121" s="106">
        <f t="shared" si="19"/>
        <v>0</v>
      </c>
    </row>
    <row r="122" spans="2:32" ht="13.5" customHeight="1">
      <c r="B122" s="173">
        <v>43582</v>
      </c>
      <c r="C122" s="289">
        <v>41</v>
      </c>
      <c r="D122" s="172">
        <f t="shared" si="13"/>
        <v>1040</v>
      </c>
      <c r="E122" s="107">
        <v>1040000</v>
      </c>
      <c r="F122" s="206"/>
      <c r="G122" s="172">
        <f t="shared" si="14"/>
        <v>0</v>
      </c>
      <c r="H122" s="107"/>
      <c r="I122" s="206"/>
      <c r="J122" s="172">
        <f t="shared" si="15"/>
        <v>117</v>
      </c>
      <c r="K122" s="107">
        <v>117000</v>
      </c>
      <c r="L122" s="206"/>
      <c r="M122" s="172">
        <f t="shared" si="16"/>
        <v>1040</v>
      </c>
      <c r="N122" s="107">
        <v>1040000</v>
      </c>
      <c r="O122" s="206"/>
      <c r="P122" s="172">
        <f t="shared" si="17"/>
        <v>260</v>
      </c>
      <c r="Q122" s="107">
        <v>260000</v>
      </c>
      <c r="R122" s="206"/>
      <c r="S122" s="172">
        <f t="shared" si="18"/>
        <v>0</v>
      </c>
      <c r="T122" s="107"/>
      <c r="U122" s="206"/>
      <c r="V122" s="108">
        <f t="shared" si="24"/>
        <v>2457</v>
      </c>
      <c r="W122" s="106">
        <f t="shared" si="25"/>
        <v>2457000</v>
      </c>
      <c r="X122" s="82"/>
      <c r="Y122" s="108"/>
      <c r="Z122" s="107"/>
      <c r="AA122" s="107"/>
      <c r="AB122" s="107"/>
      <c r="AC122" s="107"/>
      <c r="AD122" s="107"/>
      <c r="AE122" s="107"/>
      <c r="AF122" s="106">
        <f t="shared" si="19"/>
        <v>0</v>
      </c>
    </row>
    <row r="123" spans="2:32" ht="13.5" customHeight="1">
      <c r="B123" s="173">
        <v>43586</v>
      </c>
      <c r="C123" s="289">
        <v>41</v>
      </c>
      <c r="D123" s="172">
        <f t="shared" si="13"/>
        <v>0</v>
      </c>
      <c r="E123" s="107"/>
      <c r="F123" s="206"/>
      <c r="G123" s="172">
        <f t="shared" si="14"/>
        <v>26</v>
      </c>
      <c r="H123" s="107">
        <v>26000</v>
      </c>
      <c r="I123" s="206"/>
      <c r="J123" s="172">
        <f t="shared" si="15"/>
        <v>0</v>
      </c>
      <c r="K123" s="107"/>
      <c r="L123" s="206"/>
      <c r="M123" s="172">
        <f t="shared" si="16"/>
        <v>0</v>
      </c>
      <c r="N123" s="107"/>
      <c r="O123" s="206"/>
      <c r="P123" s="172">
        <f t="shared" si="17"/>
        <v>0</v>
      </c>
      <c r="Q123" s="107"/>
      <c r="R123" s="206"/>
      <c r="S123" s="172">
        <f t="shared" si="18"/>
        <v>0</v>
      </c>
      <c r="T123" s="107"/>
      <c r="U123" s="206"/>
      <c r="V123" s="108">
        <f t="shared" si="24"/>
        <v>26</v>
      </c>
      <c r="W123" s="106">
        <f t="shared" si="25"/>
        <v>26000</v>
      </c>
      <c r="X123" s="82"/>
      <c r="Y123" s="108"/>
      <c r="Z123" s="107"/>
      <c r="AA123" s="107"/>
      <c r="AB123" s="107"/>
      <c r="AC123" s="107"/>
      <c r="AD123" s="107"/>
      <c r="AE123" s="107"/>
      <c r="AF123" s="106">
        <f t="shared" si="19"/>
        <v>0</v>
      </c>
    </row>
    <row r="124" spans="2:32" ht="13.5" customHeight="1">
      <c r="B124" s="173">
        <v>43624</v>
      </c>
      <c r="C124" s="289">
        <v>42</v>
      </c>
      <c r="D124" s="172">
        <f t="shared" si="13"/>
        <v>0</v>
      </c>
      <c r="E124" s="107"/>
      <c r="F124" s="206"/>
      <c r="G124" s="172">
        <f t="shared" si="14"/>
        <v>0</v>
      </c>
      <c r="H124" s="107"/>
      <c r="I124" s="206"/>
      <c r="J124" s="172">
        <f t="shared" si="15"/>
        <v>0</v>
      </c>
      <c r="K124" s="107"/>
      <c r="L124" s="206"/>
      <c r="M124" s="172">
        <f t="shared" si="16"/>
        <v>0</v>
      </c>
      <c r="N124" s="107"/>
      <c r="O124" s="206"/>
      <c r="P124" s="172">
        <f t="shared" si="17"/>
        <v>0</v>
      </c>
      <c r="Q124" s="107"/>
      <c r="R124" s="206"/>
      <c r="S124" s="172">
        <f t="shared" si="18"/>
        <v>27</v>
      </c>
      <c r="T124" s="107">
        <v>27000</v>
      </c>
      <c r="U124" s="206"/>
      <c r="V124" s="108">
        <f t="shared" si="24"/>
        <v>27</v>
      </c>
      <c r="W124" s="106">
        <f t="shared" si="25"/>
        <v>27000</v>
      </c>
      <c r="X124" s="82"/>
      <c r="Y124" s="108"/>
      <c r="Z124" s="107"/>
      <c r="AA124" s="107"/>
      <c r="AB124" s="107"/>
      <c r="AC124" s="107"/>
      <c r="AD124" s="107"/>
      <c r="AE124" s="107"/>
      <c r="AF124" s="106">
        <f t="shared" si="19"/>
        <v>0</v>
      </c>
    </row>
    <row r="125" spans="2:32" ht="13.5" customHeight="1">
      <c r="B125" s="173">
        <v>43643</v>
      </c>
      <c r="C125" s="289">
        <v>42</v>
      </c>
      <c r="D125" s="172">
        <f t="shared" si="13"/>
        <v>0</v>
      </c>
      <c r="E125" s="107"/>
      <c r="F125" s="206"/>
      <c r="G125" s="172">
        <f t="shared" si="14"/>
        <v>0</v>
      </c>
      <c r="H125" s="107"/>
      <c r="I125" s="206"/>
      <c r="J125" s="172">
        <f t="shared" si="15"/>
        <v>27</v>
      </c>
      <c r="K125" s="107">
        <v>27000</v>
      </c>
      <c r="L125" s="206"/>
      <c r="M125" s="172">
        <f t="shared" si="16"/>
        <v>240</v>
      </c>
      <c r="N125" s="107">
        <v>240000</v>
      </c>
      <c r="O125" s="206"/>
      <c r="P125" s="172">
        <f t="shared" si="17"/>
        <v>0</v>
      </c>
      <c r="Q125" s="107"/>
      <c r="R125" s="206"/>
      <c r="S125" s="172">
        <f t="shared" si="18"/>
        <v>0</v>
      </c>
      <c r="T125" s="107"/>
      <c r="U125" s="206"/>
      <c r="V125" s="108">
        <f t="shared" si="24"/>
        <v>267</v>
      </c>
      <c r="W125" s="106">
        <f t="shared" si="25"/>
        <v>267000</v>
      </c>
      <c r="X125" s="82"/>
      <c r="Y125" s="108"/>
      <c r="Z125" s="107"/>
      <c r="AA125" s="107"/>
      <c r="AB125" s="107"/>
      <c r="AC125" s="107"/>
      <c r="AD125" s="107"/>
      <c r="AE125" s="107"/>
      <c r="AF125" s="106">
        <f t="shared" si="19"/>
        <v>0</v>
      </c>
    </row>
    <row r="126" spans="2:32" ht="13.5" customHeight="1">
      <c r="B126" s="173">
        <v>43644</v>
      </c>
      <c r="C126" s="289">
        <v>42</v>
      </c>
      <c r="D126" s="172">
        <f t="shared" si="13"/>
        <v>240</v>
      </c>
      <c r="E126" s="107">
        <v>240000</v>
      </c>
      <c r="F126" s="206"/>
      <c r="G126" s="172">
        <f t="shared" si="14"/>
        <v>0</v>
      </c>
      <c r="H126" s="107"/>
      <c r="I126" s="206"/>
      <c r="J126" s="172">
        <f t="shared" si="15"/>
        <v>0</v>
      </c>
      <c r="K126" s="107"/>
      <c r="L126" s="206"/>
      <c r="M126" s="172">
        <f t="shared" si="16"/>
        <v>0</v>
      </c>
      <c r="N126" s="107"/>
      <c r="O126" s="206"/>
      <c r="P126" s="172">
        <f t="shared" si="17"/>
        <v>60</v>
      </c>
      <c r="Q126" s="107">
        <v>60000</v>
      </c>
      <c r="R126" s="206"/>
      <c r="S126" s="172">
        <f t="shared" si="18"/>
        <v>0</v>
      </c>
      <c r="T126" s="107"/>
      <c r="U126" s="206"/>
      <c r="V126" s="108">
        <f t="shared" si="24"/>
        <v>300</v>
      </c>
      <c r="W126" s="106">
        <f t="shared" si="25"/>
        <v>300000</v>
      </c>
      <c r="X126" s="82"/>
      <c r="Y126" s="108"/>
      <c r="Z126" s="107"/>
      <c r="AA126" s="107"/>
      <c r="AB126" s="107"/>
      <c r="AC126" s="107"/>
      <c r="AD126" s="107"/>
      <c r="AE126" s="107"/>
      <c r="AF126" s="106">
        <f t="shared" si="19"/>
        <v>0</v>
      </c>
    </row>
    <row r="127" spans="2:32" ht="13.5" customHeight="1">
      <c r="B127" s="173">
        <v>43649</v>
      </c>
      <c r="C127" s="289">
        <v>43</v>
      </c>
      <c r="D127" s="172">
        <f t="shared" si="13"/>
        <v>0</v>
      </c>
      <c r="E127" s="107"/>
      <c r="F127" s="206"/>
      <c r="G127" s="172">
        <f t="shared" si="14"/>
        <v>0</v>
      </c>
      <c r="H127" s="107"/>
      <c r="I127" s="206"/>
      <c r="J127" s="172">
        <f t="shared" si="15"/>
        <v>0</v>
      </c>
      <c r="K127" s="107"/>
      <c r="L127" s="206"/>
      <c r="M127" s="172">
        <f t="shared" si="16"/>
        <v>0</v>
      </c>
      <c r="N127" s="107"/>
      <c r="O127" s="206"/>
      <c r="P127" s="172">
        <f t="shared" si="17"/>
        <v>0</v>
      </c>
      <c r="Q127" s="107"/>
      <c r="R127" s="206"/>
      <c r="S127" s="172">
        <f t="shared" si="18"/>
        <v>54</v>
      </c>
      <c r="T127" s="107">
        <f>54000</f>
        <v>54000</v>
      </c>
      <c r="U127" s="206"/>
      <c r="V127" s="108">
        <f t="shared" si="24"/>
        <v>54</v>
      </c>
      <c r="W127" s="106">
        <f t="shared" si="25"/>
        <v>54000</v>
      </c>
      <c r="X127" s="82"/>
      <c r="Y127" s="108"/>
      <c r="Z127" s="107"/>
      <c r="AA127" s="107"/>
      <c r="AB127" s="107"/>
      <c r="AC127" s="107"/>
      <c r="AD127" s="107"/>
      <c r="AE127" s="107"/>
      <c r="AF127" s="106">
        <f t="shared" si="19"/>
        <v>0</v>
      </c>
    </row>
    <row r="128" spans="2:32" ht="13.5" customHeight="1">
      <c r="B128" s="173">
        <v>43651</v>
      </c>
      <c r="C128" s="289">
        <v>42</v>
      </c>
      <c r="D128" s="172">
        <f t="shared" si="13"/>
        <v>0</v>
      </c>
      <c r="E128" s="107"/>
      <c r="F128" s="206"/>
      <c r="G128" s="172">
        <f t="shared" si="14"/>
        <v>6</v>
      </c>
      <c r="H128" s="107">
        <f>6000</f>
        <v>6000</v>
      </c>
      <c r="I128" s="206"/>
      <c r="J128" s="172">
        <f t="shared" si="15"/>
        <v>0</v>
      </c>
      <c r="K128" s="107"/>
      <c r="L128" s="206"/>
      <c r="M128" s="172">
        <f t="shared" si="16"/>
        <v>0</v>
      </c>
      <c r="N128" s="107"/>
      <c r="O128" s="206"/>
      <c r="P128" s="172">
        <f t="shared" si="17"/>
        <v>0</v>
      </c>
      <c r="Q128" s="107"/>
      <c r="R128" s="206"/>
      <c r="S128" s="172">
        <f t="shared" si="18"/>
        <v>0</v>
      </c>
      <c r="T128" s="107"/>
      <c r="U128" s="206"/>
      <c r="V128" s="108">
        <f t="shared" si="24"/>
        <v>6</v>
      </c>
      <c r="W128" s="106">
        <f t="shared" si="25"/>
        <v>6000</v>
      </c>
      <c r="X128" s="82"/>
      <c r="Y128" s="108"/>
      <c r="Z128" s="107"/>
      <c r="AA128" s="107"/>
      <c r="AB128" s="107"/>
      <c r="AC128" s="107"/>
      <c r="AD128" s="107"/>
      <c r="AE128" s="107"/>
      <c r="AF128" s="106">
        <f t="shared" si="19"/>
        <v>0</v>
      </c>
    </row>
    <row r="129" spans="2:32" ht="13.5" customHeight="1">
      <c r="B129" s="173">
        <v>43666</v>
      </c>
      <c r="C129" s="289">
        <v>44</v>
      </c>
      <c r="D129" s="172">
        <f t="shared" si="13"/>
        <v>0</v>
      </c>
      <c r="E129" s="107"/>
      <c r="F129" s="206"/>
      <c r="G129" s="172">
        <f t="shared" si="14"/>
        <v>0</v>
      </c>
      <c r="H129" s="107"/>
      <c r="I129" s="206"/>
      <c r="J129" s="172">
        <f t="shared" si="15"/>
        <v>0</v>
      </c>
      <c r="K129" s="107"/>
      <c r="L129" s="206"/>
      <c r="M129" s="172">
        <f t="shared" si="16"/>
        <v>0</v>
      </c>
      <c r="N129" s="107"/>
      <c r="O129" s="206"/>
      <c r="P129" s="172">
        <f t="shared" si="17"/>
        <v>0</v>
      </c>
      <c r="Q129" s="107"/>
      <c r="R129" s="206"/>
      <c r="S129" s="172">
        <f t="shared" si="18"/>
        <v>27</v>
      </c>
      <c r="T129" s="107">
        <v>27000</v>
      </c>
      <c r="U129" s="206"/>
      <c r="V129" s="108">
        <f t="shared" si="24"/>
        <v>27</v>
      </c>
      <c r="W129" s="106">
        <f t="shared" si="25"/>
        <v>27000</v>
      </c>
      <c r="X129" s="82"/>
      <c r="Y129" s="108"/>
      <c r="Z129" s="107"/>
      <c r="AA129" s="107"/>
      <c r="AB129" s="107"/>
      <c r="AC129" s="107"/>
      <c r="AD129" s="107"/>
      <c r="AE129" s="107"/>
      <c r="AF129" s="106">
        <f t="shared" si="19"/>
        <v>0</v>
      </c>
    </row>
    <row r="130" spans="2:32" ht="13.5" customHeight="1">
      <c r="B130" s="173">
        <v>43669</v>
      </c>
      <c r="C130" s="289">
        <v>43</v>
      </c>
      <c r="D130" s="172">
        <f t="shared" si="13"/>
        <v>480</v>
      </c>
      <c r="E130" s="107">
        <v>480000</v>
      </c>
      <c r="F130" s="206"/>
      <c r="G130" s="172">
        <f t="shared" si="14"/>
        <v>0</v>
      </c>
      <c r="H130" s="107"/>
      <c r="I130" s="206"/>
      <c r="J130" s="172">
        <f t="shared" si="15"/>
        <v>54</v>
      </c>
      <c r="K130" s="107">
        <v>54000</v>
      </c>
      <c r="L130" s="206"/>
      <c r="M130" s="172">
        <f t="shared" si="16"/>
        <v>480</v>
      </c>
      <c r="N130" s="107">
        <v>480000</v>
      </c>
      <c r="O130" s="206"/>
      <c r="P130" s="172">
        <f t="shared" si="17"/>
        <v>120</v>
      </c>
      <c r="Q130" s="107">
        <v>120000</v>
      </c>
      <c r="R130" s="206"/>
      <c r="S130" s="172">
        <f t="shared" si="18"/>
        <v>0</v>
      </c>
      <c r="T130" s="107"/>
      <c r="U130" s="206"/>
      <c r="V130" s="108">
        <f t="shared" si="24"/>
        <v>1134</v>
      </c>
      <c r="W130" s="106">
        <f t="shared" si="25"/>
        <v>1134000</v>
      </c>
      <c r="X130" s="82"/>
      <c r="Y130" s="108"/>
      <c r="Z130" s="107"/>
      <c r="AA130" s="107"/>
      <c r="AB130" s="107"/>
      <c r="AC130" s="107"/>
      <c r="AD130" s="107"/>
      <c r="AE130" s="107"/>
      <c r="AF130" s="106">
        <f t="shared" si="19"/>
        <v>0</v>
      </c>
    </row>
    <row r="131" spans="2:32" ht="13.5" customHeight="1">
      <c r="B131" s="173">
        <v>43670</v>
      </c>
      <c r="C131" s="289">
        <v>39</v>
      </c>
      <c r="D131" s="172">
        <f t="shared" si="13"/>
        <v>0</v>
      </c>
      <c r="E131" s="107"/>
      <c r="F131" s="206"/>
      <c r="G131" s="172">
        <f t="shared" si="14"/>
        <v>0</v>
      </c>
      <c r="H131" s="107"/>
      <c r="I131" s="206"/>
      <c r="J131" s="172">
        <f t="shared" si="15"/>
        <v>0</v>
      </c>
      <c r="K131" s="107"/>
      <c r="L131" s="206"/>
      <c r="M131" s="172">
        <f t="shared" si="16"/>
        <v>0</v>
      </c>
      <c r="N131" s="107"/>
      <c r="O131" s="206"/>
      <c r="P131" s="172">
        <f t="shared" si="17"/>
        <v>270</v>
      </c>
      <c r="Q131" s="107">
        <v>270000</v>
      </c>
      <c r="R131" s="206"/>
      <c r="S131" s="172">
        <f t="shared" si="18"/>
        <v>0</v>
      </c>
      <c r="T131" s="107"/>
      <c r="U131" s="206"/>
      <c r="V131" s="108">
        <f t="shared" si="24"/>
        <v>270</v>
      </c>
      <c r="W131" s="106">
        <f t="shared" si="25"/>
        <v>270000</v>
      </c>
      <c r="X131" s="82"/>
      <c r="Y131" s="108"/>
      <c r="Z131" s="107"/>
      <c r="AA131" s="107"/>
      <c r="AB131" s="107"/>
      <c r="AC131" s="107"/>
      <c r="AD131" s="107"/>
      <c r="AE131" s="107"/>
      <c r="AF131" s="106">
        <f t="shared" si="19"/>
        <v>0</v>
      </c>
    </row>
    <row r="132" spans="2:32" ht="13.5" customHeight="1">
      <c r="B132" s="173">
        <v>43683</v>
      </c>
      <c r="C132" s="289">
        <v>44</v>
      </c>
      <c r="D132" s="172">
        <f t="shared" si="13"/>
        <v>240</v>
      </c>
      <c r="E132" s="107">
        <v>240000</v>
      </c>
      <c r="F132" s="206"/>
      <c r="G132" s="172">
        <f t="shared" si="14"/>
        <v>0</v>
      </c>
      <c r="H132" s="107"/>
      <c r="I132" s="206"/>
      <c r="J132" s="172">
        <f t="shared" si="15"/>
        <v>27</v>
      </c>
      <c r="K132" s="107">
        <v>27000</v>
      </c>
      <c r="L132" s="206"/>
      <c r="M132" s="172">
        <f t="shared" si="16"/>
        <v>240</v>
      </c>
      <c r="N132" s="107">
        <v>240000</v>
      </c>
      <c r="O132" s="206"/>
      <c r="P132" s="172">
        <f t="shared" si="17"/>
        <v>60</v>
      </c>
      <c r="Q132" s="107">
        <v>60000</v>
      </c>
      <c r="R132" s="206"/>
      <c r="S132" s="172">
        <f t="shared" si="18"/>
        <v>0</v>
      </c>
      <c r="T132" s="107"/>
      <c r="U132" s="206"/>
      <c r="V132" s="108">
        <f t="shared" si="24"/>
        <v>567</v>
      </c>
      <c r="W132" s="106">
        <f t="shared" si="25"/>
        <v>567000</v>
      </c>
      <c r="X132" s="82"/>
      <c r="Y132" s="108"/>
      <c r="Z132" s="107"/>
      <c r="AA132" s="107"/>
      <c r="AB132" s="107"/>
      <c r="AC132" s="107"/>
      <c r="AD132" s="107"/>
      <c r="AE132" s="107"/>
      <c r="AF132" s="106">
        <f t="shared" si="19"/>
        <v>0</v>
      </c>
    </row>
    <row r="133" spans="2:32" ht="13.5" customHeight="1">
      <c r="B133" s="173">
        <v>43718</v>
      </c>
      <c r="C133" s="289">
        <v>43</v>
      </c>
      <c r="D133" s="172">
        <f t="shared" si="13"/>
        <v>0</v>
      </c>
      <c r="E133" s="107"/>
      <c r="F133" s="206"/>
      <c r="G133" s="172">
        <f t="shared" si="14"/>
        <v>12</v>
      </c>
      <c r="H133" s="107">
        <v>12000</v>
      </c>
      <c r="I133" s="206"/>
      <c r="J133" s="172">
        <f t="shared" si="15"/>
        <v>0</v>
      </c>
      <c r="K133" s="107"/>
      <c r="L133" s="206"/>
      <c r="M133" s="172">
        <f t="shared" si="16"/>
        <v>0</v>
      </c>
      <c r="N133" s="107"/>
      <c r="O133" s="206"/>
      <c r="P133" s="172">
        <f t="shared" si="17"/>
        <v>0</v>
      </c>
      <c r="Q133" s="107"/>
      <c r="R133" s="206"/>
      <c r="S133" s="172">
        <f t="shared" si="18"/>
        <v>0</v>
      </c>
      <c r="T133" s="107"/>
      <c r="U133" s="206"/>
      <c r="V133" s="108">
        <f t="shared" si="24"/>
        <v>12</v>
      </c>
      <c r="W133" s="106">
        <f t="shared" si="25"/>
        <v>12000</v>
      </c>
      <c r="X133" s="82"/>
      <c r="Y133" s="108"/>
      <c r="Z133" s="107"/>
      <c r="AA133" s="107"/>
      <c r="AB133" s="107"/>
      <c r="AC133" s="107"/>
      <c r="AD133" s="107"/>
      <c r="AE133" s="107"/>
      <c r="AF133" s="106">
        <f t="shared" si="19"/>
        <v>0</v>
      </c>
    </row>
    <row r="134" spans="2:32" ht="13.5" customHeight="1">
      <c r="B134" s="173">
        <v>43755</v>
      </c>
      <c r="C134" s="289">
        <v>44</v>
      </c>
      <c r="D134" s="172">
        <f t="shared" si="13"/>
        <v>0</v>
      </c>
      <c r="E134" s="107"/>
      <c r="F134" s="206"/>
      <c r="G134" s="172">
        <f t="shared" si="14"/>
        <v>6</v>
      </c>
      <c r="H134" s="107">
        <f>6000</f>
        <v>6000</v>
      </c>
      <c r="I134" s="206"/>
      <c r="J134" s="172">
        <f t="shared" si="15"/>
        <v>0</v>
      </c>
      <c r="K134" s="107"/>
      <c r="L134" s="206"/>
      <c r="M134" s="172">
        <f t="shared" si="16"/>
        <v>0</v>
      </c>
      <c r="N134" s="107"/>
      <c r="O134" s="206"/>
      <c r="P134" s="172">
        <f t="shared" si="17"/>
        <v>0</v>
      </c>
      <c r="Q134" s="107"/>
      <c r="R134" s="206"/>
      <c r="S134" s="172">
        <f t="shared" si="18"/>
        <v>0</v>
      </c>
      <c r="T134" s="107"/>
      <c r="U134" s="206"/>
      <c r="V134" s="108">
        <f t="shared" si="24"/>
        <v>6</v>
      </c>
      <c r="W134" s="106">
        <f t="shared" si="25"/>
        <v>6000</v>
      </c>
      <c r="X134" s="82"/>
      <c r="Y134" s="108"/>
      <c r="Z134" s="107"/>
      <c r="AA134" s="107"/>
      <c r="AB134" s="107"/>
      <c r="AC134" s="107"/>
      <c r="AD134" s="107"/>
      <c r="AE134" s="107"/>
      <c r="AF134" s="106">
        <f t="shared" si="19"/>
        <v>0</v>
      </c>
    </row>
    <row r="135" spans="2:32" ht="13.5" customHeight="1">
      <c r="B135" s="173">
        <v>43769</v>
      </c>
      <c r="C135" s="289"/>
      <c r="D135" s="172">
        <f t="shared" ref="D135:D198" si="26">E135/1000</f>
        <v>0</v>
      </c>
      <c r="E135" s="107"/>
      <c r="F135" s="206"/>
      <c r="G135" s="172">
        <f t="shared" ref="G135:G198" si="27">H135/1000</f>
        <v>0</v>
      </c>
      <c r="H135" s="107"/>
      <c r="I135" s="206"/>
      <c r="J135" s="172">
        <f t="shared" ref="J135:J198" si="28">K135/1000</f>
        <v>0</v>
      </c>
      <c r="K135" s="107"/>
      <c r="L135" s="206"/>
      <c r="M135" s="172">
        <f t="shared" ref="M135:M198" si="29">N135/1000</f>
        <v>0</v>
      </c>
      <c r="N135" s="107"/>
      <c r="O135" s="206"/>
      <c r="P135" s="172">
        <f t="shared" ref="P135:P198" si="30">Q135/1000</f>
        <v>0</v>
      </c>
      <c r="Q135" s="107"/>
      <c r="R135" s="206"/>
      <c r="S135" s="172">
        <f t="shared" ref="S135:S198" si="31">T135/1000</f>
        <v>0</v>
      </c>
      <c r="T135" s="107"/>
      <c r="U135" s="206"/>
      <c r="V135" s="108">
        <f t="shared" si="24"/>
        <v>0</v>
      </c>
      <c r="W135" s="106">
        <f t="shared" si="25"/>
        <v>0</v>
      </c>
      <c r="X135" s="82"/>
      <c r="Y135" s="108">
        <v>1</v>
      </c>
      <c r="Z135" s="107">
        <v>2000000</v>
      </c>
      <c r="AA135" s="107">
        <v>50000</v>
      </c>
      <c r="AB135" s="107"/>
      <c r="AC135" s="107"/>
      <c r="AD135" s="107">
        <v>500000</v>
      </c>
      <c r="AE135" s="107">
        <v>225000</v>
      </c>
      <c r="AF135" s="106">
        <f t="shared" ref="AF135:AF198" si="32">SUBTOTAL(9,Z135:AE135)</f>
        <v>2775000</v>
      </c>
    </row>
    <row r="136" spans="2:32" ht="13.5" customHeight="1">
      <c r="B136" s="173">
        <v>43769</v>
      </c>
      <c r="C136" s="289"/>
      <c r="D136" s="172">
        <f t="shared" si="26"/>
        <v>0</v>
      </c>
      <c r="E136" s="107"/>
      <c r="F136" s="206"/>
      <c r="G136" s="172">
        <f t="shared" si="27"/>
        <v>0</v>
      </c>
      <c r="H136" s="107"/>
      <c r="I136" s="206"/>
      <c r="J136" s="172">
        <f t="shared" si="28"/>
        <v>0</v>
      </c>
      <c r="K136" s="107"/>
      <c r="L136" s="206"/>
      <c r="M136" s="172">
        <f t="shared" si="29"/>
        <v>0</v>
      </c>
      <c r="N136" s="107"/>
      <c r="O136" s="206"/>
      <c r="P136" s="172">
        <f t="shared" si="30"/>
        <v>0</v>
      </c>
      <c r="Q136" s="107"/>
      <c r="R136" s="206"/>
      <c r="S136" s="172">
        <f t="shared" si="31"/>
        <v>0</v>
      </c>
      <c r="T136" s="107"/>
      <c r="U136" s="206"/>
      <c r="V136" s="108">
        <f t="shared" si="24"/>
        <v>0</v>
      </c>
      <c r="W136" s="106">
        <f t="shared" si="25"/>
        <v>0</v>
      </c>
      <c r="X136" s="82"/>
      <c r="Y136" s="108">
        <v>1</v>
      </c>
      <c r="Z136" s="107"/>
      <c r="AA136" s="107"/>
      <c r="AB136" s="107">
        <v>225000</v>
      </c>
      <c r="AC136" s="107">
        <v>2000000</v>
      </c>
      <c r="AD136" s="107"/>
      <c r="AE136" s="107"/>
      <c r="AF136" s="106">
        <f t="shared" si="32"/>
        <v>2225000</v>
      </c>
    </row>
    <row r="137" spans="2:32" ht="13.5" customHeight="1">
      <c r="B137" s="173">
        <v>43796</v>
      </c>
      <c r="C137" s="289">
        <v>45</v>
      </c>
      <c r="D137" s="172">
        <f t="shared" si="26"/>
        <v>0</v>
      </c>
      <c r="E137" s="107"/>
      <c r="F137" s="206"/>
      <c r="G137" s="172">
        <f t="shared" si="27"/>
        <v>0</v>
      </c>
      <c r="H137" s="107"/>
      <c r="I137" s="206"/>
      <c r="J137" s="172">
        <f t="shared" si="28"/>
        <v>0</v>
      </c>
      <c r="K137" s="107"/>
      <c r="L137" s="206"/>
      <c r="M137" s="172">
        <f t="shared" si="29"/>
        <v>0</v>
      </c>
      <c r="N137" s="107"/>
      <c r="O137" s="206"/>
      <c r="P137" s="172">
        <f t="shared" si="30"/>
        <v>0</v>
      </c>
      <c r="Q137" s="107"/>
      <c r="R137" s="206"/>
      <c r="S137" s="172">
        <f t="shared" si="31"/>
        <v>139.5</v>
      </c>
      <c r="T137" s="107">
        <v>139500</v>
      </c>
      <c r="U137" s="206"/>
      <c r="V137" s="108">
        <f t="shared" si="24"/>
        <v>139.5</v>
      </c>
      <c r="W137" s="106">
        <f t="shared" si="25"/>
        <v>139500</v>
      </c>
      <c r="X137" s="82"/>
      <c r="Y137" s="108"/>
      <c r="Z137" s="107"/>
      <c r="AA137" s="107"/>
      <c r="AB137" s="107"/>
      <c r="AC137" s="107"/>
      <c r="AD137" s="107"/>
      <c r="AE137" s="107"/>
      <c r="AF137" s="106">
        <f t="shared" si="32"/>
        <v>0</v>
      </c>
    </row>
    <row r="138" spans="2:32" ht="13.5" customHeight="1">
      <c r="B138" s="173">
        <v>43813</v>
      </c>
      <c r="C138" s="289">
        <v>45</v>
      </c>
      <c r="D138" s="172">
        <f t="shared" si="26"/>
        <v>0</v>
      </c>
      <c r="E138" s="107"/>
      <c r="F138" s="206"/>
      <c r="G138" s="172">
        <f t="shared" si="27"/>
        <v>0</v>
      </c>
      <c r="H138" s="107"/>
      <c r="I138" s="206"/>
      <c r="J138" s="172">
        <f t="shared" si="28"/>
        <v>0</v>
      </c>
      <c r="K138" s="107"/>
      <c r="L138" s="206"/>
      <c r="M138" s="172">
        <f t="shared" si="29"/>
        <v>1240</v>
      </c>
      <c r="N138" s="107">
        <v>1240000</v>
      </c>
      <c r="O138" s="206"/>
      <c r="P138" s="172">
        <f t="shared" si="30"/>
        <v>0</v>
      </c>
      <c r="Q138" s="107"/>
      <c r="R138" s="206"/>
      <c r="S138" s="172">
        <f t="shared" si="31"/>
        <v>0</v>
      </c>
      <c r="T138" s="107"/>
      <c r="U138" s="206"/>
      <c r="V138" s="108">
        <f t="shared" si="24"/>
        <v>1240</v>
      </c>
      <c r="W138" s="106">
        <f t="shared" si="25"/>
        <v>1240000</v>
      </c>
      <c r="X138" s="82"/>
      <c r="Y138" s="108"/>
      <c r="Z138" s="107"/>
      <c r="AA138" s="107"/>
      <c r="AB138" s="107"/>
      <c r="AC138" s="107"/>
      <c r="AD138" s="107"/>
      <c r="AE138" s="107"/>
      <c r="AF138" s="106">
        <f t="shared" si="32"/>
        <v>0</v>
      </c>
    </row>
    <row r="139" spans="2:32" ht="13.5" customHeight="1">
      <c r="B139" s="173">
        <v>43818</v>
      </c>
      <c r="C139" s="289">
        <v>45</v>
      </c>
      <c r="D139" s="172">
        <f t="shared" si="26"/>
        <v>1240</v>
      </c>
      <c r="E139" s="107">
        <v>1240000</v>
      </c>
      <c r="F139" s="206"/>
      <c r="G139" s="172">
        <f t="shared" si="27"/>
        <v>0</v>
      </c>
      <c r="H139" s="107"/>
      <c r="I139" s="206"/>
      <c r="J139" s="172">
        <f t="shared" si="28"/>
        <v>139.5</v>
      </c>
      <c r="K139" s="107">
        <v>139500</v>
      </c>
      <c r="L139" s="206"/>
      <c r="M139" s="172">
        <f t="shared" si="29"/>
        <v>0</v>
      </c>
      <c r="N139" s="107"/>
      <c r="O139" s="206"/>
      <c r="P139" s="172">
        <f t="shared" si="30"/>
        <v>310</v>
      </c>
      <c r="Q139" s="107">
        <v>310000</v>
      </c>
      <c r="R139" s="206"/>
      <c r="S139" s="172">
        <f t="shared" si="31"/>
        <v>0</v>
      </c>
      <c r="T139" s="107"/>
      <c r="U139" s="206"/>
      <c r="V139" s="108">
        <f t="shared" si="24"/>
        <v>1689.5</v>
      </c>
      <c r="W139" s="106">
        <f t="shared" si="25"/>
        <v>1689500</v>
      </c>
      <c r="X139" s="82"/>
      <c r="Y139" s="108"/>
      <c r="Z139" s="107"/>
      <c r="AA139" s="107"/>
      <c r="AB139" s="107"/>
      <c r="AC139" s="107"/>
      <c r="AD139" s="107"/>
      <c r="AE139" s="107"/>
      <c r="AF139" s="106">
        <f t="shared" si="32"/>
        <v>0</v>
      </c>
    </row>
    <row r="140" spans="2:32" ht="13.5" customHeight="1">
      <c r="B140" s="173">
        <v>43837</v>
      </c>
      <c r="C140" s="289">
        <v>45</v>
      </c>
      <c r="D140" s="172">
        <f t="shared" si="26"/>
        <v>0</v>
      </c>
      <c r="E140" s="107"/>
      <c r="F140" s="206"/>
      <c r="G140" s="172">
        <f t="shared" si="27"/>
        <v>31</v>
      </c>
      <c r="H140" s="107">
        <v>31000</v>
      </c>
      <c r="I140" s="206"/>
      <c r="J140" s="172">
        <f t="shared" si="28"/>
        <v>0</v>
      </c>
      <c r="K140" s="107"/>
      <c r="L140" s="206"/>
      <c r="M140" s="172">
        <f t="shared" si="29"/>
        <v>0</v>
      </c>
      <c r="N140" s="107"/>
      <c r="O140" s="206"/>
      <c r="P140" s="172">
        <f t="shared" si="30"/>
        <v>0</v>
      </c>
      <c r="Q140" s="107"/>
      <c r="R140" s="206"/>
      <c r="S140" s="172">
        <f t="shared" si="31"/>
        <v>0</v>
      </c>
      <c r="T140" s="107"/>
      <c r="U140" s="206"/>
      <c r="V140" s="108">
        <f t="shared" si="24"/>
        <v>31</v>
      </c>
      <c r="W140" s="106">
        <f t="shared" si="25"/>
        <v>31000</v>
      </c>
      <c r="X140" s="82"/>
      <c r="Y140" s="108"/>
      <c r="Z140" s="107"/>
      <c r="AA140" s="107"/>
      <c r="AB140" s="107"/>
      <c r="AC140" s="107"/>
      <c r="AD140" s="107"/>
      <c r="AE140" s="107"/>
      <c r="AF140" s="106">
        <f t="shared" si="32"/>
        <v>0</v>
      </c>
    </row>
    <row r="141" spans="2:32" ht="13.5" customHeight="1">
      <c r="B141" s="173">
        <v>43902</v>
      </c>
      <c r="C141" s="289">
        <v>46</v>
      </c>
      <c r="D141" s="172">
        <f t="shared" si="26"/>
        <v>0</v>
      </c>
      <c r="E141" s="107"/>
      <c r="F141" s="206"/>
      <c r="G141" s="172">
        <f t="shared" si="27"/>
        <v>0</v>
      </c>
      <c r="H141" s="107"/>
      <c r="I141" s="206"/>
      <c r="J141" s="172">
        <f t="shared" si="28"/>
        <v>0</v>
      </c>
      <c r="K141" s="107"/>
      <c r="L141" s="206"/>
      <c r="M141" s="172">
        <f t="shared" si="29"/>
        <v>0</v>
      </c>
      <c r="N141" s="107"/>
      <c r="O141" s="206"/>
      <c r="P141" s="172">
        <f t="shared" si="30"/>
        <v>0</v>
      </c>
      <c r="Q141" s="107"/>
      <c r="R141" s="206"/>
      <c r="S141" s="172">
        <f t="shared" si="31"/>
        <v>27</v>
      </c>
      <c r="T141" s="107">
        <v>27000</v>
      </c>
      <c r="U141" s="206"/>
      <c r="V141" s="108">
        <f t="shared" si="24"/>
        <v>27</v>
      </c>
      <c r="W141" s="106">
        <f t="shared" si="25"/>
        <v>27000</v>
      </c>
      <c r="X141" s="82"/>
      <c r="Y141" s="108"/>
      <c r="Z141" s="107"/>
      <c r="AA141" s="107"/>
      <c r="AB141" s="107"/>
      <c r="AC141" s="107"/>
      <c r="AD141" s="107"/>
      <c r="AE141" s="107"/>
      <c r="AF141" s="106">
        <f t="shared" si="32"/>
        <v>0</v>
      </c>
    </row>
    <row r="142" spans="2:32" ht="13.5" customHeight="1">
      <c r="B142" s="173">
        <v>43914</v>
      </c>
      <c r="C142" s="289">
        <v>46</v>
      </c>
      <c r="D142" s="172">
        <f t="shared" si="26"/>
        <v>240</v>
      </c>
      <c r="E142" s="107">
        <v>240000</v>
      </c>
      <c r="F142" s="206"/>
      <c r="G142" s="172">
        <f t="shared" si="27"/>
        <v>0</v>
      </c>
      <c r="H142" s="107"/>
      <c r="I142" s="206"/>
      <c r="J142" s="172">
        <f t="shared" si="28"/>
        <v>27</v>
      </c>
      <c r="K142" s="107">
        <v>27000</v>
      </c>
      <c r="L142" s="206"/>
      <c r="M142" s="172">
        <f t="shared" si="29"/>
        <v>240</v>
      </c>
      <c r="N142" s="107">
        <v>240000</v>
      </c>
      <c r="O142" s="206"/>
      <c r="P142" s="172">
        <f t="shared" si="30"/>
        <v>60</v>
      </c>
      <c r="Q142" s="107">
        <v>60000</v>
      </c>
      <c r="R142" s="206"/>
      <c r="S142" s="172">
        <f t="shared" si="31"/>
        <v>0</v>
      </c>
      <c r="T142" s="107"/>
      <c r="U142" s="206"/>
      <c r="V142" s="108">
        <f t="shared" si="24"/>
        <v>567</v>
      </c>
      <c r="W142" s="106">
        <f t="shared" si="25"/>
        <v>567000</v>
      </c>
      <c r="X142" s="82"/>
      <c r="Y142" s="108"/>
      <c r="Z142" s="107"/>
      <c r="AA142" s="107"/>
      <c r="AB142" s="107"/>
      <c r="AC142" s="107"/>
      <c r="AD142" s="107"/>
      <c r="AE142" s="107"/>
      <c r="AF142" s="106">
        <f t="shared" si="32"/>
        <v>0</v>
      </c>
    </row>
    <row r="143" spans="2:32" ht="13.5" customHeight="1">
      <c r="B143" s="173">
        <v>43924</v>
      </c>
      <c r="C143" s="289">
        <v>46</v>
      </c>
      <c r="D143" s="172">
        <f t="shared" si="26"/>
        <v>0</v>
      </c>
      <c r="E143" s="107"/>
      <c r="F143" s="206"/>
      <c r="G143" s="172">
        <f t="shared" si="27"/>
        <v>6</v>
      </c>
      <c r="H143" s="107">
        <v>6000</v>
      </c>
      <c r="I143" s="206"/>
      <c r="J143" s="172">
        <f t="shared" si="28"/>
        <v>0</v>
      </c>
      <c r="K143" s="107"/>
      <c r="L143" s="206"/>
      <c r="M143" s="172">
        <f t="shared" si="29"/>
        <v>0</v>
      </c>
      <c r="N143" s="107"/>
      <c r="O143" s="206"/>
      <c r="P143" s="172">
        <f t="shared" si="30"/>
        <v>0</v>
      </c>
      <c r="Q143" s="107"/>
      <c r="R143" s="206"/>
      <c r="S143" s="172">
        <f t="shared" si="31"/>
        <v>0</v>
      </c>
      <c r="T143" s="107"/>
      <c r="U143" s="206"/>
      <c r="V143" s="108">
        <f t="shared" si="24"/>
        <v>6</v>
      </c>
      <c r="W143" s="106">
        <f t="shared" si="25"/>
        <v>6000</v>
      </c>
      <c r="X143" s="82"/>
      <c r="Y143" s="108"/>
      <c r="Z143" s="107"/>
      <c r="AA143" s="107"/>
      <c r="AB143" s="107"/>
      <c r="AC143" s="107"/>
      <c r="AD143" s="107"/>
      <c r="AE143" s="107"/>
      <c r="AF143" s="106">
        <f t="shared" si="32"/>
        <v>0</v>
      </c>
    </row>
    <row r="144" spans="2:32" ht="13.5" customHeight="1">
      <c r="B144" s="173">
        <v>43935</v>
      </c>
      <c r="C144" s="289">
        <v>47</v>
      </c>
      <c r="D144" s="172">
        <f t="shared" si="26"/>
        <v>0</v>
      </c>
      <c r="E144" s="107"/>
      <c r="F144" s="206"/>
      <c r="G144" s="172">
        <f t="shared" si="27"/>
        <v>0</v>
      </c>
      <c r="H144" s="107"/>
      <c r="I144" s="206"/>
      <c r="J144" s="172">
        <f t="shared" si="28"/>
        <v>0</v>
      </c>
      <c r="K144" s="107"/>
      <c r="L144" s="206"/>
      <c r="M144" s="172">
        <f t="shared" si="29"/>
        <v>0</v>
      </c>
      <c r="N144" s="107"/>
      <c r="O144" s="206"/>
      <c r="P144" s="172">
        <f t="shared" si="30"/>
        <v>0</v>
      </c>
      <c r="Q144" s="107"/>
      <c r="R144" s="206"/>
      <c r="S144" s="172">
        <f t="shared" si="31"/>
        <v>54</v>
      </c>
      <c r="T144" s="107">
        <v>54000</v>
      </c>
      <c r="U144" s="206"/>
      <c r="V144" s="108">
        <f t="shared" si="24"/>
        <v>54</v>
      </c>
      <c r="W144" s="106">
        <f t="shared" si="25"/>
        <v>54000</v>
      </c>
      <c r="X144" s="82"/>
      <c r="Y144" s="108"/>
      <c r="Z144" s="107"/>
      <c r="AA144" s="107"/>
      <c r="AB144" s="107"/>
      <c r="AC144" s="107"/>
      <c r="AD144" s="107"/>
      <c r="AE144" s="107"/>
      <c r="AF144" s="106">
        <f t="shared" si="32"/>
        <v>0</v>
      </c>
    </row>
    <row r="145" spans="2:32" ht="13.5" customHeight="1">
      <c r="B145" s="173">
        <v>43938</v>
      </c>
      <c r="C145" s="289">
        <v>47</v>
      </c>
      <c r="D145" s="172">
        <f t="shared" si="26"/>
        <v>480</v>
      </c>
      <c r="E145" s="107">
        <v>480000</v>
      </c>
      <c r="F145" s="206"/>
      <c r="G145" s="172">
        <f t="shared" si="27"/>
        <v>0</v>
      </c>
      <c r="H145" s="107"/>
      <c r="I145" s="206"/>
      <c r="J145" s="172">
        <f t="shared" si="28"/>
        <v>0</v>
      </c>
      <c r="K145" s="107"/>
      <c r="L145" s="206"/>
      <c r="M145" s="172">
        <f t="shared" si="29"/>
        <v>0</v>
      </c>
      <c r="N145" s="107"/>
      <c r="O145" s="206"/>
      <c r="P145" s="172">
        <f t="shared" si="30"/>
        <v>0</v>
      </c>
      <c r="Q145" s="107"/>
      <c r="R145" s="206"/>
      <c r="S145" s="172">
        <f t="shared" si="31"/>
        <v>0</v>
      </c>
      <c r="T145" s="107"/>
      <c r="U145" s="206"/>
      <c r="V145" s="108">
        <f t="shared" si="24"/>
        <v>480</v>
      </c>
      <c r="W145" s="106">
        <f t="shared" si="25"/>
        <v>480000</v>
      </c>
      <c r="X145" s="82"/>
      <c r="Y145" s="108"/>
      <c r="Z145" s="107"/>
      <c r="AA145" s="107"/>
      <c r="AB145" s="107"/>
      <c r="AC145" s="107"/>
      <c r="AD145" s="107"/>
      <c r="AE145" s="107"/>
      <c r="AF145" s="106">
        <f t="shared" si="32"/>
        <v>0</v>
      </c>
    </row>
    <row r="146" spans="2:32" ht="13.5" customHeight="1">
      <c r="B146" s="173">
        <v>43939</v>
      </c>
      <c r="C146" s="289">
        <v>47</v>
      </c>
      <c r="D146" s="172">
        <f t="shared" si="26"/>
        <v>0</v>
      </c>
      <c r="E146" s="107"/>
      <c r="F146" s="206"/>
      <c r="G146" s="172">
        <f t="shared" si="27"/>
        <v>0</v>
      </c>
      <c r="H146" s="107"/>
      <c r="I146" s="206"/>
      <c r="J146" s="172">
        <f t="shared" si="28"/>
        <v>54</v>
      </c>
      <c r="K146" s="107">
        <v>54000</v>
      </c>
      <c r="L146" s="206"/>
      <c r="M146" s="172">
        <f t="shared" si="29"/>
        <v>480</v>
      </c>
      <c r="N146" s="107">
        <v>480000</v>
      </c>
      <c r="O146" s="206"/>
      <c r="P146" s="172">
        <f t="shared" si="30"/>
        <v>120</v>
      </c>
      <c r="Q146" s="107">
        <v>120000</v>
      </c>
      <c r="R146" s="206"/>
      <c r="S146" s="172">
        <f t="shared" si="31"/>
        <v>0</v>
      </c>
      <c r="T146" s="107"/>
      <c r="U146" s="206"/>
      <c r="V146" s="108">
        <f t="shared" si="24"/>
        <v>654</v>
      </c>
      <c r="W146" s="106">
        <f t="shared" si="25"/>
        <v>654000</v>
      </c>
      <c r="X146" s="82"/>
      <c r="Y146" s="108"/>
      <c r="Z146" s="107"/>
      <c r="AA146" s="107"/>
      <c r="AB146" s="107"/>
      <c r="AC146" s="107"/>
      <c r="AD146" s="107"/>
      <c r="AE146" s="107"/>
      <c r="AF146" s="106">
        <f t="shared" si="32"/>
        <v>0</v>
      </c>
    </row>
    <row r="147" spans="2:32" ht="13.5" customHeight="1">
      <c r="B147" s="173">
        <v>43966</v>
      </c>
      <c r="C147" s="289">
        <v>48</v>
      </c>
      <c r="D147" s="172">
        <f t="shared" si="26"/>
        <v>0</v>
      </c>
      <c r="E147" s="107"/>
      <c r="F147" s="206"/>
      <c r="G147" s="172">
        <f t="shared" si="27"/>
        <v>0</v>
      </c>
      <c r="H147" s="107"/>
      <c r="I147" s="206"/>
      <c r="J147" s="172">
        <f t="shared" si="28"/>
        <v>0</v>
      </c>
      <c r="K147" s="107"/>
      <c r="L147" s="206"/>
      <c r="M147" s="172">
        <f t="shared" si="29"/>
        <v>0</v>
      </c>
      <c r="N147" s="107"/>
      <c r="O147" s="206"/>
      <c r="P147" s="172">
        <f t="shared" si="30"/>
        <v>0</v>
      </c>
      <c r="Q147" s="107"/>
      <c r="R147" s="206"/>
      <c r="S147" s="172">
        <f t="shared" si="31"/>
        <v>27</v>
      </c>
      <c r="T147" s="107">
        <v>27000</v>
      </c>
      <c r="U147" s="206"/>
      <c r="V147" s="108">
        <f t="shared" si="24"/>
        <v>27</v>
      </c>
      <c r="W147" s="106">
        <f t="shared" si="25"/>
        <v>27000</v>
      </c>
      <c r="X147" s="82"/>
      <c r="Y147" s="108"/>
      <c r="Z147" s="107"/>
      <c r="AA147" s="107"/>
      <c r="AB147" s="107"/>
      <c r="AC147" s="107"/>
      <c r="AD147" s="107"/>
      <c r="AE147" s="107"/>
      <c r="AF147" s="106">
        <f t="shared" si="32"/>
        <v>0</v>
      </c>
    </row>
    <row r="148" spans="2:32" ht="13.5" customHeight="1">
      <c r="B148" s="173">
        <v>43979</v>
      </c>
      <c r="C148" s="289">
        <v>48</v>
      </c>
      <c r="D148" s="172">
        <f t="shared" si="26"/>
        <v>240</v>
      </c>
      <c r="E148" s="107">
        <v>240000</v>
      </c>
      <c r="F148" s="206"/>
      <c r="G148" s="172">
        <f t="shared" si="27"/>
        <v>0</v>
      </c>
      <c r="H148" s="107"/>
      <c r="I148" s="206"/>
      <c r="J148" s="172">
        <f t="shared" si="28"/>
        <v>0</v>
      </c>
      <c r="K148" s="107"/>
      <c r="L148" s="206"/>
      <c r="M148" s="172">
        <f t="shared" si="29"/>
        <v>0</v>
      </c>
      <c r="N148" s="107"/>
      <c r="O148" s="206"/>
      <c r="P148" s="172">
        <f t="shared" si="30"/>
        <v>60</v>
      </c>
      <c r="Q148" s="107">
        <v>60000</v>
      </c>
      <c r="R148" s="206"/>
      <c r="S148" s="172">
        <f t="shared" si="31"/>
        <v>0</v>
      </c>
      <c r="T148" s="107"/>
      <c r="U148" s="206"/>
      <c r="V148" s="108">
        <f t="shared" si="24"/>
        <v>300</v>
      </c>
      <c r="W148" s="106">
        <f t="shared" si="25"/>
        <v>300000</v>
      </c>
      <c r="X148" s="82"/>
      <c r="Y148" s="108"/>
      <c r="Z148" s="107"/>
      <c r="AA148" s="107"/>
      <c r="AB148" s="107"/>
      <c r="AC148" s="107"/>
      <c r="AD148" s="107"/>
      <c r="AE148" s="107"/>
      <c r="AF148" s="106">
        <f t="shared" si="32"/>
        <v>0</v>
      </c>
    </row>
    <row r="149" spans="2:32" ht="13.5" customHeight="1">
      <c r="B149" s="173">
        <v>43981</v>
      </c>
      <c r="C149" s="289">
        <v>48</v>
      </c>
      <c r="D149" s="172">
        <f t="shared" ref="D149" si="33">E149/1000</f>
        <v>0</v>
      </c>
      <c r="E149" s="107"/>
      <c r="F149" s="206"/>
      <c r="G149" s="172">
        <f t="shared" ref="G149" si="34">H149/1000</f>
        <v>0</v>
      </c>
      <c r="H149" s="107"/>
      <c r="I149" s="206"/>
      <c r="J149" s="172">
        <f t="shared" ref="J149" si="35">K149/1000</f>
        <v>27</v>
      </c>
      <c r="K149" s="107">
        <v>27000</v>
      </c>
      <c r="L149" s="206"/>
      <c r="M149" s="172">
        <f t="shared" ref="M149" si="36">N149/1000</f>
        <v>0</v>
      </c>
      <c r="N149" s="107"/>
      <c r="O149" s="206"/>
      <c r="P149" s="172">
        <f t="shared" ref="P149" si="37">Q149/1000</f>
        <v>0</v>
      </c>
      <c r="Q149" s="107"/>
      <c r="R149" s="206"/>
      <c r="S149" s="172">
        <f t="shared" ref="S149" si="38">T149/1000</f>
        <v>0</v>
      </c>
      <c r="T149" s="107"/>
      <c r="U149" s="206"/>
      <c r="V149" s="108">
        <f t="shared" si="24"/>
        <v>27</v>
      </c>
      <c r="W149" s="106">
        <f t="shared" si="25"/>
        <v>27000</v>
      </c>
      <c r="X149" s="82"/>
      <c r="Y149" s="108"/>
      <c r="Z149" s="107"/>
      <c r="AA149" s="107"/>
      <c r="AB149" s="107"/>
      <c r="AC149" s="107"/>
      <c r="AD149" s="107"/>
      <c r="AE149" s="107"/>
      <c r="AF149" s="106">
        <f t="shared" si="32"/>
        <v>0</v>
      </c>
    </row>
    <row r="150" spans="2:32" ht="13.5" customHeight="1">
      <c r="B150" s="173">
        <v>43987</v>
      </c>
      <c r="C150" s="289">
        <v>47</v>
      </c>
      <c r="D150" s="172">
        <f t="shared" ref="D150:D152" si="39">E150/1000</f>
        <v>0</v>
      </c>
      <c r="E150" s="107"/>
      <c r="F150" s="206"/>
      <c r="G150" s="172">
        <f t="shared" ref="G150:G152" si="40">H150/1000</f>
        <v>12</v>
      </c>
      <c r="H150" s="107">
        <v>12000</v>
      </c>
      <c r="I150" s="206"/>
      <c r="J150" s="172">
        <f t="shared" ref="J150:J152" si="41">K150/1000</f>
        <v>0</v>
      </c>
      <c r="K150" s="107"/>
      <c r="L150" s="206"/>
      <c r="M150" s="172">
        <f t="shared" ref="M150:M152" si="42">N150/1000</f>
        <v>0</v>
      </c>
      <c r="N150" s="107"/>
      <c r="O150" s="206"/>
      <c r="P150" s="172">
        <f t="shared" ref="P150:P152" si="43">Q150/1000</f>
        <v>0</v>
      </c>
      <c r="Q150" s="107"/>
      <c r="R150" s="206"/>
      <c r="S150" s="172">
        <f t="shared" ref="S150:S152" si="44">T150/1000</f>
        <v>0</v>
      </c>
      <c r="T150" s="107"/>
      <c r="U150" s="206"/>
      <c r="V150" s="108">
        <f t="shared" si="24"/>
        <v>12</v>
      </c>
      <c r="W150" s="106">
        <f t="shared" si="25"/>
        <v>12000</v>
      </c>
      <c r="X150" s="82"/>
      <c r="Y150" s="108"/>
      <c r="Z150" s="107"/>
      <c r="AA150" s="107"/>
      <c r="AB150" s="107"/>
      <c r="AC150" s="107"/>
      <c r="AD150" s="107"/>
      <c r="AE150" s="107"/>
      <c r="AF150" s="106">
        <f t="shared" si="32"/>
        <v>0</v>
      </c>
    </row>
    <row r="151" spans="2:32" ht="13.5" customHeight="1">
      <c r="B151" s="173">
        <v>43987</v>
      </c>
      <c r="C151" s="289">
        <v>48</v>
      </c>
      <c r="D151" s="172">
        <f t="shared" si="39"/>
        <v>0</v>
      </c>
      <c r="E151" s="107"/>
      <c r="F151" s="206"/>
      <c r="G151" s="172">
        <f t="shared" si="40"/>
        <v>6</v>
      </c>
      <c r="H151" s="107">
        <v>6000</v>
      </c>
      <c r="I151" s="206"/>
      <c r="J151" s="172">
        <f t="shared" si="41"/>
        <v>0</v>
      </c>
      <c r="K151" s="107"/>
      <c r="L151" s="206"/>
      <c r="M151" s="172">
        <f t="shared" si="42"/>
        <v>0</v>
      </c>
      <c r="N151" s="107"/>
      <c r="O151" s="206"/>
      <c r="P151" s="172">
        <f t="shared" si="43"/>
        <v>0</v>
      </c>
      <c r="Q151" s="107"/>
      <c r="R151" s="206"/>
      <c r="S151" s="172">
        <f t="shared" si="44"/>
        <v>0</v>
      </c>
      <c r="T151" s="107"/>
      <c r="U151" s="206"/>
      <c r="V151" s="108">
        <f t="shared" si="24"/>
        <v>6</v>
      </c>
      <c r="W151" s="106">
        <f t="shared" si="25"/>
        <v>6000</v>
      </c>
      <c r="X151" s="82"/>
      <c r="Y151" s="108"/>
      <c r="Z151" s="107"/>
      <c r="AA151" s="107"/>
      <c r="AB151" s="107"/>
      <c r="AC151" s="107"/>
      <c r="AD151" s="107"/>
      <c r="AE151" s="107"/>
      <c r="AF151" s="106">
        <f t="shared" si="32"/>
        <v>0</v>
      </c>
    </row>
    <row r="152" spans="2:32" ht="13.5" customHeight="1">
      <c r="B152" s="173">
        <v>44009</v>
      </c>
      <c r="C152" s="289">
        <v>48</v>
      </c>
      <c r="D152" s="172">
        <f t="shared" si="39"/>
        <v>0</v>
      </c>
      <c r="E152" s="107"/>
      <c r="F152" s="206"/>
      <c r="G152" s="172">
        <f t="shared" si="40"/>
        <v>0</v>
      </c>
      <c r="H152" s="107"/>
      <c r="I152" s="206"/>
      <c r="J152" s="172">
        <f t="shared" si="41"/>
        <v>0</v>
      </c>
      <c r="K152" s="107"/>
      <c r="L152" s="206"/>
      <c r="M152" s="172">
        <f t="shared" si="42"/>
        <v>240</v>
      </c>
      <c r="N152" s="107">
        <v>240000</v>
      </c>
      <c r="O152" s="206"/>
      <c r="P152" s="172">
        <f t="shared" si="43"/>
        <v>0</v>
      </c>
      <c r="Q152" s="107"/>
      <c r="R152" s="206"/>
      <c r="S152" s="172">
        <f t="shared" si="44"/>
        <v>0</v>
      </c>
      <c r="T152" s="107"/>
      <c r="U152" s="206"/>
      <c r="V152" s="108">
        <f t="shared" si="24"/>
        <v>240</v>
      </c>
      <c r="W152" s="106">
        <f t="shared" si="25"/>
        <v>240000</v>
      </c>
      <c r="X152" s="82"/>
      <c r="Y152" s="108"/>
      <c r="Z152" s="107"/>
      <c r="AA152" s="107"/>
      <c r="AB152" s="107"/>
      <c r="AC152" s="107"/>
      <c r="AD152" s="107"/>
      <c r="AE152" s="107"/>
      <c r="AF152" s="106">
        <f t="shared" si="32"/>
        <v>0</v>
      </c>
    </row>
    <row r="153" spans="2:32" ht="13.5" customHeight="1">
      <c r="B153" s="173">
        <v>44034</v>
      </c>
      <c r="C153" s="289">
        <v>49</v>
      </c>
      <c r="D153" s="172">
        <f t="shared" si="26"/>
        <v>0</v>
      </c>
      <c r="E153" s="107"/>
      <c r="F153" s="206"/>
      <c r="G153" s="172">
        <f t="shared" si="27"/>
        <v>0</v>
      </c>
      <c r="H153" s="107"/>
      <c r="I153" s="206"/>
      <c r="J153" s="172">
        <f t="shared" si="28"/>
        <v>0</v>
      </c>
      <c r="K153" s="107"/>
      <c r="L153" s="206"/>
      <c r="M153" s="172">
        <f t="shared" si="29"/>
        <v>0</v>
      </c>
      <c r="N153" s="107"/>
      <c r="O153" s="206"/>
      <c r="P153" s="172">
        <f t="shared" si="30"/>
        <v>0</v>
      </c>
      <c r="Q153" s="107"/>
      <c r="R153" s="206"/>
      <c r="S153" s="172">
        <f t="shared" si="31"/>
        <v>27</v>
      </c>
      <c r="T153" s="107">
        <v>27000</v>
      </c>
      <c r="U153" s="206"/>
      <c r="V153" s="108">
        <f t="shared" si="24"/>
        <v>27</v>
      </c>
      <c r="W153" s="106">
        <f t="shared" si="25"/>
        <v>27000</v>
      </c>
      <c r="X153" s="82"/>
      <c r="Y153" s="108"/>
      <c r="Z153" s="107"/>
      <c r="AA153" s="107"/>
      <c r="AB153" s="107"/>
      <c r="AC153" s="107"/>
      <c r="AD153" s="107"/>
      <c r="AE153" s="107"/>
      <c r="AF153" s="106">
        <f t="shared" si="32"/>
        <v>0</v>
      </c>
    </row>
    <row r="154" spans="2:32" ht="13.5" customHeight="1">
      <c r="B154" s="173">
        <v>44050</v>
      </c>
      <c r="C154" s="289">
        <v>49</v>
      </c>
      <c r="D154" s="172">
        <f t="shared" si="26"/>
        <v>240</v>
      </c>
      <c r="E154" s="107">
        <v>240000</v>
      </c>
      <c r="F154" s="206"/>
      <c r="G154" s="172">
        <f t="shared" si="27"/>
        <v>0</v>
      </c>
      <c r="H154" s="107"/>
      <c r="I154" s="206"/>
      <c r="J154" s="172">
        <f t="shared" si="28"/>
        <v>0</v>
      </c>
      <c r="K154" s="107"/>
      <c r="L154" s="206"/>
      <c r="M154" s="172">
        <f t="shared" si="29"/>
        <v>0</v>
      </c>
      <c r="N154" s="107"/>
      <c r="O154" s="206"/>
      <c r="P154" s="172">
        <f t="shared" si="30"/>
        <v>0</v>
      </c>
      <c r="Q154" s="107"/>
      <c r="R154" s="206"/>
      <c r="S154" s="172">
        <f t="shared" si="31"/>
        <v>0</v>
      </c>
      <c r="T154" s="107"/>
      <c r="U154" s="206"/>
      <c r="V154" s="108">
        <f t="shared" si="24"/>
        <v>240</v>
      </c>
      <c r="W154" s="106">
        <f t="shared" si="25"/>
        <v>240000</v>
      </c>
      <c r="X154" s="82"/>
      <c r="Y154" s="108"/>
      <c r="Z154" s="107"/>
      <c r="AA154" s="107"/>
      <c r="AB154" s="107"/>
      <c r="AC154" s="107"/>
      <c r="AD154" s="107"/>
      <c r="AE154" s="107"/>
      <c r="AF154" s="106">
        <f t="shared" si="32"/>
        <v>0</v>
      </c>
    </row>
    <row r="155" spans="2:32" ht="13.5" customHeight="1">
      <c r="B155" s="173">
        <v>44051</v>
      </c>
      <c r="C155" s="289">
        <v>49</v>
      </c>
      <c r="D155" s="172">
        <f t="shared" si="26"/>
        <v>0</v>
      </c>
      <c r="E155" s="107"/>
      <c r="F155" s="206"/>
      <c r="G155" s="172">
        <f t="shared" si="27"/>
        <v>0</v>
      </c>
      <c r="H155" s="107"/>
      <c r="I155" s="206"/>
      <c r="J155" s="172">
        <f t="shared" si="28"/>
        <v>27</v>
      </c>
      <c r="K155" s="107">
        <v>27000</v>
      </c>
      <c r="L155" s="206"/>
      <c r="M155" s="172">
        <f t="shared" si="29"/>
        <v>240</v>
      </c>
      <c r="N155" s="107">
        <v>240000</v>
      </c>
      <c r="O155" s="206"/>
      <c r="P155" s="172">
        <f t="shared" si="30"/>
        <v>60</v>
      </c>
      <c r="Q155" s="107">
        <v>60000</v>
      </c>
      <c r="R155" s="206"/>
      <c r="S155" s="172">
        <f t="shared" si="31"/>
        <v>0</v>
      </c>
      <c r="T155" s="107"/>
      <c r="U155" s="206"/>
      <c r="V155" s="108">
        <f t="shared" si="24"/>
        <v>327</v>
      </c>
      <c r="W155" s="106">
        <f t="shared" si="25"/>
        <v>327000</v>
      </c>
      <c r="X155" s="82"/>
      <c r="Y155" s="108"/>
      <c r="Z155" s="107"/>
      <c r="AA155" s="107"/>
      <c r="AB155" s="107"/>
      <c r="AC155" s="107"/>
      <c r="AD155" s="107"/>
      <c r="AE155" s="107"/>
      <c r="AF155" s="106">
        <f t="shared" si="32"/>
        <v>0</v>
      </c>
    </row>
    <row r="156" spans="2:32" ht="13.5" customHeight="1">
      <c r="B156" s="173">
        <v>44090</v>
      </c>
      <c r="C156" s="298">
        <v>50</v>
      </c>
      <c r="D156" s="299">
        <f t="shared" si="26"/>
        <v>0</v>
      </c>
      <c r="E156" s="300"/>
      <c r="F156" s="301"/>
      <c r="G156" s="299">
        <f t="shared" si="27"/>
        <v>0</v>
      </c>
      <c r="H156" s="300"/>
      <c r="I156" s="301"/>
      <c r="J156" s="299">
        <f t="shared" si="28"/>
        <v>0</v>
      </c>
      <c r="K156" s="300"/>
      <c r="L156" s="301"/>
      <c r="M156" s="299">
        <f t="shared" si="29"/>
        <v>0</v>
      </c>
      <c r="N156" s="300"/>
      <c r="O156" s="301"/>
      <c r="P156" s="299">
        <f t="shared" si="30"/>
        <v>0</v>
      </c>
      <c r="Q156" s="300"/>
      <c r="R156" s="301"/>
      <c r="S156" s="299">
        <f t="shared" si="31"/>
        <v>67.5</v>
      </c>
      <c r="T156" s="300">
        <v>67500</v>
      </c>
      <c r="U156" s="301"/>
      <c r="V156" s="302">
        <f t="shared" si="24"/>
        <v>67.5</v>
      </c>
      <c r="W156" s="303">
        <f t="shared" si="25"/>
        <v>67500</v>
      </c>
      <c r="X156" s="82"/>
      <c r="Y156" s="108"/>
      <c r="Z156" s="107"/>
      <c r="AA156" s="107"/>
      <c r="AB156" s="107"/>
      <c r="AC156" s="107"/>
      <c r="AD156" s="107"/>
      <c r="AE156" s="107"/>
      <c r="AF156" s="106">
        <f t="shared" si="32"/>
        <v>0</v>
      </c>
    </row>
    <row r="157" spans="2:32" ht="13.5" customHeight="1">
      <c r="B157" s="173">
        <v>44091</v>
      </c>
      <c r="C157" s="289">
        <v>50</v>
      </c>
      <c r="D157" s="172">
        <f t="shared" si="26"/>
        <v>600</v>
      </c>
      <c r="E157" s="107">
        <v>600000</v>
      </c>
      <c r="F157" s="206"/>
      <c r="G157" s="172">
        <f t="shared" si="27"/>
        <v>0</v>
      </c>
      <c r="H157" s="107"/>
      <c r="I157" s="206"/>
      <c r="J157" s="172">
        <f t="shared" si="28"/>
        <v>0</v>
      </c>
      <c r="K157" s="107"/>
      <c r="L157" s="206"/>
      <c r="M157" s="172">
        <f t="shared" si="29"/>
        <v>0</v>
      </c>
      <c r="N157" s="107"/>
      <c r="O157" s="206"/>
      <c r="P157" s="172">
        <f t="shared" si="30"/>
        <v>0</v>
      </c>
      <c r="Q157" s="107"/>
      <c r="R157" s="206"/>
      <c r="S157" s="172">
        <f t="shared" si="31"/>
        <v>0</v>
      </c>
      <c r="T157" s="107"/>
      <c r="U157" s="206"/>
      <c r="V157" s="108">
        <f t="shared" si="24"/>
        <v>600</v>
      </c>
      <c r="W157" s="106">
        <f t="shared" si="25"/>
        <v>600000</v>
      </c>
      <c r="X157" s="82"/>
      <c r="Y157" s="108"/>
      <c r="Z157" s="107"/>
      <c r="AA157" s="107"/>
      <c r="AB157" s="107"/>
      <c r="AC157" s="107"/>
      <c r="AD157" s="107"/>
      <c r="AE157" s="107"/>
      <c r="AF157" s="106">
        <f t="shared" si="32"/>
        <v>0</v>
      </c>
    </row>
    <row r="158" spans="2:32" ht="13.5" customHeight="1">
      <c r="B158" s="173">
        <v>44092</v>
      </c>
      <c r="C158" s="289">
        <v>50</v>
      </c>
      <c r="D158" s="172">
        <f t="shared" si="26"/>
        <v>0</v>
      </c>
      <c r="E158" s="107"/>
      <c r="F158" s="206"/>
      <c r="G158" s="172">
        <f t="shared" si="27"/>
        <v>0</v>
      </c>
      <c r="H158" s="107"/>
      <c r="I158" s="206"/>
      <c r="J158" s="172">
        <f t="shared" si="28"/>
        <v>67.5</v>
      </c>
      <c r="K158" s="107">
        <v>67500</v>
      </c>
      <c r="L158" s="206"/>
      <c r="M158" s="172">
        <f t="shared" si="29"/>
        <v>600</v>
      </c>
      <c r="N158" s="107">
        <v>600000</v>
      </c>
      <c r="O158" s="206"/>
      <c r="P158" s="172">
        <f t="shared" si="30"/>
        <v>150</v>
      </c>
      <c r="Q158" s="107">
        <v>150000</v>
      </c>
      <c r="R158" s="206"/>
      <c r="S158" s="172">
        <f t="shared" si="31"/>
        <v>0</v>
      </c>
      <c r="T158" s="107"/>
      <c r="U158" s="206"/>
      <c r="V158" s="108">
        <f t="shared" si="24"/>
        <v>817.5</v>
      </c>
      <c r="W158" s="106">
        <f t="shared" si="25"/>
        <v>817500</v>
      </c>
      <c r="X158" s="82"/>
      <c r="Y158" s="108"/>
      <c r="Z158" s="107"/>
      <c r="AA158" s="107"/>
      <c r="AB158" s="107"/>
      <c r="AC158" s="107"/>
      <c r="AD158" s="107"/>
      <c r="AE158" s="107"/>
      <c r="AF158" s="106">
        <f t="shared" si="32"/>
        <v>0</v>
      </c>
    </row>
    <row r="159" spans="2:32" ht="13.5" customHeight="1">
      <c r="B159" s="173">
        <v>44098</v>
      </c>
      <c r="C159" s="289">
        <v>49</v>
      </c>
      <c r="D159" s="172">
        <f t="shared" si="26"/>
        <v>0</v>
      </c>
      <c r="E159" s="107"/>
      <c r="F159" s="206"/>
      <c r="G159" s="172">
        <f t="shared" si="27"/>
        <v>6</v>
      </c>
      <c r="H159" s="107">
        <v>6000</v>
      </c>
      <c r="I159" s="206"/>
      <c r="J159" s="172">
        <f t="shared" si="28"/>
        <v>0</v>
      </c>
      <c r="K159" s="107"/>
      <c r="L159" s="206"/>
      <c r="M159" s="172">
        <f t="shared" si="29"/>
        <v>0</v>
      </c>
      <c r="N159" s="107"/>
      <c r="O159" s="206"/>
      <c r="P159" s="172">
        <f t="shared" si="30"/>
        <v>0</v>
      </c>
      <c r="Q159" s="107"/>
      <c r="R159" s="206"/>
      <c r="S159" s="172">
        <f t="shared" si="31"/>
        <v>0</v>
      </c>
      <c r="T159" s="107"/>
      <c r="U159" s="206"/>
      <c r="V159" s="108">
        <f t="shared" si="24"/>
        <v>6</v>
      </c>
      <c r="W159" s="106">
        <f t="shared" si="25"/>
        <v>6000</v>
      </c>
      <c r="X159" s="82"/>
      <c r="Y159" s="108"/>
      <c r="Z159" s="107"/>
      <c r="AA159" s="107"/>
      <c r="AB159" s="107"/>
      <c r="AC159" s="107"/>
      <c r="AD159" s="107"/>
      <c r="AE159" s="107"/>
      <c r="AF159" s="106">
        <f t="shared" si="32"/>
        <v>0</v>
      </c>
    </row>
    <row r="160" spans="2:32" ht="13.5" customHeight="1">
      <c r="B160" s="173">
        <v>44098</v>
      </c>
      <c r="C160" s="289">
        <v>50</v>
      </c>
      <c r="D160" s="172">
        <f t="shared" si="26"/>
        <v>0</v>
      </c>
      <c r="E160" s="107"/>
      <c r="F160" s="206"/>
      <c r="G160" s="172">
        <f t="shared" si="27"/>
        <v>15</v>
      </c>
      <c r="H160" s="107">
        <v>15000</v>
      </c>
      <c r="I160" s="206"/>
      <c r="J160" s="172">
        <f t="shared" si="28"/>
        <v>0</v>
      </c>
      <c r="K160" s="107"/>
      <c r="L160" s="206"/>
      <c r="M160" s="172">
        <f t="shared" si="29"/>
        <v>0</v>
      </c>
      <c r="N160" s="107"/>
      <c r="O160" s="206"/>
      <c r="P160" s="172">
        <f t="shared" si="30"/>
        <v>0</v>
      </c>
      <c r="Q160" s="107"/>
      <c r="R160" s="206"/>
      <c r="S160" s="172">
        <f t="shared" si="31"/>
        <v>0</v>
      </c>
      <c r="T160" s="107"/>
      <c r="U160" s="206"/>
      <c r="V160" s="108">
        <f t="shared" si="24"/>
        <v>15</v>
      </c>
      <c r="W160" s="106">
        <f t="shared" si="25"/>
        <v>15000</v>
      </c>
      <c r="X160" s="82"/>
      <c r="Y160" s="108"/>
      <c r="Z160" s="107"/>
      <c r="AA160" s="107"/>
      <c r="AB160" s="107"/>
      <c r="AC160" s="107"/>
      <c r="AD160" s="107"/>
      <c r="AE160" s="107"/>
      <c r="AF160" s="106">
        <f t="shared" si="32"/>
        <v>0</v>
      </c>
    </row>
    <row r="161" spans="2:32" ht="13.5" customHeight="1">
      <c r="B161" s="173">
        <v>44146</v>
      </c>
      <c r="C161" s="289">
        <v>51</v>
      </c>
      <c r="D161" s="172">
        <f t="shared" si="26"/>
        <v>240</v>
      </c>
      <c r="E161" s="107">
        <v>240000</v>
      </c>
      <c r="F161" s="206"/>
      <c r="G161" s="172">
        <f t="shared" si="27"/>
        <v>0</v>
      </c>
      <c r="H161" s="107"/>
      <c r="I161" s="206"/>
      <c r="J161" s="172">
        <f t="shared" si="28"/>
        <v>0</v>
      </c>
      <c r="K161" s="107"/>
      <c r="L161" s="206"/>
      <c r="M161" s="172">
        <f t="shared" si="29"/>
        <v>0</v>
      </c>
      <c r="N161" s="107"/>
      <c r="O161" s="206"/>
      <c r="P161" s="172">
        <f t="shared" si="30"/>
        <v>0</v>
      </c>
      <c r="Q161" s="107"/>
      <c r="R161" s="206"/>
      <c r="S161" s="172">
        <f t="shared" si="31"/>
        <v>0</v>
      </c>
      <c r="T161" s="107"/>
      <c r="U161" s="206"/>
      <c r="V161" s="108">
        <f t="shared" si="24"/>
        <v>240</v>
      </c>
      <c r="W161" s="106">
        <f t="shared" si="25"/>
        <v>240000</v>
      </c>
      <c r="X161" s="82"/>
      <c r="Y161" s="108"/>
      <c r="Z161" s="107"/>
      <c r="AA161" s="107"/>
      <c r="AB161" s="107"/>
      <c r="AC161" s="107"/>
      <c r="AD161" s="107"/>
      <c r="AE161" s="107"/>
      <c r="AF161" s="106">
        <f t="shared" si="32"/>
        <v>0</v>
      </c>
    </row>
    <row r="162" spans="2:32" ht="13.5" customHeight="1">
      <c r="B162" s="173">
        <v>44152</v>
      </c>
      <c r="C162" s="289">
        <v>51</v>
      </c>
      <c r="D162" s="172">
        <f t="shared" si="26"/>
        <v>0</v>
      </c>
      <c r="E162" s="107"/>
      <c r="F162" s="206"/>
      <c r="G162" s="172">
        <f t="shared" si="27"/>
        <v>0</v>
      </c>
      <c r="H162" s="107"/>
      <c r="I162" s="206"/>
      <c r="J162" s="172">
        <f t="shared" si="28"/>
        <v>0</v>
      </c>
      <c r="K162" s="107"/>
      <c r="L162" s="206"/>
      <c r="M162" s="172">
        <f t="shared" si="29"/>
        <v>240</v>
      </c>
      <c r="N162" s="107">
        <v>240000</v>
      </c>
      <c r="O162" s="206"/>
      <c r="P162" s="172">
        <f t="shared" si="30"/>
        <v>60</v>
      </c>
      <c r="Q162" s="107">
        <v>60000</v>
      </c>
      <c r="R162" s="206"/>
      <c r="S162" s="172">
        <f t="shared" si="31"/>
        <v>0</v>
      </c>
      <c r="T162" s="107"/>
      <c r="U162" s="308"/>
      <c r="V162" s="108">
        <f t="shared" si="24"/>
        <v>300</v>
      </c>
      <c r="W162" s="106">
        <f t="shared" si="25"/>
        <v>300000</v>
      </c>
      <c r="X162" s="82"/>
      <c r="Y162" s="108"/>
      <c r="Z162" s="107"/>
      <c r="AA162" s="107"/>
      <c r="AB162" s="107"/>
      <c r="AC162" s="107"/>
      <c r="AD162" s="107"/>
      <c r="AE162" s="107"/>
      <c r="AF162" s="106">
        <f t="shared" si="32"/>
        <v>0</v>
      </c>
    </row>
    <row r="163" spans="2:32" ht="13.5" customHeight="1">
      <c r="B163" s="173">
        <v>44153</v>
      </c>
      <c r="C163" s="289">
        <v>51</v>
      </c>
      <c r="D163" s="172">
        <f t="shared" si="26"/>
        <v>0</v>
      </c>
      <c r="E163" s="107"/>
      <c r="F163" s="206"/>
      <c r="G163" s="172">
        <f t="shared" si="27"/>
        <v>0</v>
      </c>
      <c r="H163" s="107"/>
      <c r="I163" s="206"/>
      <c r="J163" s="172">
        <f t="shared" si="28"/>
        <v>27</v>
      </c>
      <c r="K163" s="107">
        <v>27000</v>
      </c>
      <c r="L163" s="206"/>
      <c r="M163" s="172">
        <f t="shared" si="29"/>
        <v>0</v>
      </c>
      <c r="N163" s="107"/>
      <c r="O163" s="206"/>
      <c r="P163" s="172">
        <f t="shared" si="30"/>
        <v>0</v>
      </c>
      <c r="Q163" s="107"/>
      <c r="R163" s="206"/>
      <c r="S163" s="172">
        <f t="shared" si="31"/>
        <v>0</v>
      </c>
      <c r="T163" s="107"/>
      <c r="U163" s="206"/>
      <c r="V163" s="108">
        <f t="shared" si="24"/>
        <v>27</v>
      </c>
      <c r="W163" s="106">
        <f t="shared" si="25"/>
        <v>27000</v>
      </c>
      <c r="X163" s="82"/>
      <c r="Y163" s="108"/>
      <c r="Z163" s="107"/>
      <c r="AA163" s="107"/>
      <c r="AB163" s="107"/>
      <c r="AC163" s="107"/>
      <c r="AD163" s="107"/>
      <c r="AE163" s="107"/>
      <c r="AF163" s="106">
        <f t="shared" si="32"/>
        <v>0</v>
      </c>
    </row>
    <row r="164" spans="2:32" ht="13.5" customHeight="1">
      <c r="B164" s="173">
        <v>44184</v>
      </c>
      <c r="C164" s="289">
        <v>51</v>
      </c>
      <c r="D164" s="172">
        <f t="shared" si="26"/>
        <v>0</v>
      </c>
      <c r="E164" s="107"/>
      <c r="F164" s="206"/>
      <c r="G164" s="172">
        <f t="shared" si="27"/>
        <v>0</v>
      </c>
      <c r="H164" s="107"/>
      <c r="I164" s="206"/>
      <c r="J164" s="172">
        <f t="shared" si="28"/>
        <v>0</v>
      </c>
      <c r="K164" s="107"/>
      <c r="L164" s="206"/>
      <c r="M164" s="172">
        <f t="shared" si="29"/>
        <v>0</v>
      </c>
      <c r="N164" s="107"/>
      <c r="O164" s="206"/>
      <c r="P164" s="172">
        <f t="shared" si="30"/>
        <v>0</v>
      </c>
      <c r="Q164" s="107"/>
      <c r="R164" s="206"/>
      <c r="S164" s="172">
        <f t="shared" si="31"/>
        <v>27</v>
      </c>
      <c r="T164" s="107">
        <v>27000</v>
      </c>
      <c r="U164" s="206"/>
      <c r="V164" s="108">
        <f t="shared" si="24"/>
        <v>27</v>
      </c>
      <c r="W164" s="106">
        <f t="shared" si="25"/>
        <v>27000</v>
      </c>
      <c r="X164" s="82"/>
      <c r="Y164" s="108"/>
      <c r="Z164" s="107"/>
      <c r="AA164" s="107"/>
      <c r="AB164" s="107"/>
      <c r="AC164" s="107"/>
      <c r="AD164" s="107"/>
      <c r="AE164" s="107"/>
      <c r="AF164" s="106">
        <f t="shared" si="32"/>
        <v>0</v>
      </c>
    </row>
    <row r="165" spans="2:32" ht="13.5" customHeight="1">
      <c r="B165" s="173">
        <v>44204</v>
      </c>
      <c r="C165" s="289">
        <v>51</v>
      </c>
      <c r="D165" s="172">
        <f t="shared" si="26"/>
        <v>0</v>
      </c>
      <c r="E165" s="107"/>
      <c r="F165" s="206"/>
      <c r="G165" s="172">
        <f t="shared" si="27"/>
        <v>6</v>
      </c>
      <c r="H165" s="107">
        <v>6000</v>
      </c>
      <c r="I165" s="206"/>
      <c r="J165" s="172">
        <f t="shared" si="28"/>
        <v>0</v>
      </c>
      <c r="K165" s="107"/>
      <c r="L165" s="206"/>
      <c r="M165" s="172">
        <f t="shared" si="29"/>
        <v>0</v>
      </c>
      <c r="N165" s="107"/>
      <c r="O165" s="206"/>
      <c r="P165" s="172">
        <f t="shared" si="30"/>
        <v>0</v>
      </c>
      <c r="Q165" s="107"/>
      <c r="R165" s="206"/>
      <c r="S165" s="172">
        <f t="shared" si="31"/>
        <v>0</v>
      </c>
      <c r="T165" s="107"/>
      <c r="U165" s="206"/>
      <c r="V165" s="108">
        <f t="shared" si="24"/>
        <v>6</v>
      </c>
      <c r="W165" s="106">
        <f t="shared" si="25"/>
        <v>6000</v>
      </c>
      <c r="X165" s="82"/>
      <c r="Y165" s="108"/>
      <c r="Z165" s="107"/>
      <c r="AA165" s="107"/>
      <c r="AB165" s="107"/>
      <c r="AC165" s="107"/>
      <c r="AD165" s="107"/>
      <c r="AE165" s="107"/>
      <c r="AF165" s="106">
        <f t="shared" si="32"/>
        <v>0</v>
      </c>
    </row>
    <row r="166" spans="2:32" ht="13.5" customHeight="1">
      <c r="B166" s="173"/>
      <c r="C166" s="289"/>
      <c r="D166" s="172">
        <f t="shared" si="26"/>
        <v>0</v>
      </c>
      <c r="E166" s="107"/>
      <c r="F166" s="206"/>
      <c r="G166" s="172">
        <f t="shared" si="27"/>
        <v>0</v>
      </c>
      <c r="H166" s="107"/>
      <c r="I166" s="206"/>
      <c r="J166" s="172">
        <f t="shared" si="28"/>
        <v>0</v>
      </c>
      <c r="K166" s="107"/>
      <c r="L166" s="206"/>
      <c r="M166" s="172">
        <f t="shared" si="29"/>
        <v>0</v>
      </c>
      <c r="N166" s="107"/>
      <c r="O166" s="206"/>
      <c r="P166" s="172">
        <f t="shared" si="30"/>
        <v>0</v>
      </c>
      <c r="Q166" s="107"/>
      <c r="R166" s="206"/>
      <c r="S166" s="172">
        <f t="shared" si="31"/>
        <v>0</v>
      </c>
      <c r="T166" s="107"/>
      <c r="U166" s="206"/>
      <c r="V166" s="108">
        <f t="shared" si="24"/>
        <v>0</v>
      </c>
      <c r="W166" s="106">
        <f t="shared" si="25"/>
        <v>0</v>
      </c>
      <c r="X166" s="82"/>
      <c r="Y166" s="108"/>
      <c r="Z166" s="107"/>
      <c r="AA166" s="107"/>
      <c r="AB166" s="107"/>
      <c r="AC166" s="107"/>
      <c r="AD166" s="107"/>
      <c r="AE166" s="107"/>
      <c r="AF166" s="106">
        <f t="shared" si="32"/>
        <v>0</v>
      </c>
    </row>
    <row r="167" spans="2:32" ht="13.5" customHeight="1">
      <c r="B167" s="173"/>
      <c r="C167" s="289"/>
      <c r="D167" s="172">
        <f t="shared" si="26"/>
        <v>0</v>
      </c>
      <c r="E167" s="107"/>
      <c r="F167" s="206"/>
      <c r="G167" s="172">
        <f t="shared" si="27"/>
        <v>0</v>
      </c>
      <c r="H167" s="107"/>
      <c r="I167" s="206"/>
      <c r="J167" s="172">
        <f t="shared" si="28"/>
        <v>0</v>
      </c>
      <c r="K167" s="107"/>
      <c r="L167" s="206"/>
      <c r="M167" s="172">
        <f t="shared" si="29"/>
        <v>0</v>
      </c>
      <c r="N167" s="107"/>
      <c r="O167" s="206"/>
      <c r="P167" s="172">
        <f t="shared" si="30"/>
        <v>0</v>
      </c>
      <c r="Q167" s="107"/>
      <c r="R167" s="206"/>
      <c r="S167" s="172">
        <f t="shared" si="31"/>
        <v>0</v>
      </c>
      <c r="T167" s="107"/>
      <c r="U167" s="206"/>
      <c r="V167" s="108">
        <f t="shared" si="24"/>
        <v>0</v>
      </c>
      <c r="W167" s="106">
        <f t="shared" si="25"/>
        <v>0</v>
      </c>
      <c r="X167" s="82"/>
      <c r="Y167" s="108"/>
      <c r="Z167" s="107"/>
      <c r="AA167" s="107"/>
      <c r="AB167" s="107"/>
      <c r="AC167" s="107"/>
      <c r="AD167" s="107"/>
      <c r="AE167" s="107"/>
      <c r="AF167" s="106">
        <f t="shared" si="32"/>
        <v>0</v>
      </c>
    </row>
    <row r="168" spans="2:32" ht="13.5" customHeight="1">
      <c r="B168" s="173"/>
      <c r="C168" s="289"/>
      <c r="D168" s="172">
        <f t="shared" si="26"/>
        <v>0</v>
      </c>
      <c r="E168" s="107"/>
      <c r="F168" s="206"/>
      <c r="G168" s="172">
        <f t="shared" si="27"/>
        <v>0</v>
      </c>
      <c r="H168" s="107"/>
      <c r="I168" s="206"/>
      <c r="J168" s="172">
        <f t="shared" si="28"/>
        <v>0</v>
      </c>
      <c r="K168" s="107"/>
      <c r="L168" s="206"/>
      <c r="M168" s="172">
        <f t="shared" si="29"/>
        <v>0</v>
      </c>
      <c r="N168" s="107"/>
      <c r="O168" s="206"/>
      <c r="P168" s="172">
        <f t="shared" si="30"/>
        <v>0</v>
      </c>
      <c r="Q168" s="107"/>
      <c r="R168" s="206"/>
      <c r="S168" s="172">
        <f t="shared" si="31"/>
        <v>0</v>
      </c>
      <c r="T168" s="107"/>
      <c r="U168" s="206"/>
      <c r="V168" s="108">
        <f t="shared" si="24"/>
        <v>0</v>
      </c>
      <c r="W168" s="106">
        <f t="shared" si="25"/>
        <v>0</v>
      </c>
      <c r="X168" s="82"/>
      <c r="Y168" s="108"/>
      <c r="Z168" s="107"/>
      <c r="AA168" s="107"/>
      <c r="AB168" s="107"/>
      <c r="AC168" s="107"/>
      <c r="AD168" s="107"/>
      <c r="AE168" s="107"/>
      <c r="AF168" s="106">
        <f t="shared" si="32"/>
        <v>0</v>
      </c>
    </row>
    <row r="169" spans="2:32" ht="13.5" customHeight="1">
      <c r="B169" s="173"/>
      <c r="C169" s="289"/>
      <c r="D169" s="172">
        <f t="shared" si="26"/>
        <v>0</v>
      </c>
      <c r="E169" s="107"/>
      <c r="F169" s="206"/>
      <c r="G169" s="172">
        <f t="shared" si="27"/>
        <v>0</v>
      </c>
      <c r="H169" s="107"/>
      <c r="I169" s="206"/>
      <c r="J169" s="172">
        <f t="shared" si="28"/>
        <v>0</v>
      </c>
      <c r="K169" s="107"/>
      <c r="L169" s="206"/>
      <c r="M169" s="172">
        <f t="shared" si="29"/>
        <v>0</v>
      </c>
      <c r="N169" s="107"/>
      <c r="O169" s="206"/>
      <c r="P169" s="172">
        <f t="shared" si="30"/>
        <v>0</v>
      </c>
      <c r="Q169" s="107"/>
      <c r="R169" s="206"/>
      <c r="S169" s="172">
        <f t="shared" si="31"/>
        <v>0</v>
      </c>
      <c r="T169" s="107"/>
      <c r="U169" s="206"/>
      <c r="V169" s="108">
        <f t="shared" si="24"/>
        <v>0</v>
      </c>
      <c r="W169" s="106">
        <f t="shared" si="25"/>
        <v>0</v>
      </c>
      <c r="X169" s="82"/>
      <c r="Y169" s="108"/>
      <c r="Z169" s="107"/>
      <c r="AA169" s="107"/>
      <c r="AB169" s="107"/>
      <c r="AC169" s="107"/>
      <c r="AD169" s="107"/>
      <c r="AE169" s="107"/>
      <c r="AF169" s="106">
        <f t="shared" si="32"/>
        <v>0</v>
      </c>
    </row>
    <row r="170" spans="2:32" ht="13.5" customHeight="1">
      <c r="B170" s="173"/>
      <c r="C170" s="289"/>
      <c r="D170" s="172">
        <f t="shared" si="26"/>
        <v>0</v>
      </c>
      <c r="E170" s="107"/>
      <c r="F170" s="206"/>
      <c r="G170" s="172">
        <f t="shared" si="27"/>
        <v>0</v>
      </c>
      <c r="H170" s="107"/>
      <c r="I170" s="206"/>
      <c r="J170" s="172">
        <f t="shared" si="28"/>
        <v>0</v>
      </c>
      <c r="K170" s="107"/>
      <c r="L170" s="206"/>
      <c r="M170" s="172">
        <f t="shared" si="29"/>
        <v>0</v>
      </c>
      <c r="N170" s="107"/>
      <c r="O170" s="206"/>
      <c r="P170" s="172">
        <f t="shared" si="30"/>
        <v>0</v>
      </c>
      <c r="Q170" s="107"/>
      <c r="R170" s="206"/>
      <c r="S170" s="172">
        <f t="shared" si="31"/>
        <v>0</v>
      </c>
      <c r="T170" s="107"/>
      <c r="U170" s="206"/>
      <c r="V170" s="108">
        <f t="shared" si="24"/>
        <v>0</v>
      </c>
      <c r="W170" s="106">
        <f t="shared" si="25"/>
        <v>0</v>
      </c>
      <c r="X170" s="82"/>
      <c r="Y170" s="108"/>
      <c r="Z170" s="107"/>
      <c r="AA170" s="107"/>
      <c r="AB170" s="107"/>
      <c r="AC170" s="107"/>
      <c r="AD170" s="107"/>
      <c r="AE170" s="107"/>
      <c r="AF170" s="106">
        <f t="shared" si="32"/>
        <v>0</v>
      </c>
    </row>
    <row r="171" spans="2:32" ht="13.5" customHeight="1">
      <c r="B171" s="173"/>
      <c r="C171" s="289"/>
      <c r="D171" s="172">
        <f t="shared" si="26"/>
        <v>0</v>
      </c>
      <c r="E171" s="107"/>
      <c r="F171" s="206"/>
      <c r="G171" s="172">
        <f t="shared" si="27"/>
        <v>0</v>
      </c>
      <c r="H171" s="107"/>
      <c r="I171" s="206"/>
      <c r="J171" s="172">
        <f t="shared" si="28"/>
        <v>0</v>
      </c>
      <c r="K171" s="107"/>
      <c r="L171" s="206"/>
      <c r="M171" s="172">
        <f t="shared" si="29"/>
        <v>0</v>
      </c>
      <c r="N171" s="107"/>
      <c r="O171" s="206"/>
      <c r="P171" s="172">
        <f t="shared" si="30"/>
        <v>0</v>
      </c>
      <c r="Q171" s="107"/>
      <c r="R171" s="206"/>
      <c r="S171" s="172">
        <f t="shared" si="31"/>
        <v>0</v>
      </c>
      <c r="T171" s="107"/>
      <c r="U171" s="206"/>
      <c r="V171" s="108">
        <f t="shared" si="24"/>
        <v>0</v>
      </c>
      <c r="W171" s="106">
        <f t="shared" si="25"/>
        <v>0</v>
      </c>
      <c r="X171" s="82"/>
      <c r="Y171" s="108"/>
      <c r="Z171" s="107"/>
      <c r="AA171" s="107"/>
      <c r="AB171" s="107"/>
      <c r="AC171" s="107"/>
      <c r="AD171" s="107"/>
      <c r="AE171" s="107"/>
      <c r="AF171" s="106">
        <f t="shared" si="32"/>
        <v>0</v>
      </c>
    </row>
    <row r="172" spans="2:32" ht="13.5" customHeight="1">
      <c r="B172" s="173"/>
      <c r="C172" s="289"/>
      <c r="D172" s="172">
        <f t="shared" si="26"/>
        <v>0</v>
      </c>
      <c r="E172" s="107"/>
      <c r="F172" s="206"/>
      <c r="G172" s="172">
        <f t="shared" si="27"/>
        <v>0</v>
      </c>
      <c r="H172" s="107"/>
      <c r="I172" s="206"/>
      <c r="J172" s="172">
        <f t="shared" si="28"/>
        <v>0</v>
      </c>
      <c r="K172" s="107"/>
      <c r="L172" s="206"/>
      <c r="M172" s="172">
        <f t="shared" si="29"/>
        <v>0</v>
      </c>
      <c r="N172" s="107"/>
      <c r="O172" s="206"/>
      <c r="P172" s="172">
        <f t="shared" si="30"/>
        <v>0</v>
      </c>
      <c r="Q172" s="107"/>
      <c r="R172" s="206"/>
      <c r="S172" s="172">
        <f t="shared" si="31"/>
        <v>0</v>
      </c>
      <c r="T172" s="107"/>
      <c r="U172" s="206"/>
      <c r="V172" s="108">
        <f t="shared" si="24"/>
        <v>0</v>
      </c>
      <c r="W172" s="106">
        <f t="shared" si="25"/>
        <v>0</v>
      </c>
      <c r="X172" s="82"/>
      <c r="Y172" s="108"/>
      <c r="Z172" s="107"/>
      <c r="AA172" s="107"/>
      <c r="AB172" s="107"/>
      <c r="AC172" s="107"/>
      <c r="AD172" s="107"/>
      <c r="AE172" s="107"/>
      <c r="AF172" s="106">
        <f t="shared" si="32"/>
        <v>0</v>
      </c>
    </row>
    <row r="173" spans="2:32" ht="13.5" customHeight="1">
      <c r="B173" s="173"/>
      <c r="C173" s="289"/>
      <c r="D173" s="172">
        <f t="shared" si="26"/>
        <v>0</v>
      </c>
      <c r="E173" s="107"/>
      <c r="F173" s="206"/>
      <c r="G173" s="172">
        <f t="shared" si="27"/>
        <v>0</v>
      </c>
      <c r="H173" s="107"/>
      <c r="I173" s="206"/>
      <c r="J173" s="172">
        <f t="shared" si="28"/>
        <v>0</v>
      </c>
      <c r="K173" s="107"/>
      <c r="L173" s="206"/>
      <c r="M173" s="172">
        <f t="shared" si="29"/>
        <v>0</v>
      </c>
      <c r="N173" s="107"/>
      <c r="O173" s="206"/>
      <c r="P173" s="172">
        <f t="shared" si="30"/>
        <v>0</v>
      </c>
      <c r="Q173" s="107"/>
      <c r="R173" s="206"/>
      <c r="S173" s="172">
        <f t="shared" si="31"/>
        <v>0</v>
      </c>
      <c r="T173" s="107"/>
      <c r="U173" s="206"/>
      <c r="V173" s="108">
        <f t="shared" si="24"/>
        <v>0</v>
      </c>
      <c r="W173" s="106">
        <f t="shared" si="25"/>
        <v>0</v>
      </c>
      <c r="X173" s="82"/>
      <c r="Y173" s="108"/>
      <c r="Z173" s="107"/>
      <c r="AA173" s="107"/>
      <c r="AB173" s="107"/>
      <c r="AC173" s="107"/>
      <c r="AD173" s="107"/>
      <c r="AE173" s="107"/>
      <c r="AF173" s="106">
        <f t="shared" si="32"/>
        <v>0</v>
      </c>
    </row>
    <row r="174" spans="2:32" ht="13.5" customHeight="1">
      <c r="B174" s="173"/>
      <c r="C174" s="289"/>
      <c r="D174" s="172">
        <f t="shared" si="26"/>
        <v>0</v>
      </c>
      <c r="E174" s="107"/>
      <c r="F174" s="206"/>
      <c r="G174" s="172">
        <f t="shared" si="27"/>
        <v>0</v>
      </c>
      <c r="H174" s="107"/>
      <c r="I174" s="206"/>
      <c r="J174" s="172">
        <f t="shared" si="28"/>
        <v>0</v>
      </c>
      <c r="K174" s="107"/>
      <c r="L174" s="206"/>
      <c r="M174" s="172">
        <f t="shared" si="29"/>
        <v>0</v>
      </c>
      <c r="N174" s="107"/>
      <c r="O174" s="206"/>
      <c r="P174" s="172">
        <f t="shared" si="30"/>
        <v>0</v>
      </c>
      <c r="Q174" s="107"/>
      <c r="R174" s="206"/>
      <c r="S174" s="172">
        <f t="shared" si="31"/>
        <v>0</v>
      </c>
      <c r="T174" s="107"/>
      <c r="U174" s="206"/>
      <c r="V174" s="108">
        <f t="shared" si="24"/>
        <v>0</v>
      </c>
      <c r="W174" s="106">
        <f t="shared" si="25"/>
        <v>0</v>
      </c>
      <c r="X174" s="82"/>
      <c r="Y174" s="108"/>
      <c r="Z174" s="107"/>
      <c r="AA174" s="107"/>
      <c r="AB174" s="107"/>
      <c r="AC174" s="107"/>
      <c r="AD174" s="107"/>
      <c r="AE174" s="107"/>
      <c r="AF174" s="106">
        <f t="shared" si="32"/>
        <v>0</v>
      </c>
    </row>
    <row r="175" spans="2:32" ht="13.5" customHeight="1">
      <c r="B175" s="173"/>
      <c r="C175" s="289"/>
      <c r="D175" s="172">
        <f t="shared" si="26"/>
        <v>0</v>
      </c>
      <c r="E175" s="107"/>
      <c r="F175" s="206"/>
      <c r="G175" s="172">
        <f t="shared" si="27"/>
        <v>0</v>
      </c>
      <c r="H175" s="107"/>
      <c r="I175" s="206"/>
      <c r="J175" s="172">
        <f t="shared" si="28"/>
        <v>0</v>
      </c>
      <c r="K175" s="107"/>
      <c r="L175" s="206"/>
      <c r="M175" s="172">
        <f t="shared" si="29"/>
        <v>0</v>
      </c>
      <c r="N175" s="107"/>
      <c r="O175" s="206"/>
      <c r="P175" s="172">
        <f t="shared" si="30"/>
        <v>0</v>
      </c>
      <c r="Q175" s="107"/>
      <c r="R175" s="206"/>
      <c r="S175" s="172">
        <f t="shared" si="31"/>
        <v>0</v>
      </c>
      <c r="T175" s="107"/>
      <c r="U175" s="206"/>
      <c r="V175" s="108">
        <f t="shared" si="24"/>
        <v>0</v>
      </c>
      <c r="W175" s="106">
        <f t="shared" si="25"/>
        <v>0</v>
      </c>
      <c r="X175" s="82"/>
      <c r="Y175" s="108"/>
      <c r="Z175" s="107"/>
      <c r="AA175" s="107"/>
      <c r="AB175" s="107"/>
      <c r="AC175" s="107"/>
      <c r="AD175" s="107"/>
      <c r="AE175" s="107"/>
      <c r="AF175" s="106">
        <f t="shared" si="32"/>
        <v>0</v>
      </c>
    </row>
    <row r="176" spans="2:32" ht="13.5" customHeight="1">
      <c r="B176" s="173"/>
      <c r="C176" s="289"/>
      <c r="D176" s="172">
        <f t="shared" si="26"/>
        <v>0</v>
      </c>
      <c r="E176" s="107"/>
      <c r="F176" s="206"/>
      <c r="G176" s="172">
        <f t="shared" si="27"/>
        <v>0</v>
      </c>
      <c r="H176" s="107"/>
      <c r="I176" s="206"/>
      <c r="J176" s="172">
        <f t="shared" si="28"/>
        <v>0</v>
      </c>
      <c r="K176" s="107"/>
      <c r="L176" s="206"/>
      <c r="M176" s="172">
        <f t="shared" si="29"/>
        <v>0</v>
      </c>
      <c r="N176" s="107"/>
      <c r="O176" s="206"/>
      <c r="P176" s="172">
        <f t="shared" si="30"/>
        <v>0</v>
      </c>
      <c r="Q176" s="107"/>
      <c r="R176" s="206"/>
      <c r="S176" s="172">
        <f t="shared" si="31"/>
        <v>0</v>
      </c>
      <c r="T176" s="107"/>
      <c r="U176" s="206"/>
      <c r="V176" s="108">
        <f t="shared" si="24"/>
        <v>0</v>
      </c>
      <c r="W176" s="106">
        <f t="shared" si="25"/>
        <v>0</v>
      </c>
      <c r="X176" s="82"/>
      <c r="Y176" s="108"/>
      <c r="Z176" s="107"/>
      <c r="AA176" s="107"/>
      <c r="AB176" s="107"/>
      <c r="AC176" s="107"/>
      <c r="AD176" s="107"/>
      <c r="AE176" s="107"/>
      <c r="AF176" s="106">
        <f t="shared" si="32"/>
        <v>0</v>
      </c>
    </row>
    <row r="177" spans="2:32" ht="13.5" customHeight="1">
      <c r="B177" s="173"/>
      <c r="C177" s="289"/>
      <c r="D177" s="172">
        <f t="shared" si="26"/>
        <v>0</v>
      </c>
      <c r="E177" s="107"/>
      <c r="F177" s="206"/>
      <c r="G177" s="172">
        <f t="shared" si="27"/>
        <v>0</v>
      </c>
      <c r="H177" s="107"/>
      <c r="I177" s="206"/>
      <c r="J177" s="172">
        <f t="shared" si="28"/>
        <v>0</v>
      </c>
      <c r="K177" s="107"/>
      <c r="L177" s="206"/>
      <c r="M177" s="172">
        <f t="shared" si="29"/>
        <v>0</v>
      </c>
      <c r="N177" s="107"/>
      <c r="O177" s="206"/>
      <c r="P177" s="172">
        <f t="shared" si="30"/>
        <v>0</v>
      </c>
      <c r="Q177" s="107"/>
      <c r="R177" s="206"/>
      <c r="S177" s="172">
        <f t="shared" si="31"/>
        <v>0</v>
      </c>
      <c r="T177" s="107"/>
      <c r="U177" s="206"/>
      <c r="V177" s="108">
        <f t="shared" si="24"/>
        <v>0</v>
      </c>
      <c r="W177" s="106">
        <f t="shared" si="25"/>
        <v>0</v>
      </c>
      <c r="X177" s="82"/>
      <c r="Y177" s="108"/>
      <c r="Z177" s="107"/>
      <c r="AA177" s="107"/>
      <c r="AB177" s="107"/>
      <c r="AC177" s="107"/>
      <c r="AD177" s="107"/>
      <c r="AE177" s="107"/>
      <c r="AF177" s="106">
        <f t="shared" si="32"/>
        <v>0</v>
      </c>
    </row>
    <row r="178" spans="2:32" ht="13.5" customHeight="1">
      <c r="B178" s="173"/>
      <c r="C178" s="289"/>
      <c r="D178" s="172">
        <f t="shared" si="26"/>
        <v>0</v>
      </c>
      <c r="E178" s="107"/>
      <c r="F178" s="206"/>
      <c r="G178" s="172">
        <f t="shared" si="27"/>
        <v>0</v>
      </c>
      <c r="H178" s="107"/>
      <c r="I178" s="206"/>
      <c r="J178" s="172">
        <f t="shared" si="28"/>
        <v>0</v>
      </c>
      <c r="K178" s="107"/>
      <c r="L178" s="206"/>
      <c r="M178" s="172">
        <f t="shared" si="29"/>
        <v>0</v>
      </c>
      <c r="N178" s="107"/>
      <c r="O178" s="206"/>
      <c r="P178" s="172">
        <f t="shared" si="30"/>
        <v>0</v>
      </c>
      <c r="Q178" s="107"/>
      <c r="R178" s="206"/>
      <c r="S178" s="172">
        <f t="shared" si="31"/>
        <v>0</v>
      </c>
      <c r="T178" s="107"/>
      <c r="U178" s="206"/>
      <c r="V178" s="108">
        <f t="shared" si="24"/>
        <v>0</v>
      </c>
      <c r="W178" s="106">
        <f t="shared" si="25"/>
        <v>0</v>
      </c>
      <c r="X178" s="82"/>
      <c r="Y178" s="108"/>
      <c r="Z178" s="107"/>
      <c r="AA178" s="107"/>
      <c r="AB178" s="107"/>
      <c r="AC178" s="107"/>
      <c r="AD178" s="107"/>
      <c r="AE178" s="107"/>
      <c r="AF178" s="106">
        <f t="shared" si="32"/>
        <v>0</v>
      </c>
    </row>
    <row r="179" spans="2:32" ht="13.5" customHeight="1">
      <c r="B179" s="173"/>
      <c r="C179" s="289"/>
      <c r="D179" s="172">
        <f t="shared" si="26"/>
        <v>0</v>
      </c>
      <c r="E179" s="107"/>
      <c r="F179" s="206"/>
      <c r="G179" s="172">
        <f t="shared" si="27"/>
        <v>0</v>
      </c>
      <c r="H179" s="107"/>
      <c r="I179" s="206"/>
      <c r="J179" s="172">
        <f t="shared" si="28"/>
        <v>0</v>
      </c>
      <c r="K179" s="107"/>
      <c r="L179" s="206"/>
      <c r="M179" s="172">
        <f t="shared" si="29"/>
        <v>0</v>
      </c>
      <c r="N179" s="107"/>
      <c r="O179" s="206"/>
      <c r="P179" s="172">
        <f t="shared" si="30"/>
        <v>0</v>
      </c>
      <c r="Q179" s="107"/>
      <c r="R179" s="206"/>
      <c r="S179" s="172">
        <f t="shared" si="31"/>
        <v>0</v>
      </c>
      <c r="T179" s="107"/>
      <c r="U179" s="206"/>
      <c r="V179" s="108">
        <f t="shared" si="24"/>
        <v>0</v>
      </c>
      <c r="W179" s="106">
        <f t="shared" si="25"/>
        <v>0</v>
      </c>
      <c r="X179" s="82"/>
      <c r="Y179" s="108"/>
      <c r="Z179" s="107"/>
      <c r="AA179" s="107"/>
      <c r="AB179" s="107"/>
      <c r="AC179" s="107"/>
      <c r="AD179" s="107"/>
      <c r="AE179" s="107"/>
      <c r="AF179" s="106">
        <f t="shared" si="32"/>
        <v>0</v>
      </c>
    </row>
    <row r="180" spans="2:32" ht="13.5" customHeight="1">
      <c r="B180" s="173"/>
      <c r="C180" s="289"/>
      <c r="D180" s="172">
        <f t="shared" si="26"/>
        <v>0</v>
      </c>
      <c r="E180" s="107"/>
      <c r="F180" s="206"/>
      <c r="G180" s="172">
        <f t="shared" si="27"/>
        <v>0</v>
      </c>
      <c r="H180" s="107"/>
      <c r="I180" s="206"/>
      <c r="J180" s="172">
        <f t="shared" si="28"/>
        <v>0</v>
      </c>
      <c r="K180" s="107"/>
      <c r="L180" s="206"/>
      <c r="M180" s="172">
        <f t="shared" si="29"/>
        <v>0</v>
      </c>
      <c r="N180" s="107"/>
      <c r="O180" s="206"/>
      <c r="P180" s="172">
        <f t="shared" si="30"/>
        <v>0</v>
      </c>
      <c r="Q180" s="107"/>
      <c r="R180" s="206"/>
      <c r="S180" s="172">
        <f t="shared" si="31"/>
        <v>0</v>
      </c>
      <c r="T180" s="107"/>
      <c r="U180" s="206"/>
      <c r="V180" s="108">
        <f t="shared" si="24"/>
        <v>0</v>
      </c>
      <c r="W180" s="106">
        <f t="shared" si="25"/>
        <v>0</v>
      </c>
      <c r="X180" s="82"/>
      <c r="Y180" s="108"/>
      <c r="Z180" s="107"/>
      <c r="AA180" s="107"/>
      <c r="AB180" s="107"/>
      <c r="AC180" s="107"/>
      <c r="AD180" s="107"/>
      <c r="AE180" s="107"/>
      <c r="AF180" s="106">
        <f t="shared" si="32"/>
        <v>0</v>
      </c>
    </row>
    <row r="181" spans="2:32" ht="13.5" customHeight="1">
      <c r="B181" s="173"/>
      <c r="C181" s="289"/>
      <c r="D181" s="172">
        <f t="shared" si="26"/>
        <v>0</v>
      </c>
      <c r="E181" s="107"/>
      <c r="F181" s="206"/>
      <c r="G181" s="172">
        <f t="shared" si="27"/>
        <v>0</v>
      </c>
      <c r="H181" s="107"/>
      <c r="I181" s="206"/>
      <c r="J181" s="172">
        <f t="shared" si="28"/>
        <v>0</v>
      </c>
      <c r="K181" s="107"/>
      <c r="L181" s="206"/>
      <c r="M181" s="172">
        <f t="shared" si="29"/>
        <v>0</v>
      </c>
      <c r="N181" s="107"/>
      <c r="O181" s="206"/>
      <c r="P181" s="172">
        <f t="shared" si="30"/>
        <v>0</v>
      </c>
      <c r="Q181" s="107"/>
      <c r="R181" s="206"/>
      <c r="S181" s="172">
        <f t="shared" si="31"/>
        <v>0</v>
      </c>
      <c r="T181" s="107"/>
      <c r="U181" s="206"/>
      <c r="V181" s="108">
        <f t="shared" si="24"/>
        <v>0</v>
      </c>
      <c r="W181" s="106">
        <f t="shared" si="25"/>
        <v>0</v>
      </c>
      <c r="X181" s="82"/>
      <c r="Y181" s="108"/>
      <c r="Z181" s="107"/>
      <c r="AA181" s="107"/>
      <c r="AB181" s="107"/>
      <c r="AC181" s="107"/>
      <c r="AD181" s="107"/>
      <c r="AE181" s="107"/>
      <c r="AF181" s="106">
        <f t="shared" si="32"/>
        <v>0</v>
      </c>
    </row>
    <row r="182" spans="2:32" ht="13.5" customHeight="1">
      <c r="B182" s="173"/>
      <c r="C182" s="289"/>
      <c r="D182" s="172">
        <f t="shared" si="26"/>
        <v>0</v>
      </c>
      <c r="E182" s="107"/>
      <c r="F182" s="206"/>
      <c r="G182" s="172">
        <f t="shared" si="27"/>
        <v>0</v>
      </c>
      <c r="H182" s="107"/>
      <c r="I182" s="206"/>
      <c r="J182" s="172">
        <f t="shared" si="28"/>
        <v>0</v>
      </c>
      <c r="K182" s="107"/>
      <c r="L182" s="206"/>
      <c r="M182" s="172">
        <f t="shared" si="29"/>
        <v>0</v>
      </c>
      <c r="N182" s="107"/>
      <c r="O182" s="206"/>
      <c r="P182" s="172">
        <f t="shared" si="30"/>
        <v>0</v>
      </c>
      <c r="Q182" s="107"/>
      <c r="R182" s="206"/>
      <c r="S182" s="172">
        <f t="shared" si="31"/>
        <v>0</v>
      </c>
      <c r="T182" s="107"/>
      <c r="U182" s="206"/>
      <c r="V182" s="108">
        <f t="shared" si="24"/>
        <v>0</v>
      </c>
      <c r="W182" s="106">
        <f t="shared" si="25"/>
        <v>0</v>
      </c>
      <c r="X182" s="82"/>
      <c r="Y182" s="108"/>
      <c r="Z182" s="107"/>
      <c r="AA182" s="107"/>
      <c r="AB182" s="107"/>
      <c r="AC182" s="107"/>
      <c r="AD182" s="107"/>
      <c r="AE182" s="107"/>
      <c r="AF182" s="106">
        <f t="shared" si="32"/>
        <v>0</v>
      </c>
    </row>
    <row r="183" spans="2:32" ht="13.5" customHeight="1">
      <c r="B183" s="173"/>
      <c r="C183" s="289"/>
      <c r="D183" s="172">
        <f t="shared" si="26"/>
        <v>0</v>
      </c>
      <c r="E183" s="107"/>
      <c r="F183" s="206"/>
      <c r="G183" s="172">
        <f t="shared" si="27"/>
        <v>0</v>
      </c>
      <c r="H183" s="107"/>
      <c r="I183" s="206"/>
      <c r="J183" s="172">
        <f t="shared" si="28"/>
        <v>0</v>
      </c>
      <c r="K183" s="107"/>
      <c r="L183" s="206"/>
      <c r="M183" s="172">
        <f t="shared" si="29"/>
        <v>0</v>
      </c>
      <c r="N183" s="107"/>
      <c r="O183" s="206"/>
      <c r="P183" s="172">
        <f t="shared" si="30"/>
        <v>0</v>
      </c>
      <c r="Q183" s="107"/>
      <c r="R183" s="206"/>
      <c r="S183" s="172">
        <f t="shared" si="31"/>
        <v>0</v>
      </c>
      <c r="T183" s="107"/>
      <c r="U183" s="206"/>
      <c r="V183" s="108">
        <f t="shared" si="24"/>
        <v>0</v>
      </c>
      <c r="W183" s="106">
        <f t="shared" si="25"/>
        <v>0</v>
      </c>
      <c r="X183" s="82"/>
      <c r="Y183" s="108"/>
      <c r="Z183" s="107"/>
      <c r="AA183" s="107"/>
      <c r="AB183" s="107"/>
      <c r="AC183" s="107"/>
      <c r="AD183" s="107"/>
      <c r="AE183" s="107"/>
      <c r="AF183" s="106">
        <f t="shared" si="32"/>
        <v>0</v>
      </c>
    </row>
    <row r="184" spans="2:32" ht="13.5" customHeight="1">
      <c r="B184" s="173"/>
      <c r="C184" s="289"/>
      <c r="D184" s="172">
        <f t="shared" si="26"/>
        <v>0</v>
      </c>
      <c r="E184" s="107"/>
      <c r="F184" s="206"/>
      <c r="G184" s="172">
        <f t="shared" si="27"/>
        <v>0</v>
      </c>
      <c r="H184" s="107"/>
      <c r="I184" s="206"/>
      <c r="J184" s="172">
        <f t="shared" si="28"/>
        <v>0</v>
      </c>
      <c r="K184" s="107"/>
      <c r="L184" s="206"/>
      <c r="M184" s="172">
        <f t="shared" si="29"/>
        <v>0</v>
      </c>
      <c r="N184" s="107"/>
      <c r="O184" s="206"/>
      <c r="P184" s="172">
        <f t="shared" si="30"/>
        <v>0</v>
      </c>
      <c r="Q184" s="107"/>
      <c r="R184" s="206"/>
      <c r="S184" s="172">
        <f t="shared" si="31"/>
        <v>0</v>
      </c>
      <c r="T184" s="107"/>
      <c r="U184" s="206"/>
      <c r="V184" s="108">
        <f t="shared" ref="V184:V198" si="45">D184+G184+J184+M184+P184+S184</f>
        <v>0</v>
      </c>
      <c r="W184" s="106">
        <f t="shared" ref="W184:W198" si="46">E184+H184+K184+N184+Q184+T184</f>
        <v>0</v>
      </c>
      <c r="X184" s="82"/>
      <c r="Y184" s="108"/>
      <c r="Z184" s="107"/>
      <c r="AA184" s="107"/>
      <c r="AB184" s="107"/>
      <c r="AC184" s="107"/>
      <c r="AD184" s="107"/>
      <c r="AE184" s="107"/>
      <c r="AF184" s="106">
        <f t="shared" si="32"/>
        <v>0</v>
      </c>
    </row>
    <row r="185" spans="2:32" ht="13.5" customHeight="1">
      <c r="B185" s="173"/>
      <c r="C185" s="289"/>
      <c r="D185" s="172">
        <f t="shared" si="26"/>
        <v>0</v>
      </c>
      <c r="E185" s="107"/>
      <c r="F185" s="206"/>
      <c r="G185" s="172">
        <f t="shared" si="27"/>
        <v>0</v>
      </c>
      <c r="H185" s="107"/>
      <c r="I185" s="206"/>
      <c r="J185" s="172">
        <f t="shared" si="28"/>
        <v>0</v>
      </c>
      <c r="K185" s="107"/>
      <c r="L185" s="206"/>
      <c r="M185" s="172">
        <f t="shared" si="29"/>
        <v>0</v>
      </c>
      <c r="N185" s="107"/>
      <c r="O185" s="206"/>
      <c r="P185" s="172">
        <f t="shared" si="30"/>
        <v>0</v>
      </c>
      <c r="Q185" s="107"/>
      <c r="R185" s="206"/>
      <c r="S185" s="172">
        <f t="shared" si="31"/>
        <v>0</v>
      </c>
      <c r="T185" s="107"/>
      <c r="U185" s="206"/>
      <c r="V185" s="108">
        <f t="shared" si="45"/>
        <v>0</v>
      </c>
      <c r="W185" s="106">
        <f t="shared" si="46"/>
        <v>0</v>
      </c>
      <c r="X185" s="82"/>
      <c r="Y185" s="108"/>
      <c r="Z185" s="107"/>
      <c r="AA185" s="107"/>
      <c r="AB185" s="107"/>
      <c r="AC185" s="107"/>
      <c r="AD185" s="107"/>
      <c r="AE185" s="107"/>
      <c r="AF185" s="106">
        <f t="shared" si="32"/>
        <v>0</v>
      </c>
    </row>
    <row r="186" spans="2:32" ht="13.5" customHeight="1">
      <c r="B186" s="173"/>
      <c r="C186" s="289"/>
      <c r="D186" s="172">
        <f t="shared" si="26"/>
        <v>0</v>
      </c>
      <c r="E186" s="107"/>
      <c r="F186" s="206"/>
      <c r="G186" s="172">
        <f t="shared" si="27"/>
        <v>0</v>
      </c>
      <c r="H186" s="107"/>
      <c r="I186" s="206"/>
      <c r="J186" s="172">
        <f t="shared" si="28"/>
        <v>0</v>
      </c>
      <c r="K186" s="107"/>
      <c r="L186" s="206"/>
      <c r="M186" s="172">
        <f t="shared" si="29"/>
        <v>0</v>
      </c>
      <c r="N186" s="107"/>
      <c r="O186" s="206"/>
      <c r="P186" s="172">
        <f t="shared" si="30"/>
        <v>0</v>
      </c>
      <c r="Q186" s="107"/>
      <c r="R186" s="206"/>
      <c r="S186" s="172">
        <f t="shared" si="31"/>
        <v>0</v>
      </c>
      <c r="T186" s="107"/>
      <c r="U186" s="206"/>
      <c r="V186" s="108">
        <f t="shared" si="45"/>
        <v>0</v>
      </c>
      <c r="W186" s="106">
        <f t="shared" si="46"/>
        <v>0</v>
      </c>
      <c r="X186" s="82"/>
      <c r="Y186" s="108"/>
      <c r="Z186" s="107"/>
      <c r="AA186" s="107"/>
      <c r="AB186" s="107"/>
      <c r="AC186" s="107"/>
      <c r="AD186" s="107"/>
      <c r="AE186" s="107"/>
      <c r="AF186" s="106">
        <f t="shared" si="32"/>
        <v>0</v>
      </c>
    </row>
    <row r="187" spans="2:32" ht="13.5" customHeight="1">
      <c r="B187" s="173"/>
      <c r="C187" s="289"/>
      <c r="D187" s="172">
        <f t="shared" si="26"/>
        <v>0</v>
      </c>
      <c r="E187" s="107"/>
      <c r="F187" s="206"/>
      <c r="G187" s="172">
        <f t="shared" si="27"/>
        <v>0</v>
      </c>
      <c r="H187" s="107"/>
      <c r="I187" s="206"/>
      <c r="J187" s="172">
        <f t="shared" si="28"/>
        <v>0</v>
      </c>
      <c r="K187" s="107"/>
      <c r="L187" s="206"/>
      <c r="M187" s="172">
        <f t="shared" si="29"/>
        <v>0</v>
      </c>
      <c r="N187" s="107"/>
      <c r="O187" s="206"/>
      <c r="P187" s="172">
        <f t="shared" si="30"/>
        <v>0</v>
      </c>
      <c r="Q187" s="107"/>
      <c r="R187" s="206"/>
      <c r="S187" s="172">
        <f t="shared" si="31"/>
        <v>0</v>
      </c>
      <c r="T187" s="107"/>
      <c r="U187" s="206"/>
      <c r="V187" s="108">
        <f t="shared" si="45"/>
        <v>0</v>
      </c>
      <c r="W187" s="106">
        <f t="shared" si="46"/>
        <v>0</v>
      </c>
      <c r="X187" s="82"/>
      <c r="Y187" s="108"/>
      <c r="Z187" s="107"/>
      <c r="AA187" s="107"/>
      <c r="AB187" s="107"/>
      <c r="AC187" s="107"/>
      <c r="AD187" s="107"/>
      <c r="AE187" s="107"/>
      <c r="AF187" s="106">
        <f t="shared" si="32"/>
        <v>0</v>
      </c>
    </row>
    <row r="188" spans="2:32" ht="13.5" customHeight="1">
      <c r="B188" s="173"/>
      <c r="C188" s="289"/>
      <c r="D188" s="172">
        <f t="shared" si="26"/>
        <v>0</v>
      </c>
      <c r="E188" s="107"/>
      <c r="F188" s="206"/>
      <c r="G188" s="172">
        <f t="shared" si="27"/>
        <v>0</v>
      </c>
      <c r="H188" s="107"/>
      <c r="I188" s="206"/>
      <c r="J188" s="172">
        <f t="shared" si="28"/>
        <v>0</v>
      </c>
      <c r="K188" s="107"/>
      <c r="L188" s="206"/>
      <c r="M188" s="172">
        <f t="shared" si="29"/>
        <v>0</v>
      </c>
      <c r="N188" s="107"/>
      <c r="O188" s="206"/>
      <c r="P188" s="172">
        <f t="shared" si="30"/>
        <v>0</v>
      </c>
      <c r="Q188" s="107"/>
      <c r="R188" s="206"/>
      <c r="S188" s="172">
        <f t="shared" si="31"/>
        <v>0</v>
      </c>
      <c r="T188" s="107"/>
      <c r="U188" s="206"/>
      <c r="V188" s="108">
        <f t="shared" si="45"/>
        <v>0</v>
      </c>
      <c r="W188" s="106">
        <f t="shared" si="46"/>
        <v>0</v>
      </c>
      <c r="X188" s="82"/>
      <c r="Y188" s="108"/>
      <c r="Z188" s="107"/>
      <c r="AA188" s="107"/>
      <c r="AB188" s="107"/>
      <c r="AC188" s="107"/>
      <c r="AD188" s="107"/>
      <c r="AE188" s="107"/>
      <c r="AF188" s="106">
        <f t="shared" si="32"/>
        <v>0</v>
      </c>
    </row>
    <row r="189" spans="2:32" ht="13.5" customHeight="1">
      <c r="B189" s="173"/>
      <c r="C189" s="289"/>
      <c r="D189" s="172">
        <f t="shared" si="26"/>
        <v>0</v>
      </c>
      <c r="E189" s="107"/>
      <c r="F189" s="206"/>
      <c r="G189" s="172">
        <f t="shared" si="27"/>
        <v>0</v>
      </c>
      <c r="H189" s="107"/>
      <c r="I189" s="206"/>
      <c r="J189" s="172">
        <f t="shared" si="28"/>
        <v>0</v>
      </c>
      <c r="K189" s="107"/>
      <c r="L189" s="206"/>
      <c r="M189" s="172">
        <f t="shared" si="29"/>
        <v>0</v>
      </c>
      <c r="N189" s="107"/>
      <c r="O189" s="206"/>
      <c r="P189" s="172">
        <f t="shared" si="30"/>
        <v>0</v>
      </c>
      <c r="Q189" s="107"/>
      <c r="R189" s="206"/>
      <c r="S189" s="172">
        <f t="shared" si="31"/>
        <v>0</v>
      </c>
      <c r="T189" s="107"/>
      <c r="U189" s="206"/>
      <c r="V189" s="108">
        <f t="shared" si="45"/>
        <v>0</v>
      </c>
      <c r="W189" s="106">
        <f t="shared" si="46"/>
        <v>0</v>
      </c>
      <c r="X189" s="82"/>
      <c r="Y189" s="108"/>
      <c r="Z189" s="107"/>
      <c r="AA189" s="107"/>
      <c r="AB189" s="107"/>
      <c r="AC189" s="107"/>
      <c r="AD189" s="107"/>
      <c r="AE189" s="107"/>
      <c r="AF189" s="106">
        <f t="shared" si="32"/>
        <v>0</v>
      </c>
    </row>
    <row r="190" spans="2:32" ht="13.5" customHeight="1">
      <c r="B190" s="173"/>
      <c r="C190" s="289"/>
      <c r="D190" s="172">
        <f t="shared" si="26"/>
        <v>0</v>
      </c>
      <c r="E190" s="107"/>
      <c r="F190" s="206"/>
      <c r="G190" s="172">
        <f t="shared" si="27"/>
        <v>0</v>
      </c>
      <c r="H190" s="107"/>
      <c r="I190" s="206"/>
      <c r="J190" s="172">
        <f t="shared" si="28"/>
        <v>0</v>
      </c>
      <c r="K190" s="107"/>
      <c r="L190" s="206"/>
      <c r="M190" s="172">
        <f t="shared" si="29"/>
        <v>0</v>
      </c>
      <c r="N190" s="107"/>
      <c r="O190" s="206"/>
      <c r="P190" s="172">
        <f t="shared" si="30"/>
        <v>0</v>
      </c>
      <c r="Q190" s="107"/>
      <c r="R190" s="206"/>
      <c r="S190" s="172">
        <f t="shared" si="31"/>
        <v>0</v>
      </c>
      <c r="T190" s="107"/>
      <c r="U190" s="206"/>
      <c r="V190" s="108">
        <f t="shared" si="45"/>
        <v>0</v>
      </c>
      <c r="W190" s="106">
        <f t="shared" si="46"/>
        <v>0</v>
      </c>
      <c r="X190" s="82"/>
      <c r="Y190" s="108"/>
      <c r="Z190" s="107"/>
      <c r="AA190" s="107"/>
      <c r="AB190" s="107"/>
      <c r="AC190" s="107"/>
      <c r="AD190" s="107"/>
      <c r="AE190" s="107"/>
      <c r="AF190" s="106">
        <f t="shared" si="32"/>
        <v>0</v>
      </c>
    </row>
    <row r="191" spans="2:32" ht="13.5" customHeight="1">
      <c r="B191" s="173"/>
      <c r="C191" s="289"/>
      <c r="D191" s="172">
        <f t="shared" si="26"/>
        <v>0</v>
      </c>
      <c r="E191" s="107"/>
      <c r="F191" s="206"/>
      <c r="G191" s="172">
        <f t="shared" si="27"/>
        <v>0</v>
      </c>
      <c r="H191" s="107"/>
      <c r="I191" s="206"/>
      <c r="J191" s="172">
        <f t="shared" si="28"/>
        <v>0</v>
      </c>
      <c r="K191" s="107"/>
      <c r="L191" s="206"/>
      <c r="M191" s="172">
        <f t="shared" si="29"/>
        <v>0</v>
      </c>
      <c r="N191" s="107"/>
      <c r="O191" s="206"/>
      <c r="P191" s="172">
        <f t="shared" si="30"/>
        <v>0</v>
      </c>
      <c r="Q191" s="107"/>
      <c r="R191" s="206"/>
      <c r="S191" s="172">
        <f t="shared" si="31"/>
        <v>0</v>
      </c>
      <c r="T191" s="107"/>
      <c r="U191" s="206"/>
      <c r="V191" s="108">
        <f t="shared" si="45"/>
        <v>0</v>
      </c>
      <c r="W191" s="106">
        <f t="shared" si="46"/>
        <v>0</v>
      </c>
      <c r="X191" s="82"/>
      <c r="Y191" s="108"/>
      <c r="Z191" s="107"/>
      <c r="AA191" s="107"/>
      <c r="AB191" s="107"/>
      <c r="AC191" s="107"/>
      <c r="AD191" s="107"/>
      <c r="AE191" s="107"/>
      <c r="AF191" s="106">
        <f t="shared" si="32"/>
        <v>0</v>
      </c>
    </row>
    <row r="192" spans="2:32" ht="13.5" customHeight="1">
      <c r="B192" s="173"/>
      <c r="C192" s="289"/>
      <c r="D192" s="172">
        <f t="shared" si="26"/>
        <v>0</v>
      </c>
      <c r="E192" s="107"/>
      <c r="F192" s="206"/>
      <c r="G192" s="172">
        <f t="shared" si="27"/>
        <v>0</v>
      </c>
      <c r="H192" s="107"/>
      <c r="I192" s="206"/>
      <c r="J192" s="172">
        <f t="shared" si="28"/>
        <v>0</v>
      </c>
      <c r="K192" s="107"/>
      <c r="L192" s="206"/>
      <c r="M192" s="172">
        <f t="shared" si="29"/>
        <v>0</v>
      </c>
      <c r="N192" s="107"/>
      <c r="O192" s="206"/>
      <c r="P192" s="172">
        <f t="shared" si="30"/>
        <v>0</v>
      </c>
      <c r="Q192" s="107"/>
      <c r="R192" s="206"/>
      <c r="S192" s="172">
        <f t="shared" si="31"/>
        <v>0</v>
      </c>
      <c r="T192" s="107"/>
      <c r="U192" s="206"/>
      <c r="V192" s="108">
        <f t="shared" si="45"/>
        <v>0</v>
      </c>
      <c r="W192" s="106">
        <f t="shared" si="46"/>
        <v>0</v>
      </c>
      <c r="X192" s="82"/>
      <c r="Y192" s="108"/>
      <c r="Z192" s="107"/>
      <c r="AA192" s="107"/>
      <c r="AB192" s="107"/>
      <c r="AC192" s="107"/>
      <c r="AD192" s="107"/>
      <c r="AE192" s="107"/>
      <c r="AF192" s="106">
        <f t="shared" si="32"/>
        <v>0</v>
      </c>
    </row>
    <row r="193" spans="2:32" ht="13.5" customHeight="1">
      <c r="B193" s="173"/>
      <c r="C193" s="289"/>
      <c r="D193" s="172">
        <f t="shared" si="26"/>
        <v>0</v>
      </c>
      <c r="E193" s="107"/>
      <c r="F193" s="206"/>
      <c r="G193" s="172">
        <f t="shared" si="27"/>
        <v>0</v>
      </c>
      <c r="H193" s="107"/>
      <c r="I193" s="206"/>
      <c r="J193" s="172">
        <f t="shared" si="28"/>
        <v>0</v>
      </c>
      <c r="K193" s="107"/>
      <c r="L193" s="206"/>
      <c r="M193" s="172">
        <f t="shared" si="29"/>
        <v>0</v>
      </c>
      <c r="N193" s="107"/>
      <c r="O193" s="206"/>
      <c r="P193" s="172">
        <f t="shared" si="30"/>
        <v>0</v>
      </c>
      <c r="Q193" s="107"/>
      <c r="R193" s="206"/>
      <c r="S193" s="172">
        <f t="shared" si="31"/>
        <v>0</v>
      </c>
      <c r="T193" s="107"/>
      <c r="U193" s="206"/>
      <c r="V193" s="108">
        <f t="shared" si="45"/>
        <v>0</v>
      </c>
      <c r="W193" s="106">
        <f t="shared" si="46"/>
        <v>0</v>
      </c>
      <c r="X193" s="82"/>
      <c r="Y193" s="108"/>
      <c r="Z193" s="107"/>
      <c r="AA193" s="107"/>
      <c r="AB193" s="107"/>
      <c r="AC193" s="107"/>
      <c r="AD193" s="107"/>
      <c r="AE193" s="107"/>
      <c r="AF193" s="106">
        <f t="shared" si="32"/>
        <v>0</v>
      </c>
    </row>
    <row r="194" spans="2:32" ht="13.5" customHeight="1">
      <c r="B194" s="173"/>
      <c r="C194" s="289"/>
      <c r="D194" s="172">
        <f t="shared" si="26"/>
        <v>0</v>
      </c>
      <c r="E194" s="107"/>
      <c r="F194" s="206"/>
      <c r="G194" s="172">
        <f t="shared" si="27"/>
        <v>0</v>
      </c>
      <c r="H194" s="107"/>
      <c r="I194" s="206"/>
      <c r="J194" s="172">
        <f t="shared" si="28"/>
        <v>0</v>
      </c>
      <c r="K194" s="107"/>
      <c r="L194" s="206"/>
      <c r="M194" s="172">
        <f t="shared" si="29"/>
        <v>0</v>
      </c>
      <c r="N194" s="107"/>
      <c r="O194" s="206"/>
      <c r="P194" s="172">
        <f t="shared" si="30"/>
        <v>0</v>
      </c>
      <c r="Q194" s="107"/>
      <c r="R194" s="206"/>
      <c r="S194" s="172">
        <f t="shared" si="31"/>
        <v>0</v>
      </c>
      <c r="T194" s="107"/>
      <c r="U194" s="206"/>
      <c r="V194" s="108">
        <f t="shared" si="45"/>
        <v>0</v>
      </c>
      <c r="W194" s="106">
        <f t="shared" si="46"/>
        <v>0</v>
      </c>
      <c r="X194" s="82"/>
      <c r="Y194" s="108"/>
      <c r="Z194" s="107"/>
      <c r="AA194" s="107"/>
      <c r="AB194" s="107"/>
      <c r="AC194" s="107"/>
      <c r="AD194" s="107"/>
      <c r="AE194" s="107"/>
      <c r="AF194" s="106">
        <f t="shared" si="32"/>
        <v>0</v>
      </c>
    </row>
    <row r="195" spans="2:32" ht="13.5" customHeight="1">
      <c r="B195" s="173"/>
      <c r="C195" s="289"/>
      <c r="D195" s="172">
        <f t="shared" si="26"/>
        <v>0</v>
      </c>
      <c r="E195" s="107"/>
      <c r="F195" s="206"/>
      <c r="G195" s="172">
        <f t="shared" si="27"/>
        <v>0</v>
      </c>
      <c r="H195" s="107"/>
      <c r="I195" s="206"/>
      <c r="J195" s="172">
        <f t="shared" si="28"/>
        <v>0</v>
      </c>
      <c r="K195" s="107"/>
      <c r="L195" s="206"/>
      <c r="M195" s="172">
        <f t="shared" si="29"/>
        <v>0</v>
      </c>
      <c r="N195" s="107"/>
      <c r="O195" s="206"/>
      <c r="P195" s="172">
        <f t="shared" si="30"/>
        <v>0</v>
      </c>
      <c r="Q195" s="107"/>
      <c r="R195" s="206"/>
      <c r="S195" s="172">
        <f t="shared" si="31"/>
        <v>0</v>
      </c>
      <c r="T195" s="107"/>
      <c r="U195" s="206"/>
      <c r="V195" s="108">
        <f t="shared" si="45"/>
        <v>0</v>
      </c>
      <c r="W195" s="106">
        <f t="shared" si="46"/>
        <v>0</v>
      </c>
      <c r="X195" s="82"/>
      <c r="Y195" s="108"/>
      <c r="Z195" s="107"/>
      <c r="AA195" s="107"/>
      <c r="AB195" s="107"/>
      <c r="AC195" s="107"/>
      <c r="AD195" s="107"/>
      <c r="AE195" s="107"/>
      <c r="AF195" s="106">
        <f t="shared" si="32"/>
        <v>0</v>
      </c>
    </row>
    <row r="196" spans="2:32" ht="13.5" customHeight="1">
      <c r="B196" s="173"/>
      <c r="C196" s="289"/>
      <c r="D196" s="172">
        <f t="shared" si="26"/>
        <v>0</v>
      </c>
      <c r="E196" s="107"/>
      <c r="F196" s="206"/>
      <c r="G196" s="172">
        <f t="shared" si="27"/>
        <v>0</v>
      </c>
      <c r="H196" s="107"/>
      <c r="I196" s="206"/>
      <c r="J196" s="172">
        <f t="shared" si="28"/>
        <v>0</v>
      </c>
      <c r="K196" s="107"/>
      <c r="L196" s="206"/>
      <c r="M196" s="172">
        <f t="shared" si="29"/>
        <v>0</v>
      </c>
      <c r="N196" s="107"/>
      <c r="O196" s="206"/>
      <c r="P196" s="172">
        <f t="shared" si="30"/>
        <v>0</v>
      </c>
      <c r="Q196" s="107"/>
      <c r="R196" s="206"/>
      <c r="S196" s="172">
        <f t="shared" si="31"/>
        <v>0</v>
      </c>
      <c r="T196" s="107"/>
      <c r="U196" s="206"/>
      <c r="V196" s="108">
        <f t="shared" si="45"/>
        <v>0</v>
      </c>
      <c r="W196" s="106">
        <f t="shared" si="46"/>
        <v>0</v>
      </c>
      <c r="X196" s="82"/>
      <c r="Y196" s="108"/>
      <c r="Z196" s="107"/>
      <c r="AA196" s="107"/>
      <c r="AB196" s="107"/>
      <c r="AC196" s="107"/>
      <c r="AD196" s="107"/>
      <c r="AE196" s="107"/>
      <c r="AF196" s="106">
        <f t="shared" si="32"/>
        <v>0</v>
      </c>
    </row>
    <row r="197" spans="2:32" ht="13.5" customHeight="1">
      <c r="B197" s="173"/>
      <c r="C197" s="289"/>
      <c r="D197" s="172">
        <f t="shared" si="26"/>
        <v>0</v>
      </c>
      <c r="E197" s="107"/>
      <c r="F197" s="206"/>
      <c r="G197" s="172">
        <f t="shared" si="27"/>
        <v>0</v>
      </c>
      <c r="H197" s="107"/>
      <c r="I197" s="206"/>
      <c r="J197" s="172">
        <f t="shared" si="28"/>
        <v>0</v>
      </c>
      <c r="K197" s="107"/>
      <c r="L197" s="206"/>
      <c r="M197" s="172">
        <f t="shared" si="29"/>
        <v>0</v>
      </c>
      <c r="N197" s="107"/>
      <c r="O197" s="206"/>
      <c r="P197" s="172">
        <f t="shared" si="30"/>
        <v>0</v>
      </c>
      <c r="Q197" s="107"/>
      <c r="R197" s="206"/>
      <c r="S197" s="172">
        <f t="shared" si="31"/>
        <v>0</v>
      </c>
      <c r="T197" s="107"/>
      <c r="U197" s="206"/>
      <c r="V197" s="108">
        <f t="shared" si="45"/>
        <v>0</v>
      </c>
      <c r="W197" s="106">
        <f t="shared" si="46"/>
        <v>0</v>
      </c>
      <c r="X197" s="82"/>
      <c r="Y197" s="108"/>
      <c r="Z197" s="107"/>
      <c r="AA197" s="107"/>
      <c r="AB197" s="107"/>
      <c r="AC197" s="107"/>
      <c r="AD197" s="107"/>
      <c r="AE197" s="107"/>
      <c r="AF197" s="106">
        <f t="shared" si="32"/>
        <v>0</v>
      </c>
    </row>
    <row r="198" spans="2:32" ht="13.5" customHeight="1">
      <c r="B198" s="173"/>
      <c r="C198" s="289"/>
      <c r="D198" s="172">
        <f t="shared" si="26"/>
        <v>0</v>
      </c>
      <c r="E198" s="107"/>
      <c r="F198" s="206"/>
      <c r="G198" s="172">
        <f t="shared" si="27"/>
        <v>0</v>
      </c>
      <c r="H198" s="107"/>
      <c r="I198" s="206"/>
      <c r="J198" s="172">
        <f t="shared" si="28"/>
        <v>0</v>
      </c>
      <c r="K198" s="107"/>
      <c r="L198" s="206"/>
      <c r="M198" s="172">
        <f t="shared" si="29"/>
        <v>0</v>
      </c>
      <c r="N198" s="107"/>
      <c r="O198" s="206"/>
      <c r="P198" s="172">
        <f t="shared" si="30"/>
        <v>0</v>
      </c>
      <c r="Q198" s="107"/>
      <c r="R198" s="206"/>
      <c r="S198" s="172">
        <f t="shared" si="31"/>
        <v>0</v>
      </c>
      <c r="T198" s="107"/>
      <c r="U198" s="206"/>
      <c r="V198" s="108">
        <f t="shared" si="45"/>
        <v>0</v>
      </c>
      <c r="W198" s="106">
        <f t="shared" si="46"/>
        <v>0</v>
      </c>
      <c r="X198" s="82"/>
      <c r="Y198" s="108"/>
      <c r="Z198" s="107"/>
      <c r="AA198" s="107"/>
      <c r="AB198" s="107"/>
      <c r="AC198" s="107"/>
      <c r="AD198" s="107"/>
      <c r="AE198" s="107"/>
      <c r="AF198" s="106">
        <f t="shared" si="32"/>
        <v>0</v>
      </c>
    </row>
  </sheetData>
  <autoFilter ref="B3:W60" xr:uid="{00000000-0009-0000-0000-000004000000}">
    <filterColumn colId="0">
      <customFilters>
        <customFilter operator="notEqual" val=" "/>
      </customFilters>
    </filterColumn>
    <filterColumn colId="2" showButton="0"/>
    <filterColumn colId="17" showButton="0"/>
    <filterColumn colId="20" showButton="0"/>
  </autoFilter>
  <mergeCells count="12">
    <mergeCell ref="B3:B4"/>
    <mergeCell ref="G3:H3"/>
    <mergeCell ref="J3:K3"/>
    <mergeCell ref="M3:N3"/>
    <mergeCell ref="P3:Q3"/>
    <mergeCell ref="C2:W2"/>
    <mergeCell ref="Y2:AF2"/>
    <mergeCell ref="Y3:Y4"/>
    <mergeCell ref="C3:C4"/>
    <mergeCell ref="D3:E3"/>
    <mergeCell ref="S3:T3"/>
    <mergeCell ref="V3:W3"/>
  </mergeCells>
  <pageMargins left="0.511811024" right="0.511811024" top="0.78740157499999996" bottom="0.78740157499999996" header="0.31496062000000002" footer="0.31496062000000002"/>
  <pageSetup orientation="portrait"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1. REGULAMENTO EM VIGOR</vt:lpstr>
      <vt:lpstr>2 RESUMO_HURDLE RATE</vt:lpstr>
      <vt:lpstr>3. APURAÇÃO HURDLE RATE</vt:lpstr>
      <vt:lpstr>4. IPCA_IBGE</vt:lpstr>
      <vt:lpstr>5. APORTE_AMORTIZAÇÃO_QUOTISTAS</vt:lpstr>
    </vt:vector>
  </TitlesOfParts>
  <Company>BNDES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Luiz Biagini</dc:creator>
  <cp:lastModifiedBy>Matheus Felippe</cp:lastModifiedBy>
  <dcterms:created xsi:type="dcterms:W3CDTF">2005-02-18T15:10:11Z</dcterms:created>
  <dcterms:modified xsi:type="dcterms:W3CDTF">2025-02-11T18:27:26Z</dcterms:modified>
</cp:coreProperties>
</file>