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o\Repositories\christmas-pyramid-controller\electronical design\schematics\main board\Project Outputs for PYRAMIDE CONTROLLER\BOM\"/>
    </mc:Choice>
  </mc:AlternateContent>
  <xr:revisionPtr revIDLastSave="0" documentId="13_ncr:1_{90FBED43-2A11-43A7-B065-6A9EFAAFD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A42" i="3" l="1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F3" i="3" l="1"/>
  <c r="M43" i="3" l="1"/>
  <c r="K45" i="3" l="1"/>
  <c r="K46" i="3" s="1"/>
  <c r="G43" i="3"/>
  <c r="J43" i="3"/>
  <c r="A11" i="3"/>
  <c r="A12" i="3"/>
</calcChain>
</file>

<file path=xl/sharedStrings.xml><?xml version="1.0" encoding="utf-8"?>
<sst xmlns="http://schemas.openxmlformats.org/spreadsheetml/2006/main" count="320" uniqueCount="196">
  <si>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</si>
  <si>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</si>
  <si>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</si>
  <si>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</si>
  <si>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</si>
  <si>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</si>
  <si>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</si>
  <si>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</si>
  <si>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</si>
  <si>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</si>
  <si>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</si>
  <si>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</si>
  <si>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</si>
  <si>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</si>
  <si>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</si>
  <si>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#</t>
  </si>
  <si>
    <t>Total</t>
  </si>
  <si>
    <t>Price for 1pcs</t>
  </si>
  <si>
    <t>pcs:</t>
  </si>
  <si>
    <t>PROJECT</t>
  </si>
  <si>
    <t>VERSION</t>
  </si>
  <si>
    <t>REVISION</t>
  </si>
  <si>
    <t>COMPONENT</t>
  </si>
  <si>
    <t>SOURCE FILE</t>
  </si>
  <si>
    <t>REPORT DATE</t>
  </si>
  <si>
    <t>PRINT DATE</t>
  </si>
  <si>
    <t>VARIANT</t>
  </si>
  <si>
    <t>TITLE</t>
  </si>
  <si>
    <t>Pyramide Controller</t>
  </si>
  <si>
    <t>PYCO</t>
  </si>
  <si>
    <t>BABO</t>
  </si>
  <si>
    <t>01</t>
  </si>
  <si>
    <t>A</t>
  </si>
  <si>
    <t>PYRAMIDE CONTROLLER VER01 REVA.PrjPcb</t>
  </si>
  <si>
    <t>None</t>
  </si>
  <si>
    <t>18.11.2015</t>
  </si>
  <si>
    <t>22:36:21</t>
  </si>
  <si>
    <t>Category</t>
  </si>
  <si>
    <t>Programmers, Development Systems</t>
  </si>
  <si>
    <t>Integrated Circuits (ICs)</t>
  </si>
  <si>
    <t>Circuit Protection</t>
  </si>
  <si>
    <t>Connectors, Interconnects</t>
  </si>
  <si>
    <t>Switches</t>
  </si>
  <si>
    <t>Optoelectronics</t>
  </si>
  <si>
    <t>Battery Products</t>
  </si>
  <si>
    <t>Capacitors</t>
  </si>
  <si>
    <t>Inductors, Coils, Chokes</t>
  </si>
  <si>
    <t>Discrete Semiconductor Products</t>
  </si>
  <si>
    <t>Kondensatoren</t>
  </si>
  <si>
    <t>Resistors</t>
  </si>
  <si>
    <t/>
  </si>
  <si>
    <t>Manufacturer 1</t>
  </si>
  <si>
    <t>Texas Instruments</t>
  </si>
  <si>
    <t>Maxim Integrated</t>
  </si>
  <si>
    <t>Littelfuse Inc.</t>
  </si>
  <si>
    <t>FCI</t>
  </si>
  <si>
    <t>Copal Electronics Inc.</t>
  </si>
  <si>
    <t>CUI Inc.</t>
  </si>
  <si>
    <t>Microchip Technology</t>
  </si>
  <si>
    <t>Lite-On Inc.</t>
  </si>
  <si>
    <t>Harwin Inc.</t>
  </si>
  <si>
    <t>TDK Corporation</t>
  </si>
  <si>
    <t>NXP Semiconductors</t>
  </si>
  <si>
    <t>Bourns Inc.</t>
  </si>
  <si>
    <t>Micro Commercial Co</t>
  </si>
  <si>
    <t>Kemet</t>
  </si>
  <si>
    <t>Phoenix Contact</t>
  </si>
  <si>
    <t>Murata Electronics North America</t>
  </si>
  <si>
    <t>Panasonic Electronic Components</t>
  </si>
  <si>
    <t>Manufacturer Part Number 1</t>
  </si>
  <si>
    <t>EK-TM4C123GXL</t>
  </si>
  <si>
    <t>DS3231MZ/V+</t>
  </si>
  <si>
    <t>0154.062DR</t>
  </si>
  <si>
    <t>10067847-001RLF</t>
  </si>
  <si>
    <t>ATE1E-2M3-10-Z</t>
  </si>
  <si>
    <t>TPS62152RGTT</t>
  </si>
  <si>
    <t>PJ-002AH-SMT-TR</t>
  </si>
  <si>
    <t>TPS563200DDCT</t>
  </si>
  <si>
    <t>24AA512-I/SN</t>
  </si>
  <si>
    <t>LTST-C193KGKT-5A</t>
  </si>
  <si>
    <t>S8421-45R</t>
  </si>
  <si>
    <t>C3216X6S1A476M160AC</t>
  </si>
  <si>
    <t>NTB0104BQ,115</t>
  </si>
  <si>
    <t>SRR6038-3R3Y</t>
  </si>
  <si>
    <t>SK36A-LTP</t>
  </si>
  <si>
    <t>SDR0403-2R2ML</t>
  </si>
  <si>
    <t>74LVC1T45GW,125</t>
  </si>
  <si>
    <t>T491A106K016AT</t>
  </si>
  <si>
    <t>1935161</t>
  </si>
  <si>
    <t>LTST-C193KRKT-5A</t>
  </si>
  <si>
    <t>C2012X5R0J226M125AC</t>
  </si>
  <si>
    <t>GRM1885C1H391JA01D</t>
  </si>
  <si>
    <t>ERJ-3EKF1002V</t>
  </si>
  <si>
    <t>ERJ-3EKF1003V</t>
  </si>
  <si>
    <t>ERJ-3EKF2000V</t>
  </si>
  <si>
    <t>ERJ-3EKF2201V</t>
  </si>
  <si>
    <t>ERJ-3EKF2401V</t>
  </si>
  <si>
    <t>ERJ-3EKF3300V</t>
  </si>
  <si>
    <t>ERJ-3EKF5602V</t>
  </si>
  <si>
    <t>ERJ-3EKF7500V</t>
  </si>
  <si>
    <t>ERJ-3GEY0R00V</t>
  </si>
  <si>
    <t>C0603C104J4RACTU</t>
  </si>
  <si>
    <t>Package / Case</t>
  </si>
  <si>
    <t>8-SOIC (0.154", 3.90mm Width)</t>
  </si>
  <si>
    <t>2-SMD, Square End Block with Holder</t>
  </si>
  <si>
    <t>16-VFQFN Exposed Pad</t>
  </si>
  <si>
    <t>SOT-23-6 Thin, TSOT-23-6</t>
  </si>
  <si>
    <t>0603 (1608 Metric)</t>
  </si>
  <si>
    <t>1206 (3216 Metric)</t>
  </si>
  <si>
    <t>14-VFQFN Exposed Pad</t>
  </si>
  <si>
    <t>Nonstandard</t>
  </si>
  <si>
    <t>DO-214AC, SMA</t>
  </si>
  <si>
    <t>6-TSSOP, SC-88, SOT-363</t>
  </si>
  <si>
    <t>0805 (2012 Metric)</t>
  </si>
  <si>
    <t>Description</t>
  </si>
  <si>
    <t>EVAL KIT TM4C123GXL LAUNCHPAD</t>
  </si>
  <si>
    <t>IC RTC CLK/CALENDAR I2C 8-SOIC</t>
  </si>
  <si>
    <t>FUSE BRD MNT 62MA 125VAC/VDC SMD</t>
  </si>
  <si>
    <t>CONN SD CARD PUSH-PUSH SMD</t>
  </si>
  <si>
    <t>SWITCH TOGGLE SPDT 50MA 48V</t>
  </si>
  <si>
    <t>IC REG BUCK 3.3V 1A SYNC 16QFN</t>
  </si>
  <si>
    <t>CONN POWER JACK 2.1X5.5MM HI CUR</t>
  </si>
  <si>
    <t>IC REG BUCK ADJ 3A SYNC 6SOT</t>
  </si>
  <si>
    <t>IC EEPROM 512KBIT 400KHZ 8SOIC</t>
  </si>
  <si>
    <t>LED GREEN CLEAR 0603 SMD</t>
  </si>
  <si>
    <t>HOLDER BATT COIN CR2032/20MM</t>
  </si>
  <si>
    <t>CAP CER 47UF 10V X6S 1206</t>
  </si>
  <si>
    <t>TXRX TRANSLATING 3STATE 14DHVQFN</t>
  </si>
  <si>
    <t>FIXED IND 3.3UH 3.5A 20 MOHM SMD</t>
  </si>
  <si>
    <t>DIODE SCHOTTKY 60V 3A DO214AC</t>
  </si>
  <si>
    <t>FIXED IND 2.2UH 2.6A 47 MOHM SMD</t>
  </si>
  <si>
    <t>TXRX XLATING DUAL 3ST 6TSSOP</t>
  </si>
  <si>
    <t>CAP TANT 10UF 16V 10% 1206</t>
  </si>
  <si>
    <t>TERM BLOCK PCB 2POS 5.0MM GREEN</t>
  </si>
  <si>
    <t>LED RED CLEAR 0603 SMD</t>
  </si>
  <si>
    <t>CAP CER 22UF 6.3V X5R 0805</t>
  </si>
  <si>
    <t>CAP CER 390PF 50V NP0 0603</t>
  </si>
  <si>
    <t>RES SMD 10K OHM 1% 1/10W 0603</t>
  </si>
  <si>
    <t>RES SMD 100K OHM 1% 1/10W 0603</t>
  </si>
  <si>
    <t>RES SMD 200 OHM 1% 1/10W 0603</t>
  </si>
  <si>
    <t>RES SMD 2.2K OHM 1% 1/10W 0603</t>
  </si>
  <si>
    <t>RES SMD 2.4K OHM 1% 1/10W 0603</t>
  </si>
  <si>
    <t>RES SMD 330 OHM 1% 1/10W 0603</t>
  </si>
  <si>
    <t>RES SMD 56K OHM 1% 1/10W 0603</t>
  </si>
  <si>
    <t>RES SMD 750 OHM 1% 1/10W 0603</t>
  </si>
  <si>
    <t>RES SMD 0 OHM JUMPER 1/10W</t>
  </si>
  <si>
    <t>CAP CER 100NF 16V 5% X7R 0603</t>
  </si>
  <si>
    <t>Quantity</t>
  </si>
  <si>
    <t>Supplier 1</t>
  </si>
  <si>
    <t>Digi-Key</t>
  </si>
  <si>
    <t>Supplier Part Number 1</t>
  </si>
  <si>
    <t>296-35760-ND</t>
  </si>
  <si>
    <t>DS3231MZ/V+-ND</t>
  </si>
  <si>
    <t>F3148CT-ND</t>
  </si>
  <si>
    <t>609-3956-1-ND</t>
  </si>
  <si>
    <t>563-1159-ND</t>
  </si>
  <si>
    <t>296-30009-1-ND</t>
  </si>
  <si>
    <t>CP-002AHPJCT-ND</t>
  </si>
  <si>
    <t>296-38434-6-ND</t>
  </si>
  <si>
    <t>24AA512-I/SN-ND</t>
  </si>
  <si>
    <t>160-1828-6-ND</t>
  </si>
  <si>
    <t>952-1737-1-ND</t>
  </si>
  <si>
    <t>445-6010-6-ND</t>
  </si>
  <si>
    <t>568-8404-1-ND</t>
  </si>
  <si>
    <t>SRR6038-3R3YCT-ND</t>
  </si>
  <si>
    <t>SK36A-LTPMSDKR-ND</t>
  </si>
  <si>
    <t>SDR0403-2R2MLCT-ND</t>
  </si>
  <si>
    <t>568-5461-1-ND</t>
  </si>
  <si>
    <t>399-8269-1-ND</t>
  </si>
  <si>
    <t>277-1667-ND</t>
  </si>
  <si>
    <t>160-1830-1-ND</t>
  </si>
  <si>
    <t>445-1422-6-ND</t>
  </si>
  <si>
    <t>490-1441-1-ND</t>
  </si>
  <si>
    <t>P10.0KHCT-ND</t>
  </si>
  <si>
    <t>P100KHCT-ND</t>
  </si>
  <si>
    <t>P200HCT-ND</t>
  </si>
  <si>
    <t>P2.20KHCT-ND</t>
  </si>
  <si>
    <t>P2.40KHCT-ND</t>
  </si>
  <si>
    <t>P330HCT-ND</t>
  </si>
  <si>
    <t>P56.0KHCT-ND</t>
  </si>
  <si>
    <t>P750HCT-ND</t>
  </si>
  <si>
    <t>P0.0GCT-ND</t>
  </si>
  <si>
    <t>399-1097-1-ND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</si>
  <si>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</si>
  <si>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</si>
  <si>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</si>
  <si>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</si>
  <si>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</si>
  <si>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</si>
  <si>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C:\Users\Nano\Google Drive\Projekte\PYRAMIDE_CONTROLLER\02_Electronical_Design\02_Schematic\VER01\REVA\PYRAMIDE CONTROLLER VER01 REVA.PrjPcb</t>
  </si>
  <si>
    <t>Bill of Materials For Project [PYRAMIDE CONTROLLER VER01 REVA.PrjPcb] (No PCB Document Selected)</t>
  </si>
  <si>
    <t>96</t>
  </si>
  <si>
    <t>18.11.2015 22:36:21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</si>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</sst>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yyyy\-mm\-dd;@"/>
    <numFmt numFmtId="166" formatCode="[$-F400]h:mm:ss\ AM/PM"/>
  </numFmts>
  <fonts count="25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Calibri"/>
      <family val="2"/>
    </font>
    <font>
      <sz val="10"/>
      <name val="Calibri"/>
      <family val="2"/>
    </font>
    <font>
      <b/>
      <sz val="12"/>
      <color indexed="13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</font>
    <font>
      <b/>
      <sz val="16"/>
      <name val="Calibri"/>
      <family val="2"/>
    </font>
    <font>
      <b/>
      <sz val="16"/>
      <color indexed="10"/>
      <name val="Calibri"/>
      <family val="2"/>
    </font>
    <font>
      <b/>
      <sz val="8"/>
      <color indexed="13"/>
      <name val="Calibri"/>
      <family val="2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0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b/>
      <sz val="2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4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top"/>
    </xf>
    <xf numFmtId="0" fontId="9" fillId="5" borderId="0" xfId="0" applyFont="1" applyFill="1" applyBorder="1" applyAlignment="1"/>
    <xf numFmtId="0" fontId="7" fillId="0" borderId="0" xfId="0" applyFont="1" applyBorder="1" applyAlignment="1">
      <alignment vertical="top"/>
    </xf>
    <xf numFmtId="0" fontId="10" fillId="5" borderId="0" xfId="0" applyFont="1" applyFill="1" applyBorder="1" applyAlignment="1"/>
    <xf numFmtId="0" fontId="7" fillId="0" borderId="1" xfId="0" applyFont="1" applyBorder="1" applyAlignment="1">
      <alignment horizontal="left" vertical="top"/>
    </xf>
    <xf numFmtId="0" fontId="12" fillId="5" borderId="0" xfId="0" applyFont="1" applyFill="1" applyBorder="1" applyAlignment="1"/>
    <xf numFmtId="0" fontId="7" fillId="0" borderId="0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NumberFormat="1" applyFont="1" applyFill="1" applyBorder="1" applyAlignment="1" applyProtection="1">
      <alignment vertical="top"/>
      <protection locked="0"/>
    </xf>
    <xf numFmtId="0" fontId="17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Font="1" applyBorder="1" applyAlignment="1">
      <alignment vertical="top"/>
    </xf>
    <xf numFmtId="0" fontId="7" fillId="0" borderId="0" xfId="0" applyNumberFormat="1" applyFont="1" applyFill="1" applyBorder="1" applyAlignment="1" applyProtection="1">
      <alignment horizontal="center" vertical="top"/>
      <protection locked="0"/>
    </xf>
    <xf numFmtId="0" fontId="7" fillId="0" borderId="7" xfId="0" applyNumberFormat="1" applyFont="1" applyFill="1" applyBorder="1" applyAlignment="1" applyProtection="1">
      <alignment vertical="top"/>
      <protection locked="0"/>
    </xf>
    <xf numFmtId="0" fontId="7" fillId="0" borderId="2" xfId="0" applyNumberFormat="1" applyFont="1" applyFill="1" applyBorder="1" applyAlignment="1" applyProtection="1">
      <alignment vertical="top"/>
      <protection locked="0"/>
    </xf>
    <xf numFmtId="0" fontId="7" fillId="0" borderId="2" xfId="0" applyNumberFormat="1" applyFont="1" applyFill="1" applyBorder="1" applyAlignment="1" applyProtection="1">
      <alignment horizontal="left" vertical="top"/>
      <protection locked="0"/>
    </xf>
    <xf numFmtId="0" fontId="7" fillId="0" borderId="2" xfId="0" applyNumberFormat="1" applyFont="1" applyFill="1" applyBorder="1" applyAlignment="1" applyProtection="1">
      <alignment horizontal="center" vertical="top"/>
      <protection locked="0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horizontal="left" vertical="top"/>
    </xf>
    <xf numFmtId="0" fontId="14" fillId="3" borderId="10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1" fontId="14" fillId="3" borderId="15" xfId="0" applyNumberFormat="1" applyFont="1" applyFill="1" applyBorder="1" applyAlignment="1">
      <alignment horizontal="right" vertical="center" wrapText="1"/>
    </xf>
    <xf numFmtId="1" fontId="14" fillId="6" borderId="16" xfId="0" applyNumberFormat="1" applyFont="1" applyFill="1" applyBorder="1" applyAlignment="1">
      <alignment vertical="center" wrapText="1"/>
    </xf>
    <xf numFmtId="1" fontId="14" fillId="3" borderId="15" xfId="0" applyNumberFormat="1" applyFont="1" applyFill="1" applyBorder="1" applyAlignment="1">
      <alignment horizontal="center" vertical="center" wrapText="1"/>
    </xf>
    <xf numFmtId="1" fontId="14" fillId="6" borderId="16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 vertical="top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5" borderId="19" xfId="0" applyFont="1" applyFill="1" applyBorder="1" applyAlignment="1">
      <alignment vertical="center"/>
    </xf>
    <xf numFmtId="0" fontId="9" fillId="5" borderId="19" xfId="0" applyFont="1" applyFill="1" applyBorder="1" applyAlignment="1"/>
    <xf numFmtId="0" fontId="21" fillId="0" borderId="0" xfId="0" applyFont="1" applyFill="1" applyBorder="1" applyAlignment="1">
      <alignment horizontal="left" vertical="center"/>
    </xf>
    <xf numFmtId="0" fontId="7" fillId="0" borderId="19" xfId="0" applyNumberFormat="1" applyFont="1" applyFill="1" applyBorder="1" applyAlignment="1" applyProtection="1">
      <alignment vertical="top"/>
      <protection locked="0"/>
    </xf>
    <xf numFmtId="165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6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top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 applyProtection="1">
      <alignment horizontal="left" vertical="top"/>
      <protection locked="0"/>
    </xf>
    <xf numFmtId="0" fontId="7" fillId="0" borderId="17" xfId="0" applyFont="1" applyBorder="1" applyAlignment="1">
      <alignment vertical="top"/>
    </xf>
    <xf numFmtId="0" fontId="7" fillId="0" borderId="6" xfId="0" applyNumberFormat="1" applyFont="1" applyFill="1" applyBorder="1" applyAlignment="1" applyProtection="1">
      <alignment horizontal="left" vertical="top"/>
      <protection locked="0"/>
    </xf>
    <xf numFmtId="0" fontId="7" fillId="0" borderId="2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15" fillId="5" borderId="25" xfId="0" applyFont="1" applyFill="1" applyBorder="1" applyAlignment="1">
      <alignment horizontal="center" vertical="top" wrapText="1"/>
    </xf>
    <xf numFmtId="0" fontId="24" fillId="0" borderId="6" xfId="0" applyFont="1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16" fillId="0" borderId="6" xfId="0" applyNumberFormat="1" applyFont="1" applyFill="1" applyBorder="1" applyAlignment="1" applyProtection="1">
      <alignment horizontal="left" vertical="top"/>
      <protection locked="0"/>
    </xf>
    <xf numFmtId="0" fontId="7" fillId="0" borderId="6" xfId="0" applyNumberFormat="1" applyFont="1" applyFill="1" applyBorder="1" applyAlignment="1" applyProtection="1">
      <alignment horizontal="center" vertical="top"/>
      <protection locked="0"/>
    </xf>
    <xf numFmtId="0" fontId="21" fillId="0" borderId="5" xfId="0" quotePrefix="1" applyFont="1" applyFill="1" applyBorder="1" applyAlignment="1">
      <alignment vertical="center"/>
    </xf>
    <xf numFmtId="0" fontId="22" fillId="0" borderId="5" xfId="0" quotePrefix="1" applyFont="1" applyFill="1" applyBorder="1" applyAlignment="1">
      <alignment horizontal="left" vertical="center"/>
    </xf>
    <xf numFmtId="0" fontId="22" fillId="0" borderId="4" xfId="0" quotePrefix="1" applyFont="1" applyFill="1" applyBorder="1" applyAlignment="1">
      <alignment horizontal="left" vertical="center"/>
    </xf>
    <xf numFmtId="165" fontId="10" fillId="0" borderId="5" xfId="0" quotePrefix="1" applyNumberFormat="1" applyFont="1" applyFill="1" applyBorder="1" applyAlignment="1">
      <alignment horizontal="left" vertical="center"/>
    </xf>
    <xf numFmtId="0" fontId="17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7" fillId="0" borderId="0" xfId="0" quotePrefix="1" applyFont="1" applyBorder="1" applyAlignment="1">
      <alignment horizontal="left" vertical="top"/>
    </xf>
    <xf numFmtId="0" fontId="13" fillId="2" borderId="22" xfId="0" quotePrefix="1" applyFont="1" applyFill="1" applyBorder="1" applyAlignment="1">
      <alignment horizontal="center" vertical="center" wrapText="1"/>
    </xf>
    <xf numFmtId="0" fontId="14" fillId="3" borderId="8" xfId="0" quotePrefix="1" applyFont="1" applyFill="1" applyBorder="1" applyAlignment="1">
      <alignment vertical="center" wrapText="1"/>
    </xf>
    <xf numFmtId="0" fontId="14" fillId="6" borderId="13" xfId="0" quotePrefix="1" applyFont="1" applyFill="1" applyBorder="1" applyAlignment="1">
      <alignment vertical="center" wrapText="1"/>
    </xf>
    <xf numFmtId="0" fontId="14" fillId="3" borderId="10" xfId="0" quotePrefix="1" applyFont="1" applyFill="1" applyBorder="1" applyAlignment="1">
      <alignment vertical="center" wrapText="1"/>
    </xf>
    <xf numFmtId="0" fontId="14" fillId="3" borderId="10" xfId="0" quotePrefix="1" applyFont="1" applyFill="1" applyBorder="1" applyAlignment="1">
      <alignment horizontal="center" vertical="center" wrapText="1"/>
    </xf>
    <xf numFmtId="0" fontId="14" fillId="6" borderId="13" xfId="0" quotePrefix="1" applyFont="1" applyFill="1" applyBorder="1" applyAlignment="1">
      <alignment horizontal="center" vertical="center" wrapText="1"/>
    </xf>
    <xf numFmtId="0" fontId="13" fillId="2" borderId="20" xfId="0" quotePrefix="1" applyFont="1" applyFill="1" applyBorder="1" applyAlignment="1">
      <alignment horizontal="center" vertical="center" wrapText="1"/>
    </xf>
    <xf numFmtId="2" fontId="14" fillId="3" borderId="11" xfId="0" quotePrefix="1" applyNumberFormat="1" applyFont="1" applyFill="1" applyBorder="1" applyAlignment="1">
      <alignment horizontal="center" vertical="center" wrapText="1"/>
    </xf>
    <xf numFmtId="2" fontId="14" fillId="6" borderId="14" xfId="0" quotePrefix="1" applyNumberFormat="1" applyFont="1" applyFill="1" applyBorder="1" applyAlignment="1">
      <alignment horizontal="center" vertical="center" wrapText="1"/>
    </xf>
    <xf numFmtId="0" fontId="5" fillId="6" borderId="6" xfId="0" quotePrefix="1" applyFont="1" applyFill="1" applyBorder="1" applyAlignment="1">
      <alignment horizontal="left" vertical="center"/>
    </xf>
    <xf numFmtId="0" fontId="5" fillId="4" borderId="0" xfId="0" quotePrefix="1" applyFont="1" applyFill="1" applyBorder="1" applyAlignment="1">
      <alignment horizontal="left" vertical="center"/>
    </xf>
    <xf numFmtId="0" fontId="5" fillId="6" borderId="0" xfId="0" quotePrefix="1" applyFont="1" applyFill="1" applyBorder="1" applyAlignment="1">
      <alignment horizontal="left" vertical="center"/>
    </xf>
    <xf numFmtId="0" fontId="14" fillId="3" borderId="15" xfId="0" applyNumberFormat="1" applyFont="1" applyFill="1" applyBorder="1" applyAlignment="1">
      <alignment horizontal="right" vertical="center" wrapText="1"/>
    </xf>
    <xf numFmtId="0" fontId="14" fillId="6" borderId="16" xfId="0" applyNumberFormat="1" applyFont="1" applyFill="1" applyBorder="1" applyAlignment="1">
      <alignment vertical="center" wrapText="1"/>
    </xf>
    <xf numFmtId="166" fontId="10" fillId="0" borderId="4" xfId="0" applyNumberFormat="1" applyFont="1" applyFill="1" applyBorder="1" applyAlignment="1">
      <alignment horizontal="left" vertical="center"/>
    </xf>
    <xf numFmtId="21" fontId="10" fillId="0" borderId="5" xfId="0" quotePrefix="1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 applyAlignment="1" applyProtection="1">
      <alignment horizontal="left" vertical="top"/>
      <protection locked="0"/>
    </xf>
    <xf numFmtId="0" fontId="16" fillId="0" borderId="6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2" fontId="7" fillId="0" borderId="0" xfId="0" applyNumberFormat="1" applyFont="1" applyBorder="1" applyAlignment="1">
      <alignment horizontal="right" vertical="top"/>
    </xf>
    <xf numFmtId="0" fontId="8" fillId="0" borderId="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right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3" fillId="0" borderId="0" xfId="1" applyFont="1" applyBorder="1" applyAlignment="1" applyProtection="1">
      <alignment horizontal="left" vertical="top"/>
    </xf>
    <xf numFmtId="0" fontId="20" fillId="0" borderId="0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0" fontId="7" fillId="0" borderId="24" xfId="0" applyFon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6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zoomScaleNormal="100" workbookViewId="0">
      <selection activeCell="P5" sqref="P5"/>
    </sheetView>
  </sheetViews>
  <sheetFormatPr baseColWidth="10" defaultColWidth="9.140625" defaultRowHeight="12.75" x14ac:dyDescent="0.2"/>
  <cols>
    <col min="1" max="1" width="5.42578125" style="1" customWidth="1"/>
    <col min="2" max="2" width="25.7109375" style="3" customWidth="1"/>
    <col min="3" max="3" width="28.7109375" style="3" customWidth="1"/>
    <col min="4" max="4" width="21.42578125" style="3" customWidth="1"/>
    <col min="5" max="5" width="20.140625" style="1" customWidth="1"/>
    <col min="6" max="6" width="31" style="1" customWidth="1"/>
    <col min="7" max="7" width="8.5703125" style="1" customWidth="1"/>
    <col min="8" max="8" width="15.85546875" style="7" customWidth="1"/>
    <col min="9" max="9" width="18.140625" style="1" customWidth="1"/>
    <col min="10" max="10" width="8.7109375" style="1" bestFit="1" customWidth="1"/>
    <col min="11" max="11" width="11" style="1" customWidth="1"/>
    <col min="12" max="12" width="8.5703125" style="1" customWidth="1"/>
    <col min="13" max="13" width="8" style="1" customWidth="1"/>
    <col min="14" max="14" width="8.28515625" style="3" customWidth="1"/>
    <col min="15" max="16384" width="9.140625" style="1"/>
  </cols>
  <sheetData>
    <row r="1" spans="1:15" ht="37.5" customHeight="1" x14ac:dyDescent="0.2">
      <c r="A1" s="104" t="s">
        <v>14</v>
      </c>
      <c r="B1" s="105"/>
      <c r="C1" s="56"/>
      <c r="D1" s="57"/>
      <c r="E1" s="58"/>
      <c r="F1" s="59"/>
      <c r="G1" s="59"/>
      <c r="H1" s="60"/>
      <c r="I1" s="103"/>
      <c r="J1" s="103"/>
      <c r="K1" s="103"/>
      <c r="L1" s="101"/>
      <c r="M1" s="101"/>
      <c r="N1" s="102"/>
      <c r="O1" s="48"/>
    </row>
    <row r="2" spans="1:15" ht="17.25" customHeight="1" x14ac:dyDescent="0.2">
      <c r="A2" s="49"/>
      <c r="B2" s="36" t="s">
        <v>27</v>
      </c>
      <c r="C2" s="73" t="s">
        <v>28</v>
      </c>
      <c r="D2" s="32"/>
      <c r="E2" s="55" t="s">
        <v>24</v>
      </c>
      <c r="F2" s="76">
        <v>42326</v>
      </c>
      <c r="G2" s="95">
        <v>0.94190972222222225</v>
      </c>
      <c r="H2" s="62"/>
      <c r="I2" s="34"/>
      <c r="J2" s="34"/>
      <c r="K2" s="34"/>
      <c r="L2" s="33"/>
      <c r="M2" s="33"/>
      <c r="N2" s="35"/>
    </row>
    <row r="3" spans="1:15" ht="17.25" customHeight="1" x14ac:dyDescent="0.2">
      <c r="A3" s="50"/>
      <c r="B3" s="36" t="s">
        <v>19</v>
      </c>
      <c r="C3" s="74" t="s">
        <v>29</v>
      </c>
      <c r="D3" s="37"/>
      <c r="E3" s="55" t="s">
        <v>25</v>
      </c>
      <c r="F3" s="53">
        <f ca="1">TODAY()</f>
        <v>44746</v>
      </c>
      <c r="G3" s="94">
        <f ca="1">NOW()</f>
        <v>44746.401481828703</v>
      </c>
      <c r="H3" s="54"/>
      <c r="I3" s="39"/>
      <c r="J3" s="10"/>
      <c r="K3" s="9"/>
      <c r="L3" s="9"/>
      <c r="M3" s="9"/>
      <c r="N3" s="11"/>
    </row>
    <row r="4" spans="1:15" ht="17.25" customHeight="1" x14ac:dyDescent="0.2">
      <c r="A4" s="50"/>
      <c r="B4" s="51" t="s">
        <v>22</v>
      </c>
      <c r="C4" s="74" t="s">
        <v>30</v>
      </c>
      <c r="D4" s="40"/>
      <c r="E4" s="47"/>
      <c r="F4" s="47"/>
      <c r="G4" s="47"/>
      <c r="H4" s="47"/>
      <c r="I4" s="41"/>
      <c r="J4" s="9"/>
      <c r="K4" s="9"/>
      <c r="L4" s="106"/>
      <c r="M4" s="107"/>
      <c r="N4" s="108"/>
    </row>
    <row r="5" spans="1:15" ht="17.25" customHeight="1" x14ac:dyDescent="0.2">
      <c r="A5" s="50"/>
      <c r="B5" s="36" t="s">
        <v>20</v>
      </c>
      <c r="C5" s="75" t="s">
        <v>31</v>
      </c>
      <c r="D5" s="42"/>
      <c r="E5" s="47"/>
      <c r="F5" s="47"/>
      <c r="G5" s="47"/>
      <c r="H5" s="47"/>
      <c r="I5" s="41"/>
      <c r="J5" s="9"/>
      <c r="K5" s="9"/>
      <c r="L5" s="109"/>
      <c r="M5" s="109"/>
      <c r="N5" s="110"/>
    </row>
    <row r="6" spans="1:15" ht="17.25" customHeight="1" x14ac:dyDescent="0.2">
      <c r="A6" s="50"/>
      <c r="B6" s="36" t="s">
        <v>21</v>
      </c>
      <c r="C6" s="75" t="s">
        <v>32</v>
      </c>
      <c r="D6" s="42"/>
      <c r="E6" s="38"/>
      <c r="F6" s="43"/>
      <c r="G6" s="41"/>
      <c r="H6" s="44"/>
      <c r="I6" s="41"/>
      <c r="J6" s="9"/>
      <c r="K6" s="9"/>
      <c r="L6" s="9"/>
      <c r="M6" s="9"/>
      <c r="N6" s="11"/>
    </row>
    <row r="7" spans="1:15" ht="17.25" customHeight="1" x14ac:dyDescent="0.2">
      <c r="A7" s="50"/>
      <c r="B7" s="36" t="s">
        <v>23</v>
      </c>
      <c r="C7" s="75" t="s">
        <v>33</v>
      </c>
      <c r="D7" s="42"/>
      <c r="E7" s="38"/>
      <c r="F7" s="43"/>
      <c r="G7" s="41"/>
      <c r="H7" s="44"/>
      <c r="I7" s="41"/>
      <c r="J7" s="9"/>
      <c r="K7" s="9"/>
      <c r="L7" s="9"/>
      <c r="M7" s="9"/>
      <c r="N7" s="11"/>
    </row>
    <row r="8" spans="1:15" ht="17.25" customHeight="1" x14ac:dyDescent="0.35">
      <c r="A8" s="50"/>
      <c r="B8" s="36" t="s">
        <v>26</v>
      </c>
      <c r="C8" s="74" t="s">
        <v>34</v>
      </c>
      <c r="D8" s="42"/>
      <c r="E8" s="38"/>
      <c r="F8" s="38"/>
      <c r="G8" s="41"/>
      <c r="H8" s="44"/>
      <c r="I8" s="41"/>
      <c r="J8" s="12"/>
      <c r="K8" s="9"/>
      <c r="L8" s="9"/>
      <c r="M8" s="9"/>
      <c r="N8" s="11"/>
    </row>
    <row r="9" spans="1:15" ht="13.5" thickBot="1" x14ac:dyDescent="0.25">
      <c r="A9" s="50"/>
      <c r="B9" s="37"/>
      <c r="C9" s="45"/>
      <c r="D9" s="45"/>
      <c r="E9" s="46"/>
      <c r="F9" s="38"/>
      <c r="G9" s="41"/>
      <c r="H9" s="44"/>
      <c r="I9" s="41"/>
      <c r="J9" s="8"/>
      <c r="K9" s="9"/>
      <c r="L9" s="9"/>
      <c r="M9" s="9"/>
      <c r="N9" s="11"/>
    </row>
    <row r="10" spans="1:15" s="6" customFormat="1" ht="40.5" customHeight="1" thickBot="1" x14ac:dyDescent="0.25">
      <c r="A10" s="61" t="s">
        <v>15</v>
      </c>
      <c r="B10" s="80" t="s">
        <v>37</v>
      </c>
      <c r="C10" s="80" t="s">
        <v>51</v>
      </c>
      <c r="D10" s="80" t="s">
        <v>69</v>
      </c>
      <c r="E10" s="80" t="s">
        <v>102</v>
      </c>
      <c r="F10" s="80" t="s">
        <v>114</v>
      </c>
      <c r="G10" s="80" t="s">
        <v>147</v>
      </c>
      <c r="H10" s="80" t="s">
        <v>148</v>
      </c>
      <c r="I10" s="80" t="s">
        <v>150</v>
      </c>
      <c r="J10" s="80" t="s">
        <v>183</v>
      </c>
      <c r="K10" s="80" t="s">
        <v>184</v>
      </c>
      <c r="L10" s="80" t="s">
        <v>185</v>
      </c>
      <c r="M10" s="80" t="s">
        <v>186</v>
      </c>
      <c r="N10" s="86" t="s">
        <v>187</v>
      </c>
    </row>
    <row r="11" spans="1:15" s="2" customFormat="1" ht="22.5" x14ac:dyDescent="0.2">
      <c r="A11" s="26">
        <f t="shared" ref="A11:A42" si="0">ROW(A11) - ROW($A$10)</f>
        <v>1</v>
      </c>
      <c r="B11" s="81" t="s">
        <v>38</v>
      </c>
      <c r="C11" s="81" t="s">
        <v>52</v>
      </c>
      <c r="D11" s="83" t="s">
        <v>70</v>
      </c>
      <c r="E11" s="83" t="s">
        <v>50</v>
      </c>
      <c r="F11" s="83" t="s">
        <v>115</v>
      </c>
      <c r="G11" s="24">
        <v>1</v>
      </c>
      <c r="H11" s="84" t="s">
        <v>149</v>
      </c>
      <c r="I11" s="83" t="s">
        <v>151</v>
      </c>
      <c r="J11" s="30">
        <v>2</v>
      </c>
      <c r="K11" s="28">
        <v>2823</v>
      </c>
      <c r="L11" s="92">
        <v>12.22</v>
      </c>
      <c r="M11" s="92">
        <v>24.44</v>
      </c>
      <c r="N11" s="87" t="s">
        <v>188</v>
      </c>
    </row>
    <row r="12" spans="1:15" s="2" customFormat="1" ht="22.5" x14ac:dyDescent="0.2">
      <c r="A12" s="27">
        <f t="shared" si="0"/>
        <v>2</v>
      </c>
      <c r="B12" s="82" t="s">
        <v>39</v>
      </c>
      <c r="C12" s="82" t="s">
        <v>53</v>
      </c>
      <c r="D12" s="82" t="s">
        <v>71</v>
      </c>
      <c r="E12" s="82" t="s">
        <v>103</v>
      </c>
      <c r="F12" s="82" t="s">
        <v>116</v>
      </c>
      <c r="G12" s="25">
        <v>1</v>
      </c>
      <c r="H12" s="85" t="s">
        <v>149</v>
      </c>
      <c r="I12" s="82" t="s">
        <v>152</v>
      </c>
      <c r="J12" s="31">
        <v>2</v>
      </c>
      <c r="K12" s="29">
        <v>1414</v>
      </c>
      <c r="L12" s="93">
        <v>5.97</v>
      </c>
      <c r="M12" s="93">
        <v>11.94</v>
      </c>
      <c r="N12" s="88" t="s">
        <v>188</v>
      </c>
    </row>
    <row r="13" spans="1:15" s="2" customFormat="1" ht="22.5" x14ac:dyDescent="0.2">
      <c r="A13" s="26">
        <f t="shared" si="0"/>
        <v>3</v>
      </c>
      <c r="B13" s="81" t="s">
        <v>40</v>
      </c>
      <c r="C13" s="81" t="s">
        <v>54</v>
      </c>
      <c r="D13" s="83" t="s">
        <v>72</v>
      </c>
      <c r="E13" s="83" t="s">
        <v>104</v>
      </c>
      <c r="F13" s="83" t="s">
        <v>117</v>
      </c>
      <c r="G13" s="24">
        <v>1</v>
      </c>
      <c r="H13" s="84" t="s">
        <v>149</v>
      </c>
      <c r="I13" s="83" t="s">
        <v>153</v>
      </c>
      <c r="J13" s="30">
        <v>2</v>
      </c>
      <c r="K13" s="28">
        <v>2330</v>
      </c>
      <c r="L13" s="92">
        <v>4.17</v>
      </c>
      <c r="M13" s="92">
        <v>8.34</v>
      </c>
      <c r="N13" s="87" t="s">
        <v>188</v>
      </c>
    </row>
    <row r="14" spans="1:15" s="2" customFormat="1" x14ac:dyDescent="0.2">
      <c r="A14" s="27">
        <f t="shared" si="0"/>
        <v>4</v>
      </c>
      <c r="B14" s="82" t="s">
        <v>41</v>
      </c>
      <c r="C14" s="82" t="s">
        <v>55</v>
      </c>
      <c r="D14" s="82" t="s">
        <v>73</v>
      </c>
      <c r="E14" s="82" t="s">
        <v>50</v>
      </c>
      <c r="F14" s="82" t="s">
        <v>118</v>
      </c>
      <c r="G14" s="25">
        <v>1</v>
      </c>
      <c r="H14" s="85" t="s">
        <v>149</v>
      </c>
      <c r="I14" s="82" t="s">
        <v>154</v>
      </c>
      <c r="J14" s="31">
        <v>2</v>
      </c>
      <c r="K14" s="29">
        <v>9437</v>
      </c>
      <c r="L14" s="93">
        <v>2.56</v>
      </c>
      <c r="M14" s="93">
        <v>5.12</v>
      </c>
      <c r="N14" s="88" t="s">
        <v>188</v>
      </c>
    </row>
    <row r="15" spans="1:15" s="2" customFormat="1" x14ac:dyDescent="0.2">
      <c r="A15" s="26">
        <f t="shared" si="0"/>
        <v>5</v>
      </c>
      <c r="B15" s="81" t="s">
        <v>42</v>
      </c>
      <c r="C15" s="81" t="s">
        <v>56</v>
      </c>
      <c r="D15" s="83" t="s">
        <v>74</v>
      </c>
      <c r="E15" s="83" t="s">
        <v>50</v>
      </c>
      <c r="F15" s="83" t="s">
        <v>119</v>
      </c>
      <c r="G15" s="24">
        <v>1</v>
      </c>
      <c r="H15" s="84" t="s">
        <v>149</v>
      </c>
      <c r="I15" s="83" t="s">
        <v>155</v>
      </c>
      <c r="J15" s="30">
        <v>2</v>
      </c>
      <c r="K15" s="28">
        <v>2717</v>
      </c>
      <c r="L15" s="92">
        <v>2.6</v>
      </c>
      <c r="M15" s="92">
        <v>5.2</v>
      </c>
      <c r="N15" s="87" t="s">
        <v>188</v>
      </c>
    </row>
    <row r="16" spans="1:15" s="2" customFormat="1" x14ac:dyDescent="0.2">
      <c r="A16" s="27">
        <f t="shared" si="0"/>
        <v>6</v>
      </c>
      <c r="B16" s="82" t="s">
        <v>39</v>
      </c>
      <c r="C16" s="82" t="s">
        <v>52</v>
      </c>
      <c r="D16" s="82" t="s">
        <v>75</v>
      </c>
      <c r="E16" s="82" t="s">
        <v>105</v>
      </c>
      <c r="F16" s="82" t="s">
        <v>120</v>
      </c>
      <c r="G16" s="25">
        <v>1</v>
      </c>
      <c r="H16" s="85" t="s">
        <v>149</v>
      </c>
      <c r="I16" s="82" t="s">
        <v>156</v>
      </c>
      <c r="J16" s="31">
        <v>2</v>
      </c>
      <c r="K16" s="29">
        <v>2622</v>
      </c>
      <c r="L16" s="93">
        <v>2.4</v>
      </c>
      <c r="M16" s="93">
        <v>4.8</v>
      </c>
      <c r="N16" s="88" t="s">
        <v>188</v>
      </c>
    </row>
    <row r="17" spans="1:14" s="2" customFormat="1" x14ac:dyDescent="0.2">
      <c r="A17" s="26">
        <f t="shared" si="0"/>
        <v>7</v>
      </c>
      <c r="B17" s="81" t="s">
        <v>41</v>
      </c>
      <c r="C17" s="81" t="s">
        <v>57</v>
      </c>
      <c r="D17" s="83" t="s">
        <v>76</v>
      </c>
      <c r="E17" s="83" t="s">
        <v>50</v>
      </c>
      <c r="F17" s="83" t="s">
        <v>121</v>
      </c>
      <c r="G17" s="24">
        <v>1</v>
      </c>
      <c r="H17" s="84" t="s">
        <v>149</v>
      </c>
      <c r="I17" s="83" t="s">
        <v>157</v>
      </c>
      <c r="J17" s="30">
        <v>2</v>
      </c>
      <c r="K17" s="28">
        <v>79972</v>
      </c>
      <c r="L17" s="92">
        <v>1.71</v>
      </c>
      <c r="M17" s="92">
        <v>3.42</v>
      </c>
      <c r="N17" s="87" t="s">
        <v>188</v>
      </c>
    </row>
    <row r="18" spans="1:14" s="2" customFormat="1" x14ac:dyDescent="0.2">
      <c r="A18" s="27">
        <f t="shared" si="0"/>
        <v>8</v>
      </c>
      <c r="B18" s="82" t="s">
        <v>39</v>
      </c>
      <c r="C18" s="82" t="s">
        <v>52</v>
      </c>
      <c r="D18" s="82" t="s">
        <v>77</v>
      </c>
      <c r="E18" s="82" t="s">
        <v>106</v>
      </c>
      <c r="F18" s="82" t="s">
        <v>122</v>
      </c>
      <c r="G18" s="25">
        <v>1</v>
      </c>
      <c r="H18" s="85" t="s">
        <v>149</v>
      </c>
      <c r="I18" s="82" t="s">
        <v>158</v>
      </c>
      <c r="J18" s="31">
        <v>2</v>
      </c>
      <c r="K18" s="29">
        <v>3243</v>
      </c>
      <c r="L18" s="93">
        <v>1.39</v>
      </c>
      <c r="M18" s="93">
        <v>2.78</v>
      </c>
      <c r="N18" s="88" t="s">
        <v>188</v>
      </c>
    </row>
    <row r="19" spans="1:14" s="2" customFormat="1" ht="22.5" x14ac:dyDescent="0.2">
      <c r="A19" s="26">
        <f t="shared" si="0"/>
        <v>9</v>
      </c>
      <c r="B19" s="81" t="s">
        <v>39</v>
      </c>
      <c r="C19" s="81" t="s">
        <v>58</v>
      </c>
      <c r="D19" s="83" t="s">
        <v>78</v>
      </c>
      <c r="E19" s="83" t="s">
        <v>103</v>
      </c>
      <c r="F19" s="83" t="s">
        <v>123</v>
      </c>
      <c r="G19" s="24">
        <v>1</v>
      </c>
      <c r="H19" s="84" t="s">
        <v>149</v>
      </c>
      <c r="I19" s="83" t="s">
        <v>159</v>
      </c>
      <c r="J19" s="30">
        <v>2</v>
      </c>
      <c r="K19" s="28">
        <v>6462</v>
      </c>
      <c r="L19" s="92">
        <v>1.1599999999999999</v>
      </c>
      <c r="M19" s="92">
        <v>2.3199999999999998</v>
      </c>
      <c r="N19" s="87" t="s">
        <v>188</v>
      </c>
    </row>
    <row r="20" spans="1:14" s="2" customFormat="1" x14ac:dyDescent="0.2">
      <c r="A20" s="27">
        <f t="shared" si="0"/>
        <v>10</v>
      </c>
      <c r="B20" s="82" t="s">
        <v>43</v>
      </c>
      <c r="C20" s="82" t="s">
        <v>59</v>
      </c>
      <c r="D20" s="82" t="s">
        <v>79</v>
      </c>
      <c r="E20" s="82" t="s">
        <v>107</v>
      </c>
      <c r="F20" s="82" t="s">
        <v>124</v>
      </c>
      <c r="G20" s="25">
        <v>15</v>
      </c>
      <c r="H20" s="85" t="s">
        <v>149</v>
      </c>
      <c r="I20" s="82" t="s">
        <v>160</v>
      </c>
      <c r="J20" s="31">
        <v>30</v>
      </c>
      <c r="K20" s="29">
        <v>75885</v>
      </c>
      <c r="L20" s="93">
        <v>0.26800000000000002</v>
      </c>
      <c r="M20" s="93">
        <v>8.0399999999999991</v>
      </c>
      <c r="N20" s="88" t="s">
        <v>188</v>
      </c>
    </row>
    <row r="21" spans="1:14" s="2" customFormat="1" x14ac:dyDescent="0.2">
      <c r="A21" s="26">
        <f t="shared" si="0"/>
        <v>11</v>
      </c>
      <c r="B21" s="81" t="s">
        <v>44</v>
      </c>
      <c r="C21" s="81" t="s">
        <v>60</v>
      </c>
      <c r="D21" s="83" t="s">
        <v>80</v>
      </c>
      <c r="E21" s="83" t="s">
        <v>50</v>
      </c>
      <c r="F21" s="83" t="s">
        <v>125</v>
      </c>
      <c r="G21" s="24">
        <v>1</v>
      </c>
      <c r="H21" s="84" t="s">
        <v>149</v>
      </c>
      <c r="I21" s="83" t="s">
        <v>161</v>
      </c>
      <c r="J21" s="30">
        <v>2</v>
      </c>
      <c r="K21" s="28">
        <v>9511</v>
      </c>
      <c r="L21" s="92">
        <v>0.97</v>
      </c>
      <c r="M21" s="92">
        <v>1.94</v>
      </c>
      <c r="N21" s="87" t="s">
        <v>188</v>
      </c>
    </row>
    <row r="22" spans="1:14" s="2" customFormat="1" x14ac:dyDescent="0.2">
      <c r="A22" s="27">
        <f t="shared" si="0"/>
        <v>12</v>
      </c>
      <c r="B22" s="82" t="s">
        <v>45</v>
      </c>
      <c r="C22" s="82" t="s">
        <v>61</v>
      </c>
      <c r="D22" s="82" t="s">
        <v>81</v>
      </c>
      <c r="E22" s="82" t="s">
        <v>108</v>
      </c>
      <c r="F22" s="82" t="s">
        <v>126</v>
      </c>
      <c r="G22" s="25">
        <v>1</v>
      </c>
      <c r="H22" s="85" t="s">
        <v>149</v>
      </c>
      <c r="I22" s="82" t="s">
        <v>162</v>
      </c>
      <c r="J22" s="31">
        <v>2</v>
      </c>
      <c r="K22" s="29">
        <v>20133</v>
      </c>
      <c r="L22" s="93">
        <v>0.96</v>
      </c>
      <c r="M22" s="93">
        <v>1.92</v>
      </c>
      <c r="N22" s="88" t="s">
        <v>188</v>
      </c>
    </row>
    <row r="23" spans="1:14" s="2" customFormat="1" x14ac:dyDescent="0.2">
      <c r="A23" s="26">
        <f t="shared" si="0"/>
        <v>13</v>
      </c>
      <c r="B23" s="81" t="s">
        <v>39</v>
      </c>
      <c r="C23" s="81" t="s">
        <v>62</v>
      </c>
      <c r="D23" s="83" t="s">
        <v>82</v>
      </c>
      <c r="E23" s="83" t="s">
        <v>109</v>
      </c>
      <c r="F23" s="83" t="s">
        <v>127</v>
      </c>
      <c r="G23" s="24">
        <v>1</v>
      </c>
      <c r="H23" s="84" t="s">
        <v>149</v>
      </c>
      <c r="I23" s="83" t="s">
        <v>163</v>
      </c>
      <c r="J23" s="30">
        <v>2</v>
      </c>
      <c r="K23" s="28">
        <v>11153</v>
      </c>
      <c r="L23" s="92">
        <v>0.83</v>
      </c>
      <c r="M23" s="92">
        <v>1.66</v>
      </c>
      <c r="N23" s="87" t="s">
        <v>188</v>
      </c>
    </row>
    <row r="24" spans="1:14" s="2" customFormat="1" x14ac:dyDescent="0.2">
      <c r="A24" s="27">
        <f t="shared" si="0"/>
        <v>14</v>
      </c>
      <c r="B24" s="82" t="s">
        <v>46</v>
      </c>
      <c r="C24" s="82" t="s">
        <v>63</v>
      </c>
      <c r="D24" s="82" t="s">
        <v>83</v>
      </c>
      <c r="E24" s="82" t="s">
        <v>110</v>
      </c>
      <c r="F24" s="82" t="s">
        <v>128</v>
      </c>
      <c r="G24" s="25">
        <v>1</v>
      </c>
      <c r="H24" s="85" t="s">
        <v>149</v>
      </c>
      <c r="I24" s="82" t="s">
        <v>164</v>
      </c>
      <c r="J24" s="31">
        <v>2</v>
      </c>
      <c r="K24" s="29">
        <v>865</v>
      </c>
      <c r="L24" s="93">
        <v>0.62</v>
      </c>
      <c r="M24" s="93">
        <v>1.24</v>
      </c>
      <c r="N24" s="88" t="s">
        <v>188</v>
      </c>
    </row>
    <row r="25" spans="1:14" s="2" customFormat="1" x14ac:dyDescent="0.2">
      <c r="A25" s="26">
        <f t="shared" si="0"/>
        <v>15</v>
      </c>
      <c r="B25" s="81" t="s">
        <v>47</v>
      </c>
      <c r="C25" s="81" t="s">
        <v>64</v>
      </c>
      <c r="D25" s="83" t="s">
        <v>84</v>
      </c>
      <c r="E25" s="83" t="s">
        <v>111</v>
      </c>
      <c r="F25" s="83" t="s">
        <v>129</v>
      </c>
      <c r="G25" s="24">
        <v>1</v>
      </c>
      <c r="H25" s="84" t="s">
        <v>149</v>
      </c>
      <c r="I25" s="83" t="s">
        <v>165</v>
      </c>
      <c r="J25" s="30">
        <v>2</v>
      </c>
      <c r="K25" s="28">
        <v>43945</v>
      </c>
      <c r="L25" s="92">
        <v>0.52</v>
      </c>
      <c r="M25" s="92">
        <v>1.04</v>
      </c>
      <c r="N25" s="87" t="s">
        <v>188</v>
      </c>
    </row>
    <row r="26" spans="1:14" s="2" customFormat="1" x14ac:dyDescent="0.2">
      <c r="A26" s="27">
        <f t="shared" si="0"/>
        <v>16</v>
      </c>
      <c r="B26" s="82" t="s">
        <v>46</v>
      </c>
      <c r="C26" s="82" t="s">
        <v>63</v>
      </c>
      <c r="D26" s="82" t="s">
        <v>85</v>
      </c>
      <c r="E26" s="82" t="s">
        <v>110</v>
      </c>
      <c r="F26" s="82" t="s">
        <v>130</v>
      </c>
      <c r="G26" s="25">
        <v>1</v>
      </c>
      <c r="H26" s="85" t="s">
        <v>149</v>
      </c>
      <c r="I26" s="82" t="s">
        <v>166</v>
      </c>
      <c r="J26" s="31">
        <v>2</v>
      </c>
      <c r="K26" s="29">
        <v>9256</v>
      </c>
      <c r="L26" s="93">
        <v>0.43</v>
      </c>
      <c r="M26" s="93">
        <v>0.86</v>
      </c>
      <c r="N26" s="88" t="s">
        <v>188</v>
      </c>
    </row>
    <row r="27" spans="1:14" s="2" customFormat="1" x14ac:dyDescent="0.2">
      <c r="A27" s="26">
        <f t="shared" si="0"/>
        <v>17</v>
      </c>
      <c r="B27" s="81" t="s">
        <v>39</v>
      </c>
      <c r="C27" s="81" t="s">
        <v>62</v>
      </c>
      <c r="D27" s="83" t="s">
        <v>86</v>
      </c>
      <c r="E27" s="83" t="s">
        <v>112</v>
      </c>
      <c r="F27" s="83" t="s">
        <v>131</v>
      </c>
      <c r="G27" s="24">
        <v>1</v>
      </c>
      <c r="H27" s="84" t="s">
        <v>149</v>
      </c>
      <c r="I27" s="83" t="s">
        <v>167</v>
      </c>
      <c r="J27" s="30">
        <v>2</v>
      </c>
      <c r="K27" s="28">
        <v>57825</v>
      </c>
      <c r="L27" s="92">
        <v>0.41</v>
      </c>
      <c r="M27" s="92">
        <v>0.82</v>
      </c>
      <c r="N27" s="87" t="s">
        <v>188</v>
      </c>
    </row>
    <row r="28" spans="1:14" s="2" customFormat="1" x14ac:dyDescent="0.2">
      <c r="A28" s="27">
        <f t="shared" si="0"/>
        <v>18</v>
      </c>
      <c r="B28" s="82" t="s">
        <v>48</v>
      </c>
      <c r="C28" s="82" t="s">
        <v>65</v>
      </c>
      <c r="D28" s="82" t="s">
        <v>87</v>
      </c>
      <c r="E28" s="82" t="s">
        <v>50</v>
      </c>
      <c r="F28" s="82" t="s">
        <v>132</v>
      </c>
      <c r="G28" s="25">
        <v>2</v>
      </c>
      <c r="H28" s="85" t="s">
        <v>149</v>
      </c>
      <c r="I28" s="82" t="s">
        <v>168</v>
      </c>
      <c r="J28" s="31">
        <v>4</v>
      </c>
      <c r="K28" s="29">
        <v>97831</v>
      </c>
      <c r="L28" s="93">
        <v>0.38</v>
      </c>
      <c r="M28" s="93">
        <v>1.52</v>
      </c>
      <c r="N28" s="88" t="s">
        <v>188</v>
      </c>
    </row>
    <row r="29" spans="1:14" s="2" customFormat="1" x14ac:dyDescent="0.2">
      <c r="A29" s="26">
        <f t="shared" si="0"/>
        <v>19</v>
      </c>
      <c r="B29" s="81" t="s">
        <v>41</v>
      </c>
      <c r="C29" s="81" t="s">
        <v>66</v>
      </c>
      <c r="D29" s="83" t="s">
        <v>88</v>
      </c>
      <c r="E29" s="83" t="s">
        <v>50</v>
      </c>
      <c r="F29" s="83" t="s">
        <v>133</v>
      </c>
      <c r="G29" s="24">
        <v>1</v>
      </c>
      <c r="H29" s="84" t="s">
        <v>149</v>
      </c>
      <c r="I29" s="83" t="s">
        <v>169</v>
      </c>
      <c r="J29" s="30">
        <v>2</v>
      </c>
      <c r="K29" s="28">
        <v>20836</v>
      </c>
      <c r="L29" s="92">
        <v>0.34</v>
      </c>
      <c r="M29" s="92">
        <v>0.68</v>
      </c>
      <c r="N29" s="87" t="s">
        <v>188</v>
      </c>
    </row>
    <row r="30" spans="1:14" s="2" customFormat="1" x14ac:dyDescent="0.2">
      <c r="A30" s="27">
        <f t="shared" si="0"/>
        <v>20</v>
      </c>
      <c r="B30" s="82" t="s">
        <v>43</v>
      </c>
      <c r="C30" s="82" t="s">
        <v>59</v>
      </c>
      <c r="D30" s="82" t="s">
        <v>89</v>
      </c>
      <c r="E30" s="82" t="s">
        <v>107</v>
      </c>
      <c r="F30" s="82" t="s">
        <v>134</v>
      </c>
      <c r="G30" s="25">
        <v>1</v>
      </c>
      <c r="H30" s="85" t="s">
        <v>149</v>
      </c>
      <c r="I30" s="82" t="s">
        <v>170</v>
      </c>
      <c r="J30" s="31">
        <v>2</v>
      </c>
      <c r="K30" s="29">
        <v>115279</v>
      </c>
      <c r="L30" s="93">
        <v>0.34</v>
      </c>
      <c r="M30" s="93">
        <v>0.68</v>
      </c>
      <c r="N30" s="88" t="s">
        <v>188</v>
      </c>
    </row>
    <row r="31" spans="1:14" s="2" customFormat="1" x14ac:dyDescent="0.2">
      <c r="A31" s="26">
        <f t="shared" si="0"/>
        <v>21</v>
      </c>
      <c r="B31" s="81" t="s">
        <v>45</v>
      </c>
      <c r="C31" s="81" t="s">
        <v>61</v>
      </c>
      <c r="D31" s="83" t="s">
        <v>90</v>
      </c>
      <c r="E31" s="83" t="s">
        <v>113</v>
      </c>
      <c r="F31" s="83" t="s">
        <v>135</v>
      </c>
      <c r="G31" s="24">
        <v>1</v>
      </c>
      <c r="H31" s="84" t="s">
        <v>149</v>
      </c>
      <c r="I31" s="83" t="s">
        <v>171</v>
      </c>
      <c r="J31" s="30">
        <v>2</v>
      </c>
      <c r="K31" s="28">
        <v>411958</v>
      </c>
      <c r="L31" s="92">
        <v>0.26</v>
      </c>
      <c r="M31" s="92">
        <v>0.52</v>
      </c>
      <c r="N31" s="87" t="s">
        <v>188</v>
      </c>
    </row>
    <row r="32" spans="1:14" s="2" customFormat="1" x14ac:dyDescent="0.2">
      <c r="A32" s="27">
        <f t="shared" si="0"/>
        <v>22</v>
      </c>
      <c r="B32" s="82" t="s">
        <v>45</v>
      </c>
      <c r="C32" s="82" t="s">
        <v>67</v>
      </c>
      <c r="D32" s="82" t="s">
        <v>91</v>
      </c>
      <c r="E32" s="82" t="s">
        <v>107</v>
      </c>
      <c r="F32" s="82" t="s">
        <v>136</v>
      </c>
      <c r="G32" s="25">
        <v>1</v>
      </c>
      <c r="H32" s="85" t="s">
        <v>149</v>
      </c>
      <c r="I32" s="82" t="s">
        <v>172</v>
      </c>
      <c r="J32" s="31">
        <v>2</v>
      </c>
      <c r="K32" s="29">
        <v>38397</v>
      </c>
      <c r="L32" s="93">
        <v>0.14000000000000001</v>
      </c>
      <c r="M32" s="93">
        <v>0.28000000000000003</v>
      </c>
      <c r="N32" s="88" t="s">
        <v>188</v>
      </c>
    </row>
    <row r="33" spans="1:14" s="2" customFormat="1" x14ac:dyDescent="0.2">
      <c r="A33" s="26">
        <f t="shared" si="0"/>
        <v>23</v>
      </c>
      <c r="B33" s="81" t="s">
        <v>49</v>
      </c>
      <c r="C33" s="81" t="s">
        <v>68</v>
      </c>
      <c r="D33" s="83" t="s">
        <v>92</v>
      </c>
      <c r="E33" s="83" t="s">
        <v>107</v>
      </c>
      <c r="F33" s="83" t="s">
        <v>137</v>
      </c>
      <c r="G33" s="24">
        <v>1</v>
      </c>
      <c r="H33" s="84" t="s">
        <v>149</v>
      </c>
      <c r="I33" s="83" t="s">
        <v>173</v>
      </c>
      <c r="J33" s="30">
        <v>2</v>
      </c>
      <c r="K33" s="28">
        <v>4723247</v>
      </c>
      <c r="L33" s="92">
        <v>0.09</v>
      </c>
      <c r="M33" s="92">
        <v>0.18</v>
      </c>
      <c r="N33" s="87" t="s">
        <v>188</v>
      </c>
    </row>
    <row r="34" spans="1:14" s="2" customFormat="1" x14ac:dyDescent="0.2">
      <c r="A34" s="27">
        <f t="shared" si="0"/>
        <v>24</v>
      </c>
      <c r="B34" s="82" t="s">
        <v>49</v>
      </c>
      <c r="C34" s="82" t="s">
        <v>68</v>
      </c>
      <c r="D34" s="82" t="s">
        <v>93</v>
      </c>
      <c r="E34" s="82" t="s">
        <v>107</v>
      </c>
      <c r="F34" s="82" t="s">
        <v>138</v>
      </c>
      <c r="G34" s="25">
        <v>12</v>
      </c>
      <c r="H34" s="85" t="s">
        <v>149</v>
      </c>
      <c r="I34" s="82" t="s">
        <v>174</v>
      </c>
      <c r="J34" s="31">
        <v>24</v>
      </c>
      <c r="K34" s="29">
        <v>3322184</v>
      </c>
      <c r="L34" s="93">
        <v>0.09</v>
      </c>
      <c r="M34" s="93">
        <v>2.16</v>
      </c>
      <c r="N34" s="88" t="s">
        <v>188</v>
      </c>
    </row>
    <row r="35" spans="1:14" s="2" customFormat="1" x14ac:dyDescent="0.2">
      <c r="A35" s="26">
        <f t="shared" si="0"/>
        <v>25</v>
      </c>
      <c r="B35" s="81" t="s">
        <v>49</v>
      </c>
      <c r="C35" s="81" t="s">
        <v>68</v>
      </c>
      <c r="D35" s="83" t="s">
        <v>94</v>
      </c>
      <c r="E35" s="83" t="s">
        <v>107</v>
      </c>
      <c r="F35" s="83" t="s">
        <v>139</v>
      </c>
      <c r="G35" s="24">
        <v>1</v>
      </c>
      <c r="H35" s="84" t="s">
        <v>149</v>
      </c>
      <c r="I35" s="83" t="s">
        <v>175</v>
      </c>
      <c r="J35" s="30">
        <v>2</v>
      </c>
      <c r="K35" s="28">
        <v>1198868</v>
      </c>
      <c r="L35" s="92">
        <v>0.09</v>
      </c>
      <c r="M35" s="92">
        <v>0.18</v>
      </c>
      <c r="N35" s="87" t="s">
        <v>188</v>
      </c>
    </row>
    <row r="36" spans="1:14" s="2" customFormat="1" x14ac:dyDescent="0.2">
      <c r="A36" s="27">
        <f t="shared" si="0"/>
        <v>26</v>
      </c>
      <c r="B36" s="82" t="s">
        <v>49</v>
      </c>
      <c r="C36" s="82" t="s">
        <v>68</v>
      </c>
      <c r="D36" s="82" t="s">
        <v>95</v>
      </c>
      <c r="E36" s="82" t="s">
        <v>107</v>
      </c>
      <c r="F36" s="82" t="s">
        <v>140</v>
      </c>
      <c r="G36" s="25">
        <v>2</v>
      </c>
      <c r="H36" s="85" t="s">
        <v>149</v>
      </c>
      <c r="I36" s="82" t="s">
        <v>176</v>
      </c>
      <c r="J36" s="31">
        <v>4</v>
      </c>
      <c r="K36" s="29">
        <v>988101</v>
      </c>
      <c r="L36" s="93">
        <v>0.09</v>
      </c>
      <c r="M36" s="93">
        <v>0.36</v>
      </c>
      <c r="N36" s="88" t="s">
        <v>188</v>
      </c>
    </row>
    <row r="37" spans="1:14" s="2" customFormat="1" x14ac:dyDescent="0.2">
      <c r="A37" s="26">
        <f t="shared" si="0"/>
        <v>27</v>
      </c>
      <c r="B37" s="81" t="s">
        <v>49</v>
      </c>
      <c r="C37" s="81" t="s">
        <v>68</v>
      </c>
      <c r="D37" s="83" t="s">
        <v>96</v>
      </c>
      <c r="E37" s="83" t="s">
        <v>107</v>
      </c>
      <c r="F37" s="83" t="s">
        <v>141</v>
      </c>
      <c r="G37" s="24">
        <v>2</v>
      </c>
      <c r="H37" s="84" t="s">
        <v>149</v>
      </c>
      <c r="I37" s="83" t="s">
        <v>177</v>
      </c>
      <c r="J37" s="30">
        <v>4</v>
      </c>
      <c r="K37" s="28">
        <v>98821</v>
      </c>
      <c r="L37" s="92">
        <v>0.09</v>
      </c>
      <c r="M37" s="92">
        <v>0.36</v>
      </c>
      <c r="N37" s="87" t="s">
        <v>188</v>
      </c>
    </row>
    <row r="38" spans="1:14" s="2" customFormat="1" x14ac:dyDescent="0.2">
      <c r="A38" s="27">
        <f t="shared" si="0"/>
        <v>28</v>
      </c>
      <c r="B38" s="82" t="s">
        <v>49</v>
      </c>
      <c r="C38" s="82" t="s">
        <v>68</v>
      </c>
      <c r="D38" s="82" t="s">
        <v>97</v>
      </c>
      <c r="E38" s="82" t="s">
        <v>107</v>
      </c>
      <c r="F38" s="82" t="s">
        <v>142</v>
      </c>
      <c r="G38" s="25">
        <v>13</v>
      </c>
      <c r="H38" s="85" t="s">
        <v>149</v>
      </c>
      <c r="I38" s="82" t="s">
        <v>178</v>
      </c>
      <c r="J38" s="31">
        <v>26</v>
      </c>
      <c r="K38" s="29">
        <v>505878</v>
      </c>
      <c r="L38" s="93">
        <v>0.09</v>
      </c>
      <c r="M38" s="93">
        <v>2.34</v>
      </c>
      <c r="N38" s="88" t="s">
        <v>188</v>
      </c>
    </row>
    <row r="39" spans="1:14" s="2" customFormat="1" x14ac:dyDescent="0.2">
      <c r="A39" s="26">
        <f t="shared" si="0"/>
        <v>29</v>
      </c>
      <c r="B39" s="81" t="s">
        <v>49</v>
      </c>
      <c r="C39" s="81" t="s">
        <v>68</v>
      </c>
      <c r="D39" s="83" t="s">
        <v>98</v>
      </c>
      <c r="E39" s="83" t="s">
        <v>107</v>
      </c>
      <c r="F39" s="83" t="s">
        <v>143</v>
      </c>
      <c r="G39" s="24">
        <v>1</v>
      </c>
      <c r="H39" s="84" t="s">
        <v>149</v>
      </c>
      <c r="I39" s="83" t="s">
        <v>179</v>
      </c>
      <c r="J39" s="30">
        <v>2</v>
      </c>
      <c r="K39" s="28">
        <v>272979</v>
      </c>
      <c r="L39" s="92">
        <v>0.09</v>
      </c>
      <c r="M39" s="92">
        <v>0.18</v>
      </c>
      <c r="N39" s="87" t="s">
        <v>188</v>
      </c>
    </row>
    <row r="40" spans="1:14" s="2" customFormat="1" x14ac:dyDescent="0.2">
      <c r="A40" s="27">
        <f t="shared" si="0"/>
        <v>30</v>
      </c>
      <c r="B40" s="82" t="s">
        <v>49</v>
      </c>
      <c r="C40" s="82" t="s">
        <v>68</v>
      </c>
      <c r="D40" s="82" t="s">
        <v>99</v>
      </c>
      <c r="E40" s="82" t="s">
        <v>107</v>
      </c>
      <c r="F40" s="82" t="s">
        <v>144</v>
      </c>
      <c r="G40" s="25">
        <v>1</v>
      </c>
      <c r="H40" s="85" t="s">
        <v>149</v>
      </c>
      <c r="I40" s="82" t="s">
        <v>180</v>
      </c>
      <c r="J40" s="31">
        <v>2</v>
      </c>
      <c r="K40" s="29">
        <v>368970</v>
      </c>
      <c r="L40" s="93">
        <v>0.09</v>
      </c>
      <c r="M40" s="93">
        <v>0.18</v>
      </c>
      <c r="N40" s="88" t="s">
        <v>188</v>
      </c>
    </row>
    <row r="41" spans="1:14" s="2" customFormat="1" x14ac:dyDescent="0.2">
      <c r="A41" s="26">
        <f t="shared" si="0"/>
        <v>31</v>
      </c>
      <c r="B41" s="81" t="s">
        <v>49</v>
      </c>
      <c r="C41" s="81" t="s">
        <v>68</v>
      </c>
      <c r="D41" s="83" t="s">
        <v>100</v>
      </c>
      <c r="E41" s="83" t="s">
        <v>107</v>
      </c>
      <c r="F41" s="83" t="s">
        <v>145</v>
      </c>
      <c r="G41" s="24">
        <v>4</v>
      </c>
      <c r="H41" s="84" t="s">
        <v>149</v>
      </c>
      <c r="I41" s="83" t="s">
        <v>181</v>
      </c>
      <c r="J41" s="30">
        <v>8</v>
      </c>
      <c r="K41" s="28">
        <v>7280017</v>
      </c>
      <c r="L41" s="92">
        <v>0.09</v>
      </c>
      <c r="M41" s="92">
        <v>0.72</v>
      </c>
      <c r="N41" s="87" t="s">
        <v>188</v>
      </c>
    </row>
    <row r="42" spans="1:14" s="2" customFormat="1" ht="13.5" thickBot="1" x14ac:dyDescent="0.25">
      <c r="A42" s="27">
        <f t="shared" si="0"/>
        <v>32</v>
      </c>
      <c r="B42" s="82" t="s">
        <v>48</v>
      </c>
      <c r="C42" s="82" t="s">
        <v>65</v>
      </c>
      <c r="D42" s="82" t="s">
        <v>101</v>
      </c>
      <c r="E42" s="82" t="s">
        <v>50</v>
      </c>
      <c r="F42" s="82" t="s">
        <v>146</v>
      </c>
      <c r="G42" s="25">
        <v>9</v>
      </c>
      <c r="H42" s="85" t="s">
        <v>149</v>
      </c>
      <c r="I42" s="82" t="s">
        <v>182</v>
      </c>
      <c r="J42" s="31">
        <v>18</v>
      </c>
      <c r="K42" s="29">
        <v>868511</v>
      </c>
      <c r="L42" s="93">
        <v>7.0000000000000007E-2</v>
      </c>
      <c r="M42" s="93">
        <v>1.26</v>
      </c>
      <c r="N42" s="88" t="s">
        <v>188</v>
      </c>
    </row>
    <row r="43" spans="1:14" ht="13.5" thickBot="1" x14ac:dyDescent="0.25">
      <c r="A43" s="64"/>
      <c r="B43" s="56"/>
      <c r="C43" s="65"/>
      <c r="D43" s="63"/>
      <c r="E43" s="66"/>
      <c r="F43" s="67"/>
      <c r="G43" s="68">
        <f>SUM(G11:G42)</f>
        <v>83</v>
      </c>
      <c r="H43" s="111"/>
      <c r="I43" s="112"/>
      <c r="J43" s="68">
        <f>SUM(J11:J42)</f>
        <v>166</v>
      </c>
      <c r="K43" s="67"/>
      <c r="L43" s="67"/>
      <c r="M43" s="69">
        <f>SUM(M11:M42)</f>
        <v>97.48</v>
      </c>
      <c r="N43" s="70"/>
    </row>
    <row r="44" spans="1:14" x14ac:dyDescent="0.2">
      <c r="A44" s="96"/>
      <c r="B44" s="97"/>
      <c r="C44" s="65"/>
      <c r="D44" s="65"/>
      <c r="E44" s="71"/>
      <c r="F44" s="65"/>
      <c r="G44" s="65"/>
      <c r="H44" s="72"/>
      <c r="I44" s="67"/>
      <c r="J44" s="67"/>
      <c r="K44" s="67"/>
      <c r="L44" s="67"/>
      <c r="M44" s="67"/>
      <c r="N44" s="70"/>
    </row>
    <row r="45" spans="1:14" ht="26.25" x14ac:dyDescent="0.2">
      <c r="A45" s="52"/>
      <c r="B45" s="14"/>
      <c r="C45" s="14"/>
      <c r="D45" s="13"/>
      <c r="E45" s="13"/>
      <c r="F45" s="13"/>
      <c r="G45" s="77">
        <v>2</v>
      </c>
      <c r="H45" s="15" t="s">
        <v>18</v>
      </c>
      <c r="I45" s="16" t="s">
        <v>16</v>
      </c>
      <c r="J45" s="9"/>
      <c r="K45" s="98">
        <f>M43</f>
        <v>97.48</v>
      </c>
      <c r="L45" s="99"/>
      <c r="M45" s="78" t="s">
        <v>188</v>
      </c>
      <c r="N45" s="11"/>
    </row>
    <row r="46" spans="1:14" x14ac:dyDescent="0.2">
      <c r="A46" s="52"/>
      <c r="B46" s="14"/>
      <c r="C46" s="14"/>
      <c r="D46" s="13"/>
      <c r="E46" s="13"/>
      <c r="F46" s="13"/>
      <c r="G46" s="13"/>
      <c r="H46" s="17"/>
      <c r="I46" s="14" t="s">
        <v>17</v>
      </c>
      <c r="J46" s="14"/>
      <c r="K46" s="100">
        <f>K45/G45</f>
        <v>48.74</v>
      </c>
      <c r="L46" s="100"/>
      <c r="M46" s="79" t="s">
        <v>188</v>
      </c>
      <c r="N46" s="11"/>
    </row>
    <row r="47" spans="1:14" ht="13.5" thickBot="1" x14ac:dyDescent="0.25">
      <c r="A47" s="18"/>
      <c r="B47" s="19"/>
      <c r="C47" s="19"/>
      <c r="D47" s="20"/>
      <c r="E47" s="20"/>
      <c r="F47" s="20"/>
      <c r="G47" s="20"/>
      <c r="H47" s="21"/>
      <c r="I47" s="20"/>
      <c r="J47" s="19"/>
      <c r="K47" s="22"/>
      <c r="L47" s="22"/>
      <c r="M47" s="22"/>
      <c r="N47" s="23"/>
    </row>
    <row r="49" spans="2:4" x14ac:dyDescent="0.2">
      <c r="B49" s="1"/>
      <c r="C49" s="1"/>
      <c r="D49" s="1"/>
    </row>
    <row r="50" spans="2:4" x14ac:dyDescent="0.2">
      <c r="B50" s="1"/>
      <c r="C50" s="1"/>
      <c r="D50" s="1"/>
    </row>
    <row r="51" spans="2:4" x14ac:dyDescent="0.2">
      <c r="B51" s="1"/>
      <c r="C51" s="1"/>
      <c r="D51" s="1"/>
    </row>
  </sheetData>
  <mergeCells count="9">
    <mergeCell ref="A44:B44"/>
    <mergeCell ref="K45:L45"/>
    <mergeCell ref="K46:L46"/>
    <mergeCell ref="L1:N1"/>
    <mergeCell ref="I1:K1"/>
    <mergeCell ref="A1:B1"/>
    <mergeCell ref="L4:N4"/>
    <mergeCell ref="L5:N5"/>
    <mergeCell ref="H43:I43"/>
  </mergeCells>
  <phoneticPr fontId="0" type="noConversion"/>
  <conditionalFormatting sqref="K11:K12">
    <cfRule type="cellIs" dxfId="61" priority="77" operator="lessThan">
      <formula>1</formula>
    </cfRule>
  </conditionalFormatting>
  <conditionalFormatting sqref="M11:M12">
    <cfRule type="containsBlanks" dxfId="60" priority="76">
      <formula>LEN(TRIM(M11))=0</formula>
    </cfRule>
  </conditionalFormatting>
  <conditionalFormatting sqref="K13">
    <cfRule type="cellIs" dxfId="59" priority="74" operator="lessThan">
      <formula>1</formula>
    </cfRule>
  </conditionalFormatting>
  <conditionalFormatting sqref="M13">
    <cfRule type="containsBlanks" dxfId="58" priority="73">
      <formula>LEN(TRIM(M13))=0</formula>
    </cfRule>
  </conditionalFormatting>
  <conditionalFormatting sqref="K14">
    <cfRule type="cellIs" dxfId="57" priority="72" operator="lessThan">
      <formula>1</formula>
    </cfRule>
  </conditionalFormatting>
  <conditionalFormatting sqref="M14">
    <cfRule type="containsBlanks" dxfId="56" priority="71">
      <formula>LEN(TRIM(M14))=0</formula>
    </cfRule>
  </conditionalFormatting>
  <conditionalFormatting sqref="K15">
    <cfRule type="cellIs" dxfId="55" priority="70" operator="lessThan">
      <formula>1</formula>
    </cfRule>
  </conditionalFormatting>
  <conditionalFormatting sqref="M15">
    <cfRule type="containsBlanks" dxfId="54" priority="69">
      <formula>LEN(TRIM(M15))=0</formula>
    </cfRule>
  </conditionalFormatting>
  <conditionalFormatting sqref="K16">
    <cfRule type="cellIs" dxfId="53" priority="68" operator="lessThan">
      <formula>1</formula>
    </cfRule>
  </conditionalFormatting>
  <conditionalFormatting sqref="M16">
    <cfRule type="containsBlanks" dxfId="52" priority="67">
      <formula>LEN(TRIM(M16))=0</formula>
    </cfRule>
  </conditionalFormatting>
  <conditionalFormatting sqref="K17">
    <cfRule type="cellIs" dxfId="51" priority="66" operator="lessThan">
      <formula>1</formula>
    </cfRule>
  </conditionalFormatting>
  <conditionalFormatting sqref="M17">
    <cfRule type="containsBlanks" dxfId="50" priority="65">
      <formula>LEN(TRIM(M17))=0</formula>
    </cfRule>
  </conditionalFormatting>
  <conditionalFormatting sqref="K18">
    <cfRule type="cellIs" dxfId="49" priority="64" operator="lessThan">
      <formula>1</formula>
    </cfRule>
  </conditionalFormatting>
  <conditionalFormatting sqref="M18">
    <cfRule type="containsBlanks" dxfId="48" priority="63">
      <formula>LEN(TRIM(M18))=0</formula>
    </cfRule>
  </conditionalFormatting>
  <conditionalFormatting sqref="K19">
    <cfRule type="cellIs" dxfId="47" priority="62" operator="lessThan">
      <formula>1</formula>
    </cfRule>
  </conditionalFormatting>
  <conditionalFormatting sqref="M19">
    <cfRule type="containsBlanks" dxfId="46" priority="61">
      <formula>LEN(TRIM(M19))=0</formula>
    </cfRule>
  </conditionalFormatting>
  <conditionalFormatting sqref="K20">
    <cfRule type="cellIs" dxfId="45" priority="60" operator="lessThan">
      <formula>1</formula>
    </cfRule>
  </conditionalFormatting>
  <conditionalFormatting sqref="M20">
    <cfRule type="containsBlanks" dxfId="44" priority="59">
      <formula>LEN(TRIM(M20))=0</formula>
    </cfRule>
  </conditionalFormatting>
  <conditionalFormatting sqref="K21">
    <cfRule type="cellIs" dxfId="43" priority="58" operator="lessThan">
      <formula>1</formula>
    </cfRule>
  </conditionalFormatting>
  <conditionalFormatting sqref="M21">
    <cfRule type="containsBlanks" dxfId="42" priority="57">
      <formula>LEN(TRIM(M21))=0</formula>
    </cfRule>
  </conditionalFormatting>
  <conditionalFormatting sqref="K22">
    <cfRule type="cellIs" dxfId="41" priority="56" operator="lessThan">
      <formula>1</formula>
    </cfRule>
  </conditionalFormatting>
  <conditionalFormatting sqref="M22">
    <cfRule type="containsBlanks" dxfId="40" priority="55">
      <formula>LEN(TRIM(M22))=0</formula>
    </cfRule>
  </conditionalFormatting>
  <conditionalFormatting sqref="K23">
    <cfRule type="cellIs" dxfId="39" priority="54" operator="lessThan">
      <formula>1</formula>
    </cfRule>
  </conditionalFormatting>
  <conditionalFormatting sqref="M23">
    <cfRule type="containsBlanks" dxfId="38" priority="53">
      <formula>LEN(TRIM(M23))=0</formula>
    </cfRule>
  </conditionalFormatting>
  <conditionalFormatting sqref="K24">
    <cfRule type="cellIs" dxfId="37" priority="52" operator="lessThan">
      <formula>1</formula>
    </cfRule>
  </conditionalFormatting>
  <conditionalFormatting sqref="M24">
    <cfRule type="containsBlanks" dxfId="36" priority="51">
      <formula>LEN(TRIM(M24))=0</formula>
    </cfRule>
  </conditionalFormatting>
  <conditionalFormatting sqref="K25">
    <cfRule type="cellIs" dxfId="35" priority="50" operator="lessThan">
      <formula>1</formula>
    </cfRule>
  </conditionalFormatting>
  <conditionalFormatting sqref="M25">
    <cfRule type="containsBlanks" dxfId="34" priority="49">
      <formula>LEN(TRIM(M25))=0</formula>
    </cfRule>
  </conditionalFormatting>
  <conditionalFormatting sqref="K26">
    <cfRule type="cellIs" dxfId="33" priority="48" operator="lessThan">
      <formula>1</formula>
    </cfRule>
  </conditionalFormatting>
  <conditionalFormatting sqref="M26">
    <cfRule type="containsBlanks" dxfId="32" priority="47">
      <formula>LEN(TRIM(M26))=0</formula>
    </cfRule>
  </conditionalFormatting>
  <conditionalFormatting sqref="K27">
    <cfRule type="cellIs" dxfId="31" priority="46" operator="lessThan">
      <formula>1</formula>
    </cfRule>
  </conditionalFormatting>
  <conditionalFormatting sqref="M27">
    <cfRule type="containsBlanks" dxfId="30" priority="45">
      <formula>LEN(TRIM(M27))=0</formula>
    </cfRule>
  </conditionalFormatting>
  <conditionalFormatting sqref="K28">
    <cfRule type="cellIs" dxfId="29" priority="44" operator="lessThan">
      <formula>1</formula>
    </cfRule>
  </conditionalFormatting>
  <conditionalFormatting sqref="M28">
    <cfRule type="containsBlanks" dxfId="28" priority="43">
      <formula>LEN(TRIM(M28))=0</formula>
    </cfRule>
  </conditionalFormatting>
  <conditionalFormatting sqref="K29">
    <cfRule type="cellIs" dxfId="27" priority="42" operator="lessThan">
      <formula>1</formula>
    </cfRule>
  </conditionalFormatting>
  <conditionalFormatting sqref="M29">
    <cfRule type="containsBlanks" dxfId="26" priority="41">
      <formula>LEN(TRIM(M29))=0</formula>
    </cfRule>
  </conditionalFormatting>
  <conditionalFormatting sqref="K30">
    <cfRule type="cellIs" dxfId="25" priority="40" operator="lessThan">
      <formula>1</formula>
    </cfRule>
  </conditionalFormatting>
  <conditionalFormatting sqref="M30">
    <cfRule type="containsBlanks" dxfId="24" priority="39">
      <formula>LEN(TRIM(M30))=0</formula>
    </cfRule>
  </conditionalFormatting>
  <conditionalFormatting sqref="K31">
    <cfRule type="cellIs" dxfId="23" priority="38" operator="lessThan">
      <formula>1</formula>
    </cfRule>
  </conditionalFormatting>
  <conditionalFormatting sqref="M31">
    <cfRule type="containsBlanks" dxfId="22" priority="37">
      <formula>LEN(TRIM(M31))=0</formula>
    </cfRule>
  </conditionalFormatting>
  <conditionalFormatting sqref="K32">
    <cfRule type="cellIs" dxfId="21" priority="36" operator="lessThan">
      <formula>1</formula>
    </cfRule>
  </conditionalFormatting>
  <conditionalFormatting sqref="M32">
    <cfRule type="containsBlanks" dxfId="20" priority="35">
      <formula>LEN(TRIM(M32))=0</formula>
    </cfRule>
  </conditionalFormatting>
  <conditionalFormatting sqref="K33">
    <cfRule type="cellIs" dxfId="19" priority="34" operator="lessThan">
      <formula>1</formula>
    </cfRule>
  </conditionalFormatting>
  <conditionalFormatting sqref="M33">
    <cfRule type="containsBlanks" dxfId="18" priority="33">
      <formula>LEN(TRIM(M33))=0</formula>
    </cfRule>
  </conditionalFormatting>
  <conditionalFormatting sqref="K34">
    <cfRule type="cellIs" dxfId="17" priority="32" operator="lessThan">
      <formula>1</formula>
    </cfRule>
  </conditionalFormatting>
  <conditionalFormatting sqref="M34">
    <cfRule type="containsBlanks" dxfId="16" priority="31">
      <formula>LEN(TRIM(M34))=0</formula>
    </cfRule>
  </conditionalFormatting>
  <conditionalFormatting sqref="K35">
    <cfRule type="cellIs" dxfId="15" priority="30" operator="lessThan">
      <formula>1</formula>
    </cfRule>
  </conditionalFormatting>
  <conditionalFormatting sqref="M35">
    <cfRule type="containsBlanks" dxfId="14" priority="29">
      <formula>LEN(TRIM(M35))=0</formula>
    </cfRule>
  </conditionalFormatting>
  <conditionalFormatting sqref="K36">
    <cfRule type="cellIs" dxfId="13" priority="28" operator="lessThan">
      <formula>1</formula>
    </cfRule>
  </conditionalFormatting>
  <conditionalFormatting sqref="M36">
    <cfRule type="containsBlanks" dxfId="12" priority="27">
      <formula>LEN(TRIM(M36))=0</formula>
    </cfRule>
  </conditionalFormatting>
  <conditionalFormatting sqref="K37">
    <cfRule type="cellIs" dxfId="11" priority="26" operator="lessThan">
      <formula>1</formula>
    </cfRule>
  </conditionalFormatting>
  <conditionalFormatting sqref="M37">
    <cfRule type="containsBlanks" dxfId="10" priority="25">
      <formula>LEN(TRIM(M37))=0</formula>
    </cfRule>
  </conditionalFormatting>
  <conditionalFormatting sqref="K38">
    <cfRule type="cellIs" dxfId="9" priority="24" operator="lessThan">
      <formula>1</formula>
    </cfRule>
  </conditionalFormatting>
  <conditionalFormatting sqref="M38">
    <cfRule type="containsBlanks" dxfId="8" priority="23">
      <formula>LEN(TRIM(M38))=0</formula>
    </cfRule>
  </conditionalFormatting>
  <conditionalFormatting sqref="K39">
    <cfRule type="cellIs" dxfId="7" priority="22" operator="lessThan">
      <formula>1</formula>
    </cfRule>
  </conditionalFormatting>
  <conditionalFormatting sqref="M39">
    <cfRule type="containsBlanks" dxfId="6" priority="21">
      <formula>LEN(TRIM(M39))=0</formula>
    </cfRule>
  </conditionalFormatting>
  <conditionalFormatting sqref="K40">
    <cfRule type="cellIs" dxfId="5" priority="20" operator="lessThan">
      <formula>1</formula>
    </cfRule>
  </conditionalFormatting>
  <conditionalFormatting sqref="M40">
    <cfRule type="containsBlanks" dxfId="4" priority="19">
      <formula>LEN(TRIM(M40))=0</formula>
    </cfRule>
  </conditionalFormatting>
  <conditionalFormatting sqref="K41">
    <cfRule type="cellIs" dxfId="3" priority="18" operator="lessThan">
      <formula>1</formula>
    </cfRule>
  </conditionalFormatting>
  <conditionalFormatting sqref="M41">
    <cfRule type="containsBlanks" dxfId="2" priority="17">
      <formula>LEN(TRIM(M41))=0</formula>
    </cfRule>
  </conditionalFormatting>
  <conditionalFormatting sqref="K42">
    <cfRule type="cellIs" dxfId="1" priority="16" operator="lessThan">
      <formula>1</formula>
    </cfRule>
  </conditionalFormatting>
  <conditionalFormatting sqref="M42">
    <cfRule type="containsBlanks" dxfId="0" priority="15">
      <formula>LEN(TRIM(M42))=0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5" t="s">
        <v>0</v>
      </c>
      <c r="B1" s="89" t="s">
        <v>189</v>
      </c>
    </row>
    <row r="2" spans="1:2" x14ac:dyDescent="0.2">
      <c r="A2" s="4" t="s">
        <v>1</v>
      </c>
      <c r="B2" s="90" t="s">
        <v>33</v>
      </c>
    </row>
    <row r="3" spans="1:2" x14ac:dyDescent="0.2">
      <c r="A3" s="5" t="s">
        <v>2</v>
      </c>
      <c r="B3" s="91" t="s">
        <v>34</v>
      </c>
    </row>
    <row r="4" spans="1:2" x14ac:dyDescent="0.2">
      <c r="A4" s="4" t="s">
        <v>3</v>
      </c>
      <c r="B4" s="90" t="s">
        <v>33</v>
      </c>
    </row>
    <row r="5" spans="1:2" x14ac:dyDescent="0.2">
      <c r="A5" s="5" t="s">
        <v>4</v>
      </c>
      <c r="B5" s="91" t="s">
        <v>189</v>
      </c>
    </row>
    <row r="6" spans="1:2" x14ac:dyDescent="0.2">
      <c r="A6" s="4" t="s">
        <v>5</v>
      </c>
      <c r="B6" s="90" t="s">
        <v>190</v>
      </c>
    </row>
    <row r="7" spans="1:2" x14ac:dyDescent="0.2">
      <c r="A7" s="5" t="s">
        <v>6</v>
      </c>
      <c r="B7" s="91" t="s">
        <v>191</v>
      </c>
    </row>
    <row r="8" spans="1:2" x14ac:dyDescent="0.2">
      <c r="A8" s="4" t="s">
        <v>7</v>
      </c>
      <c r="B8" s="90" t="s">
        <v>36</v>
      </c>
    </row>
    <row r="9" spans="1:2" x14ac:dyDescent="0.2">
      <c r="A9" s="5" t="s">
        <v>8</v>
      </c>
      <c r="B9" s="91" t="s">
        <v>35</v>
      </c>
    </row>
    <row r="10" spans="1:2" x14ac:dyDescent="0.2">
      <c r="A10" s="4" t="s">
        <v>9</v>
      </c>
      <c r="B10" s="90" t="s">
        <v>192</v>
      </c>
    </row>
    <row r="11" spans="1:2" x14ac:dyDescent="0.2">
      <c r="A11" s="5" t="s">
        <v>10</v>
      </c>
      <c r="B11" s="91" t="s">
        <v>193</v>
      </c>
    </row>
    <row r="12" spans="1:2" x14ac:dyDescent="0.2">
      <c r="A12" s="4" t="s">
        <v>11</v>
      </c>
      <c r="B12" s="90" t="s">
        <v>194</v>
      </c>
    </row>
    <row r="13" spans="1:2" x14ac:dyDescent="0.2">
      <c r="A13" s="5" t="s">
        <v>12</v>
      </c>
      <c r="B13" s="91" t="s">
        <v>195</v>
      </c>
    </row>
    <row r="14" spans="1:2" x14ac:dyDescent="0.2">
      <c r="A14" s="4" t="s">
        <v>13</v>
      </c>
      <c r="B14" s="90" t="s">
        <v>193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</dc:creator>
  <cp:lastModifiedBy>Nano</cp:lastModifiedBy>
  <cp:lastPrinted>2012-02-04T13:58:31Z</cp:lastPrinted>
  <dcterms:created xsi:type="dcterms:W3CDTF">2002-11-05T15:28:02Z</dcterms:created>
  <dcterms:modified xsi:type="dcterms:W3CDTF">2022-07-04T07:38:18Z</dcterms:modified>
</cp:coreProperties>
</file>