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AFOODSHIN/"/>
    </mc:Choice>
  </mc:AlternateContent>
  <xr:revisionPtr revIDLastSave="0" documentId="13_ncr:1_{3C0FAC1A-1CB8-BA40-BF15-1C0D52595519}" xr6:coauthVersionLast="36" xr6:coauthVersionMax="43" xr10:uidLastSave="{00000000-0000-0000-0000-000000000000}"/>
  <bookViews>
    <workbookView xWindow="80" yWindow="460" windowWidth="25600" windowHeight="15540" firstSheet="15" activeTab="26" xr2:uid="{E02975BE-BD98-6846-AF19-F50803A4CC6E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1" r:id="rId51"/>
    <sheet name="52" sheetId="52" r:id="rId52"/>
    <sheet name="53" sheetId="53" r:id="rId53"/>
    <sheet name="54" sheetId="54" r:id="rId54"/>
    <sheet name="55" sheetId="55" r:id="rId55"/>
    <sheet name="56" sheetId="56" r:id="rId56"/>
    <sheet name="57" sheetId="57" r:id="rId57"/>
    <sheet name="58" sheetId="58" r:id="rId58"/>
    <sheet name="59" sheetId="59" r:id="rId59"/>
    <sheet name="60" sheetId="60" r:id="rId60"/>
    <sheet name="61" sheetId="61" r:id="rId61"/>
    <sheet name="62" sheetId="62" r:id="rId62"/>
    <sheet name="63" sheetId="63" r:id="rId63"/>
    <sheet name="64" sheetId="64" r:id="rId64"/>
    <sheet name="65" sheetId="65" r:id="rId65"/>
    <sheet name="66" sheetId="66" r:id="rId66"/>
    <sheet name="67" sheetId="67" r:id="rId67"/>
    <sheet name="68" sheetId="68" r:id="rId68"/>
    <sheet name="69" sheetId="69" r:id="rId69"/>
    <sheet name="70" sheetId="70" r:id="rId70"/>
    <sheet name="71" sheetId="71" r:id="rId71"/>
    <sheet name="72" sheetId="72" r:id="rId72"/>
    <sheet name="73" sheetId="73" r:id="rId73"/>
    <sheet name="74" sheetId="74" r:id="rId74"/>
    <sheet name="75" sheetId="75" r:id="rId75"/>
    <sheet name="76" sheetId="76" r:id="rId76"/>
    <sheet name="77" sheetId="77" r:id="rId77"/>
    <sheet name="78" sheetId="78" r:id="rId78"/>
    <sheet name="79" sheetId="79" r:id="rId79"/>
    <sheet name="80" sheetId="80" r:id="rId80"/>
    <sheet name="81" sheetId="81" r:id="rId81"/>
    <sheet name="82" sheetId="82" r:id="rId82"/>
    <sheet name="83" sheetId="83" r:id="rId83"/>
    <sheet name="84" sheetId="84" r:id="rId84"/>
    <sheet name="85" sheetId="85" r:id="rId85"/>
    <sheet name="86" sheetId="86" r:id="rId86"/>
    <sheet name="87" sheetId="87" r:id="rId87"/>
    <sheet name="88" sheetId="88" r:id="rId88"/>
    <sheet name="89" sheetId="89" r:id="rId89"/>
    <sheet name="90" sheetId="90" r:id="rId90"/>
    <sheet name="91" sheetId="91" r:id="rId91"/>
    <sheet name="92" sheetId="92" r:id="rId92"/>
    <sheet name="93" sheetId="93" r:id="rId93"/>
    <sheet name="94" sheetId="94" r:id="rId94"/>
    <sheet name="95" sheetId="95" r:id="rId95"/>
    <sheet name="96" sheetId="96" r:id="rId96"/>
    <sheet name="97" sheetId="97" r:id="rId97"/>
    <sheet name="98" sheetId="98" r:id="rId98"/>
    <sheet name="99" sheetId="99" r:id="rId99"/>
    <sheet name="100" sheetId="100" r:id="rId100"/>
    <sheet name="101" sheetId="101" r:id="rId10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0" l="1"/>
  <c r="H11" i="60"/>
  <c r="F6" i="59"/>
  <c r="H10" i="59"/>
  <c r="H11" i="59"/>
  <c r="H11" i="58"/>
  <c r="F6" i="57"/>
  <c r="H11" i="57"/>
  <c r="F6" i="56"/>
  <c r="H11" i="56"/>
  <c r="F6" i="55"/>
  <c r="H11" i="55"/>
  <c r="F6" i="54"/>
  <c r="F6" i="53"/>
  <c r="H11" i="53"/>
  <c r="F6" i="52"/>
  <c r="H11" i="52"/>
  <c r="H28" i="52" l="1"/>
  <c r="F21" i="52"/>
  <c r="F20" i="52" s="1"/>
  <c r="H20" i="52" s="1"/>
  <c r="F18" i="52"/>
  <c r="F17" i="52"/>
  <c r="F15" i="52"/>
  <c r="F29" i="52" s="1"/>
  <c r="F14" i="52"/>
  <c r="F28" i="52" s="1"/>
  <c r="G24" i="52"/>
  <c r="H10" i="52"/>
  <c r="F7" i="52"/>
  <c r="G26" i="52"/>
  <c r="H4" i="52"/>
  <c r="H28" i="53"/>
  <c r="F24" i="53"/>
  <c r="H24" i="53" s="1"/>
  <c r="F21" i="53"/>
  <c r="H21" i="53" s="1"/>
  <c r="F18" i="53"/>
  <c r="F17" i="53"/>
  <c r="F15" i="53"/>
  <c r="F29" i="53" s="1"/>
  <c r="F14" i="53"/>
  <c r="F28" i="53" s="1"/>
  <c r="G24" i="53"/>
  <c r="H10" i="53"/>
  <c r="F7" i="53"/>
  <c r="H7" i="53"/>
  <c r="H4" i="53"/>
  <c r="H28" i="54"/>
  <c r="G26" i="54"/>
  <c r="F21" i="54"/>
  <c r="F20" i="54" s="1"/>
  <c r="H20" i="54" s="1"/>
  <c r="F18" i="54"/>
  <c r="F17" i="54"/>
  <c r="F15" i="54"/>
  <c r="F29" i="54" s="1"/>
  <c r="F14" i="54"/>
  <c r="F28" i="54" s="1"/>
  <c r="H11" i="54"/>
  <c r="F24" i="54" s="1"/>
  <c r="H24" i="54" s="1"/>
  <c r="H10" i="54"/>
  <c r="F7" i="54"/>
  <c r="H4" i="54"/>
  <c r="H28" i="55"/>
  <c r="F21" i="55"/>
  <c r="F20" i="55" s="1"/>
  <c r="H20" i="55" s="1"/>
  <c r="F18" i="55"/>
  <c r="F17" i="55"/>
  <c r="F15" i="55"/>
  <c r="F29" i="55" s="1"/>
  <c r="F14" i="55"/>
  <c r="F28" i="55" s="1"/>
  <c r="G24" i="55"/>
  <c r="H10" i="55"/>
  <c r="H7" i="55"/>
  <c r="F7" i="55"/>
  <c r="G26" i="55"/>
  <c r="H4" i="55"/>
  <c r="H28" i="56"/>
  <c r="F21" i="56"/>
  <c r="F20" i="56" s="1"/>
  <c r="H20" i="56" s="1"/>
  <c r="F18" i="56"/>
  <c r="F17" i="56"/>
  <c r="F15" i="56"/>
  <c r="F29" i="56" s="1"/>
  <c r="F14" i="56"/>
  <c r="F28" i="56" s="1"/>
  <c r="G24" i="56"/>
  <c r="H10" i="56"/>
  <c r="F7" i="56"/>
  <c r="G26" i="56"/>
  <c r="F5" i="56"/>
  <c r="H4" i="56"/>
  <c r="H28" i="57"/>
  <c r="F24" i="57"/>
  <c r="H24" i="57" s="1"/>
  <c r="F21" i="57"/>
  <c r="H21" i="57" s="1"/>
  <c r="F18" i="57"/>
  <c r="F17" i="57"/>
  <c r="F15" i="57"/>
  <c r="F29" i="57" s="1"/>
  <c r="F14" i="57"/>
  <c r="F28" i="57" s="1"/>
  <c r="G24" i="57"/>
  <c r="H10" i="57"/>
  <c r="F7" i="57"/>
  <c r="H7" i="57"/>
  <c r="H4" i="57"/>
  <c r="H28" i="58"/>
  <c r="F21" i="58"/>
  <c r="F20" i="58" s="1"/>
  <c r="H20" i="58" s="1"/>
  <c r="F18" i="58"/>
  <c r="F17" i="58"/>
  <c r="F15" i="58"/>
  <c r="H15" i="58" s="1"/>
  <c r="H29" i="58" s="1"/>
  <c r="F14" i="58"/>
  <c r="F28" i="58" s="1"/>
  <c r="F24" i="58"/>
  <c r="H24" i="58" s="1"/>
  <c r="H10" i="58"/>
  <c r="F7" i="58"/>
  <c r="F6" i="58"/>
  <c r="H4" i="58"/>
  <c r="H28" i="59"/>
  <c r="F21" i="59"/>
  <c r="F20" i="59" s="1"/>
  <c r="H20" i="59" s="1"/>
  <c r="F18" i="59"/>
  <c r="F17" i="59"/>
  <c r="F15" i="59"/>
  <c r="F29" i="59" s="1"/>
  <c r="F14" i="59"/>
  <c r="F28" i="59" s="1"/>
  <c r="G24" i="59"/>
  <c r="F7" i="59"/>
  <c r="H4" i="59"/>
  <c r="H28" i="60"/>
  <c r="F21" i="60"/>
  <c r="H21" i="60" s="1"/>
  <c r="F18" i="60"/>
  <c r="F17" i="60"/>
  <c r="F15" i="60"/>
  <c r="F29" i="60" s="1"/>
  <c r="F14" i="60"/>
  <c r="H14" i="60" s="1"/>
  <c r="G24" i="60"/>
  <c r="H10" i="60"/>
  <c r="H7" i="60"/>
  <c r="F7" i="60"/>
  <c r="G26" i="60"/>
  <c r="F5" i="60"/>
  <c r="H4" i="60"/>
  <c r="H28" i="51"/>
  <c r="F21" i="51"/>
  <c r="H21" i="51" s="1"/>
  <c r="F18" i="51"/>
  <c r="F17" i="51"/>
  <c r="F15" i="51"/>
  <c r="F29" i="51" s="1"/>
  <c r="F14" i="51"/>
  <c r="F28" i="51" s="1"/>
  <c r="H11" i="51"/>
  <c r="G24" i="51" s="1"/>
  <c r="H10" i="51"/>
  <c r="F7" i="51"/>
  <c r="F6" i="51"/>
  <c r="H7" i="51" s="1"/>
  <c r="H4" i="51"/>
  <c r="F28" i="60" l="1"/>
  <c r="F20" i="51"/>
  <c r="H20" i="51" s="1"/>
  <c r="H6" i="60"/>
  <c r="F20" i="60"/>
  <c r="H20" i="60" s="1"/>
  <c r="G25" i="59"/>
  <c r="F29" i="58"/>
  <c r="H15" i="54"/>
  <c r="H29" i="54" s="1"/>
  <c r="F20" i="53"/>
  <c r="H20" i="53" s="1"/>
  <c r="H21" i="52"/>
  <c r="H14" i="53"/>
  <c r="F24" i="52"/>
  <c r="H24" i="52" s="1"/>
  <c r="H21" i="56"/>
  <c r="F24" i="51"/>
  <c r="H24" i="51" s="1"/>
  <c r="H7" i="59"/>
  <c r="G26" i="59"/>
  <c r="F24" i="56"/>
  <c r="H24" i="56" s="1"/>
  <c r="F5" i="55"/>
  <c r="H6" i="55" s="1"/>
  <c r="H15" i="55"/>
  <c r="H29" i="55" s="1"/>
  <c r="G25" i="54"/>
  <c r="H7" i="52"/>
  <c r="H14" i="52"/>
  <c r="G25" i="58"/>
  <c r="F24" i="60"/>
  <c r="H24" i="60" s="1"/>
  <c r="F5" i="59"/>
  <c r="H6" i="59" s="1"/>
  <c r="G26" i="58"/>
  <c r="F20" i="57"/>
  <c r="H20" i="57" s="1"/>
  <c r="H7" i="56"/>
  <c r="H14" i="56"/>
  <c r="F5" i="52"/>
  <c r="H6" i="52" s="1"/>
  <c r="G25" i="55"/>
  <c r="G25" i="51"/>
  <c r="G24" i="58"/>
  <c r="G25" i="57"/>
  <c r="H14" i="59"/>
  <c r="H21" i="59"/>
  <c r="H15" i="57"/>
  <c r="H29" i="57" s="1"/>
  <c r="G25" i="56"/>
  <c r="H14" i="55"/>
  <c r="H21" i="55"/>
  <c r="H15" i="53"/>
  <c r="H29" i="53" s="1"/>
  <c r="G25" i="52"/>
  <c r="G25" i="53"/>
  <c r="H15" i="51"/>
  <c r="H29" i="51" s="1"/>
  <c r="G25" i="60"/>
  <c r="G26" i="51"/>
  <c r="H15" i="60"/>
  <c r="H29" i="60" s="1"/>
  <c r="F24" i="59"/>
  <c r="H24" i="59" s="1"/>
  <c r="F5" i="58"/>
  <c r="H7" i="58"/>
  <c r="H14" i="58"/>
  <c r="H21" i="58"/>
  <c r="G26" i="57"/>
  <c r="H6" i="56"/>
  <c r="H15" i="56"/>
  <c r="H29" i="56" s="1"/>
  <c r="F24" i="55"/>
  <c r="H24" i="55" s="1"/>
  <c r="F5" i="54"/>
  <c r="H7" i="54"/>
  <c r="H14" i="54"/>
  <c r="H21" i="54"/>
  <c r="G26" i="53"/>
  <c r="H15" i="52"/>
  <c r="H29" i="52" s="1"/>
  <c r="G24" i="54"/>
  <c r="F5" i="51"/>
  <c r="H14" i="51"/>
  <c r="H15" i="59"/>
  <c r="H29" i="59" s="1"/>
  <c r="F5" i="57"/>
  <c r="H14" i="57"/>
  <c r="F5" i="53"/>
  <c r="G26" i="1"/>
  <c r="G26" i="3"/>
  <c r="G26" i="14"/>
  <c r="G26" i="29"/>
  <c r="F6" i="39"/>
  <c r="G26" i="39" s="1"/>
  <c r="H28" i="1"/>
  <c r="H28" i="2"/>
  <c r="H28" i="3"/>
  <c r="H28" i="4"/>
  <c r="H28" i="5"/>
  <c r="H28" i="6"/>
  <c r="H28" i="7"/>
  <c r="H28" i="8"/>
  <c r="H28" i="9"/>
  <c r="H28" i="10"/>
  <c r="H28" i="11"/>
  <c r="H28" i="12"/>
  <c r="H28" i="13"/>
  <c r="H28" i="14"/>
  <c r="H28" i="15"/>
  <c r="H28" i="16"/>
  <c r="H28" i="17"/>
  <c r="H28" i="18"/>
  <c r="H28" i="19"/>
  <c r="H28" i="20"/>
  <c r="H28" i="21"/>
  <c r="H28" i="22"/>
  <c r="H28" i="23"/>
  <c r="H28" i="24"/>
  <c r="H28" i="25"/>
  <c r="H28" i="26"/>
  <c r="H28" i="28"/>
  <c r="H28" i="29"/>
  <c r="H28" i="30"/>
  <c r="H28" i="31"/>
  <c r="H28" i="32"/>
  <c r="H28" i="33"/>
  <c r="H28" i="34"/>
  <c r="H28" i="35"/>
  <c r="H28" i="36"/>
  <c r="H28" i="37"/>
  <c r="H28" i="38"/>
  <c r="H28" i="39"/>
  <c r="H28" i="40"/>
  <c r="H28" i="41"/>
  <c r="H28" i="42"/>
  <c r="H28" i="43"/>
  <c r="H28" i="44"/>
  <c r="H28" i="45"/>
  <c r="H28" i="46"/>
  <c r="H28" i="47"/>
  <c r="H28" i="48"/>
  <c r="H28" i="49"/>
  <c r="H28" i="50"/>
  <c r="F25" i="60" l="1"/>
  <c r="H25" i="60" s="1"/>
  <c r="F25" i="52"/>
  <c r="H25" i="52" s="1"/>
  <c r="F25" i="59"/>
  <c r="H25" i="59" s="1"/>
  <c r="F25" i="56"/>
  <c r="H25" i="56" s="1"/>
  <c r="F25" i="58"/>
  <c r="H25" i="58" s="1"/>
  <c r="H6" i="58"/>
  <c r="F25" i="51"/>
  <c r="H25" i="51" s="1"/>
  <c r="H6" i="51"/>
  <c r="F25" i="53"/>
  <c r="H25" i="53" s="1"/>
  <c r="H6" i="53"/>
  <c r="F25" i="54"/>
  <c r="H25" i="54" s="1"/>
  <c r="H6" i="54"/>
  <c r="F25" i="57"/>
  <c r="H25" i="57" s="1"/>
  <c r="H6" i="57"/>
  <c r="F25" i="55"/>
  <c r="H25" i="55" s="1"/>
  <c r="F24" i="46"/>
  <c r="H24" i="46" s="1"/>
  <c r="F24" i="40"/>
  <c r="F24" i="35"/>
  <c r="H24" i="35" s="1"/>
  <c r="F24" i="31"/>
  <c r="H24" i="31" s="1"/>
  <c r="F24" i="29"/>
  <c r="F24" i="22"/>
  <c r="F6" i="19"/>
  <c r="H11" i="19"/>
  <c r="G24" i="19" s="1"/>
  <c r="F24" i="15"/>
  <c r="F24" i="14"/>
  <c r="F24" i="10"/>
  <c r="F24" i="4"/>
  <c r="H24" i="4" s="1"/>
  <c r="F24" i="3"/>
  <c r="F24" i="1"/>
  <c r="H24" i="1" s="1"/>
  <c r="H24" i="15"/>
  <c r="F24" i="19" l="1"/>
  <c r="H24" i="19" s="1"/>
  <c r="G26" i="19"/>
  <c r="H24" i="29"/>
  <c r="H24" i="22"/>
  <c r="H24" i="14"/>
  <c r="H24" i="10"/>
  <c r="H24" i="3"/>
  <c r="H24" i="40"/>
  <c r="H11" i="50" l="1"/>
  <c r="H10" i="50"/>
  <c r="F6" i="50"/>
  <c r="F6" i="49"/>
  <c r="H11" i="49"/>
  <c r="F6" i="48"/>
  <c r="H11" i="48"/>
  <c r="F6" i="47"/>
  <c r="H7" i="47" s="1"/>
  <c r="H11" i="47"/>
  <c r="F6" i="46"/>
  <c r="F6" i="45"/>
  <c r="H11" i="45"/>
  <c r="F6" i="44"/>
  <c r="H11" i="44"/>
  <c r="F6" i="43"/>
  <c r="H11" i="43"/>
  <c r="F6" i="42"/>
  <c r="H11" i="42"/>
  <c r="H10" i="41"/>
  <c r="F6" i="41"/>
  <c r="H7" i="41" s="1"/>
  <c r="H11" i="41"/>
  <c r="F21" i="50"/>
  <c r="H21" i="50" s="1"/>
  <c r="F18" i="50"/>
  <c r="F17" i="50"/>
  <c r="F15" i="50"/>
  <c r="F14" i="50"/>
  <c r="F7" i="50"/>
  <c r="H4" i="50"/>
  <c r="F21" i="49"/>
  <c r="H21" i="49" s="1"/>
  <c r="F18" i="49"/>
  <c r="F17" i="49"/>
  <c r="F15" i="49"/>
  <c r="F14" i="49"/>
  <c r="H10" i="49"/>
  <c r="F7" i="49"/>
  <c r="H7" i="49"/>
  <c r="H4" i="49"/>
  <c r="F21" i="48"/>
  <c r="H21" i="48" s="1"/>
  <c r="F18" i="48"/>
  <c r="F17" i="48"/>
  <c r="F15" i="48"/>
  <c r="F14" i="48"/>
  <c r="H10" i="48"/>
  <c r="F7" i="48"/>
  <c r="H4" i="48"/>
  <c r="F21" i="47"/>
  <c r="H21" i="47" s="1"/>
  <c r="F18" i="47"/>
  <c r="F17" i="47"/>
  <c r="F15" i="47"/>
  <c r="F14" i="47"/>
  <c r="H10" i="47"/>
  <c r="F7" i="47"/>
  <c r="H4" i="47"/>
  <c r="F21" i="46"/>
  <c r="H21" i="46" s="1"/>
  <c r="F18" i="46"/>
  <c r="F17" i="46"/>
  <c r="F15" i="46"/>
  <c r="F14" i="46"/>
  <c r="H11" i="46"/>
  <c r="G24" i="46" s="1"/>
  <c r="H10" i="46"/>
  <c r="F7" i="46"/>
  <c r="H4" i="46"/>
  <c r="F21" i="45"/>
  <c r="H21" i="45" s="1"/>
  <c r="F18" i="45"/>
  <c r="F17" i="45"/>
  <c r="F15" i="45"/>
  <c r="F14" i="45"/>
  <c r="H10" i="45"/>
  <c r="F7" i="45"/>
  <c r="H4" i="45"/>
  <c r="F21" i="44"/>
  <c r="H21" i="44" s="1"/>
  <c r="F18" i="44"/>
  <c r="F17" i="44"/>
  <c r="F15" i="44"/>
  <c r="F14" i="44"/>
  <c r="H10" i="44"/>
  <c r="F7" i="44"/>
  <c r="H4" i="44"/>
  <c r="F21" i="43"/>
  <c r="H21" i="43" s="1"/>
  <c r="F18" i="43"/>
  <c r="F17" i="43"/>
  <c r="F15" i="43"/>
  <c r="F14" i="43"/>
  <c r="H10" i="43"/>
  <c r="F7" i="43"/>
  <c r="H4" i="43"/>
  <c r="F21" i="42"/>
  <c r="H21" i="42" s="1"/>
  <c r="F18" i="42"/>
  <c r="F17" i="42"/>
  <c r="F15" i="42"/>
  <c r="F14" i="42"/>
  <c r="H10" i="42"/>
  <c r="F7" i="42"/>
  <c r="H7" i="42"/>
  <c r="H4" i="42"/>
  <c r="F21" i="41"/>
  <c r="H21" i="41" s="1"/>
  <c r="F18" i="41"/>
  <c r="F17" i="41"/>
  <c r="F15" i="41"/>
  <c r="F14" i="41"/>
  <c r="F7" i="41"/>
  <c r="H4" i="41"/>
  <c r="H7" i="48" l="1"/>
  <c r="G26" i="48"/>
  <c r="G25" i="48"/>
  <c r="H14" i="41"/>
  <c r="F28" i="41"/>
  <c r="H15" i="47"/>
  <c r="H29" i="47" s="1"/>
  <c r="F29" i="47"/>
  <c r="H15" i="48"/>
  <c r="H29" i="48" s="1"/>
  <c r="F29" i="48"/>
  <c r="H14" i="49"/>
  <c r="F28" i="49"/>
  <c r="H15" i="50"/>
  <c r="H29" i="50" s="1"/>
  <c r="F29" i="50"/>
  <c r="G24" i="41"/>
  <c r="F24" i="41"/>
  <c r="H24" i="41" s="1"/>
  <c r="G26" i="42"/>
  <c r="H7" i="44"/>
  <c r="G26" i="44"/>
  <c r="G24" i="47"/>
  <c r="F24" i="47"/>
  <c r="H24" i="47" s="1"/>
  <c r="G24" i="49"/>
  <c r="F24" i="49"/>
  <c r="G24" i="50"/>
  <c r="F24" i="50"/>
  <c r="H15" i="46"/>
  <c r="H29" i="46" s="1"/>
  <c r="F29" i="46"/>
  <c r="G25" i="46" s="1"/>
  <c r="H14" i="47"/>
  <c r="F28" i="47"/>
  <c r="H14" i="48"/>
  <c r="F28" i="48"/>
  <c r="G24" i="44"/>
  <c r="F24" i="44"/>
  <c r="H24" i="44" s="1"/>
  <c r="H14" i="42"/>
  <c r="F28" i="42"/>
  <c r="H14" i="43"/>
  <c r="F28" i="43"/>
  <c r="H14" i="44"/>
  <c r="F28" i="44"/>
  <c r="H15" i="49"/>
  <c r="H29" i="49" s="1"/>
  <c r="F29" i="49"/>
  <c r="G25" i="49" s="1"/>
  <c r="G26" i="41"/>
  <c r="G24" i="43"/>
  <c r="F24" i="43"/>
  <c r="H24" i="43" s="1"/>
  <c r="G24" i="45"/>
  <c r="F24" i="45"/>
  <c r="H24" i="45" s="1"/>
  <c r="G26" i="47"/>
  <c r="G25" i="47"/>
  <c r="G26" i="49"/>
  <c r="H14" i="50"/>
  <c r="F28" i="50"/>
  <c r="G24" i="42"/>
  <c r="F24" i="42"/>
  <c r="H24" i="42" s="1"/>
  <c r="H7" i="46"/>
  <c r="G26" i="46"/>
  <c r="H15" i="41"/>
  <c r="H29" i="41" s="1"/>
  <c r="F29" i="41"/>
  <c r="G25" i="41" s="1"/>
  <c r="H14" i="45"/>
  <c r="F28" i="45"/>
  <c r="H15" i="42"/>
  <c r="H29" i="42" s="1"/>
  <c r="F29" i="42"/>
  <c r="G25" i="42" s="1"/>
  <c r="H15" i="43"/>
  <c r="H29" i="43" s="1"/>
  <c r="F29" i="43"/>
  <c r="H15" i="44"/>
  <c r="H29" i="44" s="1"/>
  <c r="F29" i="44"/>
  <c r="G25" i="44" s="1"/>
  <c r="H15" i="45"/>
  <c r="H29" i="45" s="1"/>
  <c r="F29" i="45"/>
  <c r="H14" i="46"/>
  <c r="F28" i="46"/>
  <c r="H7" i="43"/>
  <c r="G26" i="43"/>
  <c r="G25" i="43"/>
  <c r="H7" i="45"/>
  <c r="G25" i="45"/>
  <c r="G26" i="45"/>
  <c r="G24" i="48"/>
  <c r="F24" i="48"/>
  <c r="H24" i="48" s="1"/>
  <c r="G25" i="50"/>
  <c r="G26" i="50"/>
  <c r="H7" i="50"/>
  <c r="F20" i="50"/>
  <c r="H20" i="50" s="1"/>
  <c r="F20" i="49"/>
  <c r="H20" i="49" s="1"/>
  <c r="F20" i="48"/>
  <c r="H20" i="48" s="1"/>
  <c r="F20" i="47"/>
  <c r="H20" i="47" s="1"/>
  <c r="F20" i="46"/>
  <c r="H20" i="46" s="1"/>
  <c r="F20" i="45"/>
  <c r="H20" i="45" s="1"/>
  <c r="F20" i="44"/>
  <c r="H20" i="44" s="1"/>
  <c r="F20" i="43"/>
  <c r="H20" i="43" s="1"/>
  <c r="F20" i="42"/>
  <c r="H20" i="42" s="1"/>
  <c r="F20" i="41"/>
  <c r="H20" i="41" s="1"/>
  <c r="F5" i="50"/>
  <c r="H6" i="50" s="1"/>
  <c r="F5" i="49"/>
  <c r="H6" i="49" s="1"/>
  <c r="F5" i="48"/>
  <c r="F5" i="47"/>
  <c r="F5" i="46"/>
  <c r="F5" i="45"/>
  <c r="F5" i="44"/>
  <c r="F5" i="43"/>
  <c r="F5" i="42"/>
  <c r="F5" i="41"/>
  <c r="F6" i="40"/>
  <c r="H11" i="39"/>
  <c r="F6" i="38"/>
  <c r="H11" i="38"/>
  <c r="F6" i="37"/>
  <c r="H11" i="37"/>
  <c r="F6" i="36"/>
  <c r="H11" i="36"/>
  <c r="F6" i="35"/>
  <c r="F6" i="34"/>
  <c r="H11" i="34"/>
  <c r="F6" i="33"/>
  <c r="H11" i="33"/>
  <c r="F6" i="32"/>
  <c r="H11" i="32"/>
  <c r="F6" i="31"/>
  <c r="G24" i="38" l="1"/>
  <c r="F24" i="38"/>
  <c r="H6" i="45"/>
  <c r="F25" i="45"/>
  <c r="H25" i="45" s="1"/>
  <c r="F25" i="49"/>
  <c r="H25" i="49" s="1"/>
  <c r="H24" i="49"/>
  <c r="G24" i="32"/>
  <c r="F24" i="32"/>
  <c r="G24" i="34"/>
  <c r="F24" i="34"/>
  <c r="G26" i="36"/>
  <c r="G26" i="38"/>
  <c r="H6" i="42"/>
  <c r="F25" i="42"/>
  <c r="H25" i="42" s="1"/>
  <c r="H6" i="46"/>
  <c r="F25" i="46"/>
  <c r="H25" i="46" s="1"/>
  <c r="G26" i="33"/>
  <c r="G26" i="32"/>
  <c r="G24" i="37"/>
  <c r="F24" i="37"/>
  <c r="H24" i="37" s="1"/>
  <c r="H6" i="47"/>
  <c r="F25" i="47"/>
  <c r="H25" i="47" s="1"/>
  <c r="F25" i="50"/>
  <c r="H25" i="50" s="1"/>
  <c r="H24" i="50"/>
  <c r="G26" i="31"/>
  <c r="G24" i="36"/>
  <c r="F24" i="36"/>
  <c r="H6" i="41"/>
  <c r="F25" i="41"/>
  <c r="H25" i="41" s="1"/>
  <c r="G26" i="34"/>
  <c r="F24" i="39"/>
  <c r="H24" i="39" s="1"/>
  <c r="G24" i="39"/>
  <c r="H6" i="43"/>
  <c r="F25" i="43"/>
  <c r="H25" i="43" s="1"/>
  <c r="G24" i="33"/>
  <c r="F24" i="33"/>
  <c r="H24" i="33" s="1"/>
  <c r="G26" i="35"/>
  <c r="G26" i="37"/>
  <c r="G26" i="40"/>
  <c r="H6" i="44"/>
  <c r="F25" i="44"/>
  <c r="H25" i="44" s="1"/>
  <c r="H6" i="48"/>
  <c r="F25" i="48"/>
  <c r="H25" i="48" s="1"/>
  <c r="F21" i="40"/>
  <c r="H21" i="40" s="1"/>
  <c r="F18" i="40"/>
  <c r="F17" i="40"/>
  <c r="F15" i="40"/>
  <c r="F14" i="40"/>
  <c r="H11" i="40"/>
  <c r="G24" i="40" s="1"/>
  <c r="H10" i="40"/>
  <c r="F7" i="40"/>
  <c r="H7" i="40"/>
  <c r="H4" i="40"/>
  <c r="F21" i="39"/>
  <c r="H21" i="39" s="1"/>
  <c r="F18" i="39"/>
  <c r="F17" i="39"/>
  <c r="F15" i="39"/>
  <c r="F14" i="39"/>
  <c r="H10" i="39"/>
  <c r="F7" i="39"/>
  <c r="H7" i="39"/>
  <c r="H4" i="39"/>
  <c r="F21" i="38"/>
  <c r="H21" i="38" s="1"/>
  <c r="F20" i="38"/>
  <c r="H20" i="38" s="1"/>
  <c r="F18" i="38"/>
  <c r="F17" i="38"/>
  <c r="F15" i="38"/>
  <c r="F14" i="38"/>
  <c r="H10" i="38"/>
  <c r="F7" i="38"/>
  <c r="H7" i="38"/>
  <c r="H4" i="38"/>
  <c r="F21" i="37"/>
  <c r="F20" i="37" s="1"/>
  <c r="H20" i="37" s="1"/>
  <c r="F18" i="37"/>
  <c r="F17" i="37"/>
  <c r="F15" i="37"/>
  <c r="F14" i="37"/>
  <c r="H10" i="37"/>
  <c r="F7" i="37"/>
  <c r="F5" i="37"/>
  <c r="H4" i="37"/>
  <c r="F21" i="36"/>
  <c r="H21" i="36" s="1"/>
  <c r="F18" i="36"/>
  <c r="F17" i="36"/>
  <c r="F15" i="36"/>
  <c r="F14" i="36"/>
  <c r="H10" i="36"/>
  <c r="F7" i="36"/>
  <c r="H7" i="36"/>
  <c r="H4" i="36"/>
  <c r="F21" i="35"/>
  <c r="H21" i="35" s="1"/>
  <c r="F18" i="35"/>
  <c r="F17" i="35"/>
  <c r="F15" i="35"/>
  <c r="F14" i="35"/>
  <c r="H11" i="35"/>
  <c r="G24" i="35" s="1"/>
  <c r="H10" i="35"/>
  <c r="F7" i="35"/>
  <c r="H7" i="35"/>
  <c r="H4" i="35"/>
  <c r="F21" i="34"/>
  <c r="H21" i="34" s="1"/>
  <c r="F18" i="34"/>
  <c r="F17" i="34"/>
  <c r="F15" i="34"/>
  <c r="F14" i="34"/>
  <c r="H10" i="34"/>
  <c r="F7" i="34"/>
  <c r="H7" i="34"/>
  <c r="H4" i="34"/>
  <c r="F21" i="33"/>
  <c r="F20" i="33" s="1"/>
  <c r="H20" i="33" s="1"/>
  <c r="F18" i="33"/>
  <c r="F17" i="33"/>
  <c r="F15" i="33"/>
  <c r="F14" i="33"/>
  <c r="F28" i="33" s="1"/>
  <c r="H10" i="33"/>
  <c r="F7" i="33"/>
  <c r="F5" i="33"/>
  <c r="F25" i="33" s="1"/>
  <c r="H25" i="33" s="1"/>
  <c r="H4" i="33"/>
  <c r="F21" i="32"/>
  <c r="H21" i="32" s="1"/>
  <c r="F20" i="32"/>
  <c r="H20" i="32" s="1"/>
  <c r="F18" i="32"/>
  <c r="F17" i="32"/>
  <c r="F15" i="32"/>
  <c r="F14" i="32"/>
  <c r="H10" i="32"/>
  <c r="F7" i="32"/>
  <c r="H7" i="32"/>
  <c r="H4" i="32"/>
  <c r="F21" i="31"/>
  <c r="H21" i="31" s="1"/>
  <c r="F18" i="31"/>
  <c r="F17" i="31"/>
  <c r="F15" i="31"/>
  <c r="F14" i="31"/>
  <c r="H11" i="31"/>
  <c r="G24" i="31" s="1"/>
  <c r="H10" i="31"/>
  <c r="F7" i="31"/>
  <c r="H7" i="31"/>
  <c r="H4" i="31"/>
  <c r="H15" i="33" l="1"/>
  <c r="H29" i="33" s="1"/>
  <c r="F29" i="33"/>
  <c r="G25" i="33" s="1"/>
  <c r="H14" i="34"/>
  <c r="F28" i="34"/>
  <c r="H14" i="39"/>
  <c r="F28" i="39"/>
  <c r="H24" i="36"/>
  <c r="H24" i="32"/>
  <c r="H15" i="32"/>
  <c r="H29" i="32" s="1"/>
  <c r="F29" i="32"/>
  <c r="G25" i="32" s="1"/>
  <c r="H15" i="34"/>
  <c r="H29" i="34" s="1"/>
  <c r="F29" i="34"/>
  <c r="G25" i="34" s="1"/>
  <c r="H14" i="37"/>
  <c r="F28" i="37"/>
  <c r="H15" i="39"/>
  <c r="H29" i="39" s="1"/>
  <c r="F29" i="39"/>
  <c r="G25" i="39" s="1"/>
  <c r="H15" i="36"/>
  <c r="H29" i="36" s="1"/>
  <c r="F29" i="36"/>
  <c r="G25" i="36" s="1"/>
  <c r="H14" i="35"/>
  <c r="F28" i="35"/>
  <c r="H6" i="37"/>
  <c r="F25" i="37"/>
  <c r="H25" i="37" s="1"/>
  <c r="H15" i="37"/>
  <c r="H29" i="37" s="1"/>
  <c r="F29" i="37"/>
  <c r="G25" i="37" s="1"/>
  <c r="H14" i="38"/>
  <c r="F28" i="38"/>
  <c r="H14" i="40"/>
  <c r="F28" i="40"/>
  <c r="H24" i="34"/>
  <c r="H24" i="38"/>
  <c r="H15" i="31"/>
  <c r="H29" i="31" s="1"/>
  <c r="F29" i="31"/>
  <c r="G25" i="31" s="1"/>
  <c r="H14" i="32"/>
  <c r="F28" i="32"/>
  <c r="H14" i="31"/>
  <c r="F28" i="31"/>
  <c r="H14" i="33"/>
  <c r="H15" i="35"/>
  <c r="H29" i="35" s="1"/>
  <c r="F29" i="35"/>
  <c r="G25" i="35" s="1"/>
  <c r="H14" i="36"/>
  <c r="F28" i="36"/>
  <c r="F20" i="36"/>
  <c r="H20" i="36" s="1"/>
  <c r="H15" i="38"/>
  <c r="H29" i="38" s="1"/>
  <c r="F29" i="38"/>
  <c r="G25" i="38" s="1"/>
  <c r="H15" i="40"/>
  <c r="H29" i="40" s="1"/>
  <c r="F29" i="40"/>
  <c r="G25" i="40" s="1"/>
  <c r="F20" i="40"/>
  <c r="H20" i="40" s="1"/>
  <c r="F20" i="35"/>
  <c r="H20" i="35" s="1"/>
  <c r="F20" i="31"/>
  <c r="H20" i="31" s="1"/>
  <c r="H21" i="33"/>
  <c r="H21" i="37"/>
  <c r="H6" i="33"/>
  <c r="F20" i="34"/>
  <c r="H20" i="34" s="1"/>
  <c r="F20" i="39"/>
  <c r="H20" i="39" s="1"/>
  <c r="H7" i="37"/>
  <c r="H7" i="33"/>
  <c r="F5" i="40"/>
  <c r="F5" i="39"/>
  <c r="F5" i="38"/>
  <c r="H6" i="38" s="1"/>
  <c r="F5" i="36"/>
  <c r="H6" i="36" s="1"/>
  <c r="F5" i="35"/>
  <c r="F5" i="34"/>
  <c r="H6" i="34" s="1"/>
  <c r="F5" i="32"/>
  <c r="H6" i="32" s="1"/>
  <c r="F5" i="31"/>
  <c r="H21" i="30"/>
  <c r="F21" i="30"/>
  <c r="F20" i="30"/>
  <c r="H20" i="30" s="1"/>
  <c r="F21" i="29"/>
  <c r="H21" i="29" s="1"/>
  <c r="F21" i="28"/>
  <c r="H21" i="28" s="1"/>
  <c r="F20" i="28"/>
  <c r="H20" i="28" s="1"/>
  <c r="F21" i="26"/>
  <c r="H21" i="26" s="1"/>
  <c r="F20" i="26"/>
  <c r="H20" i="26" s="1"/>
  <c r="F21" i="25"/>
  <c r="H21" i="25" s="1"/>
  <c r="F21" i="24"/>
  <c r="H21" i="24" s="1"/>
  <c r="F21" i="23"/>
  <c r="H21" i="23" s="1"/>
  <c r="F21" i="22"/>
  <c r="H21" i="22" s="1"/>
  <c r="F21" i="21"/>
  <c r="H21" i="21" s="1"/>
  <c r="F21" i="20"/>
  <c r="H21" i="20" s="1"/>
  <c r="F21" i="19"/>
  <c r="H21" i="19" s="1"/>
  <c r="F21" i="18"/>
  <c r="H21" i="18" s="1"/>
  <c r="F21" i="17"/>
  <c r="H21" i="17" s="1"/>
  <c r="F21" i="16"/>
  <c r="H21" i="16" s="1"/>
  <c r="F21" i="15"/>
  <c r="H21" i="15" s="1"/>
  <c r="F21" i="14"/>
  <c r="H21" i="14" s="1"/>
  <c r="F21" i="13"/>
  <c r="H21" i="13" s="1"/>
  <c r="F21" i="12"/>
  <c r="H21" i="12" s="1"/>
  <c r="F21" i="11"/>
  <c r="H21" i="11" s="1"/>
  <c r="F21" i="10"/>
  <c r="H21" i="10" s="1"/>
  <c r="F21" i="9"/>
  <c r="H21" i="9" s="1"/>
  <c r="F21" i="8"/>
  <c r="H21" i="8" s="1"/>
  <c r="F21" i="7"/>
  <c r="H21" i="7" s="1"/>
  <c r="F21" i="6"/>
  <c r="H21" i="6" s="1"/>
  <c r="F21" i="5"/>
  <c r="H21" i="5" s="1"/>
  <c r="F17" i="5"/>
  <c r="F18" i="5"/>
  <c r="F21" i="4"/>
  <c r="H21" i="4" s="1"/>
  <c r="F21" i="3"/>
  <c r="H21" i="3" s="1"/>
  <c r="F21" i="2"/>
  <c r="H21" i="2" s="1"/>
  <c r="F21" i="1"/>
  <c r="H21" i="1" s="1"/>
  <c r="F18" i="30"/>
  <c r="F17" i="30"/>
  <c r="F18" i="29"/>
  <c r="F17" i="29"/>
  <c r="F18" i="28"/>
  <c r="F17" i="28"/>
  <c r="F18" i="26"/>
  <c r="F17" i="26"/>
  <c r="F18" i="25"/>
  <c r="F17" i="25"/>
  <c r="F18" i="24"/>
  <c r="F17" i="24"/>
  <c r="F18" i="23"/>
  <c r="F17" i="23"/>
  <c r="F18" i="22"/>
  <c r="F17" i="22"/>
  <c r="F18" i="21"/>
  <c r="F17" i="21"/>
  <c r="F18" i="20"/>
  <c r="F17" i="20"/>
  <c r="F18" i="19"/>
  <c r="F17" i="19"/>
  <c r="F18" i="18"/>
  <c r="F17" i="18"/>
  <c r="F18" i="17"/>
  <c r="F17" i="17"/>
  <c r="F18" i="16"/>
  <c r="F17" i="16"/>
  <c r="F18" i="15"/>
  <c r="F17" i="15"/>
  <c r="F18" i="14"/>
  <c r="F17" i="14"/>
  <c r="F18" i="13"/>
  <c r="F17" i="13"/>
  <c r="F18" i="12"/>
  <c r="F17" i="12"/>
  <c r="F18" i="11"/>
  <c r="F17" i="11"/>
  <c r="F18" i="10"/>
  <c r="F17" i="10"/>
  <c r="F18" i="9"/>
  <c r="F17" i="9"/>
  <c r="F18" i="8"/>
  <c r="F17" i="8"/>
  <c r="F18" i="7"/>
  <c r="F17" i="7"/>
  <c r="F18" i="6"/>
  <c r="F17" i="6"/>
  <c r="F18" i="4"/>
  <c r="F17" i="4"/>
  <c r="F18" i="3"/>
  <c r="F17" i="3"/>
  <c r="F18" i="2"/>
  <c r="F17" i="2"/>
  <c r="F18" i="1"/>
  <c r="F17" i="1"/>
  <c r="F15" i="30"/>
  <c r="F14" i="30"/>
  <c r="F15" i="29"/>
  <c r="F14" i="29"/>
  <c r="F15" i="28"/>
  <c r="F29" i="28" s="1"/>
  <c r="F14" i="28"/>
  <c r="F15" i="26"/>
  <c r="F14" i="26"/>
  <c r="F15" i="25"/>
  <c r="F14" i="25"/>
  <c r="F15" i="24"/>
  <c r="F14" i="24"/>
  <c r="F15" i="23"/>
  <c r="F14" i="23"/>
  <c r="F15" i="22"/>
  <c r="F14" i="22"/>
  <c r="F15" i="21"/>
  <c r="F14" i="21"/>
  <c r="F15" i="20"/>
  <c r="F14" i="20"/>
  <c r="F15" i="19"/>
  <c r="F14" i="19"/>
  <c r="F15" i="18"/>
  <c r="F14" i="18"/>
  <c r="F15" i="17"/>
  <c r="F14" i="17"/>
  <c r="F15" i="16"/>
  <c r="F14" i="16"/>
  <c r="F15" i="15"/>
  <c r="F14" i="15"/>
  <c r="F15" i="14"/>
  <c r="F14" i="14"/>
  <c r="F15" i="13"/>
  <c r="F14" i="13"/>
  <c r="F15" i="12"/>
  <c r="F14" i="12"/>
  <c r="F15" i="11"/>
  <c r="F14" i="11"/>
  <c r="F15" i="10"/>
  <c r="F14" i="10"/>
  <c r="F15" i="9"/>
  <c r="F29" i="9" s="1"/>
  <c r="F14" i="9"/>
  <c r="F15" i="8"/>
  <c r="F14" i="8"/>
  <c r="F15" i="7"/>
  <c r="F14" i="7"/>
  <c r="F15" i="6"/>
  <c r="F14" i="6"/>
  <c r="F15" i="5"/>
  <c r="F14" i="5"/>
  <c r="F15" i="4"/>
  <c r="F14" i="4"/>
  <c r="F15" i="3"/>
  <c r="F14" i="3"/>
  <c r="F15" i="2"/>
  <c r="F14" i="2"/>
  <c r="F15" i="1"/>
  <c r="F14" i="1"/>
  <c r="H15" i="28" l="1"/>
  <c r="H29" i="28" s="1"/>
  <c r="F20" i="2"/>
  <c r="H20" i="2" s="1"/>
  <c r="F20" i="4"/>
  <c r="H20" i="4" s="1"/>
  <c r="F20" i="5"/>
  <c r="H20" i="5" s="1"/>
  <c r="F20" i="7"/>
  <c r="H20" i="7" s="1"/>
  <c r="F20" i="25"/>
  <c r="H20" i="25" s="1"/>
  <c r="F20" i="29"/>
  <c r="H20" i="29" s="1"/>
  <c r="F20" i="3"/>
  <c r="H20" i="3" s="1"/>
  <c r="F20" i="6"/>
  <c r="H20" i="6" s="1"/>
  <c r="F25" i="34"/>
  <c r="H25" i="34" s="1"/>
  <c r="H15" i="6"/>
  <c r="H29" i="6" s="1"/>
  <c r="F29" i="6"/>
  <c r="H14" i="12"/>
  <c r="F28" i="12"/>
  <c r="H14" i="16"/>
  <c r="F28" i="16"/>
  <c r="H14" i="22"/>
  <c r="F28" i="22"/>
  <c r="H15" i="29"/>
  <c r="H29" i="29" s="1"/>
  <c r="F29" i="29"/>
  <c r="H6" i="35"/>
  <c r="F25" i="35"/>
  <c r="H25" i="35" s="1"/>
  <c r="H14" i="1"/>
  <c r="F28" i="1"/>
  <c r="H14" i="3"/>
  <c r="F28" i="3"/>
  <c r="H14" i="5"/>
  <c r="F28" i="5"/>
  <c r="H14" i="7"/>
  <c r="F28" i="7"/>
  <c r="H14" i="9"/>
  <c r="F28" i="9"/>
  <c r="H15" i="10"/>
  <c r="H29" i="10" s="1"/>
  <c r="F29" i="10"/>
  <c r="H15" i="12"/>
  <c r="H29" i="12" s="1"/>
  <c r="F29" i="12"/>
  <c r="H15" i="14"/>
  <c r="H29" i="14" s="1"/>
  <c r="F29" i="14"/>
  <c r="H15" i="16"/>
  <c r="H29" i="16" s="1"/>
  <c r="F29" i="16"/>
  <c r="H15" i="18"/>
  <c r="H29" i="18" s="1"/>
  <c r="F29" i="18"/>
  <c r="H15" i="20"/>
  <c r="H29" i="20" s="1"/>
  <c r="F29" i="20"/>
  <c r="H15" i="22"/>
  <c r="H29" i="22" s="1"/>
  <c r="F29" i="22"/>
  <c r="H15" i="24"/>
  <c r="H29" i="24" s="1"/>
  <c r="F29" i="24"/>
  <c r="H15" i="26"/>
  <c r="H29" i="26" s="1"/>
  <c r="F29" i="26"/>
  <c r="H14" i="30"/>
  <c r="F28" i="30"/>
  <c r="F20" i="16"/>
  <c r="H20" i="16" s="1"/>
  <c r="F20" i="18"/>
  <c r="H20" i="18" s="1"/>
  <c r="F20" i="20"/>
  <c r="H20" i="20" s="1"/>
  <c r="H6" i="31"/>
  <c r="F25" i="31"/>
  <c r="H25" i="31" s="1"/>
  <c r="F25" i="36"/>
  <c r="H25" i="36" s="1"/>
  <c r="H15" i="4"/>
  <c r="H29" i="4" s="1"/>
  <c r="F29" i="4"/>
  <c r="H14" i="10"/>
  <c r="F28" i="10"/>
  <c r="H14" i="18"/>
  <c r="F28" i="18"/>
  <c r="H14" i="26"/>
  <c r="F28" i="26"/>
  <c r="H6" i="40"/>
  <c r="F25" i="40"/>
  <c r="H25" i="40" s="1"/>
  <c r="H15" i="3"/>
  <c r="H29" i="3" s="1"/>
  <c r="F29" i="3"/>
  <c r="H15" i="7"/>
  <c r="H29" i="7" s="1"/>
  <c r="F29" i="7"/>
  <c r="H14" i="11"/>
  <c r="F28" i="11"/>
  <c r="H14" i="17"/>
  <c r="F28" i="17"/>
  <c r="H14" i="23"/>
  <c r="F28" i="23"/>
  <c r="F25" i="38"/>
  <c r="H25" i="38" s="1"/>
  <c r="H15" i="2"/>
  <c r="H29" i="2" s="1"/>
  <c r="F29" i="2"/>
  <c r="H15" i="8"/>
  <c r="H29" i="8" s="1"/>
  <c r="F29" i="8"/>
  <c r="H14" i="14"/>
  <c r="F28" i="14"/>
  <c r="H14" i="20"/>
  <c r="F28" i="20"/>
  <c r="H14" i="24"/>
  <c r="F28" i="24"/>
  <c r="H14" i="28"/>
  <c r="F28" i="28"/>
  <c r="H15" i="1"/>
  <c r="H29" i="1" s="1"/>
  <c r="F29" i="1"/>
  <c r="H15" i="5"/>
  <c r="H29" i="5" s="1"/>
  <c r="F29" i="5"/>
  <c r="H14" i="13"/>
  <c r="F28" i="13"/>
  <c r="H14" i="15"/>
  <c r="F28" i="15"/>
  <c r="H14" i="19"/>
  <c r="F28" i="19"/>
  <c r="H14" i="21"/>
  <c r="F28" i="21"/>
  <c r="H14" i="25"/>
  <c r="F28" i="25"/>
  <c r="H15" i="30"/>
  <c r="H29" i="30" s="1"/>
  <c r="F29" i="30"/>
  <c r="H14" i="2"/>
  <c r="F28" i="2"/>
  <c r="H14" i="4"/>
  <c r="F28" i="4"/>
  <c r="H14" i="6"/>
  <c r="F28" i="6"/>
  <c r="H14" i="8"/>
  <c r="F28" i="8"/>
  <c r="H15" i="9"/>
  <c r="H29" i="9" s="1"/>
  <c r="H15" i="11"/>
  <c r="H29" i="11" s="1"/>
  <c r="F29" i="11"/>
  <c r="H15" i="13"/>
  <c r="H29" i="13" s="1"/>
  <c r="F29" i="13"/>
  <c r="H15" i="15"/>
  <c r="H29" i="15" s="1"/>
  <c r="F29" i="15"/>
  <c r="H15" i="17"/>
  <c r="H29" i="17" s="1"/>
  <c r="F29" i="17"/>
  <c r="H15" i="19"/>
  <c r="H29" i="19" s="1"/>
  <c r="F29" i="19"/>
  <c r="G25" i="19" s="1"/>
  <c r="H15" i="21"/>
  <c r="H29" i="21" s="1"/>
  <c r="F29" i="21"/>
  <c r="H15" i="23"/>
  <c r="H29" i="23" s="1"/>
  <c r="F29" i="23"/>
  <c r="H15" i="25"/>
  <c r="H29" i="25" s="1"/>
  <c r="F29" i="25"/>
  <c r="H14" i="29"/>
  <c r="F28" i="29"/>
  <c r="F20" i="17"/>
  <c r="H20" i="17" s="1"/>
  <c r="F20" i="19"/>
  <c r="H20" i="19" s="1"/>
  <c r="F25" i="32"/>
  <c r="H25" i="32" s="1"/>
  <c r="H6" i="39"/>
  <c r="F25" i="39"/>
  <c r="H25" i="39" s="1"/>
  <c r="F20" i="9"/>
  <c r="H20" i="9" s="1"/>
  <c r="F20" i="11"/>
  <c r="H20" i="11" s="1"/>
  <c r="F20" i="13"/>
  <c r="H20" i="13" s="1"/>
  <c r="F20" i="15"/>
  <c r="H20" i="15" s="1"/>
  <c r="F20" i="22"/>
  <c r="H20" i="22" s="1"/>
  <c r="F20" i="24"/>
  <c r="H20" i="24" s="1"/>
  <c r="F20" i="1"/>
  <c r="H20" i="1" s="1"/>
  <c r="F20" i="8"/>
  <c r="H20" i="8" s="1"/>
  <c r="F20" i="10"/>
  <c r="H20" i="10" s="1"/>
  <c r="F20" i="12"/>
  <c r="H20" i="12" s="1"/>
  <c r="F20" i="14"/>
  <c r="H20" i="14" s="1"/>
  <c r="F20" i="21"/>
  <c r="H20" i="21" s="1"/>
  <c r="F20" i="23"/>
  <c r="H20" i="23" s="1"/>
  <c r="F6" i="30" l="1"/>
  <c r="H11" i="30"/>
  <c r="H10" i="30"/>
  <c r="F7" i="30"/>
  <c r="H7" i="30"/>
  <c r="H4" i="30"/>
  <c r="H11" i="29"/>
  <c r="H10" i="29"/>
  <c r="H7" i="29"/>
  <c r="F7" i="29"/>
  <c r="F5" i="29"/>
  <c r="H4" i="29"/>
  <c r="H4" i="28"/>
  <c r="F6" i="28"/>
  <c r="F7" i="28"/>
  <c r="H10" i="28"/>
  <c r="H11" i="28"/>
  <c r="F6" i="26"/>
  <c r="H11" i="26"/>
  <c r="H10" i="26"/>
  <c r="F7" i="26"/>
  <c r="H4" i="26"/>
  <c r="F6" i="25"/>
  <c r="H11" i="25"/>
  <c r="H10" i="25"/>
  <c r="F7" i="25"/>
  <c r="H4" i="25"/>
  <c r="H11" i="23"/>
  <c r="F6" i="23"/>
  <c r="H11" i="24"/>
  <c r="F6" i="24"/>
  <c r="H10" i="24"/>
  <c r="F7" i="24"/>
  <c r="H4" i="24"/>
  <c r="H10" i="23"/>
  <c r="F7" i="23"/>
  <c r="H7" i="23"/>
  <c r="H4" i="23"/>
  <c r="F6" i="22"/>
  <c r="H11" i="22"/>
  <c r="G24" i="22" s="1"/>
  <c r="H10" i="22"/>
  <c r="F7" i="22"/>
  <c r="H7" i="22"/>
  <c r="H4" i="22"/>
  <c r="F6" i="21"/>
  <c r="H11" i="21"/>
  <c r="H10" i="21"/>
  <c r="F7" i="21"/>
  <c r="H4" i="21"/>
  <c r="F6" i="20"/>
  <c r="H11" i="20"/>
  <c r="H10" i="20"/>
  <c r="F7" i="20"/>
  <c r="H7" i="20"/>
  <c r="H4" i="20"/>
  <c r="F6" i="18"/>
  <c r="H11" i="18"/>
  <c r="H10" i="19"/>
  <c r="F7" i="19"/>
  <c r="H7" i="19"/>
  <c r="H4" i="19"/>
  <c r="H10" i="18"/>
  <c r="F7" i="18"/>
  <c r="H4" i="18"/>
  <c r="F6" i="17"/>
  <c r="H11" i="17"/>
  <c r="H10" i="17"/>
  <c r="F7" i="17"/>
  <c r="H7" i="17"/>
  <c r="H4" i="17"/>
  <c r="F6" i="16"/>
  <c r="H11" i="16"/>
  <c r="H10" i="16"/>
  <c r="F7" i="16"/>
  <c r="H7" i="16"/>
  <c r="H4" i="16"/>
  <c r="F6" i="15"/>
  <c r="H11" i="15"/>
  <c r="G24" i="15" s="1"/>
  <c r="H10" i="15"/>
  <c r="F7" i="15"/>
  <c r="F5" i="15"/>
  <c r="F25" i="15" s="1"/>
  <c r="H25" i="15" s="1"/>
  <c r="H4" i="15"/>
  <c r="H11" i="14"/>
  <c r="H10" i="14"/>
  <c r="H7" i="14"/>
  <c r="F7" i="14"/>
  <c r="F5" i="14"/>
  <c r="F25" i="14" s="1"/>
  <c r="H25" i="14" s="1"/>
  <c r="H4" i="14"/>
  <c r="F6" i="13"/>
  <c r="H11" i="13"/>
  <c r="H10" i="13"/>
  <c r="F7" i="13"/>
  <c r="F5" i="13"/>
  <c r="H4" i="13"/>
  <c r="F6" i="12"/>
  <c r="F5" i="12" s="1"/>
  <c r="H11" i="12"/>
  <c r="H10" i="12"/>
  <c r="F7" i="12"/>
  <c r="H4" i="12"/>
  <c r="F6" i="11"/>
  <c r="H11" i="11"/>
  <c r="H10" i="11"/>
  <c r="F7" i="11"/>
  <c r="F5" i="11"/>
  <c r="H4" i="11"/>
  <c r="F6" i="10"/>
  <c r="H7" i="10" s="1"/>
  <c r="H11" i="10"/>
  <c r="G24" i="10" s="1"/>
  <c r="H10" i="10"/>
  <c r="F7" i="10"/>
  <c r="H4" i="10"/>
  <c r="F6" i="9"/>
  <c r="H11" i="9"/>
  <c r="H10" i="9"/>
  <c r="F7" i="9"/>
  <c r="H4" i="9"/>
  <c r="F6" i="8"/>
  <c r="H11" i="8"/>
  <c r="H10" i="8"/>
  <c r="F7" i="8"/>
  <c r="H7" i="8"/>
  <c r="H4" i="8"/>
  <c r="F6" i="7"/>
  <c r="H7" i="7" s="1"/>
  <c r="H11" i="7"/>
  <c r="H10" i="7"/>
  <c r="F7" i="7"/>
  <c r="H4" i="7"/>
  <c r="F6" i="6"/>
  <c r="H11" i="6"/>
  <c r="H10" i="6"/>
  <c r="F7" i="6"/>
  <c r="H4" i="6"/>
  <c r="F6" i="5"/>
  <c r="H11" i="5"/>
  <c r="H10" i="5"/>
  <c r="F7" i="5"/>
  <c r="H4" i="5"/>
  <c r="F6" i="4"/>
  <c r="H11" i="4"/>
  <c r="G24" i="4" s="1"/>
  <c r="H10" i="4"/>
  <c r="F7" i="4"/>
  <c r="H4" i="4"/>
  <c r="H11" i="3"/>
  <c r="H10" i="3"/>
  <c r="H7" i="3"/>
  <c r="F7" i="3"/>
  <c r="F5" i="3"/>
  <c r="H4" i="3"/>
  <c r="H11" i="2"/>
  <c r="F6" i="2"/>
  <c r="F5" i="2" s="1"/>
  <c r="H10" i="2"/>
  <c r="F7" i="2"/>
  <c r="H4" i="2"/>
  <c r="H11" i="1"/>
  <c r="H10" i="1"/>
  <c r="F7" i="1"/>
  <c r="H7" i="1"/>
  <c r="H4" i="1"/>
  <c r="G24" i="21" l="1"/>
  <c r="F24" i="21"/>
  <c r="H24" i="21" s="1"/>
  <c r="G25" i="25"/>
  <c r="G26" i="25"/>
  <c r="G25" i="29"/>
  <c r="G24" i="29"/>
  <c r="H6" i="3"/>
  <c r="F25" i="3"/>
  <c r="H25" i="3" s="1"/>
  <c r="H7" i="5"/>
  <c r="G25" i="5"/>
  <c r="G26" i="5"/>
  <c r="G24" i="8"/>
  <c r="F24" i="8"/>
  <c r="G26" i="11"/>
  <c r="G25" i="11"/>
  <c r="H6" i="13"/>
  <c r="H7" i="13"/>
  <c r="G25" i="13"/>
  <c r="G26" i="13"/>
  <c r="H7" i="15"/>
  <c r="G26" i="15"/>
  <c r="G25" i="15"/>
  <c r="G25" i="17"/>
  <c r="G26" i="17"/>
  <c r="G24" i="18"/>
  <c r="F24" i="18"/>
  <c r="H24" i="18" s="1"/>
  <c r="H7" i="21"/>
  <c r="G25" i="21"/>
  <c r="G26" i="21"/>
  <c r="G26" i="23"/>
  <c r="G25" i="23"/>
  <c r="H7" i="26"/>
  <c r="G26" i="26"/>
  <c r="G25" i="26"/>
  <c r="F5" i="28"/>
  <c r="G26" i="28"/>
  <c r="G25" i="28"/>
  <c r="G24" i="30"/>
  <c r="F24" i="30"/>
  <c r="H24" i="30" s="1"/>
  <c r="G26" i="4"/>
  <c r="G25" i="4"/>
  <c r="G25" i="9"/>
  <c r="G26" i="9"/>
  <c r="G24" i="13"/>
  <c r="F24" i="13"/>
  <c r="H24" i="13" s="1"/>
  <c r="G24" i="17"/>
  <c r="F24" i="17"/>
  <c r="H24" i="17" s="1"/>
  <c r="H6" i="29"/>
  <c r="F25" i="29"/>
  <c r="H25" i="29" s="1"/>
  <c r="G25" i="1"/>
  <c r="G24" i="1"/>
  <c r="G24" i="3"/>
  <c r="G25" i="3"/>
  <c r="H7" i="4"/>
  <c r="G24" i="6"/>
  <c r="F24" i="6"/>
  <c r="H24" i="6" s="1"/>
  <c r="H7" i="2"/>
  <c r="G26" i="2"/>
  <c r="G25" i="2"/>
  <c r="F5" i="6"/>
  <c r="G26" i="6"/>
  <c r="G25" i="6"/>
  <c r="G26" i="8"/>
  <c r="G25" i="8"/>
  <c r="G25" i="10"/>
  <c r="G26" i="10"/>
  <c r="H7" i="11"/>
  <c r="G24" i="12"/>
  <c r="F24" i="12"/>
  <c r="G24" i="16"/>
  <c r="F24" i="16"/>
  <c r="H7" i="18"/>
  <c r="G26" i="18"/>
  <c r="G25" i="18"/>
  <c r="G24" i="23"/>
  <c r="F24" i="23"/>
  <c r="H24" i="23" s="1"/>
  <c r="G24" i="28"/>
  <c r="F24" i="28"/>
  <c r="H24" i="28" s="1"/>
  <c r="G26" i="30"/>
  <c r="G25" i="30"/>
  <c r="G24" i="5"/>
  <c r="F24" i="5"/>
  <c r="G26" i="7"/>
  <c r="G25" i="7"/>
  <c r="H7" i="9"/>
  <c r="G24" i="11"/>
  <c r="F24" i="11"/>
  <c r="H24" i="11" s="1"/>
  <c r="G26" i="20"/>
  <c r="G25" i="20"/>
  <c r="G24" i="24"/>
  <c r="F24" i="24"/>
  <c r="H7" i="25"/>
  <c r="G24" i="26"/>
  <c r="F24" i="26"/>
  <c r="H6" i="2"/>
  <c r="G24" i="2"/>
  <c r="F24" i="2"/>
  <c r="F5" i="4"/>
  <c r="G24" i="7"/>
  <c r="F24" i="7"/>
  <c r="H24" i="7" s="1"/>
  <c r="G24" i="9"/>
  <c r="F24" i="9"/>
  <c r="H24" i="9" s="1"/>
  <c r="H6" i="12"/>
  <c r="H7" i="12"/>
  <c r="G26" i="12"/>
  <c r="G25" i="12"/>
  <c r="G24" i="14"/>
  <c r="G25" i="14"/>
  <c r="G26" i="16"/>
  <c r="G25" i="16"/>
  <c r="G24" i="20"/>
  <c r="F24" i="20"/>
  <c r="G26" i="22"/>
  <c r="G25" i="22"/>
  <c r="H7" i="24"/>
  <c r="G26" i="24"/>
  <c r="G25" i="24"/>
  <c r="G24" i="25"/>
  <c r="F24" i="25"/>
  <c r="H24" i="25" s="1"/>
  <c r="F5" i="24"/>
  <c r="H6" i="24" s="1"/>
  <c r="H6" i="28"/>
  <c r="H6" i="14"/>
  <c r="F5" i="30"/>
  <c r="H7" i="28"/>
  <c r="F5" i="26"/>
  <c r="H6" i="26" s="1"/>
  <c r="F5" i="25"/>
  <c r="F5" i="23"/>
  <c r="F5" i="22"/>
  <c r="F5" i="21"/>
  <c r="F5" i="20"/>
  <c r="H6" i="20" s="1"/>
  <c r="F5" i="19"/>
  <c r="F5" i="18"/>
  <c r="F5" i="17"/>
  <c r="F5" i="16"/>
  <c r="H6" i="16" s="1"/>
  <c r="H6" i="15"/>
  <c r="H6" i="11"/>
  <c r="F5" i="10"/>
  <c r="F5" i="9"/>
  <c r="F5" i="8"/>
  <c r="H6" i="8" s="1"/>
  <c r="F5" i="7"/>
  <c r="H7" i="6"/>
  <c r="F5" i="5"/>
  <c r="H6" i="5" s="1"/>
  <c r="F5" i="1"/>
  <c r="H6" i="7" l="1"/>
  <c r="F25" i="7"/>
  <c r="H25" i="7" s="1"/>
  <c r="F25" i="26"/>
  <c r="H25" i="26" s="1"/>
  <c r="H24" i="26"/>
  <c r="H6" i="1"/>
  <c r="F25" i="1"/>
  <c r="H25" i="1" s="1"/>
  <c r="H6" i="23"/>
  <c r="F25" i="23"/>
  <c r="H25" i="23" s="1"/>
  <c r="H6" i="30"/>
  <c r="F25" i="30"/>
  <c r="H25" i="30" s="1"/>
  <c r="F25" i="12"/>
  <c r="H25" i="12" s="1"/>
  <c r="H24" i="12"/>
  <c r="H6" i="22"/>
  <c r="F25" i="22"/>
  <c r="H25" i="22" s="1"/>
  <c r="F25" i="20"/>
  <c r="H25" i="20" s="1"/>
  <c r="H24" i="20"/>
  <c r="F25" i="5"/>
  <c r="H25" i="5" s="1"/>
  <c r="H24" i="5"/>
  <c r="H6" i="9"/>
  <c r="F25" i="9"/>
  <c r="H25" i="9" s="1"/>
  <c r="H6" i="25"/>
  <c r="F25" i="25"/>
  <c r="H25" i="25" s="1"/>
  <c r="H6" i="4"/>
  <c r="F25" i="4"/>
  <c r="H25" i="4" s="1"/>
  <c r="H6" i="6"/>
  <c r="F25" i="6"/>
  <c r="H25" i="6" s="1"/>
  <c r="F25" i="13"/>
  <c r="H25" i="13" s="1"/>
  <c r="F25" i="8"/>
  <c r="H25" i="8" s="1"/>
  <c r="H24" i="8"/>
  <c r="H6" i="18"/>
  <c r="F25" i="18"/>
  <c r="H25" i="18" s="1"/>
  <c r="H6" i="10"/>
  <c r="F25" i="10"/>
  <c r="H25" i="10" s="1"/>
  <c r="H6" i="17"/>
  <c r="F25" i="17"/>
  <c r="H25" i="17" s="1"/>
  <c r="H6" i="21"/>
  <c r="F25" i="21"/>
  <c r="H25" i="21" s="1"/>
  <c r="F25" i="2"/>
  <c r="H25" i="2" s="1"/>
  <c r="H24" i="2"/>
  <c r="F25" i="24"/>
  <c r="H25" i="24" s="1"/>
  <c r="H24" i="24"/>
  <c r="F25" i="16"/>
  <c r="H25" i="16" s="1"/>
  <c r="H24" i="16"/>
  <c r="F25" i="28"/>
  <c r="H25" i="28" s="1"/>
  <c r="F25" i="11"/>
  <c r="H25" i="11" s="1"/>
  <c r="H6" i="19"/>
  <c r="F25" i="19"/>
  <c r="H25" i="19" s="1"/>
</calcChain>
</file>

<file path=xl/sharedStrings.xml><?xml version="1.0" encoding="utf-8"?>
<sst xmlns="http://schemas.openxmlformats.org/spreadsheetml/2006/main" count="26401" uniqueCount="75">
  <si>
    <t>Id</t>
  </si>
  <si>
    <t>Age</t>
  </si>
  <si>
    <t>Audio</t>
  </si>
  <si>
    <t>deut0487.mp3</t>
  </si>
  <si>
    <t>Catgegory</t>
  </si>
  <si>
    <t>How Sure</t>
  </si>
  <si>
    <t>Has Heard</t>
  </si>
  <si>
    <t>deut0531.mp3</t>
  </si>
  <si>
    <t>deut0662.mp3</t>
  </si>
  <si>
    <t>deut0735.mp3</t>
  </si>
  <si>
    <t>deut0774.mp3</t>
  </si>
  <si>
    <t>deut0795.mp3</t>
  </si>
  <si>
    <t>deut1138.mp3</t>
  </si>
  <si>
    <t>deut1207.mp3</t>
  </si>
  <si>
    <t>deut1243.mp3</t>
  </si>
  <si>
    <t>deut1294.mp3</t>
  </si>
  <si>
    <t>deut1298.mp3</t>
  </si>
  <si>
    <t>deut1303.mp3</t>
  </si>
  <si>
    <t>deut1333.mp3</t>
  </si>
  <si>
    <t>deut1526.mp3</t>
  </si>
  <si>
    <t>deut1589.mp3</t>
  </si>
  <si>
    <t>deut1666.mp3</t>
  </si>
  <si>
    <t>deut1671.mp3</t>
  </si>
  <si>
    <t>deut1821.mp3</t>
  </si>
  <si>
    <t>deut1883.mp3</t>
  </si>
  <si>
    <t>deut2086.mp3</t>
  </si>
  <si>
    <t>han0053.mp3</t>
  </si>
  <si>
    <t>han0149.mp3</t>
  </si>
  <si>
    <t>han0250.mp3</t>
  </si>
  <si>
    <t>han0356.mp3</t>
  </si>
  <si>
    <t>han0418.mp3</t>
  </si>
  <si>
    <t>han0497.mp3</t>
  </si>
  <si>
    <t>han0505.mp3</t>
  </si>
  <si>
    <t>han0618.mp3</t>
  </si>
  <si>
    <t>han0738.mp3</t>
  </si>
  <si>
    <t>han1026.mp3</t>
  </si>
  <si>
    <t>shanx0110.mp3</t>
  </si>
  <si>
    <t>shanx0154.mp3</t>
  </si>
  <si>
    <t>shanx0266.mp3</t>
  </si>
  <si>
    <t>shanx037.mp3</t>
  </si>
  <si>
    <t>shanx0502.mp3</t>
  </si>
  <si>
    <t>shanx0539.mp3</t>
  </si>
  <si>
    <t>shanx0558.mp3</t>
  </si>
  <si>
    <t>shanx085.mp3</t>
  </si>
  <si>
    <t>shanx098.mp3</t>
  </si>
  <si>
    <t>shanx309.mp3</t>
  </si>
  <si>
    <t>Deutch</t>
  </si>
  <si>
    <t>Chinese</t>
  </si>
  <si>
    <t>Summary</t>
  </si>
  <si>
    <t>Categorization</t>
  </si>
  <si>
    <t>Mistakes:</t>
  </si>
  <si>
    <t>Percentage:</t>
  </si>
  <si>
    <t>Sum of ratings for correct answers</t>
  </si>
  <si>
    <t>Confidence rating</t>
  </si>
  <si>
    <t>Sum of ratings for incorrect answers</t>
  </si>
  <si>
    <t>Correct answers</t>
  </si>
  <si>
    <t>Incorrect answers</t>
  </si>
  <si>
    <t>Chinese participants:</t>
  </si>
  <si>
    <t>Number of native melodies (Chinese) perceived to be foreign (German):</t>
  </si>
  <si>
    <t>Confidence rating average:</t>
  </si>
  <si>
    <t>Group mean accuracy:</t>
  </si>
  <si>
    <t>Percentage</t>
  </si>
  <si>
    <t>Distinct Chinese</t>
  </si>
  <si>
    <t>Distinct German</t>
  </si>
  <si>
    <t>D' data</t>
  </si>
  <si>
    <t>Hits, proportion</t>
  </si>
  <si>
    <t>False alarms, proportion</t>
  </si>
  <si>
    <t>D' data German</t>
  </si>
  <si>
    <t>Proportion</t>
  </si>
  <si>
    <t>proportion</t>
  </si>
  <si>
    <t>Confidence</t>
  </si>
  <si>
    <t>German</t>
  </si>
  <si>
    <t>Mistakes</t>
  </si>
  <si>
    <t>correct confidence</t>
  </si>
  <si>
    <t>mistake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</si>
</sst>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1" fillId="0" borderId="6" xfId="0" applyFont="1" applyBorder="1"/>
    <xf numFmtId="0" fontId="2" fillId="0" borderId="5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0" borderId="5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49A6-6A46-AC4B-9B38-7181C6B507D0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9" customWidth="1"/>
    <col min="5" max="5" width="32.5" customWidth="1"/>
    <col min="7" max="7" width="16.33203125" customWidth="1"/>
  </cols>
  <sheetData>
    <row r="1" spans="1:8" ht="17" thickBot="1" x14ac:dyDescent="0.25">
      <c r="A1" t="s">
        <v>0</v>
      </c>
      <c r="B1">
        <v>1</v>
      </c>
    </row>
    <row r="2" spans="1:8" x14ac:dyDescent="0.2">
      <c r="A2" t="s">
        <v>1</v>
      </c>
      <c r="B2">
        <v>22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0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0</v>
      </c>
    </row>
    <row r="5" spans="1:8" x14ac:dyDescent="0.2">
      <c r="A5" t="s">
        <v>5</v>
      </c>
      <c r="B5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124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v>0</v>
      </c>
      <c r="G6" s="6" t="s">
        <v>55</v>
      </c>
      <c r="H6" s="7">
        <f>SUM(F5/F7)</f>
        <v>3.1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40</v>
      </c>
      <c r="G7" s="15" t="s">
        <v>56</v>
      </c>
      <c r="H7" s="16" t="e">
        <f>SUM(F6)/H3</f>
        <v>#DIV/0!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2</v>
      </c>
      <c r="E9" s="5" t="s">
        <v>58</v>
      </c>
      <c r="H9" s="7">
        <v>0</v>
      </c>
    </row>
    <row r="10" spans="1:8" x14ac:dyDescent="0.2">
      <c r="A10" t="s">
        <v>6</v>
      </c>
      <c r="B10" t="b">
        <v>0</v>
      </c>
      <c r="E10" s="5" t="s">
        <v>51</v>
      </c>
      <c r="H10" s="7" t="e">
        <f>SUM(H9/H3)*100</f>
        <v>#DIV/0!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 t="e">
        <f>SUM(B161,B149,B145,B141,B129,B121,B109,B89,B85)/H9</f>
        <v>#DIV/0!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3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20</v>
      </c>
      <c r="H14">
        <f>SUM((F14/20)*100)</f>
        <v>100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20</v>
      </c>
      <c r="H15">
        <f>SUM((F15/20)*100)</f>
        <v>100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4</v>
      </c>
      <c r="E17" t="s">
        <v>65</v>
      </c>
      <c r="F17">
        <f>SUM((20-H9)/20)</f>
        <v>1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20</v>
      </c>
      <c r="G20" t="s">
        <v>68</v>
      </c>
      <c r="H20">
        <f>SUM(F20/20)</f>
        <v>1</v>
      </c>
    </row>
    <row r="21" spans="1:8" x14ac:dyDescent="0.2">
      <c r="A21" t="s">
        <v>5</v>
      </c>
      <c r="B21">
        <v>4</v>
      </c>
      <c r="E21" t="s">
        <v>66</v>
      </c>
      <c r="F21">
        <f>SUM(H3-H9)</f>
        <v>0</v>
      </c>
      <c r="G21" t="s">
        <v>69</v>
      </c>
      <c r="H21">
        <f>SUM(F21/20)</f>
        <v>0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</f>
        <v>62</v>
      </c>
      <c r="G24" t="e">
        <f>H11</f>
        <v>#DIV/0!</v>
      </c>
      <c r="H24">
        <f>SUM(F24/(20-H9))</f>
        <v>3.1</v>
      </c>
    </row>
    <row r="25" spans="1:8" x14ac:dyDescent="0.2">
      <c r="A25" t="s">
        <v>5</v>
      </c>
      <c r="B25">
        <v>3</v>
      </c>
      <c r="E25" t="s">
        <v>71</v>
      </c>
      <c r="F25">
        <f>SUM(F5-F24)</f>
        <v>62</v>
      </c>
      <c r="G25" t="e">
        <f>SUM(F6-((H11)*H9))/F29</f>
        <v>#DIV/0!</v>
      </c>
      <c r="H25">
        <f>SUM(F25/(20-(H3-H9)))</f>
        <v>3.1</v>
      </c>
    </row>
    <row r="26" spans="1:8" x14ac:dyDescent="0.2">
      <c r="A26" t="s">
        <v>6</v>
      </c>
      <c r="B26" t="b">
        <v>0</v>
      </c>
      <c r="G26" t="e">
        <f>SUM(F6/H3)</f>
        <v>#DIV/0!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0</v>
      </c>
      <c r="H28">
        <f>SUM(H9/20)*100</f>
        <v>0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0</v>
      </c>
      <c r="H29">
        <f xml:space="preserve"> SUM(100-H15)</f>
        <v>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91DA-CAD9-9341-8652-5CCCFD180C8F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21.83203125" customWidth="1"/>
    <col min="5" max="5" width="32.33203125" customWidth="1"/>
    <col min="7" max="7" width="17.33203125" customWidth="1"/>
  </cols>
  <sheetData>
    <row r="1" spans="1:8" ht="17" thickBot="1" x14ac:dyDescent="0.25">
      <c r="A1" t="s">
        <v>0</v>
      </c>
      <c r="B1">
        <v>10</v>
      </c>
    </row>
    <row r="2" spans="1:8" x14ac:dyDescent="0.2">
      <c r="A2" t="s">
        <v>1</v>
      </c>
      <c r="B2">
        <v>19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4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10</v>
      </c>
    </row>
    <row r="5" spans="1:8" x14ac:dyDescent="0.2">
      <c r="A5" t="s">
        <v>5</v>
      </c>
      <c r="B5">
        <v>3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138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SUM(B13,B57,B61,B73)</f>
        <v>13</v>
      </c>
      <c r="G6" s="6" t="s">
        <v>55</v>
      </c>
      <c r="H6" s="7">
        <f>SUM(F5/F7)</f>
        <v>3.8333333333333335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36</v>
      </c>
      <c r="G7" s="15" t="s">
        <v>56</v>
      </c>
      <c r="H7" s="16">
        <f>SUM(F6)/H3</f>
        <v>3.25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2</v>
      </c>
      <c r="E9" s="5" t="s">
        <v>58</v>
      </c>
      <c r="H9" s="7">
        <v>0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0</v>
      </c>
    </row>
    <row r="11" spans="1:8" ht="17" thickBot="1" x14ac:dyDescent="0.25">
      <c r="A11" s="21" t="s">
        <v>2</v>
      </c>
      <c r="B11" s="21" t="s">
        <v>8</v>
      </c>
      <c r="E11" s="18" t="s">
        <v>59</v>
      </c>
      <c r="F11" s="19"/>
      <c r="G11" s="19"/>
      <c r="H11" s="20" t="e">
        <f>SUM(B125,B121,B113,B109,B105,B101)/H9</f>
        <v>#DIV/0!</v>
      </c>
    </row>
    <row r="12" spans="1:8" x14ac:dyDescent="0.2">
      <c r="A12" s="21" t="s">
        <v>4</v>
      </c>
      <c r="B12" s="21" t="s">
        <v>47</v>
      </c>
      <c r="E12" s="22" t="s">
        <v>60</v>
      </c>
    </row>
    <row r="13" spans="1:8" x14ac:dyDescent="0.2">
      <c r="A13" s="21" t="s">
        <v>5</v>
      </c>
      <c r="B13" s="21">
        <v>2</v>
      </c>
      <c r="H13" s="22" t="s">
        <v>61</v>
      </c>
    </row>
    <row r="14" spans="1:8" x14ac:dyDescent="0.2">
      <c r="A14" s="21" t="s">
        <v>6</v>
      </c>
      <c r="B14" s="21" t="b">
        <v>0</v>
      </c>
      <c r="E14" t="s">
        <v>62</v>
      </c>
      <c r="F14">
        <f>SUM((20-H9))</f>
        <v>20</v>
      </c>
      <c r="H14">
        <f>SUM((F14/20)*100)</f>
        <v>100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16</v>
      </c>
      <c r="H15">
        <f>SUM((F15/20)*100)</f>
        <v>80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3</v>
      </c>
      <c r="E17" t="s">
        <v>65</v>
      </c>
      <c r="F17">
        <f>SUM((20-H9)/20)</f>
        <v>1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16</v>
      </c>
      <c r="G20" t="s">
        <v>68</v>
      </c>
      <c r="H20">
        <f>SUM(F20/20)</f>
        <v>0.8</v>
      </c>
    </row>
    <row r="21" spans="1:8" x14ac:dyDescent="0.2">
      <c r="A21" t="s">
        <v>5</v>
      </c>
      <c r="B21">
        <v>4</v>
      </c>
      <c r="E21" t="s">
        <v>66</v>
      </c>
      <c r="F21">
        <f>SUM(H3-H9)</f>
        <v>4</v>
      </c>
      <c r="G21" t="s">
        <v>69</v>
      </c>
      <c r="H21">
        <f>SUM(F21/20)</f>
        <v>0.2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</f>
        <v>79</v>
      </c>
      <c r="G24" t="e">
        <f>H11</f>
        <v>#DIV/0!</v>
      </c>
      <c r="H24">
        <f>SUM(F24/(20-H9))</f>
        <v>3.95</v>
      </c>
    </row>
    <row r="25" spans="1:8" x14ac:dyDescent="0.2">
      <c r="A25" t="s">
        <v>5</v>
      </c>
      <c r="B25">
        <v>4</v>
      </c>
      <c r="E25" t="s">
        <v>71</v>
      </c>
      <c r="F25">
        <f>SUM(F5-F24)</f>
        <v>59</v>
      </c>
      <c r="G25" t="e">
        <f>SUM(F6-((H11)*H9))/F29</f>
        <v>#DIV/0!</v>
      </c>
      <c r="H25">
        <f>SUM(F25/(20-(H3-H9)))</f>
        <v>3.6875</v>
      </c>
    </row>
    <row r="26" spans="1:8" x14ac:dyDescent="0.2">
      <c r="A26" t="s">
        <v>6</v>
      </c>
      <c r="B26" t="b">
        <v>0</v>
      </c>
      <c r="G26">
        <f>SUM(F6/H3)</f>
        <v>3.25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0</v>
      </c>
      <c r="H28">
        <f>SUM(H9/20)*100</f>
        <v>0</v>
      </c>
    </row>
    <row r="29" spans="1:8" x14ac:dyDescent="0.2">
      <c r="A29" t="s">
        <v>5</v>
      </c>
      <c r="B29">
        <v>5</v>
      </c>
      <c r="E29" t="s">
        <v>71</v>
      </c>
      <c r="F29">
        <f>SUM(20-F15)</f>
        <v>4</v>
      </c>
      <c r="H29">
        <f xml:space="preserve"> SUM(100-H15)</f>
        <v>20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1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5</v>
      </c>
    </row>
    <row r="46" spans="1:2" x14ac:dyDescent="0.2">
      <c r="A46" t="s">
        <v>6</v>
      </c>
      <c r="B46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47</v>
      </c>
    </row>
    <row r="57" spans="1:2" x14ac:dyDescent="0.2">
      <c r="A57" s="21" t="s">
        <v>5</v>
      </c>
      <c r="B57" s="21">
        <v>3</v>
      </c>
    </row>
    <row r="58" spans="1:2" x14ac:dyDescent="0.2">
      <c r="A58" s="21" t="s">
        <v>6</v>
      </c>
      <c r="B58" s="21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47</v>
      </c>
    </row>
    <row r="61" spans="1:2" x14ac:dyDescent="0.2">
      <c r="A61" s="21" t="s">
        <v>5</v>
      </c>
      <c r="B61" s="21">
        <v>4</v>
      </c>
    </row>
    <row r="62" spans="1:2" x14ac:dyDescent="0.2">
      <c r="A62" s="21" t="s">
        <v>6</v>
      </c>
      <c r="B62" s="21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4</v>
      </c>
    </row>
    <row r="74" spans="1:2" x14ac:dyDescent="0.2">
      <c r="A74" s="21" t="s">
        <v>6</v>
      </c>
      <c r="B74" s="21" t="b">
        <v>1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1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1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1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1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1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1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49DE-57BF-6445-BC0A-74E99B345C72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100</v>
      </c>
    </row>
    <row r="2" spans="1:2" x14ac:dyDescent="0.2">
      <c r="A2" t="s">
        <v>1</v>
      </c>
      <c r="B2">
        <v>20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2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47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1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2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47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1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47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47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1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47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47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1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46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46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46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1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1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46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46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46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46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1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1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A52-241D-954A-9EF1-9CD0692F06FA}">
  <dimension ref="A1:B162"/>
  <sheetViews>
    <sheetView workbookViewId="0">
      <selection activeCell="E25" sqref="E25"/>
    </sheetView>
  </sheetViews>
  <sheetFormatPr baseColWidth="10" defaultRowHeight="16" x14ac:dyDescent="0.2"/>
  <sheetData>
    <row r="1" spans="1:2" x14ac:dyDescent="0.2">
      <c r="A1" t="s">
        <v>0</v>
      </c>
      <c r="B1">
        <v>101</v>
      </c>
    </row>
    <row r="2" spans="1:2" x14ac:dyDescent="0.2">
      <c r="A2" t="s">
        <v>1</v>
      </c>
      <c r="B2">
        <v>21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2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5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5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5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47</v>
      </c>
    </row>
    <row r="61" spans="1:2" x14ac:dyDescent="0.2">
      <c r="A61" t="s">
        <v>5</v>
      </c>
      <c r="B61">
        <v>1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47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1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46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46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46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46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F3DD-53DF-114C-B8F8-5C0949D9C705}">
  <dimension ref="A1:H162"/>
  <sheetViews>
    <sheetView workbookViewId="0">
      <selection activeCell="G30" sqref="G30"/>
    </sheetView>
  </sheetViews>
  <sheetFormatPr baseColWidth="10" defaultRowHeight="16" x14ac:dyDescent="0.2"/>
  <cols>
    <col min="2" max="2" width="18.6640625" customWidth="1"/>
    <col min="5" max="5" width="33" customWidth="1"/>
    <col min="7" max="7" width="16.83203125" customWidth="1"/>
  </cols>
  <sheetData>
    <row r="1" spans="1:8" ht="17" thickBot="1" x14ac:dyDescent="0.25">
      <c r="A1" t="s">
        <v>0</v>
      </c>
      <c r="B1">
        <v>11</v>
      </c>
    </row>
    <row r="2" spans="1:8" x14ac:dyDescent="0.2">
      <c r="A2" t="s">
        <v>1</v>
      </c>
      <c r="B2">
        <v>19</v>
      </c>
      <c r="E2" s="1" t="s">
        <v>48</v>
      </c>
      <c r="F2" s="2"/>
      <c r="G2" s="3" t="s">
        <v>49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50</v>
      </c>
      <c r="H3" s="7">
        <v>5</v>
      </c>
    </row>
    <row r="4" spans="1:8" x14ac:dyDescent="0.2">
      <c r="A4" s="21" t="s">
        <v>4</v>
      </c>
      <c r="B4" s="21" t="s">
        <v>47</v>
      </c>
      <c r="E4" s="5"/>
      <c r="G4" s="6" t="s">
        <v>51</v>
      </c>
      <c r="H4" s="7">
        <f>(H3/40)*100</f>
        <v>12.5</v>
      </c>
    </row>
    <row r="5" spans="1:8" x14ac:dyDescent="0.2">
      <c r="A5" s="21" t="s">
        <v>5</v>
      </c>
      <c r="B5" s="21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129</v>
      </c>
      <c r="G5" s="10" t="s">
        <v>53</v>
      </c>
      <c r="H5" s="7"/>
    </row>
    <row r="6" spans="1:8" x14ac:dyDescent="0.2">
      <c r="A6" s="21" t="s">
        <v>6</v>
      </c>
      <c r="B6" s="21" t="b">
        <v>1</v>
      </c>
      <c r="E6" s="11" t="s">
        <v>54</v>
      </c>
      <c r="F6" s="12">
        <f>SUM(B5,B69,B105,B109,B161)</f>
        <v>15</v>
      </c>
      <c r="G6" s="6" t="s">
        <v>55</v>
      </c>
      <c r="H6" s="7">
        <f>SUM(F5/F7)</f>
        <v>3.6857142857142855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35</v>
      </c>
      <c r="G7" s="15" t="s">
        <v>56</v>
      </c>
      <c r="H7" s="16">
        <f>SUM(F6)/H3</f>
        <v>3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4</v>
      </c>
      <c r="E9" s="5" t="s">
        <v>58</v>
      </c>
      <c r="H9" s="7">
        <v>3</v>
      </c>
    </row>
    <row r="10" spans="1:8" x14ac:dyDescent="0.2">
      <c r="A10" t="s">
        <v>6</v>
      </c>
      <c r="B10" t="b">
        <v>1</v>
      </c>
      <c r="E10" s="5" t="s">
        <v>51</v>
      </c>
      <c r="H10" s="7">
        <f>SUM(H9/H3)*100</f>
        <v>60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SUM(B161,B109,B105)/H9</f>
        <v>2.3333333333333335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4</v>
      </c>
      <c r="H13" s="22" t="s">
        <v>61</v>
      </c>
    </row>
    <row r="14" spans="1:8" x14ac:dyDescent="0.2">
      <c r="A14" t="s">
        <v>6</v>
      </c>
      <c r="B14" t="b">
        <v>1</v>
      </c>
      <c r="E14" t="s">
        <v>62</v>
      </c>
      <c r="F14">
        <f>SUM((20-H9))</f>
        <v>17</v>
      </c>
      <c r="H14">
        <f>SUM((F14/20)*100)</f>
        <v>85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18</v>
      </c>
      <c r="H15">
        <f>SUM((F15/20)*100)</f>
        <v>90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4</v>
      </c>
      <c r="E17" t="s">
        <v>65</v>
      </c>
      <c r="F17">
        <f>SUM((20-H9)/20)</f>
        <v>0.85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0.15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18</v>
      </c>
      <c r="G20" t="s">
        <v>68</v>
      </c>
      <c r="H20">
        <f>SUM(F20/20)</f>
        <v>0.9</v>
      </c>
    </row>
    <row r="21" spans="1:8" x14ac:dyDescent="0.2">
      <c r="A21" t="s">
        <v>5</v>
      </c>
      <c r="B21">
        <v>4</v>
      </c>
      <c r="E21" t="s">
        <v>66</v>
      </c>
      <c r="F21">
        <f>SUM(H3-H9)</f>
        <v>2</v>
      </c>
      <c r="G21" t="s">
        <v>69</v>
      </c>
      <c r="H21">
        <f>SUM(F21/20)</f>
        <v>0.1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68</v>
      </c>
      <c r="G24">
        <f>H11</f>
        <v>2.3333333333333335</v>
      </c>
      <c r="H24">
        <f>SUM(F24/(20-H9))</f>
        <v>4</v>
      </c>
    </row>
    <row r="25" spans="1:8" x14ac:dyDescent="0.2">
      <c r="A25" t="s">
        <v>5</v>
      </c>
      <c r="B25">
        <v>3</v>
      </c>
      <c r="E25" t="s">
        <v>71</v>
      </c>
      <c r="F25">
        <f>SUM(F5-F24)</f>
        <v>61</v>
      </c>
      <c r="G25">
        <f>SUM(F6-((H11)*H9))/F29</f>
        <v>4</v>
      </c>
      <c r="H25">
        <f>SUM(F25/(20-(H3-H9)))</f>
        <v>3.3888888888888888</v>
      </c>
    </row>
    <row r="26" spans="1:8" x14ac:dyDescent="0.2">
      <c r="A26" t="s">
        <v>6</v>
      </c>
      <c r="B26" t="b">
        <v>0</v>
      </c>
      <c r="G26">
        <f>SUM(F6/H3)</f>
        <v>3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3</v>
      </c>
      <c r="H28">
        <f>SUM(H9/20)*100</f>
        <v>15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2</v>
      </c>
      <c r="H29">
        <f xml:space="preserve"> SUM(100-H15)</f>
        <v>10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47</v>
      </c>
    </row>
    <row r="69" spans="1:2" x14ac:dyDescent="0.2">
      <c r="A69" s="21" t="s">
        <v>5</v>
      </c>
      <c r="B69" s="21">
        <v>4</v>
      </c>
    </row>
    <row r="70" spans="1:2" x14ac:dyDescent="0.2">
      <c r="A70" s="21" t="s">
        <v>6</v>
      </c>
      <c r="B70" s="21" t="b">
        <v>1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1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46</v>
      </c>
    </row>
    <row r="105" spans="1:2" x14ac:dyDescent="0.2">
      <c r="A105" s="21" t="s">
        <v>5</v>
      </c>
      <c r="B105" s="21">
        <v>3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46</v>
      </c>
    </row>
    <row r="109" spans="1:2" x14ac:dyDescent="0.2">
      <c r="A109" s="21" t="s">
        <v>5</v>
      </c>
      <c r="B109" s="21">
        <v>2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5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1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1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1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1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1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46</v>
      </c>
    </row>
    <row r="161" spans="1:2" x14ac:dyDescent="0.2">
      <c r="A161" s="21" t="s">
        <v>5</v>
      </c>
      <c r="B161" s="21">
        <v>2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5138-5D60-2A49-8511-6E56983FC785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7" customWidth="1"/>
    <col min="5" max="5" width="32.1640625" customWidth="1"/>
    <col min="7" max="7" width="17.83203125" customWidth="1"/>
  </cols>
  <sheetData>
    <row r="1" spans="1:8" ht="17" thickBot="1" x14ac:dyDescent="0.25">
      <c r="A1" t="s">
        <v>0</v>
      </c>
      <c r="B1">
        <v>12</v>
      </c>
    </row>
    <row r="2" spans="1:8" x14ac:dyDescent="0.2">
      <c r="A2" t="s">
        <v>1</v>
      </c>
      <c r="B2">
        <v>29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12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30</v>
      </c>
    </row>
    <row r="5" spans="1:8" x14ac:dyDescent="0.2">
      <c r="A5" t="s">
        <v>5</v>
      </c>
      <c r="B5">
        <v>5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101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SUM(B141,B125,B113,B89,B9,B17,B21,B41,B49,B65,B69,B73)</f>
        <v>32</v>
      </c>
      <c r="G6" s="6" t="s">
        <v>55</v>
      </c>
      <c r="H6" s="7">
        <f>SUM(F5/F7)</f>
        <v>3.6071428571428572</v>
      </c>
    </row>
    <row r="7" spans="1:8" x14ac:dyDescent="0.2">
      <c r="A7" s="21" t="s">
        <v>2</v>
      </c>
      <c r="B7" s="21" t="s">
        <v>7</v>
      </c>
      <c r="E7" s="13" t="s">
        <v>55</v>
      </c>
      <c r="F7" s="14">
        <f>SUM(40-H3)</f>
        <v>28</v>
      </c>
      <c r="G7" s="15" t="s">
        <v>56</v>
      </c>
      <c r="H7" s="16">
        <f>SUM(F6)/H3</f>
        <v>2.6666666666666665</v>
      </c>
    </row>
    <row r="8" spans="1:8" x14ac:dyDescent="0.2">
      <c r="A8" s="21" t="s">
        <v>4</v>
      </c>
      <c r="B8" s="21" t="s">
        <v>47</v>
      </c>
      <c r="E8" s="17" t="s">
        <v>57</v>
      </c>
      <c r="H8" s="7"/>
    </row>
    <row r="9" spans="1:8" x14ac:dyDescent="0.2">
      <c r="A9" s="21" t="s">
        <v>5</v>
      </c>
      <c r="B9" s="21">
        <v>4</v>
      </c>
      <c r="E9" s="5" t="s">
        <v>58</v>
      </c>
      <c r="H9" s="7">
        <v>4</v>
      </c>
    </row>
    <row r="10" spans="1:8" x14ac:dyDescent="0.2">
      <c r="A10" s="21" t="s">
        <v>6</v>
      </c>
      <c r="B10" s="21" t="b">
        <v>0</v>
      </c>
      <c r="E10" s="5" t="s">
        <v>51</v>
      </c>
      <c r="H10" s="7">
        <f>SUM(H9/H3)*100</f>
        <v>33.333333333333329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SUM(B141,B125,B113,B89)/H9</f>
        <v>1.75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1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16</v>
      </c>
      <c r="H14">
        <f>SUM((F14/20)*100)</f>
        <v>80</v>
      </c>
    </row>
    <row r="15" spans="1:8" x14ac:dyDescent="0.2">
      <c r="A15" s="21" t="s">
        <v>2</v>
      </c>
      <c r="B15" s="21" t="s">
        <v>9</v>
      </c>
      <c r="E15" t="s">
        <v>63</v>
      </c>
      <c r="F15">
        <f>SUM(20-(H3-H9))</f>
        <v>12</v>
      </c>
      <c r="H15">
        <f>SUM((F15/20)*100)</f>
        <v>60</v>
      </c>
    </row>
    <row r="16" spans="1:8" x14ac:dyDescent="0.2">
      <c r="A16" s="21" t="s">
        <v>4</v>
      </c>
      <c r="B16" s="21" t="s">
        <v>47</v>
      </c>
      <c r="E16" s="22" t="s">
        <v>64</v>
      </c>
    </row>
    <row r="17" spans="1:8" x14ac:dyDescent="0.2">
      <c r="A17" s="21" t="s">
        <v>5</v>
      </c>
      <c r="B17" s="21">
        <v>2</v>
      </c>
      <c r="E17" t="s">
        <v>65</v>
      </c>
      <c r="F17">
        <f>SUM((20-H9)/20)</f>
        <v>0.8</v>
      </c>
    </row>
    <row r="18" spans="1:8" x14ac:dyDescent="0.2">
      <c r="A18" s="21" t="s">
        <v>6</v>
      </c>
      <c r="B18" s="21" t="b">
        <v>0</v>
      </c>
      <c r="E18" t="s">
        <v>66</v>
      </c>
      <c r="F18">
        <f>SUM(H9/20)</f>
        <v>0.2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12</v>
      </c>
      <c r="G20" t="s">
        <v>68</v>
      </c>
      <c r="H20">
        <f>SUM(F20/20)</f>
        <v>0.6</v>
      </c>
    </row>
    <row r="21" spans="1:8" x14ac:dyDescent="0.2">
      <c r="A21" s="21" t="s">
        <v>5</v>
      </c>
      <c r="B21" s="21">
        <v>3</v>
      </c>
      <c r="E21" t="s">
        <v>66</v>
      </c>
      <c r="F21">
        <f>SUM(H3-H9)</f>
        <v>8</v>
      </c>
      <c r="G21" t="s">
        <v>69</v>
      </c>
      <c r="H21">
        <f>SUM(F21/20)</f>
        <v>0.4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58</v>
      </c>
      <c r="G24">
        <f>H11</f>
        <v>1.75</v>
      </c>
      <c r="H24">
        <f>SUM(F24/(20-H9))</f>
        <v>3.625</v>
      </c>
    </row>
    <row r="25" spans="1:8" x14ac:dyDescent="0.2">
      <c r="A25" t="s">
        <v>5</v>
      </c>
      <c r="B25">
        <v>4</v>
      </c>
      <c r="E25" t="s">
        <v>71</v>
      </c>
      <c r="F25">
        <f>SUM(F5-F24)</f>
        <v>43</v>
      </c>
      <c r="G25">
        <f>SUM(F6-((H11)*H9))/F29</f>
        <v>3.125</v>
      </c>
      <c r="H25">
        <f>SUM(F25/(20-(H3-H9)))</f>
        <v>3.5833333333333335</v>
      </c>
    </row>
    <row r="26" spans="1:8" x14ac:dyDescent="0.2">
      <c r="A26" t="s">
        <v>6</v>
      </c>
      <c r="B26" t="b">
        <v>0</v>
      </c>
      <c r="G26">
        <f>SUM(F6/H3)</f>
        <v>2.6666666666666665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4</v>
      </c>
      <c r="H28">
        <f>SUM(H9/20)*100</f>
        <v>20</v>
      </c>
    </row>
    <row r="29" spans="1:8" x14ac:dyDescent="0.2">
      <c r="A29" t="s">
        <v>5</v>
      </c>
      <c r="B29">
        <v>5</v>
      </c>
      <c r="E29" t="s">
        <v>71</v>
      </c>
      <c r="F29">
        <f>SUM(20-F15)</f>
        <v>8</v>
      </c>
      <c r="H29">
        <f xml:space="preserve"> SUM(100-H15)</f>
        <v>40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47</v>
      </c>
    </row>
    <row r="41" spans="1:2" x14ac:dyDescent="0.2">
      <c r="A41" s="21" t="s">
        <v>5</v>
      </c>
      <c r="B41" s="21">
        <v>2</v>
      </c>
    </row>
    <row r="42" spans="1:2" x14ac:dyDescent="0.2">
      <c r="A42" s="21" t="s">
        <v>6</v>
      </c>
      <c r="B42" s="21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1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47</v>
      </c>
    </row>
    <row r="49" spans="1:2" x14ac:dyDescent="0.2">
      <c r="A49" s="21" t="s">
        <v>5</v>
      </c>
      <c r="B49" s="21">
        <v>4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47</v>
      </c>
    </row>
    <row r="65" spans="1:2" x14ac:dyDescent="0.2">
      <c r="A65" s="21" t="s">
        <v>5</v>
      </c>
      <c r="B65" s="21">
        <v>3</v>
      </c>
    </row>
    <row r="66" spans="1:2" x14ac:dyDescent="0.2">
      <c r="A66" s="21" t="s">
        <v>6</v>
      </c>
      <c r="B66" s="21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47</v>
      </c>
    </row>
    <row r="69" spans="1:2" x14ac:dyDescent="0.2">
      <c r="A69" s="21" t="s">
        <v>5</v>
      </c>
      <c r="B69" s="21">
        <v>4</v>
      </c>
    </row>
    <row r="70" spans="1:2" x14ac:dyDescent="0.2">
      <c r="A70" s="21" t="s">
        <v>6</v>
      </c>
      <c r="B70" s="21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3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46</v>
      </c>
    </row>
    <row r="89" spans="1:2" x14ac:dyDescent="0.2">
      <c r="A89" s="21" t="s">
        <v>5</v>
      </c>
      <c r="B89" s="21">
        <v>1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46</v>
      </c>
    </row>
    <row r="113" spans="1:2" x14ac:dyDescent="0.2">
      <c r="A113" s="21" t="s">
        <v>5</v>
      </c>
      <c r="B113" s="21">
        <v>1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46</v>
      </c>
    </row>
    <row r="125" spans="1:2" x14ac:dyDescent="0.2">
      <c r="A125" s="21" t="s">
        <v>5</v>
      </c>
      <c r="B125" s="21">
        <v>3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1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s="21" t="s">
        <v>2</v>
      </c>
      <c r="B139" s="21" t="s">
        <v>40</v>
      </c>
    </row>
    <row r="140" spans="1:2" x14ac:dyDescent="0.2">
      <c r="A140" s="21" t="s">
        <v>4</v>
      </c>
      <c r="B140" s="21" t="s">
        <v>46</v>
      </c>
    </row>
    <row r="141" spans="1:2" x14ac:dyDescent="0.2">
      <c r="A141" s="21" t="s">
        <v>5</v>
      </c>
      <c r="B141" s="21">
        <v>2</v>
      </c>
    </row>
    <row r="142" spans="1:2" x14ac:dyDescent="0.2">
      <c r="A142" s="21" t="s">
        <v>6</v>
      </c>
      <c r="B142" s="21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289B3-5DAE-5242-A24F-2FC74A60BA6B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7.5" customWidth="1"/>
    <col min="5" max="5" width="32.5" customWidth="1"/>
    <col min="7" max="7" width="17.5" customWidth="1"/>
  </cols>
  <sheetData>
    <row r="1" spans="1:8" ht="17" thickBot="1" x14ac:dyDescent="0.25">
      <c r="A1" t="s">
        <v>0</v>
      </c>
      <c r="B1">
        <v>13</v>
      </c>
    </row>
    <row r="2" spans="1:8" x14ac:dyDescent="0.2">
      <c r="A2" t="s">
        <v>1</v>
      </c>
      <c r="B2">
        <v>25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13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32.5</v>
      </c>
    </row>
    <row r="5" spans="1:8" x14ac:dyDescent="0.2">
      <c r="A5" t="s">
        <v>5</v>
      </c>
      <c r="B5">
        <v>5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109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SUM(B157,B137,B113,B105,B97,B17,B21,B29,B53,B57,B61,B65,B73)</f>
        <v>43</v>
      </c>
      <c r="G6" s="6" t="s">
        <v>55</v>
      </c>
      <c r="H6" s="7">
        <f>SUM(F5/F7)</f>
        <v>4.0370370370370372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27</v>
      </c>
      <c r="G7" s="15" t="s">
        <v>56</v>
      </c>
      <c r="H7" s="16">
        <f>SUM(F6)/H3</f>
        <v>3.3076923076923075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3</v>
      </c>
      <c r="E9" s="5" t="s">
        <v>58</v>
      </c>
      <c r="H9" s="7">
        <v>5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38.461538461538467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SUM(B157,B137,B113,B105,B97)/H9</f>
        <v>3.4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4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15</v>
      </c>
      <c r="H14">
        <f>SUM((F14/20)*100)</f>
        <v>75</v>
      </c>
    </row>
    <row r="15" spans="1:8" x14ac:dyDescent="0.2">
      <c r="A15" s="21" t="s">
        <v>2</v>
      </c>
      <c r="B15" s="21" t="s">
        <v>9</v>
      </c>
      <c r="E15" t="s">
        <v>63</v>
      </c>
      <c r="F15">
        <f>SUM(20-(H3-H9))</f>
        <v>12</v>
      </c>
      <c r="H15">
        <f>SUM((F15/20)*100)</f>
        <v>60</v>
      </c>
    </row>
    <row r="16" spans="1:8" x14ac:dyDescent="0.2">
      <c r="A16" s="21" t="s">
        <v>4</v>
      </c>
      <c r="B16" s="21" t="s">
        <v>47</v>
      </c>
      <c r="E16" s="22" t="s">
        <v>64</v>
      </c>
    </row>
    <row r="17" spans="1:8" x14ac:dyDescent="0.2">
      <c r="A17" s="21" t="s">
        <v>5</v>
      </c>
      <c r="B17" s="21">
        <v>2</v>
      </c>
      <c r="E17" t="s">
        <v>65</v>
      </c>
      <c r="F17">
        <f>SUM((20-H9)/20)</f>
        <v>0.75</v>
      </c>
    </row>
    <row r="18" spans="1:8" x14ac:dyDescent="0.2">
      <c r="A18" s="21" t="s">
        <v>6</v>
      </c>
      <c r="B18" s="21" t="b">
        <v>0</v>
      </c>
      <c r="E18" t="s">
        <v>66</v>
      </c>
      <c r="F18">
        <f>SUM(H9/20)</f>
        <v>0.25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12</v>
      </c>
      <c r="G20" t="s">
        <v>68</v>
      </c>
      <c r="H20">
        <f>SUM(F20/20)</f>
        <v>0.6</v>
      </c>
    </row>
    <row r="21" spans="1:8" x14ac:dyDescent="0.2">
      <c r="A21" s="21" t="s">
        <v>5</v>
      </c>
      <c r="B21" s="21">
        <v>4</v>
      </c>
      <c r="E21" t="s">
        <v>66</v>
      </c>
      <c r="F21">
        <f>SUM(H3-H9)</f>
        <v>8</v>
      </c>
      <c r="G21" t="s">
        <v>69</v>
      </c>
      <c r="H21">
        <f>SUM(F21/20)</f>
        <v>0.4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63</v>
      </c>
      <c r="G24">
        <f>H11</f>
        <v>3.4</v>
      </c>
      <c r="H24">
        <f>SUM(F24/(20-H9))</f>
        <v>4.2</v>
      </c>
    </row>
    <row r="25" spans="1:8" x14ac:dyDescent="0.2">
      <c r="A25" t="s">
        <v>5</v>
      </c>
      <c r="B25">
        <v>5</v>
      </c>
      <c r="E25" t="s">
        <v>71</v>
      </c>
      <c r="F25">
        <f>SUM(F5-F24)</f>
        <v>46</v>
      </c>
      <c r="G25">
        <f>SUM(F6-((H11)*H9))/F29</f>
        <v>3.25</v>
      </c>
      <c r="H25">
        <f>SUM(F25/(20-(H3-H9)))</f>
        <v>3.8333333333333335</v>
      </c>
    </row>
    <row r="26" spans="1:8" x14ac:dyDescent="0.2">
      <c r="A26" t="s">
        <v>6</v>
      </c>
      <c r="B26" t="b">
        <v>0</v>
      </c>
      <c r="G26">
        <f>SUM(F6/H3)</f>
        <v>3.3076923076923075</v>
      </c>
    </row>
    <row r="27" spans="1:8" x14ac:dyDescent="0.2">
      <c r="A27" s="21" t="s">
        <v>2</v>
      </c>
      <c r="B27" s="21" t="s">
        <v>12</v>
      </c>
      <c r="E27" s="22" t="s">
        <v>72</v>
      </c>
    </row>
    <row r="28" spans="1:8" x14ac:dyDescent="0.2">
      <c r="A28" s="21" t="s">
        <v>4</v>
      </c>
      <c r="B28" s="21" t="s">
        <v>47</v>
      </c>
      <c r="E28" t="s">
        <v>47</v>
      </c>
      <c r="F28">
        <f>SUM(20-F14)</f>
        <v>5</v>
      </c>
      <c r="H28">
        <f>SUM(H9/20)*100</f>
        <v>25</v>
      </c>
    </row>
    <row r="29" spans="1:8" x14ac:dyDescent="0.2">
      <c r="A29" s="21" t="s">
        <v>5</v>
      </c>
      <c r="B29" s="21">
        <v>4</v>
      </c>
      <c r="E29" t="s">
        <v>71</v>
      </c>
      <c r="F29">
        <f>SUM(20-F15)</f>
        <v>8</v>
      </c>
      <c r="H29">
        <f xml:space="preserve"> SUM(100-H15)</f>
        <v>40</v>
      </c>
    </row>
    <row r="30" spans="1:8" x14ac:dyDescent="0.2">
      <c r="A30" s="21" t="s">
        <v>6</v>
      </c>
      <c r="B30" s="21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5</v>
      </c>
    </row>
    <row r="50" spans="1:2" x14ac:dyDescent="0.2">
      <c r="A50" t="s">
        <v>6</v>
      </c>
      <c r="B50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47</v>
      </c>
    </row>
    <row r="53" spans="1:2" x14ac:dyDescent="0.2">
      <c r="A53" s="21" t="s">
        <v>5</v>
      </c>
      <c r="B53" s="21">
        <v>2</v>
      </c>
    </row>
    <row r="54" spans="1:2" x14ac:dyDescent="0.2">
      <c r="A54" s="21" t="s">
        <v>6</v>
      </c>
      <c r="B54" s="21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47</v>
      </c>
    </row>
    <row r="57" spans="1:2" x14ac:dyDescent="0.2">
      <c r="A57" s="21" t="s">
        <v>5</v>
      </c>
      <c r="B57" s="21">
        <v>3</v>
      </c>
    </row>
    <row r="58" spans="1:2" x14ac:dyDescent="0.2">
      <c r="A58" s="21" t="s">
        <v>6</v>
      </c>
      <c r="B58" s="21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47</v>
      </c>
    </row>
    <row r="61" spans="1:2" x14ac:dyDescent="0.2">
      <c r="A61" s="21" t="s">
        <v>5</v>
      </c>
      <c r="B61" s="21">
        <v>2</v>
      </c>
    </row>
    <row r="62" spans="1:2" x14ac:dyDescent="0.2">
      <c r="A62" s="21" t="s">
        <v>6</v>
      </c>
      <c r="B62" s="21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47</v>
      </c>
    </row>
    <row r="65" spans="1:2" x14ac:dyDescent="0.2">
      <c r="A65" s="21" t="s">
        <v>5</v>
      </c>
      <c r="B65" s="21">
        <v>5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4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5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46</v>
      </c>
    </row>
    <row r="97" spans="1:2" x14ac:dyDescent="0.2">
      <c r="A97" s="21" t="s">
        <v>5</v>
      </c>
      <c r="B97" s="21">
        <v>4</v>
      </c>
    </row>
    <row r="98" spans="1:2" x14ac:dyDescent="0.2">
      <c r="A98" s="21" t="s">
        <v>6</v>
      </c>
      <c r="B98" s="21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46</v>
      </c>
    </row>
    <row r="105" spans="1:2" x14ac:dyDescent="0.2">
      <c r="A105" s="21" t="s">
        <v>5</v>
      </c>
      <c r="B105" s="21">
        <v>4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46</v>
      </c>
    </row>
    <row r="113" spans="1:2" x14ac:dyDescent="0.2">
      <c r="A113" s="21" t="s">
        <v>5</v>
      </c>
      <c r="B113" s="21">
        <v>4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s="21" t="s">
        <v>39</v>
      </c>
    </row>
    <row r="136" spans="1:2" x14ac:dyDescent="0.2">
      <c r="A136" t="s">
        <v>4</v>
      </c>
      <c r="B136" s="21" t="s">
        <v>46</v>
      </c>
    </row>
    <row r="137" spans="1:2" x14ac:dyDescent="0.2">
      <c r="A137" t="s">
        <v>5</v>
      </c>
      <c r="B137" s="21">
        <v>1</v>
      </c>
    </row>
    <row r="138" spans="1:2" x14ac:dyDescent="0.2">
      <c r="A138" t="s">
        <v>6</v>
      </c>
      <c r="B138" s="21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s="21" t="s">
        <v>44</v>
      </c>
    </row>
    <row r="156" spans="1:2" x14ac:dyDescent="0.2">
      <c r="A156" t="s">
        <v>4</v>
      </c>
      <c r="B156" s="21" t="s">
        <v>46</v>
      </c>
    </row>
    <row r="157" spans="1:2" x14ac:dyDescent="0.2">
      <c r="A157" t="s">
        <v>5</v>
      </c>
      <c r="B157" s="21">
        <v>4</v>
      </c>
    </row>
    <row r="158" spans="1:2" x14ac:dyDescent="0.2">
      <c r="A158" t="s">
        <v>6</v>
      </c>
      <c r="B158" s="21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0E45-F851-4847-8DE8-6CD088605B54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20" customWidth="1"/>
    <col min="5" max="5" width="32.1640625" customWidth="1"/>
    <col min="7" max="7" width="15.83203125" customWidth="1"/>
  </cols>
  <sheetData>
    <row r="1" spans="1:8" ht="17" thickBot="1" x14ac:dyDescent="0.25">
      <c r="A1" t="s">
        <v>0</v>
      </c>
      <c r="B1">
        <v>14</v>
      </c>
    </row>
    <row r="2" spans="1:8" x14ac:dyDescent="0.2">
      <c r="A2" t="s">
        <v>1</v>
      </c>
      <c r="B2">
        <v>20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0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0</v>
      </c>
    </row>
    <row r="5" spans="1:8" x14ac:dyDescent="0.2">
      <c r="A5" t="s">
        <v>5</v>
      </c>
      <c r="B5">
        <v>5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157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v>0</v>
      </c>
      <c r="G6" s="6" t="s">
        <v>55</v>
      </c>
      <c r="H6" s="7">
        <f>SUM(F5/F7)</f>
        <v>3.9249999999999998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40</v>
      </c>
      <c r="G7" s="15" t="s">
        <v>56</v>
      </c>
      <c r="H7" s="16" t="e">
        <f>SUM(F6)/H3</f>
        <v>#DIV/0!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3</v>
      </c>
      <c r="E9" s="5" t="s">
        <v>58</v>
      </c>
      <c r="H9" s="7">
        <v>0</v>
      </c>
    </row>
    <row r="10" spans="1:8" x14ac:dyDescent="0.2">
      <c r="A10" t="s">
        <v>6</v>
      </c>
      <c r="B10" t="b">
        <v>0</v>
      </c>
      <c r="E10" s="5" t="s">
        <v>51</v>
      </c>
      <c r="H10" s="7" t="e">
        <f>SUM(H9/H3)*100</f>
        <v>#DIV/0!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 t="e">
        <f>SUM(B161,B149,B145,B141,B129,B121,B109,B89,B85)/H9</f>
        <v>#DIV/0!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3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20</v>
      </c>
      <c r="H14">
        <f>SUM((F14/20)*100)</f>
        <v>100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20</v>
      </c>
      <c r="H15">
        <f>SUM((F15/20)*100)</f>
        <v>100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4</v>
      </c>
      <c r="E17" t="s">
        <v>65</v>
      </c>
      <c r="F17">
        <f>SUM((20-H9)/20)</f>
        <v>1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20</v>
      </c>
      <c r="G20" t="s">
        <v>68</v>
      </c>
      <c r="H20">
        <f>SUM(F20/20)</f>
        <v>1</v>
      </c>
    </row>
    <row r="21" spans="1:8" x14ac:dyDescent="0.2">
      <c r="A21" t="s">
        <v>5</v>
      </c>
      <c r="B21">
        <v>4</v>
      </c>
      <c r="E21" t="s">
        <v>66</v>
      </c>
      <c r="F21">
        <f>SUM(H3-H9)</f>
        <v>0</v>
      </c>
      <c r="G21" t="s">
        <v>69</v>
      </c>
      <c r="H21">
        <f>SUM(F21/20)</f>
        <v>0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</f>
        <v>80</v>
      </c>
      <c r="G24" t="e">
        <f>H11</f>
        <v>#DIV/0!</v>
      </c>
      <c r="H24">
        <f>SUM(F24/(20-H9))</f>
        <v>4</v>
      </c>
    </row>
    <row r="25" spans="1:8" x14ac:dyDescent="0.2">
      <c r="A25" t="s">
        <v>5</v>
      </c>
      <c r="B25">
        <v>4</v>
      </c>
      <c r="E25" t="s">
        <v>71</v>
      </c>
      <c r="F25">
        <f>SUM(F5-F24)</f>
        <v>77</v>
      </c>
      <c r="G25" t="e">
        <f>SUM(F6-((H11)*H9))/F29</f>
        <v>#DIV/0!</v>
      </c>
      <c r="H25">
        <f>SUM(F25/(20-(H3-H9)))</f>
        <v>3.85</v>
      </c>
    </row>
    <row r="26" spans="1:8" x14ac:dyDescent="0.2">
      <c r="A26" t="s">
        <v>6</v>
      </c>
      <c r="B26" t="b">
        <v>0</v>
      </c>
      <c r="G26" t="e">
        <f>SUM(F6/H3)</f>
        <v>#DIV/0!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0</v>
      </c>
      <c r="H28">
        <f>SUM(H9/20)*100</f>
        <v>0</v>
      </c>
    </row>
    <row r="29" spans="1:8" x14ac:dyDescent="0.2">
      <c r="A29" t="s">
        <v>5</v>
      </c>
      <c r="B29">
        <v>5</v>
      </c>
      <c r="E29" t="s">
        <v>71</v>
      </c>
      <c r="F29">
        <f>SUM(20-F15)</f>
        <v>0</v>
      </c>
      <c r="H29">
        <f xml:space="preserve"> SUM(100-H15)</f>
        <v>0</v>
      </c>
    </row>
    <row r="30" spans="1:8" x14ac:dyDescent="0.2">
      <c r="A30" t="s">
        <v>6</v>
      </c>
      <c r="B30" t="b">
        <v>1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5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5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5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5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1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E551-15A0-FC41-8933-85EC31CDBE01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8.6640625" customWidth="1"/>
    <col min="5" max="5" width="32.5" customWidth="1"/>
    <col min="7" max="7" width="16.6640625" customWidth="1"/>
  </cols>
  <sheetData>
    <row r="1" spans="1:8" ht="17" thickBot="1" x14ac:dyDescent="0.25">
      <c r="A1" t="s">
        <v>0</v>
      </c>
      <c r="B1">
        <v>15</v>
      </c>
    </row>
    <row r="2" spans="1:8" x14ac:dyDescent="0.2">
      <c r="A2" t="s">
        <v>1</v>
      </c>
      <c r="B2">
        <v>20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2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5</v>
      </c>
    </row>
    <row r="5" spans="1:8" x14ac:dyDescent="0.2">
      <c r="A5" t="s">
        <v>5</v>
      </c>
      <c r="B5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117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SUM(B17,B65)</f>
        <v>5</v>
      </c>
      <c r="G6" s="6" t="s">
        <v>55</v>
      </c>
      <c r="H6" s="7">
        <f>SUM(F5/F7)</f>
        <v>3.0789473684210527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38</v>
      </c>
      <c r="G7" s="15" t="s">
        <v>56</v>
      </c>
      <c r="H7" s="16">
        <f>SUM(F6)/H3</f>
        <v>2.5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3</v>
      </c>
      <c r="E9" s="5" t="s">
        <v>58</v>
      </c>
      <c r="H9" s="7">
        <v>0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 t="e">
        <f>SUM(B157,B137,B113,B105,B97)/H9</f>
        <v>#DIV/0!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3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20</v>
      </c>
      <c r="H14">
        <f>SUM((F14/20)*100)</f>
        <v>100</v>
      </c>
    </row>
    <row r="15" spans="1:8" x14ac:dyDescent="0.2">
      <c r="A15" s="21" t="s">
        <v>2</v>
      </c>
      <c r="B15" s="21" t="s">
        <v>9</v>
      </c>
      <c r="E15" t="s">
        <v>63</v>
      </c>
      <c r="F15">
        <f>SUM(20-(H3-H9))</f>
        <v>18</v>
      </c>
      <c r="H15">
        <f>SUM((F15/20)*100)</f>
        <v>90</v>
      </c>
    </row>
    <row r="16" spans="1:8" x14ac:dyDescent="0.2">
      <c r="A16" s="21" t="s">
        <v>4</v>
      </c>
      <c r="B16" s="21" t="s">
        <v>47</v>
      </c>
      <c r="E16" s="22" t="s">
        <v>64</v>
      </c>
    </row>
    <row r="17" spans="1:8" x14ac:dyDescent="0.2">
      <c r="A17" s="21" t="s">
        <v>5</v>
      </c>
      <c r="B17" s="21">
        <v>3</v>
      </c>
      <c r="E17" t="s">
        <v>65</v>
      </c>
      <c r="F17">
        <f>SUM((20-H9)/20)</f>
        <v>1</v>
      </c>
    </row>
    <row r="18" spans="1:8" x14ac:dyDescent="0.2">
      <c r="A18" s="21" t="s">
        <v>6</v>
      </c>
      <c r="B18" s="21" t="b">
        <v>0</v>
      </c>
      <c r="E18" t="s">
        <v>66</v>
      </c>
      <c r="F18">
        <f>SUM(H9/20)</f>
        <v>0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18</v>
      </c>
      <c r="G20" t="s">
        <v>68</v>
      </c>
      <c r="H20">
        <f>SUM(F20/20)</f>
        <v>0.9</v>
      </c>
    </row>
    <row r="21" spans="1:8" x14ac:dyDescent="0.2">
      <c r="A21" t="s">
        <v>5</v>
      </c>
      <c r="B21">
        <v>3</v>
      </c>
      <c r="E21" t="s">
        <v>66</v>
      </c>
      <c r="F21">
        <f>SUM(H3-H9)</f>
        <v>2</v>
      </c>
      <c r="G21" t="s">
        <v>69</v>
      </c>
      <c r="H21">
        <f>SUM(F21/20)</f>
        <v>0.1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</f>
        <v>62</v>
      </c>
      <c r="G24" t="e">
        <f>H11</f>
        <v>#DIV/0!</v>
      </c>
      <c r="H24">
        <f>SUM(F24/(20-H9))</f>
        <v>3.1</v>
      </c>
    </row>
    <row r="25" spans="1:8" x14ac:dyDescent="0.2">
      <c r="A25" t="s">
        <v>5</v>
      </c>
      <c r="B25">
        <v>3</v>
      </c>
      <c r="E25" t="s">
        <v>71</v>
      </c>
      <c r="F25">
        <f>SUM(F5-F24)</f>
        <v>55</v>
      </c>
      <c r="G25" t="e">
        <f>SUM(F6-((H11)*H9))/F29</f>
        <v>#DIV/0!</v>
      </c>
      <c r="H25">
        <f>SUM(F25/(20-(H3-H9)))</f>
        <v>3.0555555555555554</v>
      </c>
    </row>
    <row r="26" spans="1:8" x14ac:dyDescent="0.2">
      <c r="A26" t="s">
        <v>6</v>
      </c>
      <c r="B26" t="b">
        <v>0</v>
      </c>
      <c r="G26">
        <f>SUM(F6/H3)</f>
        <v>2.5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0</v>
      </c>
      <c r="H28">
        <f>SUM(H9/20)*100</f>
        <v>0</v>
      </c>
    </row>
    <row r="29" spans="1:8" x14ac:dyDescent="0.2">
      <c r="A29" t="s">
        <v>5</v>
      </c>
      <c r="B29">
        <v>3</v>
      </c>
      <c r="E29" t="s">
        <v>71</v>
      </c>
      <c r="F29">
        <f>SUM(20-F15)</f>
        <v>2</v>
      </c>
      <c r="H29">
        <f xml:space="preserve"> SUM(100-H15)</f>
        <v>10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47</v>
      </c>
    </row>
    <row r="65" spans="1:2" x14ac:dyDescent="0.2">
      <c r="A65" s="21" t="s">
        <v>5</v>
      </c>
      <c r="B65" s="21">
        <v>2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1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2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1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96BF-5D54-5A46-BBC3-12D30C9A3B26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8.83203125" customWidth="1"/>
    <col min="5" max="5" width="32.5" customWidth="1"/>
    <col min="7" max="7" width="17.33203125" customWidth="1"/>
  </cols>
  <sheetData>
    <row r="1" spans="1:8" ht="17" thickBot="1" x14ac:dyDescent="0.25">
      <c r="A1" t="s">
        <v>0</v>
      </c>
      <c r="B1">
        <v>16</v>
      </c>
    </row>
    <row r="2" spans="1:8" x14ac:dyDescent="0.2">
      <c r="A2" t="s">
        <v>1</v>
      </c>
      <c r="B2">
        <v>18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6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15</v>
      </c>
    </row>
    <row r="5" spans="1:8" x14ac:dyDescent="0.2">
      <c r="A5" t="s">
        <v>5</v>
      </c>
      <c r="B5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108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SUM(B153,B141,B121,B109,B9,B13)</f>
        <v>16</v>
      </c>
      <c r="G6" s="6" t="s">
        <v>55</v>
      </c>
      <c r="H6" s="7">
        <f>SUM(F5/F7)</f>
        <v>3.1764705882352939</v>
      </c>
    </row>
    <row r="7" spans="1:8" x14ac:dyDescent="0.2">
      <c r="A7" s="21" t="s">
        <v>2</v>
      </c>
      <c r="B7" s="21" t="s">
        <v>7</v>
      </c>
      <c r="E7" s="13" t="s">
        <v>55</v>
      </c>
      <c r="F7" s="14">
        <f>SUM(40-H3)</f>
        <v>34</v>
      </c>
      <c r="G7" s="15" t="s">
        <v>56</v>
      </c>
      <c r="H7" s="16">
        <f>SUM(F6)/H3</f>
        <v>2.6666666666666665</v>
      </c>
    </row>
    <row r="8" spans="1:8" x14ac:dyDescent="0.2">
      <c r="A8" s="21" t="s">
        <v>4</v>
      </c>
      <c r="B8" s="21" t="s">
        <v>47</v>
      </c>
      <c r="E8" s="17" t="s">
        <v>57</v>
      </c>
      <c r="H8" s="7"/>
    </row>
    <row r="9" spans="1:8" x14ac:dyDescent="0.2">
      <c r="A9" s="21" t="s">
        <v>5</v>
      </c>
      <c r="B9" s="21">
        <v>2</v>
      </c>
      <c r="E9" s="5" t="s">
        <v>58</v>
      </c>
      <c r="H9" s="7">
        <v>4</v>
      </c>
    </row>
    <row r="10" spans="1:8" x14ac:dyDescent="0.2">
      <c r="A10" s="21" t="s">
        <v>6</v>
      </c>
      <c r="B10" s="21" t="b">
        <v>0</v>
      </c>
      <c r="E10" s="5" t="s">
        <v>51</v>
      </c>
      <c r="H10" s="7">
        <f>SUM(H9/H3)*100</f>
        <v>66.666666666666657</v>
      </c>
    </row>
    <row r="11" spans="1:8" ht="17" thickBot="1" x14ac:dyDescent="0.25">
      <c r="A11" s="21" t="s">
        <v>2</v>
      </c>
      <c r="B11" s="21" t="s">
        <v>8</v>
      </c>
      <c r="E11" s="18" t="s">
        <v>59</v>
      </c>
      <c r="F11" s="19"/>
      <c r="G11" s="19"/>
      <c r="H11" s="20">
        <f>SUM(B153,B141,B121,B109)/H9</f>
        <v>2.75</v>
      </c>
    </row>
    <row r="12" spans="1:8" x14ac:dyDescent="0.2">
      <c r="A12" s="21" t="s">
        <v>4</v>
      </c>
      <c r="B12" s="21" t="s">
        <v>47</v>
      </c>
      <c r="E12" s="22" t="s">
        <v>60</v>
      </c>
    </row>
    <row r="13" spans="1:8" x14ac:dyDescent="0.2">
      <c r="A13" s="21" t="s">
        <v>5</v>
      </c>
      <c r="B13" s="21">
        <v>3</v>
      </c>
      <c r="H13" s="22" t="s">
        <v>61</v>
      </c>
    </row>
    <row r="14" spans="1:8" x14ac:dyDescent="0.2">
      <c r="A14" s="21" t="s">
        <v>6</v>
      </c>
      <c r="B14" s="21" t="b">
        <v>0</v>
      </c>
      <c r="E14" t="s">
        <v>62</v>
      </c>
      <c r="F14">
        <f>SUM((20-H9))</f>
        <v>16</v>
      </c>
      <c r="H14">
        <f>SUM((F14/20)*100)</f>
        <v>80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18</v>
      </c>
      <c r="H15">
        <f>SUM((F15/20)*100)</f>
        <v>90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3</v>
      </c>
      <c r="E17" t="s">
        <v>65</v>
      </c>
      <c r="F17">
        <f>SUM((20-H9)/20)</f>
        <v>0.8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0.2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18</v>
      </c>
      <c r="G20" t="s">
        <v>68</v>
      </c>
      <c r="H20">
        <f>SUM(F20/20)</f>
        <v>0.9</v>
      </c>
    </row>
    <row r="21" spans="1:8" x14ac:dyDescent="0.2">
      <c r="A21" t="s">
        <v>5</v>
      </c>
      <c r="B21">
        <v>3</v>
      </c>
      <c r="E21" t="s">
        <v>66</v>
      </c>
      <c r="F21">
        <f>SUM(H3-H9)</f>
        <v>2</v>
      </c>
      <c r="G21" t="s">
        <v>69</v>
      </c>
      <c r="H21">
        <f>SUM(F21/20)</f>
        <v>0.1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51</v>
      </c>
      <c r="G24">
        <f>H11</f>
        <v>2.75</v>
      </c>
      <c r="H24">
        <f>SUM(F24/(20-H9))</f>
        <v>3.1875</v>
      </c>
    </row>
    <row r="25" spans="1:8" x14ac:dyDescent="0.2">
      <c r="A25" t="s">
        <v>5</v>
      </c>
      <c r="B25">
        <v>3</v>
      </c>
      <c r="E25" t="s">
        <v>71</v>
      </c>
      <c r="F25">
        <f>SUM(F5-F24)</f>
        <v>57</v>
      </c>
      <c r="G25">
        <f>SUM(F6-((H11)*H9))/F29</f>
        <v>2.5</v>
      </c>
      <c r="H25">
        <f>SUM(F25/(20-(H3-H9)))</f>
        <v>3.1666666666666665</v>
      </c>
    </row>
    <row r="26" spans="1:8" x14ac:dyDescent="0.2">
      <c r="A26" t="s">
        <v>6</v>
      </c>
      <c r="B26" t="b">
        <v>0</v>
      </c>
      <c r="G26">
        <f>SUM(F6/H3)</f>
        <v>2.6666666666666665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4</v>
      </c>
      <c r="H28">
        <f>SUM(H9/20)*100</f>
        <v>20</v>
      </c>
    </row>
    <row r="29" spans="1:8" x14ac:dyDescent="0.2">
      <c r="A29" t="s">
        <v>5</v>
      </c>
      <c r="B29">
        <v>3</v>
      </c>
      <c r="E29" t="s">
        <v>71</v>
      </c>
      <c r="F29">
        <f>SUM(20-F15)</f>
        <v>2</v>
      </c>
      <c r="H29">
        <f xml:space="preserve"> SUM(100-H15)</f>
        <v>10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46</v>
      </c>
    </row>
    <row r="109" spans="1:2" x14ac:dyDescent="0.2">
      <c r="A109" s="21" t="s">
        <v>5</v>
      </c>
      <c r="B109" s="21">
        <v>2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46</v>
      </c>
    </row>
    <row r="121" spans="1:2" x14ac:dyDescent="0.2">
      <c r="A121" s="21" t="s">
        <v>5</v>
      </c>
      <c r="B121" s="21">
        <v>3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s="21" t="s">
        <v>2</v>
      </c>
      <c r="B139" s="21" t="s">
        <v>40</v>
      </c>
    </row>
    <row r="140" spans="1:2" x14ac:dyDescent="0.2">
      <c r="A140" s="21" t="s">
        <v>4</v>
      </c>
      <c r="B140" s="21" t="s">
        <v>46</v>
      </c>
    </row>
    <row r="141" spans="1:2" x14ac:dyDescent="0.2">
      <c r="A141" s="21" t="s">
        <v>5</v>
      </c>
      <c r="B141" s="21">
        <v>3</v>
      </c>
    </row>
    <row r="142" spans="1:2" x14ac:dyDescent="0.2">
      <c r="A142" s="21" t="s">
        <v>6</v>
      </c>
      <c r="B142" s="21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46</v>
      </c>
    </row>
    <row r="153" spans="1:2" x14ac:dyDescent="0.2">
      <c r="A153" s="21" t="s">
        <v>5</v>
      </c>
      <c r="B153" s="21">
        <v>3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B9BE6-609A-2D4D-B622-987B566378EE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7.5" customWidth="1"/>
    <col min="5" max="5" width="32.83203125" customWidth="1"/>
    <col min="7" max="7" width="17.1640625" customWidth="1"/>
  </cols>
  <sheetData>
    <row r="1" spans="1:8" ht="17" thickBot="1" x14ac:dyDescent="0.25">
      <c r="A1" t="s">
        <v>0</v>
      </c>
      <c r="B1">
        <v>17</v>
      </c>
    </row>
    <row r="2" spans="1:8" x14ac:dyDescent="0.2">
      <c r="A2" t="s">
        <v>1</v>
      </c>
      <c r="B2">
        <v>20</v>
      </c>
      <c r="E2" s="1" t="s">
        <v>48</v>
      </c>
      <c r="F2" s="2"/>
      <c r="G2" s="3" t="s">
        <v>49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50</v>
      </c>
      <c r="H3" s="7">
        <v>12</v>
      </c>
    </row>
    <row r="4" spans="1:8" x14ac:dyDescent="0.2">
      <c r="A4" s="21" t="s">
        <v>4</v>
      </c>
      <c r="B4" s="21" t="s">
        <v>47</v>
      </c>
      <c r="E4" s="5"/>
      <c r="G4" s="6" t="s">
        <v>51</v>
      </c>
      <c r="H4" s="7">
        <f>(H3/40)*100</f>
        <v>30</v>
      </c>
    </row>
    <row r="5" spans="1:8" x14ac:dyDescent="0.2">
      <c r="A5" s="21" t="s">
        <v>5</v>
      </c>
      <c r="B5" s="21">
        <v>2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45</v>
      </c>
      <c r="G5" s="10" t="s">
        <v>53</v>
      </c>
      <c r="H5" s="7"/>
    </row>
    <row r="6" spans="1:8" x14ac:dyDescent="0.2">
      <c r="A6" s="21" t="s">
        <v>6</v>
      </c>
      <c r="B6" s="21" t="b">
        <v>0</v>
      </c>
      <c r="E6" s="11" t="s">
        <v>54</v>
      </c>
      <c r="F6" s="12">
        <f>SUM(B153,B149,B137,B125,B109,B105,B101,B85,B5,B37,B45,B49)</f>
        <v>21</v>
      </c>
      <c r="G6" s="6" t="s">
        <v>55</v>
      </c>
      <c r="H6" s="7">
        <f>SUM(F5/F7)</f>
        <v>1.6071428571428572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28</v>
      </c>
      <c r="G7" s="15" t="s">
        <v>56</v>
      </c>
      <c r="H7" s="16">
        <f>SUM(F6)/H3</f>
        <v>1.75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1</v>
      </c>
      <c r="E9" s="5" t="s">
        <v>58</v>
      </c>
      <c r="H9" s="7">
        <v>8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66.666666666666657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SUM(B153,B149,B137,B125,B109,B105,B101,B85)/H9</f>
        <v>1.5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1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12</v>
      </c>
      <c r="H14">
        <f>SUM((F14/20)*100)</f>
        <v>60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16</v>
      </c>
      <c r="H15">
        <f>SUM((F15/20)*100)</f>
        <v>80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1</v>
      </c>
      <c r="E17" t="s">
        <v>65</v>
      </c>
      <c r="F17">
        <f>SUM((20-H9)/20)</f>
        <v>0.6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0.4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16</v>
      </c>
      <c r="G20" t="s">
        <v>68</v>
      </c>
      <c r="H20">
        <f>SUM(F20/20)</f>
        <v>0.8</v>
      </c>
    </row>
    <row r="21" spans="1:8" x14ac:dyDescent="0.2">
      <c r="A21" t="s">
        <v>5</v>
      </c>
      <c r="B21">
        <v>1</v>
      </c>
      <c r="E21" t="s">
        <v>66</v>
      </c>
      <c r="F21">
        <f>SUM(H3-H9)</f>
        <v>4</v>
      </c>
      <c r="G21" t="s">
        <v>69</v>
      </c>
      <c r="H21">
        <f>SUM(F21/20)</f>
        <v>0.2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27</v>
      </c>
      <c r="G24">
        <f>H11</f>
        <v>1.5</v>
      </c>
      <c r="H24">
        <f>SUM(F24/(20-H9))</f>
        <v>2.25</v>
      </c>
    </row>
    <row r="25" spans="1:8" x14ac:dyDescent="0.2">
      <c r="A25" t="s">
        <v>5</v>
      </c>
      <c r="B25">
        <v>1</v>
      </c>
      <c r="E25" t="s">
        <v>71</v>
      </c>
      <c r="F25">
        <f>SUM(F5-F24)</f>
        <v>18</v>
      </c>
      <c r="G25">
        <f>SUM(F6-((H11)*H9))/F29</f>
        <v>2.25</v>
      </c>
      <c r="H25">
        <f>SUM(F25/(20-(H3-H9)))</f>
        <v>1.125</v>
      </c>
    </row>
    <row r="26" spans="1:8" x14ac:dyDescent="0.2">
      <c r="A26" t="s">
        <v>6</v>
      </c>
      <c r="B26" t="b">
        <v>0</v>
      </c>
      <c r="G26">
        <f>SUM(F6/H3)</f>
        <v>1.75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8</v>
      </c>
      <c r="H28">
        <f>SUM(H9/20)*100</f>
        <v>40</v>
      </c>
    </row>
    <row r="29" spans="1:8" x14ac:dyDescent="0.2">
      <c r="A29" t="s">
        <v>5</v>
      </c>
      <c r="B29">
        <v>2</v>
      </c>
      <c r="E29" t="s">
        <v>71</v>
      </c>
      <c r="F29">
        <f>SUM(20-F15)</f>
        <v>4</v>
      </c>
      <c r="H29">
        <f xml:space="preserve"> SUM(100-H15)</f>
        <v>20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1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47</v>
      </c>
    </row>
    <row r="37" spans="1:2" x14ac:dyDescent="0.2">
      <c r="A37" s="21" t="s">
        <v>5</v>
      </c>
      <c r="B37" s="21">
        <v>3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1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47</v>
      </c>
    </row>
    <row r="45" spans="1:2" x14ac:dyDescent="0.2">
      <c r="A45" s="21" t="s">
        <v>5</v>
      </c>
      <c r="B45" s="21">
        <v>2</v>
      </c>
    </row>
    <row r="46" spans="1:2" x14ac:dyDescent="0.2">
      <c r="A46" s="21" t="s">
        <v>6</v>
      </c>
      <c r="B46" s="21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47</v>
      </c>
    </row>
    <row r="49" spans="1:2" x14ac:dyDescent="0.2">
      <c r="A49" s="21" t="s">
        <v>5</v>
      </c>
      <c r="B49" s="21">
        <v>2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1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1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1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1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1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1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1</v>
      </c>
    </row>
    <row r="82" spans="1:2" x14ac:dyDescent="0.2">
      <c r="A82" t="s">
        <v>6</v>
      </c>
      <c r="B82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46</v>
      </c>
    </row>
    <row r="85" spans="1:2" x14ac:dyDescent="0.2">
      <c r="A85" s="21" t="s">
        <v>5</v>
      </c>
      <c r="B85" s="21">
        <v>2</v>
      </c>
    </row>
    <row r="86" spans="1:2" x14ac:dyDescent="0.2">
      <c r="A86" s="21" t="s">
        <v>6</v>
      </c>
      <c r="B86" s="21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46</v>
      </c>
    </row>
    <row r="101" spans="1:2" x14ac:dyDescent="0.2">
      <c r="A101" s="21" t="s">
        <v>5</v>
      </c>
      <c r="B101" s="21">
        <v>2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46</v>
      </c>
    </row>
    <row r="105" spans="1:2" x14ac:dyDescent="0.2">
      <c r="A105" s="21" t="s">
        <v>5</v>
      </c>
      <c r="B105" s="21">
        <v>2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46</v>
      </c>
    </row>
    <row r="109" spans="1:2" x14ac:dyDescent="0.2">
      <c r="A109" s="21" t="s">
        <v>5</v>
      </c>
      <c r="B109" s="21">
        <v>2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46</v>
      </c>
    </row>
    <row r="125" spans="1:2" x14ac:dyDescent="0.2">
      <c r="A125" s="21" t="s">
        <v>5</v>
      </c>
      <c r="B125" s="21">
        <v>1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s="21" t="s">
        <v>2</v>
      </c>
      <c r="B135" s="21" t="s">
        <v>39</v>
      </c>
    </row>
    <row r="136" spans="1:2" x14ac:dyDescent="0.2">
      <c r="A136" s="21" t="s">
        <v>4</v>
      </c>
      <c r="B136" s="21" t="s">
        <v>46</v>
      </c>
    </row>
    <row r="137" spans="1:2" x14ac:dyDescent="0.2">
      <c r="A137" s="21" t="s">
        <v>5</v>
      </c>
      <c r="B137" s="21">
        <v>1</v>
      </c>
    </row>
    <row r="138" spans="1:2" x14ac:dyDescent="0.2">
      <c r="A138" s="21" t="s">
        <v>6</v>
      </c>
      <c r="B138" s="21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46</v>
      </c>
    </row>
    <row r="149" spans="1:2" x14ac:dyDescent="0.2">
      <c r="A149" s="21" t="s">
        <v>5</v>
      </c>
      <c r="B149" s="21">
        <v>1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46</v>
      </c>
    </row>
    <row r="153" spans="1:2" x14ac:dyDescent="0.2">
      <c r="A153" s="21" t="s">
        <v>5</v>
      </c>
      <c r="B153" s="21">
        <v>1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1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1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649E-19A3-FB48-BD7B-4586972677E7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6.5" customWidth="1"/>
    <col min="5" max="5" width="32.6640625" customWidth="1"/>
    <col min="7" max="7" width="17" customWidth="1"/>
  </cols>
  <sheetData>
    <row r="1" spans="1:8" ht="17" thickBot="1" x14ac:dyDescent="0.25">
      <c r="A1" t="s">
        <v>0</v>
      </c>
      <c r="B1">
        <v>18</v>
      </c>
    </row>
    <row r="2" spans="1:8" x14ac:dyDescent="0.2">
      <c r="A2" t="s">
        <v>1</v>
      </c>
      <c r="B2">
        <v>23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7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17.5</v>
      </c>
    </row>
    <row r="5" spans="1:8" x14ac:dyDescent="0.2">
      <c r="A5" t="s">
        <v>5</v>
      </c>
      <c r="B5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110</v>
      </c>
      <c r="G5" s="10" t="s">
        <v>53</v>
      </c>
      <c r="H5" s="7"/>
    </row>
    <row r="6" spans="1:8" x14ac:dyDescent="0.2">
      <c r="A6" t="s">
        <v>6</v>
      </c>
      <c r="B6" t="b">
        <v>1</v>
      </c>
      <c r="E6" s="11" t="s">
        <v>54</v>
      </c>
      <c r="F6" s="12">
        <f>SUM(B157,B149,B109,B89,B13,B73,B81)</f>
        <v>21</v>
      </c>
      <c r="G6" s="6" t="s">
        <v>55</v>
      </c>
      <c r="H6" s="7">
        <f>SUM(F5/F7)</f>
        <v>3.3333333333333335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33</v>
      </c>
      <c r="G7" s="15" t="s">
        <v>56</v>
      </c>
      <c r="H7" s="16">
        <f>SUM(F6)/H3</f>
        <v>3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3</v>
      </c>
      <c r="E9" s="5" t="s">
        <v>58</v>
      </c>
      <c r="H9" s="7">
        <v>4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57.142857142857139</v>
      </c>
    </row>
    <row r="11" spans="1:8" ht="17" thickBot="1" x14ac:dyDescent="0.25">
      <c r="A11" s="21" t="s">
        <v>2</v>
      </c>
      <c r="B11" s="21" t="s">
        <v>8</v>
      </c>
      <c r="E11" s="18" t="s">
        <v>59</v>
      </c>
      <c r="F11" s="19"/>
      <c r="G11" s="19"/>
      <c r="H11" s="20">
        <f>SUM(B157,B149,B109,B89)/H9</f>
        <v>2.5</v>
      </c>
    </row>
    <row r="12" spans="1:8" x14ac:dyDescent="0.2">
      <c r="A12" s="21" t="s">
        <v>4</v>
      </c>
      <c r="B12" s="21" t="s">
        <v>47</v>
      </c>
      <c r="E12" s="22" t="s">
        <v>60</v>
      </c>
    </row>
    <row r="13" spans="1:8" x14ac:dyDescent="0.2">
      <c r="A13" s="21" t="s">
        <v>5</v>
      </c>
      <c r="B13" s="21">
        <v>4</v>
      </c>
      <c r="H13" s="22" t="s">
        <v>61</v>
      </c>
    </row>
    <row r="14" spans="1:8" x14ac:dyDescent="0.2">
      <c r="A14" s="21" t="s">
        <v>6</v>
      </c>
      <c r="B14" s="21" t="b">
        <v>1</v>
      </c>
      <c r="E14" t="s">
        <v>62</v>
      </c>
      <c r="F14">
        <f>SUM((20-H9))</f>
        <v>16</v>
      </c>
      <c r="H14">
        <f>SUM((F14/20)*100)</f>
        <v>80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17</v>
      </c>
      <c r="H15">
        <f>SUM((F15/20)*100)</f>
        <v>85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4</v>
      </c>
      <c r="E17" t="s">
        <v>65</v>
      </c>
      <c r="F17">
        <f>SUM((20-H9)/20)</f>
        <v>0.8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0.2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17</v>
      </c>
      <c r="G20" t="s">
        <v>68</v>
      </c>
      <c r="H20">
        <f>SUM(F20/20)</f>
        <v>0.85</v>
      </c>
    </row>
    <row r="21" spans="1:8" x14ac:dyDescent="0.2">
      <c r="A21" t="s">
        <v>5</v>
      </c>
      <c r="B21">
        <v>4</v>
      </c>
      <c r="E21" t="s">
        <v>66</v>
      </c>
      <c r="F21">
        <f>SUM(H3-H9)</f>
        <v>3</v>
      </c>
      <c r="G21" t="s">
        <v>69</v>
      </c>
      <c r="H21">
        <f>SUM(F21/20)</f>
        <v>0.15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54</v>
      </c>
      <c r="G24">
        <f>H11</f>
        <v>2.5</v>
      </c>
      <c r="H24">
        <f>SUM(F24/(20-H9))</f>
        <v>3.375</v>
      </c>
    </row>
    <row r="25" spans="1:8" x14ac:dyDescent="0.2">
      <c r="A25" t="s">
        <v>5</v>
      </c>
      <c r="B25">
        <v>4</v>
      </c>
      <c r="E25" t="s">
        <v>71</v>
      </c>
      <c r="F25">
        <f>SUM(F5-F24)</f>
        <v>56</v>
      </c>
      <c r="G25">
        <f>SUM(F6-((H11)*H9))/F29</f>
        <v>3.6666666666666665</v>
      </c>
      <c r="H25">
        <f>SUM(F25/(20-(H3-H9)))</f>
        <v>3.2941176470588234</v>
      </c>
    </row>
    <row r="26" spans="1:8" x14ac:dyDescent="0.2">
      <c r="A26" t="s">
        <v>6</v>
      </c>
      <c r="B26" t="b">
        <v>0</v>
      </c>
      <c r="G26">
        <f>SUM(F6/H3)</f>
        <v>3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4</v>
      </c>
      <c r="H28">
        <f>SUM(H9/20)*100</f>
        <v>20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3</v>
      </c>
      <c r="H29">
        <f xml:space="preserve"> SUM(100-H15)</f>
        <v>15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1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4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47</v>
      </c>
    </row>
    <row r="81" spans="1:2" x14ac:dyDescent="0.2">
      <c r="A81" s="21" t="s">
        <v>5</v>
      </c>
      <c r="B81" s="21">
        <v>3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46</v>
      </c>
    </row>
    <row r="89" spans="1:2" x14ac:dyDescent="0.2">
      <c r="A89" s="21" t="s">
        <v>5</v>
      </c>
      <c r="B89" s="21">
        <v>4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1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46</v>
      </c>
    </row>
    <row r="109" spans="1:2" x14ac:dyDescent="0.2">
      <c r="A109" s="21" t="s">
        <v>5</v>
      </c>
      <c r="B109" s="21">
        <v>2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1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1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1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46</v>
      </c>
    </row>
    <row r="149" spans="1:2" x14ac:dyDescent="0.2">
      <c r="A149" s="21" t="s">
        <v>5</v>
      </c>
      <c r="B149" s="21">
        <v>2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s="21" t="s">
        <v>2</v>
      </c>
      <c r="B155" s="21" t="s">
        <v>44</v>
      </c>
    </row>
    <row r="156" spans="1:2" x14ac:dyDescent="0.2">
      <c r="A156" s="21" t="s">
        <v>4</v>
      </c>
      <c r="B156" s="21" t="s">
        <v>46</v>
      </c>
    </row>
    <row r="157" spans="1:2" x14ac:dyDescent="0.2">
      <c r="A157" s="21" t="s">
        <v>5</v>
      </c>
      <c r="B157" s="21">
        <v>2</v>
      </c>
    </row>
    <row r="158" spans="1:2" x14ac:dyDescent="0.2">
      <c r="A158" s="21" t="s">
        <v>6</v>
      </c>
      <c r="B158" s="21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DB91-8BC0-0849-92C0-971BD91FE8BC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8.1640625" customWidth="1"/>
    <col min="5" max="5" width="32.5" customWidth="1"/>
    <col min="7" max="7" width="17.1640625" customWidth="1"/>
  </cols>
  <sheetData>
    <row r="1" spans="1:8" ht="17" thickBot="1" x14ac:dyDescent="0.25">
      <c r="A1" t="s">
        <v>0</v>
      </c>
      <c r="B1">
        <v>19</v>
      </c>
    </row>
    <row r="2" spans="1:8" x14ac:dyDescent="0.2">
      <c r="A2" t="s">
        <v>1</v>
      </c>
      <c r="B2">
        <v>24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24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60</v>
      </c>
    </row>
    <row r="5" spans="1:8" x14ac:dyDescent="0.2">
      <c r="A5" t="s">
        <v>5</v>
      </c>
      <c r="B5">
        <v>2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47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SUM(B97,B89,B101,B109,B113,B117,B121,B125,B129,B145,B161,B9,B21,B25,B37,B41,B45,B49,B61,B65,B69,B73,B77,B81)</f>
        <v>59</v>
      </c>
      <c r="G6" s="6" t="s">
        <v>55</v>
      </c>
      <c r="H6" s="7">
        <f>SUM(F5/F7)</f>
        <v>2.9375</v>
      </c>
    </row>
    <row r="7" spans="1:8" x14ac:dyDescent="0.2">
      <c r="A7" s="21" t="s">
        <v>2</v>
      </c>
      <c r="B7" s="21" t="s">
        <v>7</v>
      </c>
      <c r="E7" s="13" t="s">
        <v>55</v>
      </c>
      <c r="F7" s="14">
        <f>SUM(40-H3)</f>
        <v>16</v>
      </c>
      <c r="G7" s="15" t="s">
        <v>56</v>
      </c>
      <c r="H7" s="16">
        <f>SUM(F6)/H3</f>
        <v>2.4583333333333335</v>
      </c>
    </row>
    <row r="8" spans="1:8" x14ac:dyDescent="0.2">
      <c r="A8" s="21" t="s">
        <v>4</v>
      </c>
      <c r="B8" s="21" t="s">
        <v>47</v>
      </c>
      <c r="E8" s="17" t="s">
        <v>57</v>
      </c>
      <c r="H8" s="7"/>
    </row>
    <row r="9" spans="1:8" x14ac:dyDescent="0.2">
      <c r="A9" s="21" t="s">
        <v>5</v>
      </c>
      <c r="B9" s="21">
        <v>2</v>
      </c>
      <c r="E9" s="5" t="s">
        <v>58</v>
      </c>
      <c r="H9" s="7">
        <v>11</v>
      </c>
    </row>
    <row r="10" spans="1:8" x14ac:dyDescent="0.2">
      <c r="A10" s="21" t="s">
        <v>6</v>
      </c>
      <c r="B10" s="21" t="b">
        <v>0</v>
      </c>
      <c r="E10" s="5" t="s">
        <v>51</v>
      </c>
      <c r="H10" s="7">
        <f>SUM(H9/H3)*100</f>
        <v>45.833333333333329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SUM(B97,B89,B101,B109,B113,B117,B121,B125,B129,B145,B161)/H9</f>
        <v>1.8181818181818181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3</v>
      </c>
      <c r="H13" s="22" t="s">
        <v>61</v>
      </c>
    </row>
    <row r="14" spans="1:8" x14ac:dyDescent="0.2">
      <c r="A14" t="s">
        <v>6</v>
      </c>
      <c r="B14" t="b">
        <v>1</v>
      </c>
      <c r="E14" t="s">
        <v>62</v>
      </c>
      <c r="F14">
        <f>SUM((20-H9))</f>
        <v>9</v>
      </c>
      <c r="H14">
        <f>SUM((F14/20)*100)</f>
        <v>45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7</v>
      </c>
      <c r="H15">
        <f>SUM((F15/20)*100)</f>
        <v>35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2</v>
      </c>
      <c r="E17" t="s">
        <v>65</v>
      </c>
      <c r="F17">
        <f>SUM((20-H9)/20)</f>
        <v>0.45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0.55000000000000004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7</v>
      </c>
      <c r="G20" t="s">
        <v>68</v>
      </c>
      <c r="H20">
        <f>SUM(F20/20)</f>
        <v>0.35</v>
      </c>
    </row>
    <row r="21" spans="1:8" x14ac:dyDescent="0.2">
      <c r="A21" s="21" t="s">
        <v>5</v>
      </c>
      <c r="B21" s="21">
        <v>4</v>
      </c>
      <c r="E21" t="s">
        <v>66</v>
      </c>
      <c r="F21">
        <f>SUM(H3-H9)</f>
        <v>13</v>
      </c>
      <c r="G21" t="s">
        <v>69</v>
      </c>
      <c r="H21">
        <f>SUM(F21/20)</f>
        <v>0.65</v>
      </c>
    </row>
    <row r="22" spans="1:8" x14ac:dyDescent="0.2">
      <c r="A22" s="21" t="s">
        <v>6</v>
      </c>
      <c r="B22" s="21" t="b">
        <v>0</v>
      </c>
    </row>
    <row r="23" spans="1:8" x14ac:dyDescent="0.2">
      <c r="A23" s="21" t="s">
        <v>2</v>
      </c>
      <c r="B23" s="21" t="s">
        <v>11</v>
      </c>
      <c r="E23" s="22" t="s">
        <v>70</v>
      </c>
      <c r="G23" s="22" t="s">
        <v>74</v>
      </c>
    </row>
    <row r="24" spans="1:8" x14ac:dyDescent="0.2">
      <c r="A24" s="21" t="s">
        <v>4</v>
      </c>
      <c r="B24" s="21" t="s">
        <v>47</v>
      </c>
      <c r="E24" t="s">
        <v>47</v>
      </c>
      <c r="F24">
        <f>SUM(B161,B157,B153,B149,B145,B141,B137,B133,B129,B125,B121,B117,B113,B109,B105,B101,B97,B93,B89,B85)-(H11*H9)</f>
        <v>32</v>
      </c>
      <c r="G24">
        <f>H11</f>
        <v>1.8181818181818181</v>
      </c>
      <c r="H24">
        <f>SUM(F24/(20-H9))</f>
        <v>3.5555555555555554</v>
      </c>
    </row>
    <row r="25" spans="1:8" x14ac:dyDescent="0.2">
      <c r="A25" s="21" t="s">
        <v>5</v>
      </c>
      <c r="B25" s="21">
        <v>4</v>
      </c>
      <c r="E25" t="s">
        <v>71</v>
      </c>
      <c r="F25">
        <f>SUM(F5-F24)</f>
        <v>15</v>
      </c>
      <c r="G25">
        <f>SUM(F6-((H11)*H9))/F29</f>
        <v>3</v>
      </c>
      <c r="H25">
        <f>SUM(F25/(20-(H3-H9)))</f>
        <v>2.1428571428571428</v>
      </c>
    </row>
    <row r="26" spans="1:8" x14ac:dyDescent="0.2">
      <c r="A26" t="s">
        <v>6</v>
      </c>
      <c r="B26" t="b">
        <v>1</v>
      </c>
      <c r="G26">
        <f>SUM(F6/H3)</f>
        <v>2.4583333333333335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11</v>
      </c>
      <c r="H28">
        <f>SUM(H9/20)*100</f>
        <v>55.000000000000007</v>
      </c>
    </row>
    <row r="29" spans="1:8" x14ac:dyDescent="0.2">
      <c r="A29" t="s">
        <v>5</v>
      </c>
      <c r="B29">
        <v>2</v>
      </c>
      <c r="E29" t="s">
        <v>71</v>
      </c>
      <c r="F29">
        <f>SUM(20-F15)</f>
        <v>13</v>
      </c>
      <c r="H29">
        <f xml:space="preserve"> SUM(100-H15)</f>
        <v>65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47</v>
      </c>
    </row>
    <row r="37" spans="1:2" x14ac:dyDescent="0.2">
      <c r="A37" s="21" t="s">
        <v>5</v>
      </c>
      <c r="B37" s="21">
        <v>4</v>
      </c>
    </row>
    <row r="38" spans="1:2" x14ac:dyDescent="0.2">
      <c r="A38" s="21" t="s">
        <v>6</v>
      </c>
      <c r="B38" s="21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47</v>
      </c>
    </row>
    <row r="41" spans="1:2" x14ac:dyDescent="0.2">
      <c r="A41" s="21" t="s">
        <v>5</v>
      </c>
      <c r="B41" s="21">
        <v>3</v>
      </c>
    </row>
    <row r="42" spans="1:2" x14ac:dyDescent="0.2">
      <c r="A42" s="21" t="s">
        <v>6</v>
      </c>
      <c r="B42" s="21" t="b">
        <v>1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47</v>
      </c>
    </row>
    <row r="45" spans="1:2" x14ac:dyDescent="0.2">
      <c r="A45" s="21" t="s">
        <v>5</v>
      </c>
      <c r="B45" s="21">
        <v>2</v>
      </c>
    </row>
    <row r="46" spans="1:2" x14ac:dyDescent="0.2">
      <c r="A46" s="21" t="s">
        <v>6</v>
      </c>
      <c r="B46" s="21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47</v>
      </c>
    </row>
    <row r="49" spans="1:2" x14ac:dyDescent="0.2">
      <c r="A49" s="21" t="s">
        <v>5</v>
      </c>
      <c r="B49" s="21">
        <v>4</v>
      </c>
    </row>
    <row r="50" spans="1:2" x14ac:dyDescent="0.2">
      <c r="A50" s="21" t="s">
        <v>6</v>
      </c>
      <c r="B50" s="21" t="b">
        <v>1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47</v>
      </c>
    </row>
    <row r="61" spans="1:2" x14ac:dyDescent="0.2">
      <c r="A61" s="21" t="s">
        <v>5</v>
      </c>
      <c r="B61" s="21">
        <v>2</v>
      </c>
    </row>
    <row r="62" spans="1:2" x14ac:dyDescent="0.2">
      <c r="A62" s="21" t="s">
        <v>6</v>
      </c>
      <c r="B62" s="21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47</v>
      </c>
    </row>
    <row r="65" spans="1:2" x14ac:dyDescent="0.2">
      <c r="A65" s="21" t="s">
        <v>5</v>
      </c>
      <c r="B65" s="21">
        <v>3</v>
      </c>
    </row>
    <row r="66" spans="1:2" x14ac:dyDescent="0.2">
      <c r="A66" s="21" t="s">
        <v>6</v>
      </c>
      <c r="B66" s="21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47</v>
      </c>
    </row>
    <row r="69" spans="1:2" x14ac:dyDescent="0.2">
      <c r="A69" s="21" t="s">
        <v>5</v>
      </c>
      <c r="B69" s="21">
        <v>2</v>
      </c>
    </row>
    <row r="70" spans="1:2" x14ac:dyDescent="0.2">
      <c r="A70" s="21" t="s">
        <v>6</v>
      </c>
      <c r="B70" s="21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1</v>
      </c>
    </row>
    <row r="74" spans="1:2" x14ac:dyDescent="0.2">
      <c r="A74" s="21" t="s">
        <v>6</v>
      </c>
      <c r="B74" s="21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47</v>
      </c>
    </row>
    <row r="77" spans="1:2" x14ac:dyDescent="0.2">
      <c r="A77" s="21" t="s">
        <v>5</v>
      </c>
      <c r="B77" s="21">
        <v>4</v>
      </c>
    </row>
    <row r="78" spans="1:2" x14ac:dyDescent="0.2">
      <c r="A78" s="21" t="s">
        <v>6</v>
      </c>
      <c r="B78" s="21" t="b">
        <v>1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47</v>
      </c>
    </row>
    <row r="81" spans="1:2" x14ac:dyDescent="0.2">
      <c r="A81" s="21" t="s">
        <v>5</v>
      </c>
      <c r="B81" s="21">
        <v>4</v>
      </c>
    </row>
    <row r="82" spans="1:2" x14ac:dyDescent="0.2">
      <c r="A82" s="21" t="s">
        <v>6</v>
      </c>
      <c r="B82" s="21" t="b">
        <v>1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1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46</v>
      </c>
    </row>
    <row r="89" spans="1:2" x14ac:dyDescent="0.2">
      <c r="A89" s="21" t="s">
        <v>5</v>
      </c>
      <c r="B89" s="21">
        <v>2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1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46</v>
      </c>
    </row>
    <row r="97" spans="1:2" x14ac:dyDescent="0.2">
      <c r="A97" s="21" t="s">
        <v>5</v>
      </c>
      <c r="B97" s="21">
        <v>1</v>
      </c>
    </row>
    <row r="98" spans="1:2" x14ac:dyDescent="0.2">
      <c r="A98" s="21" t="s">
        <v>6</v>
      </c>
      <c r="B98" s="21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46</v>
      </c>
    </row>
    <row r="101" spans="1:2" x14ac:dyDescent="0.2">
      <c r="A101" s="21" t="s">
        <v>5</v>
      </c>
      <c r="B101" s="21">
        <v>2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46</v>
      </c>
    </row>
    <row r="109" spans="1:2" x14ac:dyDescent="0.2">
      <c r="A109" s="21" t="s">
        <v>5</v>
      </c>
      <c r="B109" s="21">
        <v>2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46</v>
      </c>
    </row>
    <row r="113" spans="1:2" x14ac:dyDescent="0.2">
      <c r="A113" s="21" t="s">
        <v>5</v>
      </c>
      <c r="B113" s="21">
        <v>2</v>
      </c>
    </row>
    <row r="114" spans="1:2" x14ac:dyDescent="0.2">
      <c r="A114" s="21" t="s">
        <v>6</v>
      </c>
      <c r="B114" s="21" t="b">
        <v>1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46</v>
      </c>
    </row>
    <row r="117" spans="1:2" x14ac:dyDescent="0.2">
      <c r="A117" s="21" t="s">
        <v>5</v>
      </c>
      <c r="B117" s="21">
        <v>2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46</v>
      </c>
    </row>
    <row r="121" spans="1:2" x14ac:dyDescent="0.2">
      <c r="A121" s="21" t="s">
        <v>5</v>
      </c>
      <c r="B121" s="21">
        <v>2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46</v>
      </c>
    </row>
    <row r="125" spans="1:2" x14ac:dyDescent="0.2">
      <c r="A125" s="21" t="s">
        <v>5</v>
      </c>
      <c r="B125" s="21">
        <v>2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46</v>
      </c>
    </row>
    <row r="129" spans="1:2" x14ac:dyDescent="0.2">
      <c r="A129" s="21" t="s">
        <v>5</v>
      </c>
      <c r="B129" s="21">
        <v>2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1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1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46</v>
      </c>
    </row>
    <row r="145" spans="1:2" x14ac:dyDescent="0.2">
      <c r="A145" s="21" t="s">
        <v>5</v>
      </c>
      <c r="B145" s="21">
        <v>1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1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1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1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46</v>
      </c>
    </row>
    <row r="161" spans="1:2" x14ac:dyDescent="0.2">
      <c r="A161" s="21" t="s">
        <v>5</v>
      </c>
      <c r="B161" s="21">
        <v>2</v>
      </c>
    </row>
    <row r="162" spans="1:2" x14ac:dyDescent="0.2">
      <c r="A162" s="21" t="s">
        <v>6</v>
      </c>
      <c r="B162" s="2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0461-D4F7-1940-AA17-5B040A4EB5B8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9.83203125" customWidth="1"/>
    <col min="5" max="5" width="32.6640625" customWidth="1"/>
    <col min="6" max="6" width="11" customWidth="1"/>
    <col min="7" max="7" width="16.5" customWidth="1"/>
  </cols>
  <sheetData>
    <row r="1" spans="1:8" ht="17" thickBot="1" x14ac:dyDescent="0.25">
      <c r="A1" t="s">
        <v>0</v>
      </c>
      <c r="B1">
        <v>2</v>
      </c>
    </row>
    <row r="2" spans="1:8" x14ac:dyDescent="0.2">
      <c r="A2" t="s">
        <v>1</v>
      </c>
      <c r="B2">
        <v>24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2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5</v>
      </c>
    </row>
    <row r="5" spans="1:8" x14ac:dyDescent="0.2">
      <c r="A5" t="s">
        <v>5</v>
      </c>
      <c r="B5">
        <v>5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118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SUM(B109,B125)</f>
        <v>3</v>
      </c>
      <c r="G6" s="6" t="s">
        <v>55</v>
      </c>
      <c r="H6" s="7">
        <f>SUM(F5/F7)</f>
        <v>3.1052631578947367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38</v>
      </c>
      <c r="G7" s="15" t="s">
        <v>56</v>
      </c>
      <c r="H7" s="16">
        <f>SUM(F6)/H3</f>
        <v>1.5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2</v>
      </c>
      <c r="E9" s="5" t="s">
        <v>58</v>
      </c>
      <c r="H9" s="7">
        <v>2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100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SUM(B109,B125)/H9</f>
        <v>1.5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3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18</v>
      </c>
      <c r="H14">
        <f>SUM((F14/20)*100)</f>
        <v>90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20</v>
      </c>
      <c r="H15">
        <f>SUM((F15/20)*100)</f>
        <v>100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3</v>
      </c>
      <c r="E17" t="s">
        <v>65</v>
      </c>
      <c r="F17">
        <f>SUM((20-H9)/20)</f>
        <v>0.9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0.1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20</v>
      </c>
      <c r="G20" t="s">
        <v>68</v>
      </c>
      <c r="H20">
        <f>SUM(F20/20)</f>
        <v>1</v>
      </c>
    </row>
    <row r="21" spans="1:8" x14ac:dyDescent="0.2">
      <c r="A21" t="s">
        <v>5</v>
      </c>
      <c r="B21">
        <v>4</v>
      </c>
      <c r="E21" t="s">
        <v>66</v>
      </c>
      <c r="F21">
        <f>SUM(H3-H9)</f>
        <v>0</v>
      </c>
      <c r="G21" t="s">
        <v>69</v>
      </c>
      <c r="H21">
        <f>SUM(F21/20)</f>
        <v>0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54</v>
      </c>
      <c r="G24">
        <f>H11</f>
        <v>1.5</v>
      </c>
      <c r="H24">
        <f>SUM(F24/(20-H9))</f>
        <v>3</v>
      </c>
    </row>
    <row r="25" spans="1:8" x14ac:dyDescent="0.2">
      <c r="A25" t="s">
        <v>5</v>
      </c>
      <c r="B25">
        <v>3</v>
      </c>
      <c r="E25" t="s">
        <v>71</v>
      </c>
      <c r="F25">
        <f>SUM(F5-F24)</f>
        <v>64</v>
      </c>
      <c r="G25" t="e">
        <f>SUM(F6-((H11)*H9))/F29</f>
        <v>#DIV/0!</v>
      </c>
      <c r="H25">
        <f>SUM(F25/(20-(H3-H9)))</f>
        <v>3.2</v>
      </c>
    </row>
    <row r="26" spans="1:8" x14ac:dyDescent="0.2">
      <c r="A26" t="s">
        <v>6</v>
      </c>
      <c r="B26" t="b">
        <v>0</v>
      </c>
      <c r="G26">
        <f>SUM(F6/H3)</f>
        <v>1.5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2</v>
      </c>
      <c r="H28">
        <f>SUM(H9/20)*100</f>
        <v>10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0</v>
      </c>
      <c r="H29">
        <f xml:space="preserve"> SUM(100-H15)</f>
        <v>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1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1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46</v>
      </c>
    </row>
    <row r="109" spans="1:2" x14ac:dyDescent="0.2">
      <c r="A109" s="21" t="s">
        <v>5</v>
      </c>
      <c r="B109" s="21">
        <v>1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1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46</v>
      </c>
    </row>
    <row r="125" spans="1:2" x14ac:dyDescent="0.2">
      <c r="A125" s="21" t="s">
        <v>5</v>
      </c>
      <c r="B125" s="21">
        <v>2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1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1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52BBE-B385-A840-8FE8-E5B92C20F20B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8.83203125" customWidth="1"/>
    <col min="5" max="5" width="32.5" customWidth="1"/>
    <col min="7" max="7" width="16.33203125" customWidth="1"/>
  </cols>
  <sheetData>
    <row r="1" spans="1:8" ht="17" thickBot="1" x14ac:dyDescent="0.25">
      <c r="A1" t="s">
        <v>0</v>
      </c>
      <c r="B1">
        <v>20</v>
      </c>
    </row>
    <row r="2" spans="1:8" x14ac:dyDescent="0.2">
      <c r="A2" t="s">
        <v>1</v>
      </c>
      <c r="B2">
        <v>19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2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5</v>
      </c>
    </row>
    <row r="5" spans="1:8" x14ac:dyDescent="0.2">
      <c r="A5" t="s">
        <v>5</v>
      </c>
      <c r="B5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133</v>
      </c>
      <c r="G5" s="10" t="s">
        <v>53</v>
      </c>
      <c r="H5" s="7"/>
    </row>
    <row r="6" spans="1:8" x14ac:dyDescent="0.2">
      <c r="A6" t="s">
        <v>6</v>
      </c>
      <c r="B6" t="b">
        <v>1</v>
      </c>
      <c r="E6" s="11" t="s">
        <v>54</v>
      </c>
      <c r="F6" s="12">
        <f>SUM(B21,B85)</f>
        <v>2</v>
      </c>
      <c r="G6" s="6" t="s">
        <v>55</v>
      </c>
      <c r="H6" s="7">
        <f>SUM(F5/F7)</f>
        <v>3.5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38</v>
      </c>
      <c r="G7" s="15" t="s">
        <v>56</v>
      </c>
      <c r="H7" s="16">
        <f>SUM(F6)/H3</f>
        <v>1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2</v>
      </c>
      <c r="E9" s="5" t="s">
        <v>58</v>
      </c>
      <c r="H9" s="7">
        <v>1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50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SUM(B85)/H9</f>
        <v>1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3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19</v>
      </c>
      <c r="H14">
        <f>SUM((F14/20)*100)</f>
        <v>95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19</v>
      </c>
      <c r="H15">
        <f>SUM((F15/20)*100)</f>
        <v>95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2</v>
      </c>
      <c r="E17" t="s">
        <v>65</v>
      </c>
      <c r="F17">
        <f>SUM((20-H9)/20)</f>
        <v>0.95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0.05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19</v>
      </c>
      <c r="G20" t="s">
        <v>68</v>
      </c>
      <c r="H20">
        <f>SUM(F20/20)</f>
        <v>0.95</v>
      </c>
    </row>
    <row r="21" spans="1:8" x14ac:dyDescent="0.2">
      <c r="A21" s="21" t="s">
        <v>5</v>
      </c>
      <c r="B21" s="21">
        <v>1</v>
      </c>
      <c r="E21" t="s">
        <v>66</v>
      </c>
      <c r="F21">
        <f>SUM(H3-H9)</f>
        <v>1</v>
      </c>
      <c r="G21" t="s">
        <v>69</v>
      </c>
      <c r="H21">
        <f>SUM(F21/20)</f>
        <v>0.05</v>
      </c>
    </row>
    <row r="22" spans="1:8" x14ac:dyDescent="0.2">
      <c r="A22" s="21" t="s">
        <v>6</v>
      </c>
      <c r="B22" s="21" t="b">
        <v>1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72</v>
      </c>
      <c r="G24">
        <f>H11</f>
        <v>1</v>
      </c>
      <c r="H24">
        <f>SUM(F24/(20-H9))</f>
        <v>3.7894736842105261</v>
      </c>
    </row>
    <row r="25" spans="1:8" x14ac:dyDescent="0.2">
      <c r="A25" t="s">
        <v>5</v>
      </c>
      <c r="B25">
        <v>4</v>
      </c>
      <c r="E25" t="s">
        <v>71</v>
      </c>
      <c r="F25">
        <f>SUM(F5-F24)</f>
        <v>61</v>
      </c>
      <c r="G25">
        <f>SUM(F6-((H11)*H9))/F29</f>
        <v>1</v>
      </c>
      <c r="H25">
        <f>SUM(F25/(20-(H3-H9)))</f>
        <v>3.2105263157894739</v>
      </c>
    </row>
    <row r="26" spans="1:8" x14ac:dyDescent="0.2">
      <c r="A26" t="s">
        <v>6</v>
      </c>
      <c r="B26" t="b">
        <v>0</v>
      </c>
      <c r="G26">
        <f>SUM(F6/H3)</f>
        <v>1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1</v>
      </c>
      <c r="H28">
        <f>SUM(H9/20)*100</f>
        <v>5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1</v>
      </c>
      <c r="H29">
        <f xml:space="preserve"> SUM(100-H15)</f>
        <v>5</v>
      </c>
    </row>
    <row r="30" spans="1:8" x14ac:dyDescent="0.2">
      <c r="A30" t="s">
        <v>6</v>
      </c>
      <c r="B30" t="b">
        <v>1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1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5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5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1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1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46</v>
      </c>
    </row>
    <row r="85" spans="1:2" x14ac:dyDescent="0.2">
      <c r="A85" s="21" t="s">
        <v>5</v>
      </c>
      <c r="B85" s="21">
        <v>1</v>
      </c>
    </row>
    <row r="86" spans="1:2" x14ac:dyDescent="0.2">
      <c r="A86" s="21" t="s">
        <v>6</v>
      </c>
      <c r="B86" s="21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1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1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1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1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1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1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A02E-A25F-A74C-BD5C-849C8CEC7376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24.1640625" customWidth="1"/>
    <col min="5" max="5" width="32.5" customWidth="1"/>
    <col min="7" max="7" width="16.5" customWidth="1"/>
  </cols>
  <sheetData>
    <row r="1" spans="1:8" ht="17" thickBot="1" x14ac:dyDescent="0.25">
      <c r="A1" t="s">
        <v>0</v>
      </c>
      <c r="B1">
        <v>21</v>
      </c>
    </row>
    <row r="2" spans="1:8" x14ac:dyDescent="0.2">
      <c r="A2" t="s">
        <v>1</v>
      </c>
      <c r="B2">
        <v>20</v>
      </c>
      <c r="E2" s="1" t="s">
        <v>48</v>
      </c>
      <c r="F2" s="2"/>
      <c r="G2" s="3" t="s">
        <v>49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50</v>
      </c>
      <c r="H3" s="7">
        <v>9</v>
      </c>
    </row>
    <row r="4" spans="1:8" x14ac:dyDescent="0.2">
      <c r="A4" s="21" t="s">
        <v>4</v>
      </c>
      <c r="B4" s="21" t="s">
        <v>47</v>
      </c>
      <c r="E4" s="5"/>
      <c r="G4" s="6" t="s">
        <v>51</v>
      </c>
      <c r="H4" s="7">
        <f>(H3/40)*100</f>
        <v>22.5</v>
      </c>
    </row>
    <row r="5" spans="1:8" x14ac:dyDescent="0.2">
      <c r="A5" s="21" t="s">
        <v>5</v>
      </c>
      <c r="B5" s="21">
        <v>1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70</v>
      </c>
      <c r="G5" s="10" t="s">
        <v>53</v>
      </c>
      <c r="H5" s="7"/>
    </row>
    <row r="6" spans="1:8" x14ac:dyDescent="0.2">
      <c r="A6" s="21" t="s">
        <v>6</v>
      </c>
      <c r="B6" s="21" t="b">
        <v>0</v>
      </c>
      <c r="E6" s="11" t="s">
        <v>54</v>
      </c>
      <c r="F6" s="12">
        <f>SUM(B161,B145,B125,B113,B101,B5,B41,B65,B81)</f>
        <v>13</v>
      </c>
      <c r="G6" s="6" t="s">
        <v>55</v>
      </c>
      <c r="H6" s="7">
        <f>SUM(F5/F7)</f>
        <v>2.2580645161290325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31</v>
      </c>
      <c r="G7" s="15" t="s">
        <v>56</v>
      </c>
      <c r="H7" s="16">
        <f>SUM(F6)/H3</f>
        <v>1.4444444444444444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3</v>
      </c>
      <c r="E9" s="5" t="s">
        <v>58</v>
      </c>
      <c r="H9" s="7">
        <v>5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55.555555555555557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SUM(B161,B145,B125,B113,B101)/H9</f>
        <v>1.8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2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15</v>
      </c>
      <c r="H14">
        <f>SUM((F14/20)*100)</f>
        <v>75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16</v>
      </c>
      <c r="H15">
        <f>SUM((F15/20)*100)</f>
        <v>80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1</v>
      </c>
      <c r="E17" t="s">
        <v>65</v>
      </c>
      <c r="F17">
        <f>SUM((20-H9)/20)</f>
        <v>0.75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0.25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16</v>
      </c>
      <c r="G20" t="s">
        <v>68</v>
      </c>
      <c r="H20">
        <f>SUM(F20/20)</f>
        <v>0.8</v>
      </c>
    </row>
    <row r="21" spans="1:8" x14ac:dyDescent="0.2">
      <c r="A21" t="s">
        <v>5</v>
      </c>
      <c r="B21">
        <v>1</v>
      </c>
      <c r="E21" t="s">
        <v>66</v>
      </c>
      <c r="F21">
        <f>SUM(H3-H9)</f>
        <v>4</v>
      </c>
      <c r="G21" t="s">
        <v>69</v>
      </c>
      <c r="H21">
        <f>SUM(F21/20)</f>
        <v>0.2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39</v>
      </c>
      <c r="G24">
        <f>H11</f>
        <v>1.8</v>
      </c>
      <c r="H24">
        <f>SUM(F24/(20-H9))</f>
        <v>2.6</v>
      </c>
    </row>
    <row r="25" spans="1:8" x14ac:dyDescent="0.2">
      <c r="A25" t="s">
        <v>5</v>
      </c>
      <c r="B25">
        <v>3</v>
      </c>
      <c r="E25" t="s">
        <v>71</v>
      </c>
      <c r="F25">
        <f>SUM(F5-F24)</f>
        <v>31</v>
      </c>
      <c r="G25">
        <f>SUM(F6-((H11)*H9))/F29</f>
        <v>1</v>
      </c>
      <c r="H25">
        <f>SUM(F25/(20-(H3-H9)))</f>
        <v>1.9375</v>
      </c>
    </row>
    <row r="26" spans="1:8" x14ac:dyDescent="0.2">
      <c r="A26" t="s">
        <v>6</v>
      </c>
      <c r="B26" t="b">
        <v>0</v>
      </c>
      <c r="G26">
        <f>SUM(F6/H3)</f>
        <v>1.4444444444444444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5</v>
      </c>
      <c r="H28">
        <f>SUM(H9/20)*100</f>
        <v>25</v>
      </c>
    </row>
    <row r="29" spans="1:8" x14ac:dyDescent="0.2">
      <c r="A29" t="s">
        <v>5</v>
      </c>
      <c r="B29">
        <v>2</v>
      </c>
      <c r="E29" t="s">
        <v>71</v>
      </c>
      <c r="F29">
        <f>SUM(20-F15)</f>
        <v>4</v>
      </c>
      <c r="H29">
        <f xml:space="preserve"> SUM(100-H15)</f>
        <v>20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1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47</v>
      </c>
    </row>
    <row r="41" spans="1:2" x14ac:dyDescent="0.2">
      <c r="A41" s="21" t="s">
        <v>5</v>
      </c>
      <c r="B41" s="21">
        <v>1</v>
      </c>
    </row>
    <row r="42" spans="1:2" x14ac:dyDescent="0.2">
      <c r="A42" s="21" t="s">
        <v>6</v>
      </c>
      <c r="B42" s="21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47</v>
      </c>
    </row>
    <row r="65" spans="1:2" x14ac:dyDescent="0.2">
      <c r="A65" s="21" t="s">
        <v>5</v>
      </c>
      <c r="B65" s="21">
        <v>1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1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1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1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47</v>
      </c>
    </row>
    <row r="81" spans="1:2" x14ac:dyDescent="0.2">
      <c r="A81" s="21" t="s">
        <v>5</v>
      </c>
      <c r="B81" s="21">
        <v>1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46</v>
      </c>
    </row>
    <row r="101" spans="1:2" x14ac:dyDescent="0.2">
      <c r="A101" s="21" t="s">
        <v>5</v>
      </c>
      <c r="B101" s="21">
        <v>3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1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1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46</v>
      </c>
    </row>
    <row r="113" spans="1:2" x14ac:dyDescent="0.2">
      <c r="A113" s="21" t="s">
        <v>5</v>
      </c>
      <c r="B113" s="21">
        <v>2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46</v>
      </c>
    </row>
    <row r="125" spans="1:2" x14ac:dyDescent="0.2">
      <c r="A125" s="21" t="s">
        <v>5</v>
      </c>
      <c r="B125" s="21">
        <v>2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1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46</v>
      </c>
    </row>
    <row r="145" spans="1:2" x14ac:dyDescent="0.2">
      <c r="A145" s="21" t="s">
        <v>5</v>
      </c>
      <c r="B145" s="21">
        <v>1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46</v>
      </c>
    </row>
    <row r="161" spans="1:2" x14ac:dyDescent="0.2">
      <c r="A161" s="21" t="s">
        <v>5</v>
      </c>
      <c r="B161" s="21">
        <v>1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9D20-D6D1-1443-A9A8-88DE62B511DF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7.6640625" customWidth="1"/>
    <col min="5" max="5" width="32.33203125" customWidth="1"/>
    <col min="7" max="7" width="16" customWidth="1"/>
  </cols>
  <sheetData>
    <row r="1" spans="1:8" ht="17" thickBot="1" x14ac:dyDescent="0.25">
      <c r="A1" t="s">
        <v>0</v>
      </c>
      <c r="B1">
        <v>22</v>
      </c>
    </row>
    <row r="2" spans="1:8" x14ac:dyDescent="0.2">
      <c r="A2" t="s">
        <v>1</v>
      </c>
      <c r="B2">
        <v>18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2.5</v>
      </c>
    </row>
    <row r="5" spans="1:8" x14ac:dyDescent="0.2">
      <c r="A5" t="s">
        <v>5</v>
      </c>
      <c r="B5">
        <v>3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156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SUM(B45)</f>
        <v>4</v>
      </c>
      <c r="G6" s="6" t="s">
        <v>55</v>
      </c>
      <c r="H6" s="7">
        <f>SUM(F5/F7)</f>
        <v>4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39</v>
      </c>
      <c r="G7" s="15" t="s">
        <v>56</v>
      </c>
      <c r="H7" s="16">
        <f>SUM(F6)/H3</f>
        <v>4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4</v>
      </c>
      <c r="E9" s="5" t="s">
        <v>58</v>
      </c>
      <c r="H9" s="7">
        <v>0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 t="e">
        <f>SUM(B161,B145,B125,B113,B101)/H9</f>
        <v>#DIV/0!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4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20</v>
      </c>
      <c r="H14">
        <f>SUM((F14/20)*100)</f>
        <v>100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19</v>
      </c>
      <c r="H15">
        <f>SUM((F15/20)*100)</f>
        <v>95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4</v>
      </c>
      <c r="E17" t="s">
        <v>65</v>
      </c>
      <c r="F17">
        <f>SUM((20-H9)/20)</f>
        <v>1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19</v>
      </c>
      <c r="G20" t="s">
        <v>68</v>
      </c>
      <c r="H20">
        <f>SUM(F20/20)</f>
        <v>0.95</v>
      </c>
    </row>
    <row r="21" spans="1:8" x14ac:dyDescent="0.2">
      <c r="A21" t="s">
        <v>5</v>
      </c>
      <c r="B21">
        <v>4</v>
      </c>
      <c r="E21" t="s">
        <v>66</v>
      </c>
      <c r="F21">
        <f>SUM(H3-H9)</f>
        <v>1</v>
      </c>
      <c r="G21" t="s">
        <v>69</v>
      </c>
      <c r="H21">
        <f>SUM(F21/20)</f>
        <v>0.05</v>
      </c>
    </row>
    <row r="22" spans="1:8" x14ac:dyDescent="0.2">
      <c r="A22" t="s">
        <v>6</v>
      </c>
      <c r="B22" t="b">
        <v>1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</f>
        <v>82</v>
      </c>
      <c r="G24" t="e">
        <f>H11</f>
        <v>#DIV/0!</v>
      </c>
      <c r="H24">
        <f>SUM(F24/(20-H9))</f>
        <v>4.0999999999999996</v>
      </c>
    </row>
    <row r="25" spans="1:8" x14ac:dyDescent="0.2">
      <c r="A25" t="s">
        <v>5</v>
      </c>
      <c r="B25">
        <v>4</v>
      </c>
      <c r="E25" t="s">
        <v>71</v>
      </c>
      <c r="F25">
        <f>SUM(F5-F24)</f>
        <v>74</v>
      </c>
      <c r="G25" t="e">
        <f>SUM(F6-((H11)*H9))/F29</f>
        <v>#DIV/0!</v>
      </c>
      <c r="H25">
        <f>SUM(F25/(20-(H3-H9)))</f>
        <v>3.8947368421052633</v>
      </c>
    </row>
    <row r="26" spans="1:8" x14ac:dyDescent="0.2">
      <c r="A26" t="s">
        <v>6</v>
      </c>
      <c r="B26" t="b">
        <v>0</v>
      </c>
      <c r="G26">
        <f>SUM(F6/H3)</f>
        <v>4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0</v>
      </c>
      <c r="H28">
        <f>SUM(H9/20)*100</f>
        <v>0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1</v>
      </c>
      <c r="H29">
        <f xml:space="preserve"> SUM(100-H15)</f>
        <v>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47</v>
      </c>
    </row>
    <row r="45" spans="1:2" x14ac:dyDescent="0.2">
      <c r="A45" s="21" t="s">
        <v>5</v>
      </c>
      <c r="B45" s="21">
        <v>4</v>
      </c>
    </row>
    <row r="46" spans="1:2" x14ac:dyDescent="0.2">
      <c r="A46" s="21" t="s">
        <v>6</v>
      </c>
      <c r="B46" s="21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1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1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1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1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03DD-45C9-F54E-8DC8-9FBD6BCEC541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7.6640625" customWidth="1"/>
    <col min="5" max="5" width="33.6640625" customWidth="1"/>
    <col min="6" max="6" width="11" customWidth="1"/>
    <col min="7" max="7" width="16.5" customWidth="1"/>
  </cols>
  <sheetData>
    <row r="1" spans="1:8" ht="17" thickBot="1" x14ac:dyDescent="0.25">
      <c r="A1" t="s">
        <v>0</v>
      </c>
      <c r="B1">
        <v>23</v>
      </c>
    </row>
    <row r="2" spans="1:8" x14ac:dyDescent="0.2">
      <c r="A2" t="s">
        <v>1</v>
      </c>
      <c r="B2">
        <v>28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13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32.5</v>
      </c>
    </row>
    <row r="5" spans="1:8" x14ac:dyDescent="0.2">
      <c r="A5" t="s">
        <v>5</v>
      </c>
      <c r="B5">
        <v>1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27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SUM(B161,B145,B137,B133,B125,B121,B109,B101,B89,B85,B45,B65,B73,)</f>
        <v>13</v>
      </c>
      <c r="G6" s="6" t="s">
        <v>55</v>
      </c>
      <c r="H6" s="7">
        <f>SUM(F5/F7)</f>
        <v>1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27</v>
      </c>
      <c r="G7" s="15" t="s">
        <v>56</v>
      </c>
      <c r="H7" s="16">
        <f>SUM(F6)/H3</f>
        <v>1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1</v>
      </c>
      <c r="E9" s="5" t="s">
        <v>58</v>
      </c>
      <c r="H9" s="7">
        <v>10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76.923076923076934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SUM(B161,B145,B137,B133,B125,B121,B109,B101,B89,B85)/H9</f>
        <v>1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1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10</v>
      </c>
      <c r="H14">
        <f>SUM((F14/20)*100)</f>
        <v>50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17</v>
      </c>
      <c r="H15">
        <f>SUM((F15/20)*100)</f>
        <v>85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1</v>
      </c>
      <c r="E17" t="s">
        <v>65</v>
      </c>
      <c r="F17">
        <f>SUM((20-H9)/20)</f>
        <v>0.5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0.5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17</v>
      </c>
      <c r="G20" t="s">
        <v>68</v>
      </c>
      <c r="H20">
        <f>SUM(F20/20)</f>
        <v>0.85</v>
      </c>
    </row>
    <row r="21" spans="1:8" x14ac:dyDescent="0.2">
      <c r="A21" t="s">
        <v>5</v>
      </c>
      <c r="B21">
        <v>1</v>
      </c>
      <c r="E21" t="s">
        <v>66</v>
      </c>
      <c r="F21">
        <f>SUM(H3-H9)</f>
        <v>3</v>
      </c>
      <c r="G21" t="s">
        <v>69</v>
      </c>
      <c r="H21">
        <f>SUM(F21/20)</f>
        <v>0.15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10</v>
      </c>
      <c r="G24">
        <f>H11</f>
        <v>1</v>
      </c>
      <c r="H24">
        <f>SUM(F24/(20-H9))</f>
        <v>1</v>
      </c>
    </row>
    <row r="25" spans="1:8" x14ac:dyDescent="0.2">
      <c r="A25" t="s">
        <v>5</v>
      </c>
      <c r="B25">
        <v>1</v>
      </c>
      <c r="E25" t="s">
        <v>71</v>
      </c>
      <c r="F25">
        <f>SUM(F5-F24)</f>
        <v>17</v>
      </c>
      <c r="G25">
        <f>SUM(F6-((H11)*H9))/F29</f>
        <v>1</v>
      </c>
      <c r="H25">
        <f>SUM(F25/(20-(H3-H9)))</f>
        <v>1</v>
      </c>
    </row>
    <row r="26" spans="1:8" x14ac:dyDescent="0.2">
      <c r="A26" t="s">
        <v>6</v>
      </c>
      <c r="B26" t="b">
        <v>0</v>
      </c>
      <c r="G26">
        <f>SUM(F6/H3)</f>
        <v>1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10</v>
      </c>
      <c r="H28">
        <f>SUM(H9/20)*100</f>
        <v>50</v>
      </c>
    </row>
    <row r="29" spans="1:8" x14ac:dyDescent="0.2">
      <c r="A29" t="s">
        <v>5</v>
      </c>
      <c r="B29">
        <v>1</v>
      </c>
      <c r="E29" t="s">
        <v>71</v>
      </c>
      <c r="F29">
        <f>SUM(20-F15)</f>
        <v>3</v>
      </c>
      <c r="H29">
        <f xml:space="preserve"> SUM(100-H15)</f>
        <v>15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1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1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1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47</v>
      </c>
    </row>
    <row r="45" spans="1:2" x14ac:dyDescent="0.2">
      <c r="A45" s="21" t="s">
        <v>5</v>
      </c>
      <c r="B45" s="21">
        <v>1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1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1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1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1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47</v>
      </c>
    </row>
    <row r="65" spans="1:2" x14ac:dyDescent="0.2">
      <c r="A65" s="21" t="s">
        <v>5</v>
      </c>
      <c r="B65" s="21">
        <v>1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1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1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1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1</v>
      </c>
    </row>
    <row r="82" spans="1:2" x14ac:dyDescent="0.2">
      <c r="A82" t="s">
        <v>6</v>
      </c>
      <c r="B82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46</v>
      </c>
    </row>
    <row r="85" spans="1:2" x14ac:dyDescent="0.2">
      <c r="A85" s="21" t="s">
        <v>5</v>
      </c>
      <c r="B85" s="21">
        <v>1</v>
      </c>
    </row>
    <row r="86" spans="1:2" x14ac:dyDescent="0.2">
      <c r="A86" s="21" t="s">
        <v>6</v>
      </c>
      <c r="B86" s="21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46</v>
      </c>
    </row>
    <row r="89" spans="1:2" x14ac:dyDescent="0.2">
      <c r="A89" s="21" t="s">
        <v>5</v>
      </c>
      <c r="B89" s="21">
        <v>1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1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1</v>
      </c>
    </row>
    <row r="98" spans="1:2" x14ac:dyDescent="0.2">
      <c r="A98" t="s">
        <v>6</v>
      </c>
      <c r="B98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46</v>
      </c>
    </row>
    <row r="101" spans="1:2" x14ac:dyDescent="0.2">
      <c r="A101" s="21" t="s">
        <v>5</v>
      </c>
      <c r="B101" s="21">
        <v>1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1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46</v>
      </c>
    </row>
    <row r="109" spans="1:2" x14ac:dyDescent="0.2">
      <c r="A109" s="21" t="s">
        <v>5</v>
      </c>
      <c r="B109" s="21">
        <v>1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1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1</v>
      </c>
    </row>
    <row r="118" spans="1:2" x14ac:dyDescent="0.2">
      <c r="A118" t="s">
        <v>6</v>
      </c>
      <c r="B118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46</v>
      </c>
    </row>
    <row r="121" spans="1:2" x14ac:dyDescent="0.2">
      <c r="A121" s="21" t="s">
        <v>5</v>
      </c>
      <c r="B121" s="21">
        <v>1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46</v>
      </c>
    </row>
    <row r="125" spans="1:2" x14ac:dyDescent="0.2">
      <c r="A125" s="21" t="s">
        <v>5</v>
      </c>
      <c r="B125" s="21">
        <v>1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1</v>
      </c>
    </row>
    <row r="130" spans="1:2" x14ac:dyDescent="0.2">
      <c r="A130" t="s">
        <v>6</v>
      </c>
      <c r="B130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46</v>
      </c>
    </row>
    <row r="133" spans="1:2" x14ac:dyDescent="0.2">
      <c r="A133" s="21" t="s">
        <v>5</v>
      </c>
      <c r="B133" s="21">
        <v>1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s="21" t="s">
        <v>2</v>
      </c>
      <c r="B135" s="21" t="s">
        <v>39</v>
      </c>
    </row>
    <row r="136" spans="1:2" x14ac:dyDescent="0.2">
      <c r="A136" s="21" t="s">
        <v>4</v>
      </c>
      <c r="B136" s="21" t="s">
        <v>46</v>
      </c>
    </row>
    <row r="137" spans="1:2" x14ac:dyDescent="0.2">
      <c r="A137" s="21" t="s">
        <v>5</v>
      </c>
      <c r="B137" s="21">
        <v>1</v>
      </c>
    </row>
    <row r="138" spans="1:2" x14ac:dyDescent="0.2">
      <c r="A138" s="21" t="s">
        <v>6</v>
      </c>
      <c r="B138" s="21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1</v>
      </c>
    </row>
    <row r="142" spans="1:2" x14ac:dyDescent="0.2">
      <c r="A142" t="s">
        <v>6</v>
      </c>
      <c r="B142" t="b">
        <v>0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46</v>
      </c>
    </row>
    <row r="145" spans="1:2" x14ac:dyDescent="0.2">
      <c r="A145" s="21" t="s">
        <v>5</v>
      </c>
      <c r="B145" s="21">
        <v>1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1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1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1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46</v>
      </c>
    </row>
    <row r="161" spans="1:2" x14ac:dyDescent="0.2">
      <c r="A161" s="21" t="s">
        <v>5</v>
      </c>
      <c r="B161" s="21">
        <v>1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C4B10-1499-E842-91AB-9A2732368000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8.1640625" customWidth="1"/>
    <col min="5" max="5" width="32.6640625" customWidth="1"/>
    <col min="7" max="7" width="16.6640625" customWidth="1"/>
  </cols>
  <sheetData>
    <row r="1" spans="1:8" ht="17" thickBot="1" x14ac:dyDescent="0.25">
      <c r="A1" t="s">
        <v>0</v>
      </c>
      <c r="B1">
        <v>24</v>
      </c>
    </row>
    <row r="2" spans="1:8" x14ac:dyDescent="0.2">
      <c r="A2" t="s">
        <v>1</v>
      </c>
      <c r="B2">
        <v>28</v>
      </c>
      <c r="E2" s="1" t="s">
        <v>48</v>
      </c>
      <c r="F2" s="2"/>
      <c r="G2" s="3" t="s">
        <v>49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50</v>
      </c>
      <c r="H3" s="7">
        <v>25</v>
      </c>
    </row>
    <row r="4" spans="1:8" x14ac:dyDescent="0.2">
      <c r="A4" s="21" t="s">
        <v>4</v>
      </c>
      <c r="B4" s="21" t="s">
        <v>47</v>
      </c>
      <c r="E4" s="5"/>
      <c r="G4" s="6" t="s">
        <v>51</v>
      </c>
      <c r="H4" s="7">
        <f>(H3/40)*100</f>
        <v>62.5</v>
      </c>
    </row>
    <row r="5" spans="1:8" x14ac:dyDescent="0.2">
      <c r="A5" s="21" t="s">
        <v>5</v>
      </c>
      <c r="B5" s="21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48</v>
      </c>
      <c r="G5" s="10" t="s">
        <v>53</v>
      </c>
      <c r="H5" s="7"/>
    </row>
    <row r="6" spans="1:8" x14ac:dyDescent="0.2">
      <c r="A6" s="21" t="s">
        <v>6</v>
      </c>
      <c r="B6" s="21" t="b">
        <v>0</v>
      </c>
      <c r="E6" s="11" t="s">
        <v>54</v>
      </c>
      <c r="F6" s="12">
        <f>SUM(B157,B141,B137,B125,B121,B117,B109,B105,B101,B89,B85,B5,B9,B21,B25,B29,B33,B37,B41,B45,B57,B61,B65,B69,B77)</f>
        <v>89</v>
      </c>
      <c r="G6" s="6" t="s">
        <v>55</v>
      </c>
      <c r="H6" s="7">
        <f>SUM(F5/F7)</f>
        <v>3.2</v>
      </c>
    </row>
    <row r="7" spans="1:8" x14ac:dyDescent="0.2">
      <c r="A7" s="21" t="s">
        <v>2</v>
      </c>
      <c r="B7" s="21" t="s">
        <v>7</v>
      </c>
      <c r="E7" s="13" t="s">
        <v>55</v>
      </c>
      <c r="F7" s="14">
        <f>SUM(40-H3)</f>
        <v>15</v>
      </c>
      <c r="G7" s="15" t="s">
        <v>56</v>
      </c>
      <c r="H7" s="16">
        <f>SUM(F6)/H3</f>
        <v>3.56</v>
      </c>
    </row>
    <row r="8" spans="1:8" x14ac:dyDescent="0.2">
      <c r="A8" s="21" t="s">
        <v>4</v>
      </c>
      <c r="B8" s="21" t="s">
        <v>47</v>
      </c>
      <c r="E8" s="17" t="s">
        <v>57</v>
      </c>
      <c r="H8" s="7"/>
    </row>
    <row r="9" spans="1:8" x14ac:dyDescent="0.2">
      <c r="A9" s="21" t="s">
        <v>5</v>
      </c>
      <c r="B9" s="21">
        <v>3</v>
      </c>
      <c r="E9" s="5" t="s">
        <v>58</v>
      </c>
      <c r="H9" s="7">
        <v>11</v>
      </c>
    </row>
    <row r="10" spans="1:8" x14ac:dyDescent="0.2">
      <c r="A10" s="21" t="s">
        <v>6</v>
      </c>
      <c r="B10" s="21" t="b">
        <v>0</v>
      </c>
      <c r="E10" s="5" t="s">
        <v>51</v>
      </c>
      <c r="H10" s="7">
        <f>SUM(H9/H3)*100</f>
        <v>44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SUM(B157,B141,B137,B125,B121,B117,B109,B105,B101,B89,B85)/H9</f>
        <v>3.8181818181818183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1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9</v>
      </c>
      <c r="H14">
        <f>SUM((F14/20)*100)</f>
        <v>45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6</v>
      </c>
      <c r="H15">
        <f>SUM((F15/20)*100)</f>
        <v>30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3</v>
      </c>
      <c r="E17" t="s">
        <v>65</v>
      </c>
      <c r="F17">
        <f>SUM((20-H9)/20)</f>
        <v>0.45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0.55000000000000004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6</v>
      </c>
      <c r="G20" t="s">
        <v>68</v>
      </c>
      <c r="H20">
        <f>SUM(F20/20)</f>
        <v>0.3</v>
      </c>
    </row>
    <row r="21" spans="1:8" x14ac:dyDescent="0.2">
      <c r="A21" s="21" t="s">
        <v>5</v>
      </c>
      <c r="B21" s="21">
        <v>3</v>
      </c>
      <c r="E21" t="s">
        <v>66</v>
      </c>
      <c r="F21">
        <f>SUM(H3-H9)</f>
        <v>14</v>
      </c>
      <c r="G21" t="s">
        <v>69</v>
      </c>
      <c r="H21">
        <f>SUM(F21/20)</f>
        <v>0.7</v>
      </c>
    </row>
    <row r="22" spans="1:8" x14ac:dyDescent="0.2">
      <c r="A22" s="21" t="s">
        <v>6</v>
      </c>
      <c r="B22" s="21" t="b">
        <v>0</v>
      </c>
    </row>
    <row r="23" spans="1:8" x14ac:dyDescent="0.2">
      <c r="A23" s="21" t="s">
        <v>2</v>
      </c>
      <c r="B23" s="21" t="s">
        <v>11</v>
      </c>
      <c r="E23" s="22" t="s">
        <v>70</v>
      </c>
      <c r="G23" s="22" t="s">
        <v>74</v>
      </c>
    </row>
    <row r="24" spans="1:8" x14ac:dyDescent="0.2">
      <c r="A24" s="21" t="s">
        <v>4</v>
      </c>
      <c r="B24" s="21" t="s">
        <v>47</v>
      </c>
      <c r="E24" t="s">
        <v>47</v>
      </c>
      <c r="F24">
        <f>SUM(B161,B157,B153,B149,B145,B141,B137,B133,B129,B125,B121,B117,B113,B109,B105,B101,B97,B93,B89,B85)-(H11*H9)</f>
        <v>31</v>
      </c>
      <c r="G24">
        <f>H11</f>
        <v>3.8181818181818183</v>
      </c>
      <c r="H24">
        <f>SUM(F24/(20-H9))</f>
        <v>3.4444444444444446</v>
      </c>
    </row>
    <row r="25" spans="1:8" x14ac:dyDescent="0.2">
      <c r="A25" s="21" t="s">
        <v>5</v>
      </c>
      <c r="B25" s="21">
        <v>3</v>
      </c>
      <c r="E25" t="s">
        <v>71</v>
      </c>
      <c r="F25">
        <f>SUM(F5-F24)</f>
        <v>17</v>
      </c>
      <c r="G25">
        <f>SUM(F6-((H11)*H9))/F29</f>
        <v>3.3571428571428572</v>
      </c>
      <c r="H25">
        <f>SUM(F25/(20-(H3-H9)))</f>
        <v>2.8333333333333335</v>
      </c>
    </row>
    <row r="26" spans="1:8" x14ac:dyDescent="0.2">
      <c r="A26" s="21" t="s">
        <v>6</v>
      </c>
      <c r="B26" s="21" t="b">
        <v>0</v>
      </c>
      <c r="G26">
        <f>SUM(F6/H3)</f>
        <v>3.56</v>
      </c>
    </row>
    <row r="27" spans="1:8" x14ac:dyDescent="0.2">
      <c r="A27" s="21" t="s">
        <v>2</v>
      </c>
      <c r="B27" s="21" t="s">
        <v>12</v>
      </c>
      <c r="E27" s="22" t="s">
        <v>72</v>
      </c>
    </row>
    <row r="28" spans="1:8" x14ac:dyDescent="0.2">
      <c r="A28" s="21" t="s">
        <v>4</v>
      </c>
      <c r="B28" s="21" t="s">
        <v>47</v>
      </c>
      <c r="E28" t="s">
        <v>47</v>
      </c>
      <c r="F28">
        <f>SUM(20-F14)</f>
        <v>11</v>
      </c>
      <c r="H28">
        <f>SUM(H9/20)*100</f>
        <v>55.000000000000007</v>
      </c>
    </row>
    <row r="29" spans="1:8" x14ac:dyDescent="0.2">
      <c r="A29" s="21" t="s">
        <v>5</v>
      </c>
      <c r="B29" s="21">
        <v>3</v>
      </c>
      <c r="E29" t="s">
        <v>71</v>
      </c>
      <c r="F29">
        <f>SUM(20-F15)</f>
        <v>14</v>
      </c>
      <c r="H29">
        <f xml:space="preserve"> SUM(100-H15)</f>
        <v>70</v>
      </c>
    </row>
    <row r="30" spans="1:8" x14ac:dyDescent="0.2">
      <c r="A30" s="21" t="s">
        <v>6</v>
      </c>
      <c r="B30" s="21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47</v>
      </c>
    </row>
    <row r="33" spans="1:2" x14ac:dyDescent="0.2">
      <c r="A33" s="21" t="s">
        <v>5</v>
      </c>
      <c r="B33" s="21">
        <v>4</v>
      </c>
    </row>
    <row r="34" spans="1:2" x14ac:dyDescent="0.2">
      <c r="A34" s="21" t="s">
        <v>6</v>
      </c>
      <c r="B34" s="21" t="b">
        <v>1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47</v>
      </c>
    </row>
    <row r="37" spans="1:2" x14ac:dyDescent="0.2">
      <c r="A37" s="21" t="s">
        <v>5</v>
      </c>
      <c r="B37" s="21">
        <v>2</v>
      </c>
    </row>
    <row r="38" spans="1:2" x14ac:dyDescent="0.2">
      <c r="A38" s="21" t="s">
        <v>6</v>
      </c>
      <c r="B38" s="21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47</v>
      </c>
    </row>
    <row r="41" spans="1:2" x14ac:dyDescent="0.2">
      <c r="A41" s="21" t="s">
        <v>5</v>
      </c>
      <c r="B41" s="21">
        <v>4</v>
      </c>
    </row>
    <row r="42" spans="1:2" x14ac:dyDescent="0.2">
      <c r="A42" s="21" t="s">
        <v>6</v>
      </c>
      <c r="B42" s="21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47</v>
      </c>
    </row>
    <row r="45" spans="1:2" x14ac:dyDescent="0.2">
      <c r="A45" s="21" t="s">
        <v>5</v>
      </c>
      <c r="B45" s="21">
        <v>3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47</v>
      </c>
    </row>
    <row r="57" spans="1:2" x14ac:dyDescent="0.2">
      <c r="A57" s="21" t="s">
        <v>5</v>
      </c>
      <c r="B57" s="21">
        <v>4</v>
      </c>
    </row>
    <row r="58" spans="1:2" x14ac:dyDescent="0.2">
      <c r="A58" s="21" t="s">
        <v>6</v>
      </c>
      <c r="B58" s="21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47</v>
      </c>
    </row>
    <row r="61" spans="1:2" x14ac:dyDescent="0.2">
      <c r="A61" s="21" t="s">
        <v>5</v>
      </c>
      <c r="B61" s="21">
        <v>3</v>
      </c>
    </row>
    <row r="62" spans="1:2" x14ac:dyDescent="0.2">
      <c r="A62" s="21" t="s">
        <v>6</v>
      </c>
      <c r="B62" s="21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47</v>
      </c>
    </row>
    <row r="65" spans="1:2" x14ac:dyDescent="0.2">
      <c r="A65" s="21" t="s">
        <v>5</v>
      </c>
      <c r="B65" s="21">
        <v>4</v>
      </c>
    </row>
    <row r="66" spans="1:2" x14ac:dyDescent="0.2">
      <c r="A66" s="21" t="s">
        <v>6</v>
      </c>
      <c r="B66" s="21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47</v>
      </c>
    </row>
    <row r="69" spans="1:2" x14ac:dyDescent="0.2">
      <c r="A69" s="21" t="s">
        <v>5</v>
      </c>
      <c r="B69" s="21">
        <v>3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47</v>
      </c>
    </row>
    <row r="77" spans="1:2" x14ac:dyDescent="0.2">
      <c r="A77" s="21" t="s">
        <v>5</v>
      </c>
      <c r="B77" s="21">
        <v>4</v>
      </c>
    </row>
    <row r="78" spans="1:2" x14ac:dyDescent="0.2">
      <c r="A78" s="21" t="s">
        <v>6</v>
      </c>
      <c r="B78" s="21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46</v>
      </c>
    </row>
    <row r="85" spans="1:2" x14ac:dyDescent="0.2">
      <c r="A85" s="21" t="s">
        <v>5</v>
      </c>
      <c r="B85" s="21">
        <v>4</v>
      </c>
    </row>
    <row r="86" spans="1:2" x14ac:dyDescent="0.2">
      <c r="A86" s="21" t="s">
        <v>6</v>
      </c>
      <c r="B86" s="21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46</v>
      </c>
    </row>
    <row r="89" spans="1:2" x14ac:dyDescent="0.2">
      <c r="A89" s="21" t="s">
        <v>5</v>
      </c>
      <c r="B89" s="21">
        <v>4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s="21" t="s">
        <v>30</v>
      </c>
    </row>
    <row r="100" spans="1:2" x14ac:dyDescent="0.2">
      <c r="A100" t="s">
        <v>4</v>
      </c>
      <c r="B100" s="21" t="s">
        <v>46</v>
      </c>
    </row>
    <row r="101" spans="1:2" x14ac:dyDescent="0.2">
      <c r="A101" t="s">
        <v>5</v>
      </c>
      <c r="B101" s="21">
        <v>4</v>
      </c>
    </row>
    <row r="102" spans="1:2" x14ac:dyDescent="0.2">
      <c r="A102" t="s">
        <v>6</v>
      </c>
      <c r="B102" s="21" t="b">
        <v>0</v>
      </c>
    </row>
    <row r="103" spans="1:2" x14ac:dyDescent="0.2">
      <c r="A103" t="s">
        <v>2</v>
      </c>
      <c r="B103" s="21" t="s">
        <v>31</v>
      </c>
    </row>
    <row r="104" spans="1:2" x14ac:dyDescent="0.2">
      <c r="A104" t="s">
        <v>4</v>
      </c>
      <c r="B104" s="21" t="s">
        <v>46</v>
      </c>
    </row>
    <row r="105" spans="1:2" x14ac:dyDescent="0.2">
      <c r="A105" t="s">
        <v>5</v>
      </c>
      <c r="B105" s="21">
        <v>3</v>
      </c>
    </row>
    <row r="106" spans="1:2" x14ac:dyDescent="0.2">
      <c r="A106" t="s">
        <v>6</v>
      </c>
      <c r="B106" s="21" t="b">
        <v>0</v>
      </c>
    </row>
    <row r="107" spans="1:2" x14ac:dyDescent="0.2">
      <c r="A107" t="s">
        <v>2</v>
      </c>
      <c r="B107" s="21" t="s">
        <v>32</v>
      </c>
    </row>
    <row r="108" spans="1:2" x14ac:dyDescent="0.2">
      <c r="A108" t="s">
        <v>4</v>
      </c>
      <c r="B108" s="21" t="s">
        <v>46</v>
      </c>
    </row>
    <row r="109" spans="1:2" x14ac:dyDescent="0.2">
      <c r="A109" t="s">
        <v>5</v>
      </c>
      <c r="B109" s="21">
        <v>5</v>
      </c>
    </row>
    <row r="110" spans="1:2" x14ac:dyDescent="0.2">
      <c r="A110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5</v>
      </c>
    </row>
    <row r="114" spans="1:2" x14ac:dyDescent="0.2">
      <c r="A114" t="s">
        <v>6</v>
      </c>
      <c r="B114" t="b">
        <v>1</v>
      </c>
    </row>
    <row r="115" spans="1:2" x14ac:dyDescent="0.2">
      <c r="A115" t="s">
        <v>2</v>
      </c>
      <c r="B115" s="21" t="s">
        <v>34</v>
      </c>
    </row>
    <row r="116" spans="1:2" x14ac:dyDescent="0.2">
      <c r="A116" t="s">
        <v>4</v>
      </c>
      <c r="B116" s="21" t="s">
        <v>46</v>
      </c>
    </row>
    <row r="117" spans="1:2" x14ac:dyDescent="0.2">
      <c r="A117" t="s">
        <v>5</v>
      </c>
      <c r="B117" s="21">
        <v>3</v>
      </c>
    </row>
    <row r="118" spans="1:2" x14ac:dyDescent="0.2">
      <c r="A118" t="s">
        <v>6</v>
      </c>
      <c r="B118" s="21" t="b">
        <v>0</v>
      </c>
    </row>
    <row r="119" spans="1:2" x14ac:dyDescent="0.2">
      <c r="A119" t="s">
        <v>2</v>
      </c>
      <c r="B119" s="21" t="s">
        <v>35</v>
      </c>
    </row>
    <row r="120" spans="1:2" x14ac:dyDescent="0.2">
      <c r="A120" t="s">
        <v>4</v>
      </c>
      <c r="B120" s="21" t="s">
        <v>46</v>
      </c>
    </row>
    <row r="121" spans="1:2" x14ac:dyDescent="0.2">
      <c r="A121" t="s">
        <v>5</v>
      </c>
      <c r="B121" s="21">
        <v>4</v>
      </c>
    </row>
    <row r="122" spans="1:2" x14ac:dyDescent="0.2">
      <c r="A122" t="s">
        <v>6</v>
      </c>
      <c r="B122" s="21" t="b">
        <v>0</v>
      </c>
    </row>
    <row r="123" spans="1:2" x14ac:dyDescent="0.2">
      <c r="A123" t="s">
        <v>2</v>
      </c>
      <c r="B123" s="21" t="s">
        <v>36</v>
      </c>
    </row>
    <row r="124" spans="1:2" x14ac:dyDescent="0.2">
      <c r="A124" t="s">
        <v>4</v>
      </c>
      <c r="B124" s="21" t="s">
        <v>46</v>
      </c>
    </row>
    <row r="125" spans="1:2" x14ac:dyDescent="0.2">
      <c r="A125" t="s">
        <v>5</v>
      </c>
      <c r="B125" s="21">
        <v>4</v>
      </c>
    </row>
    <row r="126" spans="1:2" x14ac:dyDescent="0.2">
      <c r="A126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1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s="21" t="s">
        <v>39</v>
      </c>
    </row>
    <row r="136" spans="1:2" x14ac:dyDescent="0.2">
      <c r="A136" t="s">
        <v>4</v>
      </c>
      <c r="B136" s="21" t="s">
        <v>46</v>
      </c>
    </row>
    <row r="137" spans="1:2" x14ac:dyDescent="0.2">
      <c r="A137" t="s">
        <v>5</v>
      </c>
      <c r="B137" s="21">
        <v>4</v>
      </c>
    </row>
    <row r="138" spans="1:2" x14ac:dyDescent="0.2">
      <c r="A138" t="s">
        <v>6</v>
      </c>
      <c r="B138" s="21" t="b">
        <v>0</v>
      </c>
    </row>
    <row r="139" spans="1:2" x14ac:dyDescent="0.2">
      <c r="A139" t="s">
        <v>2</v>
      </c>
      <c r="B139" s="21" t="s">
        <v>40</v>
      </c>
    </row>
    <row r="140" spans="1:2" x14ac:dyDescent="0.2">
      <c r="A140" t="s">
        <v>4</v>
      </c>
      <c r="B140" s="21" t="s">
        <v>46</v>
      </c>
    </row>
    <row r="141" spans="1:2" x14ac:dyDescent="0.2">
      <c r="A141" t="s">
        <v>5</v>
      </c>
      <c r="B141" s="21">
        <v>3</v>
      </c>
    </row>
    <row r="142" spans="1:2" x14ac:dyDescent="0.2">
      <c r="A142" t="s">
        <v>6</v>
      </c>
      <c r="B142" s="21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s="21" t="s">
        <v>44</v>
      </c>
    </row>
    <row r="156" spans="1:2" x14ac:dyDescent="0.2">
      <c r="A156" t="s">
        <v>4</v>
      </c>
      <c r="B156" s="21" t="s">
        <v>46</v>
      </c>
    </row>
    <row r="157" spans="1:2" x14ac:dyDescent="0.2">
      <c r="A157" t="s">
        <v>5</v>
      </c>
      <c r="B157" s="21">
        <v>4</v>
      </c>
    </row>
    <row r="158" spans="1:2" x14ac:dyDescent="0.2">
      <c r="A158" t="s">
        <v>6</v>
      </c>
      <c r="B158" s="21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9A29-3DE4-9948-A9E9-5AAAD529D706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6.6640625" customWidth="1"/>
    <col min="5" max="5" width="32.33203125" customWidth="1"/>
    <col min="7" max="7" width="17.33203125" customWidth="1"/>
  </cols>
  <sheetData>
    <row r="1" spans="1:8" ht="17" thickBot="1" x14ac:dyDescent="0.25">
      <c r="A1" t="s">
        <v>0</v>
      </c>
      <c r="B1">
        <v>25</v>
      </c>
    </row>
    <row r="2" spans="1:8" x14ac:dyDescent="0.2">
      <c r="A2" t="s">
        <v>1</v>
      </c>
      <c r="B2">
        <v>19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21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52.5</v>
      </c>
    </row>
    <row r="5" spans="1:8" x14ac:dyDescent="0.2">
      <c r="A5" t="s">
        <v>5</v>
      </c>
      <c r="B5">
        <v>2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59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SUM(B157,B153,B149,B137,B125,B101,B89,B85,B9,B21,B25,B29,B33,B37,B41,B45,B53,B61,B65,B69,B73)</f>
        <v>65</v>
      </c>
      <c r="G6" s="6" t="s">
        <v>55</v>
      </c>
      <c r="H6" s="7">
        <f>SUM(F5/F7)</f>
        <v>3.1052631578947367</v>
      </c>
    </row>
    <row r="7" spans="1:8" x14ac:dyDescent="0.2">
      <c r="A7" s="21" t="s">
        <v>2</v>
      </c>
      <c r="B7" s="21" t="s">
        <v>7</v>
      </c>
      <c r="E7" s="13" t="s">
        <v>55</v>
      </c>
      <c r="F7" s="14">
        <f>SUM(40-H3)</f>
        <v>19</v>
      </c>
      <c r="G7" s="15" t="s">
        <v>56</v>
      </c>
      <c r="H7" s="16">
        <f>SUM(F6)/H3</f>
        <v>3.0952380952380953</v>
      </c>
    </row>
    <row r="8" spans="1:8" x14ac:dyDescent="0.2">
      <c r="A8" s="21" t="s">
        <v>4</v>
      </c>
      <c r="B8" s="21" t="s">
        <v>47</v>
      </c>
      <c r="E8" s="17" t="s">
        <v>57</v>
      </c>
      <c r="H8" s="7"/>
    </row>
    <row r="9" spans="1:8" x14ac:dyDescent="0.2">
      <c r="A9" s="21" t="s">
        <v>5</v>
      </c>
      <c r="B9" s="21">
        <v>1</v>
      </c>
      <c r="E9" s="5" t="s">
        <v>58</v>
      </c>
      <c r="H9" s="7">
        <v>8</v>
      </c>
    </row>
    <row r="10" spans="1:8" x14ac:dyDescent="0.2">
      <c r="A10" s="21" t="s">
        <v>6</v>
      </c>
      <c r="B10" s="21" t="b">
        <v>0</v>
      </c>
      <c r="E10" s="5" t="s">
        <v>51</v>
      </c>
      <c r="H10" s="7">
        <f>SUM(H9/H3)*100</f>
        <v>38.095238095238095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SUM(B157,B153,B149,B137,B125,B101,B89,B85)/H9</f>
        <v>2.875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3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12</v>
      </c>
      <c r="H14">
        <f>SUM((F14/20)*100)</f>
        <v>60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7</v>
      </c>
      <c r="H15">
        <f>SUM((F15/20)*100)</f>
        <v>35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2</v>
      </c>
      <c r="E17" t="s">
        <v>65</v>
      </c>
      <c r="F17">
        <f>SUM((20-H9)/20)</f>
        <v>0.6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0.4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7</v>
      </c>
      <c r="G20" t="s">
        <v>68</v>
      </c>
      <c r="H20">
        <f>SUM(F20/20)</f>
        <v>0.35</v>
      </c>
    </row>
    <row r="21" spans="1:8" x14ac:dyDescent="0.2">
      <c r="A21" s="21" t="s">
        <v>5</v>
      </c>
      <c r="B21" s="21">
        <v>4</v>
      </c>
      <c r="E21" t="s">
        <v>66</v>
      </c>
      <c r="F21">
        <f>SUM(H3-H9)</f>
        <v>13</v>
      </c>
      <c r="G21" t="s">
        <v>69</v>
      </c>
      <c r="H21">
        <f>SUM(F21/20)</f>
        <v>0.65</v>
      </c>
    </row>
    <row r="22" spans="1:8" x14ac:dyDescent="0.2">
      <c r="A22" s="21" t="s">
        <v>6</v>
      </c>
      <c r="B22" s="21" t="b">
        <v>0</v>
      </c>
    </row>
    <row r="23" spans="1:8" x14ac:dyDescent="0.2">
      <c r="A23" s="21" t="s">
        <v>2</v>
      </c>
      <c r="B23" s="21" t="s">
        <v>11</v>
      </c>
      <c r="E23" s="22" t="s">
        <v>70</v>
      </c>
      <c r="G23" s="22" t="s">
        <v>74</v>
      </c>
    </row>
    <row r="24" spans="1:8" x14ac:dyDescent="0.2">
      <c r="A24" s="21" t="s">
        <v>4</v>
      </c>
      <c r="B24" s="21" t="s">
        <v>47</v>
      </c>
      <c r="E24" t="s">
        <v>47</v>
      </c>
      <c r="F24">
        <f>SUM(B161,B157,B153,B149,B145,B141,B137,B133,B129,B125,B121,B117,B113,B109,B105,B101,B97,B93,B89,B85)-(H11*H9)</f>
        <v>42</v>
      </c>
      <c r="G24">
        <f>H11</f>
        <v>2.875</v>
      </c>
      <c r="H24">
        <f>SUM(F24/(20-H9))</f>
        <v>3.5</v>
      </c>
    </row>
    <row r="25" spans="1:8" x14ac:dyDescent="0.2">
      <c r="A25" s="21" t="s">
        <v>5</v>
      </c>
      <c r="B25" s="21">
        <v>4</v>
      </c>
      <c r="E25" t="s">
        <v>71</v>
      </c>
      <c r="F25">
        <f>SUM(F5-F24)</f>
        <v>17</v>
      </c>
      <c r="G25">
        <f>SUM(F6-((H11)*H9))/F29</f>
        <v>3.2307692307692308</v>
      </c>
      <c r="H25">
        <f>SUM(F25/(20-(H3-H9)))</f>
        <v>2.4285714285714284</v>
      </c>
    </row>
    <row r="26" spans="1:8" x14ac:dyDescent="0.2">
      <c r="A26" s="21" t="s">
        <v>6</v>
      </c>
      <c r="B26" s="21" t="b">
        <v>0</v>
      </c>
      <c r="G26">
        <f>SUM(F6/H3)</f>
        <v>3.0952380952380953</v>
      </c>
    </row>
    <row r="27" spans="1:8" x14ac:dyDescent="0.2">
      <c r="A27" s="21" t="s">
        <v>2</v>
      </c>
      <c r="B27" s="21" t="s">
        <v>12</v>
      </c>
      <c r="E27" s="22" t="s">
        <v>72</v>
      </c>
    </row>
    <row r="28" spans="1:8" x14ac:dyDescent="0.2">
      <c r="A28" s="21" t="s">
        <v>4</v>
      </c>
      <c r="B28" s="21" t="s">
        <v>47</v>
      </c>
      <c r="E28" t="s">
        <v>47</v>
      </c>
      <c r="F28">
        <f>SUM(20-F14)</f>
        <v>8</v>
      </c>
      <c r="H28">
        <f>SUM(H9/20)*100</f>
        <v>40</v>
      </c>
    </row>
    <row r="29" spans="1:8" x14ac:dyDescent="0.2">
      <c r="A29" s="21" t="s">
        <v>5</v>
      </c>
      <c r="B29" s="21">
        <v>4</v>
      </c>
      <c r="E29" t="s">
        <v>71</v>
      </c>
      <c r="F29">
        <f>SUM(20-F15)</f>
        <v>13</v>
      </c>
      <c r="H29">
        <f xml:space="preserve"> SUM(100-H15)</f>
        <v>65</v>
      </c>
    </row>
    <row r="30" spans="1:8" x14ac:dyDescent="0.2">
      <c r="A30" s="21" t="s">
        <v>6</v>
      </c>
      <c r="B30" s="21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47</v>
      </c>
    </row>
    <row r="33" spans="1:2" x14ac:dyDescent="0.2">
      <c r="A33" s="21" t="s">
        <v>5</v>
      </c>
      <c r="B33" s="21">
        <v>4</v>
      </c>
    </row>
    <row r="34" spans="1:2" x14ac:dyDescent="0.2">
      <c r="A34" s="21" t="s">
        <v>6</v>
      </c>
      <c r="B34" s="21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47</v>
      </c>
    </row>
    <row r="37" spans="1:2" x14ac:dyDescent="0.2">
      <c r="A37" s="21" t="s">
        <v>5</v>
      </c>
      <c r="B37" s="21">
        <v>4</v>
      </c>
    </row>
    <row r="38" spans="1:2" x14ac:dyDescent="0.2">
      <c r="A38" s="21" t="s">
        <v>6</v>
      </c>
      <c r="B38" s="21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47</v>
      </c>
    </row>
    <row r="41" spans="1:2" x14ac:dyDescent="0.2">
      <c r="A41" s="21" t="s">
        <v>5</v>
      </c>
      <c r="B41" s="21">
        <v>3</v>
      </c>
    </row>
    <row r="42" spans="1:2" x14ac:dyDescent="0.2">
      <c r="A42" s="21" t="s">
        <v>6</v>
      </c>
      <c r="B42" s="21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47</v>
      </c>
    </row>
    <row r="45" spans="1:2" x14ac:dyDescent="0.2">
      <c r="A45" s="21" t="s">
        <v>5</v>
      </c>
      <c r="B45" s="21">
        <v>4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47</v>
      </c>
    </row>
    <row r="53" spans="1:2" x14ac:dyDescent="0.2">
      <c r="A53" s="21" t="s">
        <v>5</v>
      </c>
      <c r="B53" s="21">
        <v>2</v>
      </c>
    </row>
    <row r="54" spans="1:2" x14ac:dyDescent="0.2">
      <c r="A54" s="21" t="s">
        <v>6</v>
      </c>
      <c r="B54" s="21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1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47</v>
      </c>
    </row>
    <row r="61" spans="1:2" x14ac:dyDescent="0.2">
      <c r="A61" s="21" t="s">
        <v>5</v>
      </c>
      <c r="B61" s="21">
        <v>4</v>
      </c>
    </row>
    <row r="62" spans="1:2" x14ac:dyDescent="0.2">
      <c r="A62" s="21" t="s">
        <v>6</v>
      </c>
      <c r="B62" s="21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47</v>
      </c>
    </row>
    <row r="65" spans="1:2" x14ac:dyDescent="0.2">
      <c r="A65" s="21" t="s">
        <v>5</v>
      </c>
      <c r="B65" s="21">
        <v>2</v>
      </c>
    </row>
    <row r="66" spans="1:2" x14ac:dyDescent="0.2">
      <c r="A66" s="21" t="s">
        <v>6</v>
      </c>
      <c r="B66" s="21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47</v>
      </c>
    </row>
    <row r="69" spans="1:2" x14ac:dyDescent="0.2">
      <c r="A69" s="21" t="s">
        <v>5</v>
      </c>
      <c r="B69" s="21">
        <v>1</v>
      </c>
    </row>
    <row r="70" spans="1:2" x14ac:dyDescent="0.2">
      <c r="A70" s="21" t="s">
        <v>6</v>
      </c>
      <c r="B70" s="21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5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46</v>
      </c>
    </row>
    <row r="85" spans="1:2" x14ac:dyDescent="0.2">
      <c r="A85" s="21" t="s">
        <v>5</v>
      </c>
      <c r="B85" s="21">
        <v>4</v>
      </c>
    </row>
    <row r="86" spans="1:2" x14ac:dyDescent="0.2">
      <c r="A86" s="21" t="s">
        <v>6</v>
      </c>
      <c r="B86" s="21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46</v>
      </c>
    </row>
    <row r="89" spans="1:2" x14ac:dyDescent="0.2">
      <c r="A89" s="21" t="s">
        <v>5</v>
      </c>
      <c r="B89" s="21">
        <v>2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46</v>
      </c>
    </row>
    <row r="101" spans="1:2" x14ac:dyDescent="0.2">
      <c r="A101" s="21" t="s">
        <v>5</v>
      </c>
      <c r="B101" s="21">
        <v>4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1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46</v>
      </c>
    </row>
    <row r="125" spans="1:2" x14ac:dyDescent="0.2">
      <c r="A125" s="21" t="s">
        <v>5</v>
      </c>
      <c r="B125" s="21">
        <v>5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s="21" t="s">
        <v>2</v>
      </c>
      <c r="B135" s="21" t="s">
        <v>39</v>
      </c>
    </row>
    <row r="136" spans="1:2" x14ac:dyDescent="0.2">
      <c r="A136" s="21" t="s">
        <v>4</v>
      </c>
      <c r="B136" s="21" t="s">
        <v>46</v>
      </c>
    </row>
    <row r="137" spans="1:2" x14ac:dyDescent="0.2">
      <c r="A137" s="21" t="s">
        <v>5</v>
      </c>
      <c r="B137" s="21">
        <v>1</v>
      </c>
    </row>
    <row r="138" spans="1:2" x14ac:dyDescent="0.2">
      <c r="A138" s="21" t="s">
        <v>6</v>
      </c>
      <c r="B138" s="21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46</v>
      </c>
    </row>
    <row r="149" spans="1:2" x14ac:dyDescent="0.2">
      <c r="A149" s="21" t="s">
        <v>5</v>
      </c>
      <c r="B149" s="21">
        <v>2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46</v>
      </c>
    </row>
    <row r="153" spans="1:2" x14ac:dyDescent="0.2">
      <c r="A153" s="21" t="s">
        <v>5</v>
      </c>
      <c r="B153" s="21">
        <v>4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s="21" t="s">
        <v>2</v>
      </c>
      <c r="B155" s="21" t="s">
        <v>44</v>
      </c>
    </row>
    <row r="156" spans="1:2" x14ac:dyDescent="0.2">
      <c r="A156" s="21" t="s">
        <v>4</v>
      </c>
      <c r="B156" s="21" t="s">
        <v>46</v>
      </c>
    </row>
    <row r="157" spans="1:2" x14ac:dyDescent="0.2">
      <c r="A157" s="21" t="s">
        <v>5</v>
      </c>
      <c r="B157" s="21">
        <v>1</v>
      </c>
    </row>
    <row r="158" spans="1:2" x14ac:dyDescent="0.2">
      <c r="A158" s="21" t="s">
        <v>6</v>
      </c>
      <c r="B158" s="21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B0F2-BE3B-0646-ADC0-D55412A3CD00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9" customWidth="1"/>
    <col min="5" max="5" width="32.5" customWidth="1"/>
    <col min="7" max="7" width="16.1640625" customWidth="1"/>
  </cols>
  <sheetData>
    <row r="1" spans="1:8" ht="17" thickBot="1" x14ac:dyDescent="0.25">
      <c r="A1" t="s">
        <v>0</v>
      </c>
      <c r="B1">
        <v>26</v>
      </c>
    </row>
    <row r="2" spans="1:8" x14ac:dyDescent="0.2">
      <c r="A2" t="s">
        <v>1</v>
      </c>
      <c r="B2">
        <v>21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5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12.5</v>
      </c>
    </row>
    <row r="5" spans="1:8" x14ac:dyDescent="0.2">
      <c r="A5" t="s">
        <v>5</v>
      </c>
      <c r="B5">
        <v>3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121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SUM(B101,B89,B85,B9,B45)</f>
        <v>15</v>
      </c>
      <c r="G6" s="6" t="s">
        <v>55</v>
      </c>
      <c r="H6" s="7">
        <f>SUM(F5/F7)</f>
        <v>3.4571428571428573</v>
      </c>
    </row>
    <row r="7" spans="1:8" x14ac:dyDescent="0.2">
      <c r="A7" s="21" t="s">
        <v>2</v>
      </c>
      <c r="B7" s="21" t="s">
        <v>7</v>
      </c>
      <c r="E7" s="13" t="s">
        <v>55</v>
      </c>
      <c r="F7" s="14">
        <f>SUM(40-H3)</f>
        <v>35</v>
      </c>
      <c r="G7" s="15" t="s">
        <v>56</v>
      </c>
      <c r="H7" s="16">
        <f>SUM(F6)/H3</f>
        <v>3</v>
      </c>
    </row>
    <row r="8" spans="1:8" x14ac:dyDescent="0.2">
      <c r="A8" s="21" t="s">
        <v>4</v>
      </c>
      <c r="B8" s="21" t="s">
        <v>47</v>
      </c>
      <c r="E8" s="17" t="s">
        <v>57</v>
      </c>
      <c r="H8" s="7"/>
    </row>
    <row r="9" spans="1:8" x14ac:dyDescent="0.2">
      <c r="A9" s="21" t="s">
        <v>5</v>
      </c>
      <c r="B9" s="21">
        <v>3</v>
      </c>
      <c r="E9" s="5" t="s">
        <v>58</v>
      </c>
      <c r="H9" s="7">
        <v>3</v>
      </c>
    </row>
    <row r="10" spans="1:8" x14ac:dyDescent="0.2">
      <c r="A10" s="21" t="s">
        <v>6</v>
      </c>
      <c r="B10" s="21" t="b">
        <v>0</v>
      </c>
      <c r="E10" s="5" t="s">
        <v>51</v>
      </c>
      <c r="H10" s="7">
        <f>SUM(H9/H3)*100</f>
        <v>60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SUM(B101,B89,B85)/H9</f>
        <v>3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3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17</v>
      </c>
      <c r="H14">
        <f>SUM((F14/20)*100)</f>
        <v>85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18</v>
      </c>
      <c r="H15">
        <f>SUM((F15/20)*100)</f>
        <v>90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3</v>
      </c>
      <c r="E17" t="s">
        <v>65</v>
      </c>
      <c r="F17">
        <f>SUM((20-H9)/20)</f>
        <v>0.85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0.15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18</v>
      </c>
      <c r="G20" t="s">
        <v>68</v>
      </c>
      <c r="H20">
        <f>SUM(F20/20)</f>
        <v>0.9</v>
      </c>
    </row>
    <row r="21" spans="1:8" x14ac:dyDescent="0.2">
      <c r="A21" t="s">
        <v>5</v>
      </c>
      <c r="B21">
        <v>4</v>
      </c>
      <c r="E21" t="s">
        <v>66</v>
      </c>
      <c r="F21">
        <f>SUM(H3-H9)</f>
        <v>2</v>
      </c>
      <c r="G21" t="s">
        <v>69</v>
      </c>
      <c r="H21">
        <f>SUM(F21/20)</f>
        <v>0.1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61</v>
      </c>
      <c r="G24">
        <f>H11</f>
        <v>3</v>
      </c>
      <c r="H24">
        <f>SUM(F24/(20-H9))</f>
        <v>3.5882352941176472</v>
      </c>
    </row>
    <row r="25" spans="1:8" x14ac:dyDescent="0.2">
      <c r="A25" t="s">
        <v>5</v>
      </c>
      <c r="B25">
        <v>4</v>
      </c>
      <c r="E25" t="s">
        <v>71</v>
      </c>
      <c r="F25">
        <f>SUM(F5-F24)</f>
        <v>60</v>
      </c>
      <c r="G25">
        <f>SUM(F6-((H11)*H9))/F29</f>
        <v>3</v>
      </c>
      <c r="H25">
        <f>SUM(F25/(20-(H3-H9)))</f>
        <v>3.3333333333333335</v>
      </c>
    </row>
    <row r="26" spans="1:8" x14ac:dyDescent="0.2">
      <c r="A26" t="s">
        <v>6</v>
      </c>
      <c r="B26" t="b">
        <v>0</v>
      </c>
      <c r="G26">
        <f>SUM(F6/H3)</f>
        <v>3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3</v>
      </c>
      <c r="H28">
        <f>SUM(H9/20)*100</f>
        <v>15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2</v>
      </c>
      <c r="H29">
        <f xml:space="preserve"> SUM(100-H15)</f>
        <v>10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47</v>
      </c>
    </row>
    <row r="45" spans="1:2" x14ac:dyDescent="0.2">
      <c r="A45" s="21" t="s">
        <v>5</v>
      </c>
      <c r="B45" s="21">
        <v>3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46</v>
      </c>
    </row>
    <row r="85" spans="1:2" x14ac:dyDescent="0.2">
      <c r="A85" s="21" t="s">
        <v>5</v>
      </c>
      <c r="B85" s="21">
        <v>3</v>
      </c>
    </row>
    <row r="86" spans="1:2" x14ac:dyDescent="0.2">
      <c r="A86" s="21" t="s">
        <v>6</v>
      </c>
      <c r="B86" s="21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46</v>
      </c>
    </row>
    <row r="89" spans="1:2" x14ac:dyDescent="0.2">
      <c r="A89" s="21" t="s">
        <v>5</v>
      </c>
      <c r="B89" s="21">
        <v>3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46</v>
      </c>
    </row>
    <row r="101" spans="1:2" x14ac:dyDescent="0.2">
      <c r="A101" s="21" t="s">
        <v>5</v>
      </c>
      <c r="B101" s="21">
        <v>3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E022-AC6B-034F-B87B-1B5F843DA823}">
  <dimension ref="A1:H162"/>
  <sheetViews>
    <sheetView tabSelected="1" topLeftCell="A37" workbookViewId="0">
      <selection activeCell="B16" sqref="B16"/>
    </sheetView>
  </sheetViews>
  <sheetFormatPr baseColWidth="10" defaultRowHeight="16" x14ac:dyDescent="0.2"/>
  <cols>
    <col min="2" max="2" width="19" customWidth="1"/>
    <col min="5" max="5" width="32.5" customWidth="1"/>
    <col min="7" max="7" width="16.1640625" customWidth="1"/>
  </cols>
  <sheetData>
    <row r="1" spans="1:8" ht="17" thickBot="1" x14ac:dyDescent="0.25">
      <c r="A1" t="s">
        <v>0</v>
      </c>
      <c r="B1">
        <v>27</v>
      </c>
    </row>
    <row r="2" spans="1:8" x14ac:dyDescent="0.2">
      <c r="A2" t="s">
        <v>1</v>
      </c>
      <c r="B2">
        <v>20</v>
      </c>
      <c r="E2" s="1"/>
      <c r="F2" s="2"/>
      <c r="G2" s="3"/>
      <c r="H2" s="4"/>
    </row>
    <row r="3" spans="1:8" x14ac:dyDescent="0.2">
      <c r="A3" t="s">
        <v>2</v>
      </c>
      <c r="B3" t="s">
        <v>3</v>
      </c>
      <c r="E3" s="5"/>
      <c r="G3" s="6"/>
      <c r="H3" s="7"/>
    </row>
    <row r="4" spans="1:8" x14ac:dyDescent="0.2">
      <c r="A4" t="s">
        <v>4</v>
      </c>
      <c r="B4" t="s">
        <v>47</v>
      </c>
      <c r="E4" s="5"/>
      <c r="G4" s="6"/>
      <c r="H4" s="7"/>
    </row>
    <row r="5" spans="1:8" x14ac:dyDescent="0.2">
      <c r="A5" t="s">
        <v>5</v>
      </c>
      <c r="B5">
        <v>2</v>
      </c>
      <c r="E5" s="8"/>
      <c r="F5" s="9"/>
      <c r="G5" s="10"/>
      <c r="H5" s="7"/>
    </row>
    <row r="6" spans="1:8" x14ac:dyDescent="0.2">
      <c r="A6" t="s">
        <v>6</v>
      </c>
      <c r="B6" t="b">
        <v>0</v>
      </c>
      <c r="E6" s="11"/>
      <c r="F6" s="12"/>
      <c r="G6" s="6"/>
      <c r="H6" s="7"/>
    </row>
    <row r="7" spans="1:8" x14ac:dyDescent="0.2">
      <c r="A7" t="s">
        <v>2</v>
      </c>
      <c r="B7" t="s">
        <v>7</v>
      </c>
      <c r="E7" s="13"/>
      <c r="F7" s="14"/>
      <c r="G7" s="15"/>
      <c r="H7" s="16"/>
    </row>
    <row r="8" spans="1:8" x14ac:dyDescent="0.2">
      <c r="A8" t="s">
        <v>4</v>
      </c>
      <c r="B8" t="s">
        <v>47</v>
      </c>
      <c r="E8" s="17"/>
      <c r="H8" s="7"/>
    </row>
    <row r="9" spans="1:8" x14ac:dyDescent="0.2">
      <c r="A9" t="s">
        <v>5</v>
      </c>
      <c r="B9">
        <v>2</v>
      </c>
      <c r="E9" s="5"/>
      <c r="H9" s="7"/>
    </row>
    <row r="10" spans="1:8" x14ac:dyDescent="0.2">
      <c r="A10" t="s">
        <v>6</v>
      </c>
      <c r="B10" t="b">
        <v>0</v>
      </c>
      <c r="E10" s="5"/>
      <c r="H10" s="7"/>
    </row>
    <row r="11" spans="1:8" ht="17" thickBot="1" x14ac:dyDescent="0.25">
      <c r="A11" t="s">
        <v>2</v>
      </c>
      <c r="B11" t="s">
        <v>8</v>
      </c>
      <c r="E11" s="18"/>
      <c r="F11" s="19"/>
      <c r="G11" s="19"/>
      <c r="H11" s="20"/>
    </row>
    <row r="12" spans="1:8" x14ac:dyDescent="0.2">
      <c r="A12" t="s">
        <v>4</v>
      </c>
      <c r="B12" t="s">
        <v>47</v>
      </c>
      <c r="E12" s="22"/>
    </row>
    <row r="13" spans="1:8" x14ac:dyDescent="0.2">
      <c r="A13" t="s">
        <v>5</v>
      </c>
      <c r="B13">
        <v>2</v>
      </c>
      <c r="H13" s="22"/>
    </row>
    <row r="14" spans="1:8" x14ac:dyDescent="0.2">
      <c r="A14" t="s">
        <v>6</v>
      </c>
      <c r="B14" t="b">
        <v>0</v>
      </c>
    </row>
    <row r="15" spans="1:8" x14ac:dyDescent="0.2">
      <c r="A15" t="s">
        <v>2</v>
      </c>
      <c r="B15" t="s">
        <v>9</v>
      </c>
    </row>
    <row r="16" spans="1:8" x14ac:dyDescent="0.2">
      <c r="A16" t="s">
        <v>4</v>
      </c>
      <c r="B16" t="s">
        <v>46</v>
      </c>
      <c r="E16" s="22"/>
    </row>
    <row r="17" spans="1:7" x14ac:dyDescent="0.2">
      <c r="A17" t="s">
        <v>5</v>
      </c>
      <c r="B17">
        <v>2</v>
      </c>
    </row>
    <row r="18" spans="1:7" x14ac:dyDescent="0.2">
      <c r="A18" t="s">
        <v>6</v>
      </c>
      <c r="B18" t="b">
        <v>0</v>
      </c>
    </row>
    <row r="19" spans="1:7" x14ac:dyDescent="0.2">
      <c r="A19" t="s">
        <v>2</v>
      </c>
      <c r="B19" t="s">
        <v>10</v>
      </c>
      <c r="E19" s="22"/>
    </row>
    <row r="20" spans="1:7" x14ac:dyDescent="0.2">
      <c r="A20" t="s">
        <v>4</v>
      </c>
      <c r="B20" t="s">
        <v>46</v>
      </c>
    </row>
    <row r="21" spans="1:7" x14ac:dyDescent="0.2">
      <c r="A21" t="s">
        <v>5</v>
      </c>
      <c r="B21">
        <v>2</v>
      </c>
    </row>
    <row r="22" spans="1:7" x14ac:dyDescent="0.2">
      <c r="A22" t="s">
        <v>6</v>
      </c>
      <c r="B22" t="b">
        <v>0</v>
      </c>
    </row>
    <row r="23" spans="1:7" x14ac:dyDescent="0.2">
      <c r="A23" t="s">
        <v>2</v>
      </c>
      <c r="B23" t="s">
        <v>11</v>
      </c>
      <c r="E23" s="22"/>
      <c r="G23" s="22"/>
    </row>
    <row r="24" spans="1:7" x14ac:dyDescent="0.2">
      <c r="A24" t="s">
        <v>4</v>
      </c>
      <c r="B24" t="s">
        <v>47</v>
      </c>
    </row>
    <row r="25" spans="1:7" x14ac:dyDescent="0.2">
      <c r="A25" t="s">
        <v>5</v>
      </c>
      <c r="B25">
        <v>2</v>
      </c>
    </row>
    <row r="26" spans="1:7" x14ac:dyDescent="0.2">
      <c r="A26" t="s">
        <v>6</v>
      </c>
      <c r="B26" t="b">
        <v>0</v>
      </c>
    </row>
    <row r="27" spans="1:7" x14ac:dyDescent="0.2">
      <c r="A27" t="s">
        <v>2</v>
      </c>
      <c r="B27" t="s">
        <v>12</v>
      </c>
      <c r="E27" s="22"/>
    </row>
    <row r="28" spans="1:7" x14ac:dyDescent="0.2">
      <c r="A28" t="s">
        <v>4</v>
      </c>
      <c r="B28" t="s">
        <v>47</v>
      </c>
    </row>
    <row r="29" spans="1:7" x14ac:dyDescent="0.2">
      <c r="A29" t="s">
        <v>5</v>
      </c>
      <c r="B29">
        <v>2</v>
      </c>
    </row>
    <row r="30" spans="1:7" x14ac:dyDescent="0.2">
      <c r="A30" t="s">
        <v>6</v>
      </c>
      <c r="B30" t="b">
        <v>0</v>
      </c>
    </row>
    <row r="31" spans="1:7" x14ac:dyDescent="0.2">
      <c r="A31" t="s">
        <v>2</v>
      </c>
      <c r="B31" t="s">
        <v>13</v>
      </c>
    </row>
    <row r="32" spans="1:7" x14ac:dyDescent="0.2">
      <c r="A32" t="s">
        <v>4</v>
      </c>
      <c r="B32" t="s">
        <v>47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47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47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47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2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46</v>
      </c>
    </row>
    <row r="133" spans="1:2" x14ac:dyDescent="0.2">
      <c r="A133" t="s">
        <v>5</v>
      </c>
      <c r="B133">
        <v>2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46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46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46</v>
      </c>
    </row>
    <row r="153" spans="1:2" x14ac:dyDescent="0.2">
      <c r="A153" t="s">
        <v>5</v>
      </c>
      <c r="B153">
        <v>2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46</v>
      </c>
    </row>
    <row r="157" spans="1:2" x14ac:dyDescent="0.2">
      <c r="A157" t="s">
        <v>5</v>
      </c>
      <c r="B157">
        <v>2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FC0D-2633-974B-81A6-3EBE75BEE92B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8.1640625" customWidth="1"/>
    <col min="5" max="5" width="32.1640625" customWidth="1"/>
    <col min="7" max="7" width="16" customWidth="1"/>
  </cols>
  <sheetData>
    <row r="1" spans="1:8" ht="17" thickBot="1" x14ac:dyDescent="0.25">
      <c r="A1" t="s">
        <v>0</v>
      </c>
      <c r="B1">
        <v>28</v>
      </c>
    </row>
    <row r="2" spans="1:8" x14ac:dyDescent="0.2">
      <c r="A2" t="s">
        <v>1</v>
      </c>
      <c r="B2">
        <v>21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2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5</v>
      </c>
    </row>
    <row r="5" spans="1:8" x14ac:dyDescent="0.2">
      <c r="A5" t="s">
        <v>5</v>
      </c>
      <c r="B5">
        <v>2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113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SUM(B73,B133)</f>
        <v>4</v>
      </c>
      <c r="G6" s="6" t="s">
        <v>55</v>
      </c>
      <c r="H6" s="7">
        <f>SUM(F5/F7)</f>
        <v>2.9736842105263159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38</v>
      </c>
      <c r="G7" s="15" t="s">
        <v>56</v>
      </c>
      <c r="H7" s="16">
        <f>SUM(F6)/H3</f>
        <v>2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4</v>
      </c>
      <c r="E9" s="5" t="s">
        <v>58</v>
      </c>
      <c r="H9" s="7">
        <v>1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50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SUM(B133)/H9</f>
        <v>3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2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19</v>
      </c>
      <c r="H14">
        <f>SUM((F14/20)*100)</f>
        <v>95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19</v>
      </c>
      <c r="H15">
        <f>SUM((F15/20)*100)</f>
        <v>95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4</v>
      </c>
      <c r="E17" t="s">
        <v>65</v>
      </c>
      <c r="F17">
        <f>SUM((20-H9)/20)</f>
        <v>0.95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0.05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19</v>
      </c>
      <c r="G20" t="s">
        <v>68</v>
      </c>
      <c r="H20">
        <f>SUM(F20/20)</f>
        <v>0.95</v>
      </c>
    </row>
    <row r="21" spans="1:8" x14ac:dyDescent="0.2">
      <c r="A21" t="s">
        <v>5</v>
      </c>
      <c r="B21">
        <v>3</v>
      </c>
      <c r="E21" t="s">
        <v>66</v>
      </c>
      <c r="F21">
        <f>SUM(H3-H9)</f>
        <v>1</v>
      </c>
      <c r="G21" t="s">
        <v>69</v>
      </c>
      <c r="H21">
        <f>SUM(F21/20)</f>
        <v>0.05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60</v>
      </c>
      <c r="G24">
        <f>H11</f>
        <v>3</v>
      </c>
      <c r="H24">
        <f>SUM(F24/(20-H9))</f>
        <v>3.1578947368421053</v>
      </c>
    </row>
    <row r="25" spans="1:8" x14ac:dyDescent="0.2">
      <c r="A25" t="s">
        <v>5</v>
      </c>
      <c r="B25">
        <v>4</v>
      </c>
      <c r="E25" t="s">
        <v>71</v>
      </c>
      <c r="F25">
        <f>SUM(F5-F24)</f>
        <v>53</v>
      </c>
      <c r="G25">
        <f>SUM(F6-((H11)*H9))/F29</f>
        <v>1</v>
      </c>
      <c r="H25">
        <f>SUM(F25/(20-(H3-H9)))</f>
        <v>2.7894736842105261</v>
      </c>
    </row>
    <row r="26" spans="1:8" x14ac:dyDescent="0.2">
      <c r="A26" t="s">
        <v>6</v>
      </c>
      <c r="B26" t="b">
        <v>0</v>
      </c>
      <c r="G26">
        <f>SUM(F6/H3)</f>
        <v>2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1</v>
      </c>
      <c r="H28">
        <f>SUM(H9/20)*100</f>
        <v>5</v>
      </c>
    </row>
    <row r="29" spans="1:8" x14ac:dyDescent="0.2">
      <c r="A29" t="s">
        <v>5</v>
      </c>
      <c r="B29">
        <v>2</v>
      </c>
      <c r="E29" t="s">
        <v>71</v>
      </c>
      <c r="F29">
        <f>SUM(20-F15)</f>
        <v>1</v>
      </c>
      <c r="H29">
        <f xml:space="preserve"> SUM(100-H15)</f>
        <v>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5</v>
      </c>
    </row>
    <row r="46" spans="1:2" x14ac:dyDescent="0.2">
      <c r="A46" t="s">
        <v>6</v>
      </c>
      <c r="B46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1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1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1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46</v>
      </c>
    </row>
    <row r="133" spans="1:2" x14ac:dyDescent="0.2">
      <c r="A133" s="21" t="s">
        <v>5</v>
      </c>
      <c r="B133" s="21">
        <v>3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1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1414F-ACB9-DE4F-999B-A75556C2AC2B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8.5" customWidth="1"/>
    <col min="5" max="5" width="32.5" customWidth="1"/>
    <col min="7" max="7" width="17" customWidth="1"/>
  </cols>
  <sheetData>
    <row r="1" spans="1:8" ht="17" thickBot="1" x14ac:dyDescent="0.25">
      <c r="A1" t="s">
        <v>0</v>
      </c>
      <c r="B1">
        <v>29</v>
      </c>
    </row>
    <row r="2" spans="1:8" x14ac:dyDescent="0.2">
      <c r="A2" t="s">
        <v>1</v>
      </c>
      <c r="B2">
        <v>18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0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0</v>
      </c>
    </row>
    <row r="5" spans="1:8" x14ac:dyDescent="0.2">
      <c r="A5" t="s">
        <v>5</v>
      </c>
      <c r="B5">
        <v>5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198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v>0</v>
      </c>
      <c r="G6" s="6" t="s">
        <v>55</v>
      </c>
      <c r="H6" s="7">
        <f>SUM(F5/F7)</f>
        <v>4.95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40</v>
      </c>
      <c r="G7" s="15" t="s">
        <v>56</v>
      </c>
      <c r="H7" s="16" t="e">
        <f>SUM(F6)/H3</f>
        <v>#DIV/0!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3</v>
      </c>
      <c r="E9" s="5" t="s">
        <v>58</v>
      </c>
      <c r="H9" s="7">
        <v>0</v>
      </c>
    </row>
    <row r="10" spans="1:8" x14ac:dyDescent="0.2">
      <c r="A10" t="s">
        <v>6</v>
      </c>
      <c r="B10" t="b">
        <v>0</v>
      </c>
      <c r="E10" s="5" t="s">
        <v>51</v>
      </c>
      <c r="H10" s="7" t="e">
        <f>SUM(H9/H3)*100</f>
        <v>#DIV/0!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 t="e">
        <f>SUM(B161,B149,B145,B141,B129,B121,B109,B89,B85)/H9</f>
        <v>#DIV/0!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5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20</v>
      </c>
      <c r="H14">
        <f>SUM((F14/20)*100)</f>
        <v>100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20</v>
      </c>
      <c r="H15">
        <f>SUM((F15/20)*100)</f>
        <v>100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5</v>
      </c>
      <c r="E17" t="s">
        <v>65</v>
      </c>
      <c r="F17">
        <f>SUM((20-H9)/20)</f>
        <v>1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20</v>
      </c>
      <c r="G20" t="s">
        <v>68</v>
      </c>
      <c r="H20">
        <f>SUM(F20/20)</f>
        <v>1</v>
      </c>
    </row>
    <row r="21" spans="1:8" x14ac:dyDescent="0.2">
      <c r="A21" t="s">
        <v>5</v>
      </c>
      <c r="B21">
        <v>5</v>
      </c>
      <c r="E21" t="s">
        <v>66</v>
      </c>
      <c r="F21">
        <f>SUM(H3-H9)</f>
        <v>0</v>
      </c>
      <c r="G21" t="s">
        <v>69</v>
      </c>
      <c r="H21">
        <f>SUM(F21/20)</f>
        <v>0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</f>
        <v>100</v>
      </c>
      <c r="G24" t="e">
        <f>H11</f>
        <v>#DIV/0!</v>
      </c>
      <c r="H24">
        <f>SUM(F24/(20-H9))</f>
        <v>5</v>
      </c>
    </row>
    <row r="25" spans="1:8" x14ac:dyDescent="0.2">
      <c r="A25" t="s">
        <v>5</v>
      </c>
      <c r="B25">
        <v>5</v>
      </c>
      <c r="E25" t="s">
        <v>71</v>
      </c>
      <c r="F25">
        <f>SUM(F5-F24)</f>
        <v>98</v>
      </c>
      <c r="G25" t="e">
        <f>SUM(F6-((H11)*H9))/F29</f>
        <v>#DIV/0!</v>
      </c>
      <c r="H25">
        <f>SUM(F25/(20-(H3-H9)))</f>
        <v>4.9000000000000004</v>
      </c>
    </row>
    <row r="26" spans="1:8" x14ac:dyDescent="0.2">
      <c r="A26" t="s">
        <v>6</v>
      </c>
      <c r="B26" t="b">
        <v>0</v>
      </c>
      <c r="G26" t="e">
        <f>SUM(F6/H3)</f>
        <v>#DIV/0!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0</v>
      </c>
      <c r="H28">
        <f>SUM(H9/20)*100</f>
        <v>0</v>
      </c>
    </row>
    <row r="29" spans="1:8" x14ac:dyDescent="0.2">
      <c r="A29" t="s">
        <v>5</v>
      </c>
      <c r="B29">
        <v>5</v>
      </c>
      <c r="E29" t="s">
        <v>71</v>
      </c>
      <c r="F29">
        <f>SUM(20-F15)</f>
        <v>0</v>
      </c>
      <c r="H29">
        <f xml:space="preserve"> SUM(100-H15)</f>
        <v>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5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5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5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5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5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5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5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5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5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5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5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5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5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5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833D-BEC7-434A-8BAC-40F8B009292C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7" customWidth="1"/>
    <col min="5" max="5" width="32.5" customWidth="1"/>
    <col min="7" max="7" width="16.83203125" customWidth="1"/>
  </cols>
  <sheetData>
    <row r="1" spans="1:8" ht="17" thickBot="1" x14ac:dyDescent="0.25">
      <c r="A1" t="s">
        <v>0</v>
      </c>
      <c r="B1">
        <v>3</v>
      </c>
    </row>
    <row r="2" spans="1:8" x14ac:dyDescent="0.2">
      <c r="A2" t="s">
        <v>1</v>
      </c>
      <c r="B2">
        <v>23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0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0</v>
      </c>
    </row>
    <row r="5" spans="1:8" x14ac:dyDescent="0.2">
      <c r="A5" t="s">
        <v>5</v>
      </c>
      <c r="B5">
        <v>5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183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v>0</v>
      </c>
      <c r="G6" s="6" t="s">
        <v>55</v>
      </c>
      <c r="H6" s="7">
        <f>SUM(F5/F7)</f>
        <v>4.5750000000000002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40</v>
      </c>
      <c r="G7" s="15" t="s">
        <v>56</v>
      </c>
      <c r="H7" s="16" t="e">
        <f>SUM(F6)/H3</f>
        <v>#DIV/0!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4</v>
      </c>
      <c r="E9" s="5" t="s">
        <v>58</v>
      </c>
      <c r="H9" s="7">
        <v>0</v>
      </c>
    </row>
    <row r="10" spans="1:8" x14ac:dyDescent="0.2">
      <c r="A10" t="s">
        <v>6</v>
      </c>
      <c r="B10" t="b">
        <v>0</v>
      </c>
      <c r="E10" s="5" t="s">
        <v>51</v>
      </c>
      <c r="H10" s="7" t="e">
        <f>SUM(H9/H3)*100</f>
        <v>#DIV/0!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 t="e">
        <f>SUM(B161,B149,B145,B141,B129,B121,B109,B89,B85)/H9</f>
        <v>#DIV/0!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4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20</v>
      </c>
      <c r="H14">
        <f>SUM((F14/20)*100)</f>
        <v>100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20</v>
      </c>
      <c r="H15">
        <f>SUM((F15/20)*100)</f>
        <v>100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5</v>
      </c>
      <c r="E17" t="s">
        <v>65</v>
      </c>
      <c r="F17">
        <f>SUM((20-H9)/20)</f>
        <v>1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20</v>
      </c>
      <c r="G20" t="s">
        <v>68</v>
      </c>
      <c r="H20">
        <f>SUM(F20/20)</f>
        <v>1</v>
      </c>
    </row>
    <row r="21" spans="1:8" x14ac:dyDescent="0.2">
      <c r="A21" t="s">
        <v>5</v>
      </c>
      <c r="B21">
        <v>5</v>
      </c>
      <c r="E21" t="s">
        <v>66</v>
      </c>
      <c r="F21">
        <f>SUM(H3-H9)</f>
        <v>0</v>
      </c>
      <c r="G21" t="s">
        <v>69</v>
      </c>
      <c r="H21">
        <f>SUM(F21/20)</f>
        <v>0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</f>
        <v>95</v>
      </c>
      <c r="G24" t="e">
        <f>H11</f>
        <v>#DIV/0!</v>
      </c>
      <c r="H24">
        <f>SUM(F24/(20-H9))</f>
        <v>4.75</v>
      </c>
    </row>
    <row r="25" spans="1:8" x14ac:dyDescent="0.2">
      <c r="A25" t="s">
        <v>5</v>
      </c>
      <c r="B25">
        <v>4</v>
      </c>
      <c r="E25" t="s">
        <v>71</v>
      </c>
      <c r="F25">
        <f>SUM(F5-F24)</f>
        <v>88</v>
      </c>
      <c r="G25" t="e">
        <f>SUM(F6-((H11)*H9))/F29</f>
        <v>#DIV/0!</v>
      </c>
      <c r="H25">
        <f>SUM(F25/(20-(H3-H9)))</f>
        <v>4.4000000000000004</v>
      </c>
    </row>
    <row r="26" spans="1:8" x14ac:dyDescent="0.2">
      <c r="A26" t="s">
        <v>6</v>
      </c>
      <c r="B26" t="b">
        <v>0</v>
      </c>
      <c r="G26" t="e">
        <f>SUM(F6/H3)</f>
        <v>#DIV/0!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0</v>
      </c>
      <c r="H28">
        <f>SUM(H9/20)*100</f>
        <v>0</v>
      </c>
    </row>
    <row r="29" spans="1:8" x14ac:dyDescent="0.2">
      <c r="A29" t="s">
        <v>5</v>
      </c>
      <c r="B29">
        <v>5</v>
      </c>
      <c r="E29" t="s">
        <v>71</v>
      </c>
      <c r="F29">
        <f>SUM(20-F15)</f>
        <v>0</v>
      </c>
      <c r="H29">
        <f xml:space="preserve"> SUM(100-H15)</f>
        <v>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5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5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5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5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5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68FE-BC86-FF4E-9D7D-3FC30C38E197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6.1640625" customWidth="1"/>
    <col min="5" max="5" width="32.5" customWidth="1"/>
    <col min="7" max="7" width="16.6640625" customWidth="1"/>
  </cols>
  <sheetData>
    <row r="1" spans="1:8" ht="17" thickBot="1" x14ac:dyDescent="0.25">
      <c r="A1" t="s">
        <v>0</v>
      </c>
      <c r="B1">
        <v>30</v>
      </c>
    </row>
    <row r="2" spans="1:8" x14ac:dyDescent="0.2">
      <c r="A2" t="s">
        <v>1</v>
      </c>
      <c r="B2">
        <v>22</v>
      </c>
      <c r="E2" s="1" t="s">
        <v>48</v>
      </c>
      <c r="F2" s="2"/>
      <c r="G2" s="3" t="s">
        <v>49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50</v>
      </c>
      <c r="H3" s="7">
        <v>14</v>
      </c>
    </row>
    <row r="4" spans="1:8" x14ac:dyDescent="0.2">
      <c r="A4" s="21" t="s">
        <v>4</v>
      </c>
      <c r="B4" s="21" t="s">
        <v>47</v>
      </c>
      <c r="E4" s="5"/>
      <c r="G4" s="6" t="s">
        <v>51</v>
      </c>
      <c r="H4" s="7">
        <f>(H3/40)*100</f>
        <v>35</v>
      </c>
    </row>
    <row r="5" spans="1:8" x14ac:dyDescent="0.2">
      <c r="A5" s="21" t="s">
        <v>5</v>
      </c>
      <c r="B5" s="21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102</v>
      </c>
      <c r="G5" s="10" t="s">
        <v>53</v>
      </c>
      <c r="H5" s="7"/>
    </row>
    <row r="6" spans="1:8" x14ac:dyDescent="0.2">
      <c r="A6" s="21" t="s">
        <v>6</v>
      </c>
      <c r="B6" s="21" t="b">
        <v>1</v>
      </c>
      <c r="E6" s="11" t="s">
        <v>54</v>
      </c>
      <c r="F6" s="12">
        <f>SUM(B161,B145,B141,B137,B113,B109,B97,B85,B5,B21,B29,B33,B73,B81)</f>
        <v>49</v>
      </c>
      <c r="G6" s="6" t="s">
        <v>55</v>
      </c>
      <c r="H6" s="7">
        <f>SUM(F5/F7)</f>
        <v>3.9230769230769229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26</v>
      </c>
      <c r="G7" s="15" t="s">
        <v>56</v>
      </c>
      <c r="H7" s="16">
        <f>SUM(F6)/H3</f>
        <v>3.5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3</v>
      </c>
      <c r="E9" s="5" t="s">
        <v>58</v>
      </c>
      <c r="H9" s="7">
        <v>8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57.142857142857139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SUM(B161,B145,B141,B137,B113,B109,B97,B85)/H9</f>
        <v>3.25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5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12</v>
      </c>
      <c r="H14">
        <f>SUM((F14/20)*100)</f>
        <v>60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14</v>
      </c>
      <c r="H15">
        <f>SUM((F15/20)*100)</f>
        <v>70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3</v>
      </c>
      <c r="E17" t="s">
        <v>65</v>
      </c>
      <c r="F17">
        <f>SUM((20-H9)/20)</f>
        <v>0.6</v>
      </c>
    </row>
    <row r="18" spans="1:8" x14ac:dyDescent="0.2">
      <c r="A18" t="s">
        <v>6</v>
      </c>
      <c r="B18" t="b">
        <v>1</v>
      </c>
      <c r="E18" t="s">
        <v>66</v>
      </c>
      <c r="F18">
        <f>SUM(H9/20)</f>
        <v>0.4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14</v>
      </c>
      <c r="G20" t="s">
        <v>68</v>
      </c>
      <c r="H20">
        <f>SUM(F20/20)</f>
        <v>0.7</v>
      </c>
    </row>
    <row r="21" spans="1:8" x14ac:dyDescent="0.2">
      <c r="A21" s="21" t="s">
        <v>5</v>
      </c>
      <c r="B21" s="21">
        <v>5</v>
      </c>
      <c r="E21" t="s">
        <v>66</v>
      </c>
      <c r="F21">
        <f>SUM(H3-H9)</f>
        <v>6</v>
      </c>
      <c r="G21" t="s">
        <v>69</v>
      </c>
      <c r="H21">
        <f>SUM(F21/20)</f>
        <v>0.3</v>
      </c>
    </row>
    <row r="22" spans="1:8" x14ac:dyDescent="0.2">
      <c r="A22" s="21" t="s">
        <v>6</v>
      </c>
      <c r="B22" s="21" t="b">
        <v>1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53</v>
      </c>
      <c r="G24">
        <f>H11</f>
        <v>3.25</v>
      </c>
      <c r="H24">
        <f>SUM(F24/(20-H9))</f>
        <v>4.416666666666667</v>
      </c>
    </row>
    <row r="25" spans="1:8" x14ac:dyDescent="0.2">
      <c r="A25" t="s">
        <v>5</v>
      </c>
      <c r="B25">
        <v>4</v>
      </c>
      <c r="E25" t="s">
        <v>71</v>
      </c>
      <c r="F25">
        <f>SUM(F5-F24)</f>
        <v>49</v>
      </c>
      <c r="G25">
        <f>SUM(F6-((H11)*H9))/F29</f>
        <v>3.8333333333333335</v>
      </c>
      <c r="H25">
        <f>SUM(F25/(20-(H3-H9)))</f>
        <v>3.5</v>
      </c>
    </row>
    <row r="26" spans="1:8" x14ac:dyDescent="0.2">
      <c r="A26" t="s">
        <v>6</v>
      </c>
      <c r="B26" t="b">
        <v>0</v>
      </c>
      <c r="G26">
        <f>SUM(F6/H3)</f>
        <v>3.5</v>
      </c>
    </row>
    <row r="27" spans="1:8" x14ac:dyDescent="0.2">
      <c r="A27" s="21" t="s">
        <v>2</v>
      </c>
      <c r="B27" s="21" t="s">
        <v>12</v>
      </c>
      <c r="E27" s="22" t="s">
        <v>72</v>
      </c>
    </row>
    <row r="28" spans="1:8" x14ac:dyDescent="0.2">
      <c r="A28" s="21" t="s">
        <v>4</v>
      </c>
      <c r="B28" s="21" t="s">
        <v>47</v>
      </c>
      <c r="E28" t="s">
        <v>47</v>
      </c>
      <c r="F28">
        <f>SUM(20-F14)</f>
        <v>8</v>
      </c>
      <c r="H28">
        <f>SUM(H9/20)*100</f>
        <v>40</v>
      </c>
    </row>
    <row r="29" spans="1:8" x14ac:dyDescent="0.2">
      <c r="A29" s="21" t="s">
        <v>5</v>
      </c>
      <c r="B29" s="21">
        <v>4</v>
      </c>
      <c r="E29" t="s">
        <v>71</v>
      </c>
      <c r="F29">
        <f>SUM(20-F15)</f>
        <v>6</v>
      </c>
      <c r="H29">
        <f xml:space="preserve"> SUM(100-H15)</f>
        <v>30</v>
      </c>
    </row>
    <row r="30" spans="1:8" x14ac:dyDescent="0.2">
      <c r="A30" s="21" t="s">
        <v>6</v>
      </c>
      <c r="B30" s="21" t="b">
        <v>1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47</v>
      </c>
    </row>
    <row r="33" spans="1:2" x14ac:dyDescent="0.2">
      <c r="A33" s="21" t="s">
        <v>5</v>
      </c>
      <c r="B33" s="21">
        <v>3</v>
      </c>
    </row>
    <row r="34" spans="1:2" x14ac:dyDescent="0.2">
      <c r="A34" s="21" t="s">
        <v>6</v>
      </c>
      <c r="B34" s="21" t="b">
        <v>1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1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5</v>
      </c>
    </row>
    <row r="50" spans="1:2" x14ac:dyDescent="0.2">
      <c r="A50" t="s">
        <v>6</v>
      </c>
      <c r="B50" t="b">
        <v>1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1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4</v>
      </c>
    </row>
    <row r="74" spans="1:2" x14ac:dyDescent="0.2">
      <c r="A74" s="21" t="s">
        <v>6</v>
      </c>
      <c r="B74" s="21" t="b">
        <v>1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1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47</v>
      </c>
    </row>
    <row r="81" spans="1:2" x14ac:dyDescent="0.2">
      <c r="A81" s="21" t="s">
        <v>5</v>
      </c>
      <c r="B81" s="21">
        <v>3</v>
      </c>
    </row>
    <row r="82" spans="1:2" x14ac:dyDescent="0.2">
      <c r="A82" s="21" t="s">
        <v>6</v>
      </c>
      <c r="B82" s="21" t="b">
        <v>1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46</v>
      </c>
    </row>
    <row r="85" spans="1:2" x14ac:dyDescent="0.2">
      <c r="A85" s="21" t="s">
        <v>5</v>
      </c>
      <c r="B85" s="21">
        <v>3</v>
      </c>
    </row>
    <row r="86" spans="1:2" x14ac:dyDescent="0.2">
      <c r="A86" s="21" t="s">
        <v>6</v>
      </c>
      <c r="B86" s="21" t="b">
        <v>1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46</v>
      </c>
    </row>
    <row r="97" spans="1:2" x14ac:dyDescent="0.2">
      <c r="A97" s="21" t="s">
        <v>5</v>
      </c>
      <c r="B97" s="21">
        <v>3</v>
      </c>
    </row>
    <row r="98" spans="1:2" x14ac:dyDescent="0.2">
      <c r="A98" s="21" t="s">
        <v>6</v>
      </c>
      <c r="B98" s="21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1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46</v>
      </c>
    </row>
    <row r="109" spans="1:2" x14ac:dyDescent="0.2">
      <c r="A109" s="21" t="s">
        <v>5</v>
      </c>
      <c r="B109" s="21">
        <v>3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46</v>
      </c>
    </row>
    <row r="113" spans="1:2" x14ac:dyDescent="0.2">
      <c r="A113" s="21" t="s">
        <v>5</v>
      </c>
      <c r="B113" s="21">
        <v>3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1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1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1</v>
      </c>
    </row>
    <row r="135" spans="1:2" x14ac:dyDescent="0.2">
      <c r="A135" s="21" t="s">
        <v>2</v>
      </c>
      <c r="B135" s="21" t="s">
        <v>39</v>
      </c>
    </row>
    <row r="136" spans="1:2" x14ac:dyDescent="0.2">
      <c r="A136" s="21" t="s">
        <v>4</v>
      </c>
      <c r="B136" s="21" t="s">
        <v>46</v>
      </c>
    </row>
    <row r="137" spans="1:2" x14ac:dyDescent="0.2">
      <c r="A137" s="21" t="s">
        <v>5</v>
      </c>
      <c r="B137" s="21">
        <v>4</v>
      </c>
    </row>
    <row r="138" spans="1:2" x14ac:dyDescent="0.2">
      <c r="A138" s="21" t="s">
        <v>6</v>
      </c>
      <c r="B138" s="21" t="b">
        <v>1</v>
      </c>
    </row>
    <row r="139" spans="1:2" x14ac:dyDescent="0.2">
      <c r="A139" s="21" t="s">
        <v>2</v>
      </c>
      <c r="B139" s="21" t="s">
        <v>40</v>
      </c>
    </row>
    <row r="140" spans="1:2" x14ac:dyDescent="0.2">
      <c r="A140" s="21" t="s">
        <v>4</v>
      </c>
      <c r="B140" s="21" t="s">
        <v>46</v>
      </c>
    </row>
    <row r="141" spans="1:2" x14ac:dyDescent="0.2">
      <c r="A141" s="21" t="s">
        <v>5</v>
      </c>
      <c r="B141" s="21">
        <v>3</v>
      </c>
    </row>
    <row r="142" spans="1:2" x14ac:dyDescent="0.2">
      <c r="A142" s="21" t="s">
        <v>6</v>
      </c>
      <c r="B142" s="21" t="b">
        <v>0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46</v>
      </c>
    </row>
    <row r="145" spans="1:2" x14ac:dyDescent="0.2">
      <c r="A145" s="21" t="s">
        <v>5</v>
      </c>
      <c r="B145" s="21">
        <v>4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1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1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1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46</v>
      </c>
    </row>
    <row r="161" spans="1:2" x14ac:dyDescent="0.2">
      <c r="A161" s="21" t="s">
        <v>5</v>
      </c>
      <c r="B161" s="21">
        <v>3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2B7F-5A33-8149-B195-4A568419B368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5" customWidth="1"/>
    <col min="5" max="5" width="32.5" customWidth="1"/>
    <col min="7" max="7" width="16.1640625" customWidth="1"/>
  </cols>
  <sheetData>
    <row r="1" spans="1:8" ht="17" thickBot="1" x14ac:dyDescent="0.25">
      <c r="A1" t="s">
        <v>0</v>
      </c>
      <c r="B1">
        <v>31</v>
      </c>
    </row>
    <row r="2" spans="1:8" x14ac:dyDescent="0.2">
      <c r="A2" t="s">
        <v>1</v>
      </c>
      <c r="B2">
        <v>26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2.5</v>
      </c>
    </row>
    <row r="5" spans="1:8" x14ac:dyDescent="0.2">
      <c r="A5" t="s">
        <v>5</v>
      </c>
      <c r="B5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145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SUM(B49)</f>
        <v>2</v>
      </c>
      <c r="G6" s="6" t="s">
        <v>55</v>
      </c>
      <c r="H6" s="7">
        <f>SUM(F5/F7)</f>
        <v>3.7179487179487181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39</v>
      </c>
      <c r="G7" s="15" t="s">
        <v>56</v>
      </c>
      <c r="H7" s="16">
        <f>SUM(F6)/H3</f>
        <v>2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4</v>
      </c>
      <c r="E9" s="5" t="s">
        <v>58</v>
      </c>
      <c r="H9" s="7">
        <v>0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 t="e">
        <f>SUM(B161,B145,B141,B137,B113,B109,B97,B85)/H9</f>
        <v>#DIV/0!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4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20</v>
      </c>
      <c r="H14">
        <f>SUM((F14/20)*100)</f>
        <v>100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19</v>
      </c>
      <c r="H15">
        <f>SUM((F15/20)*100)</f>
        <v>95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4</v>
      </c>
      <c r="E17" t="s">
        <v>65</v>
      </c>
      <c r="F17">
        <f>SUM((20-H9)/20)</f>
        <v>1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19</v>
      </c>
      <c r="G20" t="s">
        <v>68</v>
      </c>
      <c r="H20">
        <f>SUM(F20/20)</f>
        <v>0.95</v>
      </c>
    </row>
    <row r="21" spans="1:8" x14ac:dyDescent="0.2">
      <c r="A21" t="s">
        <v>5</v>
      </c>
      <c r="B21">
        <v>4</v>
      </c>
      <c r="E21" t="s">
        <v>66</v>
      </c>
      <c r="F21">
        <f>SUM(H3-H9)</f>
        <v>1</v>
      </c>
      <c r="G21" t="s">
        <v>69</v>
      </c>
      <c r="H21">
        <f>SUM(F21/20)</f>
        <v>0.05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</f>
        <v>75</v>
      </c>
      <c r="G24" t="e">
        <f>H11</f>
        <v>#DIV/0!</v>
      </c>
      <c r="H24">
        <f>SUM(F24/(20-H9))</f>
        <v>3.75</v>
      </c>
    </row>
    <row r="25" spans="1:8" x14ac:dyDescent="0.2">
      <c r="A25" t="s">
        <v>5</v>
      </c>
      <c r="B25">
        <v>3</v>
      </c>
      <c r="E25" t="s">
        <v>71</v>
      </c>
      <c r="F25">
        <f>SUM(F5-F24)</f>
        <v>70</v>
      </c>
      <c r="G25" t="e">
        <f>SUM(F6-((H11)*H9))/F29</f>
        <v>#DIV/0!</v>
      </c>
      <c r="H25">
        <f>SUM(F25/(20-(H3-H9)))</f>
        <v>3.6842105263157894</v>
      </c>
    </row>
    <row r="26" spans="1:8" x14ac:dyDescent="0.2">
      <c r="A26" t="s">
        <v>6</v>
      </c>
      <c r="B26" t="b">
        <v>0</v>
      </c>
      <c r="G26">
        <f>SUM(F6/H3)</f>
        <v>2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0</v>
      </c>
      <c r="H28">
        <f>SUM(H9/20)*100</f>
        <v>0</v>
      </c>
    </row>
    <row r="29" spans="1:8" x14ac:dyDescent="0.2">
      <c r="A29" t="s">
        <v>5</v>
      </c>
      <c r="B29">
        <v>5</v>
      </c>
      <c r="E29" t="s">
        <v>71</v>
      </c>
      <c r="F29">
        <f>SUM(20-F15)</f>
        <v>1</v>
      </c>
      <c r="H29">
        <f xml:space="preserve"> SUM(100-H15)</f>
        <v>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47</v>
      </c>
    </row>
    <row r="49" spans="1:2" x14ac:dyDescent="0.2">
      <c r="A49" s="21" t="s">
        <v>5</v>
      </c>
      <c r="B49" s="21">
        <v>2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1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5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5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5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9523-C126-4546-8E9E-AD3A17C26817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5.33203125" customWidth="1"/>
    <col min="5" max="5" width="32" customWidth="1"/>
    <col min="6" max="6" width="10.6640625" customWidth="1"/>
    <col min="7" max="7" width="16.83203125" customWidth="1"/>
  </cols>
  <sheetData>
    <row r="1" spans="1:8" ht="17" thickBot="1" x14ac:dyDescent="0.25">
      <c r="A1" t="s">
        <v>0</v>
      </c>
      <c r="B1">
        <v>32</v>
      </c>
    </row>
    <row r="2" spans="1:8" x14ac:dyDescent="0.2">
      <c r="A2" t="s">
        <v>1</v>
      </c>
      <c r="B2">
        <v>30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2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5</v>
      </c>
    </row>
    <row r="5" spans="1:8" x14ac:dyDescent="0.2">
      <c r="A5" t="s">
        <v>5</v>
      </c>
      <c r="B5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171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SUM(B101,B89)</f>
        <v>7</v>
      </c>
      <c r="G6" s="6" t="s">
        <v>55</v>
      </c>
      <c r="H6" s="7">
        <f>SUM(F5/F7)</f>
        <v>4.5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38</v>
      </c>
      <c r="G7" s="15" t="s">
        <v>56</v>
      </c>
      <c r="H7" s="16">
        <f>SUM(F6)/H3</f>
        <v>3.5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5</v>
      </c>
      <c r="E9" s="5" t="s">
        <v>58</v>
      </c>
      <c r="H9" s="7">
        <v>2</v>
      </c>
    </row>
    <row r="10" spans="1:8" x14ac:dyDescent="0.2">
      <c r="A10" t="s">
        <v>6</v>
      </c>
      <c r="B10" t="b">
        <v>1</v>
      </c>
      <c r="E10" s="5" t="s">
        <v>51</v>
      </c>
      <c r="H10" s="7">
        <f>SUM(H9/H3)*100</f>
        <v>100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SUM(B101,B89)/H9</f>
        <v>3.5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4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18</v>
      </c>
      <c r="H14">
        <f>SUM((F14/20)*100)</f>
        <v>90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20</v>
      </c>
      <c r="H15">
        <f>SUM((F15/20)*100)</f>
        <v>100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5</v>
      </c>
      <c r="E17" t="s">
        <v>65</v>
      </c>
      <c r="F17">
        <f>SUM((20-H9)/20)</f>
        <v>0.9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0.1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20</v>
      </c>
      <c r="G20" t="s">
        <v>68</v>
      </c>
      <c r="H20">
        <f>SUM(F20/20)</f>
        <v>1</v>
      </c>
    </row>
    <row r="21" spans="1:8" x14ac:dyDescent="0.2">
      <c r="A21" t="s">
        <v>5</v>
      </c>
      <c r="B21">
        <v>5</v>
      </c>
      <c r="E21" t="s">
        <v>66</v>
      </c>
      <c r="F21">
        <f>SUM(H3-H9)</f>
        <v>0</v>
      </c>
      <c r="G21" t="s">
        <v>69</v>
      </c>
      <c r="H21">
        <f>SUM(F21/20)</f>
        <v>0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82</v>
      </c>
      <c r="G24">
        <f>H11</f>
        <v>3.5</v>
      </c>
      <c r="H24">
        <f>SUM(F24/(20-H9))</f>
        <v>4.5555555555555554</v>
      </c>
    </row>
    <row r="25" spans="1:8" x14ac:dyDescent="0.2">
      <c r="A25" t="s">
        <v>5</v>
      </c>
      <c r="B25">
        <v>5</v>
      </c>
      <c r="E25" t="s">
        <v>71</v>
      </c>
      <c r="F25">
        <f>SUM(F5-F24)</f>
        <v>89</v>
      </c>
      <c r="G25" t="e">
        <f>SUM(F6-((H11)*H9))/F29</f>
        <v>#DIV/0!</v>
      </c>
      <c r="H25">
        <f>SUM(F25/(20-(H3-H9)))</f>
        <v>4.45</v>
      </c>
    </row>
    <row r="26" spans="1:8" x14ac:dyDescent="0.2">
      <c r="A26" t="s">
        <v>6</v>
      </c>
      <c r="B26" t="b">
        <v>0</v>
      </c>
      <c r="G26">
        <f>SUM(F6/H3)</f>
        <v>3.5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2</v>
      </c>
      <c r="H28">
        <f>SUM(H9/20)*100</f>
        <v>10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0</v>
      </c>
      <c r="H29">
        <f xml:space="preserve"> SUM(100-H15)</f>
        <v>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5</v>
      </c>
    </row>
    <row r="54" spans="1:2" x14ac:dyDescent="0.2">
      <c r="A54" t="s">
        <v>6</v>
      </c>
      <c r="B54" t="b">
        <v>1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5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5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5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46</v>
      </c>
    </row>
    <row r="89" spans="1:2" x14ac:dyDescent="0.2">
      <c r="A89" s="21" t="s">
        <v>5</v>
      </c>
      <c r="B89" s="21">
        <v>2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46</v>
      </c>
    </row>
    <row r="101" spans="1:2" x14ac:dyDescent="0.2">
      <c r="A101" s="21" t="s">
        <v>5</v>
      </c>
      <c r="B101" s="21">
        <v>5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5</v>
      </c>
    </row>
    <row r="114" spans="1:2" x14ac:dyDescent="0.2">
      <c r="A114" t="s">
        <v>6</v>
      </c>
      <c r="B114" t="b">
        <v>1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1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D211-173C-5445-9B14-EF1D580549CD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4.83203125" customWidth="1"/>
    <col min="5" max="5" width="32.83203125" customWidth="1"/>
    <col min="7" max="7" width="16.6640625" customWidth="1"/>
  </cols>
  <sheetData>
    <row r="1" spans="1:8" ht="17" thickBot="1" x14ac:dyDescent="0.25">
      <c r="A1" t="s">
        <v>0</v>
      </c>
      <c r="B1">
        <v>33</v>
      </c>
    </row>
    <row r="2" spans="1:8" x14ac:dyDescent="0.2">
      <c r="A2" t="s">
        <v>1</v>
      </c>
      <c r="B2">
        <v>24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13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32.5</v>
      </c>
    </row>
    <row r="5" spans="1:8" x14ac:dyDescent="0.2">
      <c r="A5" t="s">
        <v>5</v>
      </c>
      <c r="B5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89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SUM(B157,B141,B137,B133,B121,B101,B25,B49,B65,B69,B73,B77,B81)</f>
        <v>42</v>
      </c>
      <c r="G6" s="6" t="s">
        <v>55</v>
      </c>
      <c r="H6" s="7">
        <f>SUM(F5/F7)</f>
        <v>3.2962962962962963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27</v>
      </c>
      <c r="G7" s="15" t="s">
        <v>56</v>
      </c>
      <c r="H7" s="16">
        <f>SUM(F6)/H3</f>
        <v>3.2307692307692308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2</v>
      </c>
      <c r="E9" s="5" t="s">
        <v>58</v>
      </c>
      <c r="H9" s="7">
        <v>6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46.153846153846153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SUM(B157,B141,B137,B133,B121,B101)/H9</f>
        <v>3.3333333333333335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2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14</v>
      </c>
      <c r="H14">
        <f>SUM((F14/20)*100)</f>
        <v>70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13</v>
      </c>
      <c r="H15">
        <f>SUM((F15/20)*100)</f>
        <v>65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2</v>
      </c>
      <c r="E17" t="s">
        <v>65</v>
      </c>
      <c r="F17">
        <f>SUM((20-H9)/20)</f>
        <v>0.7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0.3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13</v>
      </c>
      <c r="G20" t="s">
        <v>68</v>
      </c>
      <c r="H20">
        <f>SUM(F20/20)</f>
        <v>0.65</v>
      </c>
    </row>
    <row r="21" spans="1:8" x14ac:dyDescent="0.2">
      <c r="A21" t="s">
        <v>5</v>
      </c>
      <c r="B21">
        <v>3</v>
      </c>
      <c r="E21" t="s">
        <v>66</v>
      </c>
      <c r="F21">
        <f>SUM(H3-H9)</f>
        <v>7</v>
      </c>
      <c r="G21" t="s">
        <v>69</v>
      </c>
      <c r="H21">
        <f>SUM(F21/20)</f>
        <v>0.35</v>
      </c>
    </row>
    <row r="22" spans="1:8" x14ac:dyDescent="0.2">
      <c r="A22" t="s">
        <v>6</v>
      </c>
      <c r="B22" t="b">
        <v>0</v>
      </c>
    </row>
    <row r="23" spans="1:8" x14ac:dyDescent="0.2">
      <c r="A23" s="21" t="s">
        <v>2</v>
      </c>
      <c r="B23" s="21" t="s">
        <v>11</v>
      </c>
      <c r="E23" s="22" t="s">
        <v>70</v>
      </c>
      <c r="G23" s="22" t="s">
        <v>74</v>
      </c>
    </row>
    <row r="24" spans="1:8" x14ac:dyDescent="0.2">
      <c r="A24" s="21" t="s">
        <v>4</v>
      </c>
      <c r="B24" s="21" t="s">
        <v>47</v>
      </c>
      <c r="E24" t="s">
        <v>47</v>
      </c>
      <c r="F24">
        <f>SUM(B161,B157,B153,B149,B145,B141,B137,B133,B129,B125,B121,B117,B113,B109,B105,B101,B97,B93,B89,B85)-(H11*H9)</f>
        <v>56</v>
      </c>
      <c r="G24">
        <f>H11</f>
        <v>3.3333333333333335</v>
      </c>
      <c r="H24">
        <f>SUM(F24/(20-H9))</f>
        <v>4</v>
      </c>
    </row>
    <row r="25" spans="1:8" x14ac:dyDescent="0.2">
      <c r="A25" s="21" t="s">
        <v>5</v>
      </c>
      <c r="B25" s="21">
        <v>4</v>
      </c>
      <c r="E25" t="s">
        <v>71</v>
      </c>
      <c r="F25">
        <f>SUM(F5-F24)</f>
        <v>33</v>
      </c>
      <c r="G25">
        <f>SUM(F6-((H11)*H9))/F29</f>
        <v>3.1428571428571428</v>
      </c>
      <c r="H25">
        <f>SUM(F25/(20-(H3-H9)))</f>
        <v>2.5384615384615383</v>
      </c>
    </row>
    <row r="26" spans="1:8" x14ac:dyDescent="0.2">
      <c r="A26" s="21" t="s">
        <v>6</v>
      </c>
      <c r="B26" s="21" t="b">
        <v>0</v>
      </c>
      <c r="G26">
        <f>SUM(F6/H3)</f>
        <v>3.2307692307692308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6</v>
      </c>
      <c r="H28">
        <f>SUM(H9/20)*100</f>
        <v>30</v>
      </c>
    </row>
    <row r="29" spans="1:8" x14ac:dyDescent="0.2">
      <c r="A29" t="s">
        <v>5</v>
      </c>
      <c r="B29">
        <v>3</v>
      </c>
      <c r="E29" t="s">
        <v>71</v>
      </c>
      <c r="F29">
        <f>SUM(20-F15)</f>
        <v>7</v>
      </c>
      <c r="H29">
        <f xml:space="preserve"> SUM(100-H15)</f>
        <v>35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47</v>
      </c>
    </row>
    <row r="49" spans="1:2" x14ac:dyDescent="0.2">
      <c r="A49" s="21" t="s">
        <v>5</v>
      </c>
      <c r="B49" s="21">
        <v>3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47</v>
      </c>
    </row>
    <row r="65" spans="1:2" x14ac:dyDescent="0.2">
      <c r="A65" s="21" t="s">
        <v>5</v>
      </c>
      <c r="B65" s="21">
        <v>1</v>
      </c>
    </row>
    <row r="66" spans="1:2" x14ac:dyDescent="0.2">
      <c r="A66" s="21" t="s">
        <v>6</v>
      </c>
      <c r="B66" s="21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47</v>
      </c>
    </row>
    <row r="69" spans="1:2" x14ac:dyDescent="0.2">
      <c r="A69" s="21" t="s">
        <v>5</v>
      </c>
      <c r="B69" s="21">
        <v>4</v>
      </c>
    </row>
    <row r="70" spans="1:2" x14ac:dyDescent="0.2">
      <c r="A70" s="21" t="s">
        <v>6</v>
      </c>
      <c r="B70" s="21" t="b">
        <v>1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3</v>
      </c>
    </row>
    <row r="74" spans="1:2" x14ac:dyDescent="0.2">
      <c r="A74" s="21" t="s">
        <v>6</v>
      </c>
      <c r="B74" s="21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47</v>
      </c>
    </row>
    <row r="77" spans="1:2" x14ac:dyDescent="0.2">
      <c r="A77" s="21" t="s">
        <v>5</v>
      </c>
      <c r="B77" s="21">
        <v>3</v>
      </c>
    </row>
    <row r="78" spans="1:2" x14ac:dyDescent="0.2">
      <c r="A78" s="21" t="s">
        <v>6</v>
      </c>
      <c r="B78" s="21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47</v>
      </c>
    </row>
    <row r="81" spans="1:2" x14ac:dyDescent="0.2">
      <c r="A81" s="21" t="s">
        <v>5</v>
      </c>
      <c r="B81" s="21">
        <v>4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5</v>
      </c>
    </row>
    <row r="90" spans="1:2" x14ac:dyDescent="0.2">
      <c r="A90" t="s">
        <v>6</v>
      </c>
      <c r="B90" t="b">
        <v>1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46</v>
      </c>
    </row>
    <row r="101" spans="1:2" x14ac:dyDescent="0.2">
      <c r="A101" s="21" t="s">
        <v>5</v>
      </c>
      <c r="B101" s="21">
        <v>2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1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46</v>
      </c>
    </row>
    <row r="121" spans="1:2" x14ac:dyDescent="0.2">
      <c r="A121" s="21" t="s">
        <v>5</v>
      </c>
      <c r="B121" s="21">
        <v>3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46</v>
      </c>
    </row>
    <row r="133" spans="1:2" x14ac:dyDescent="0.2">
      <c r="A133" s="21" t="s">
        <v>5</v>
      </c>
      <c r="B133" s="21">
        <v>4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s="21" t="s">
        <v>2</v>
      </c>
      <c r="B135" s="21" t="s">
        <v>39</v>
      </c>
    </row>
    <row r="136" spans="1:2" x14ac:dyDescent="0.2">
      <c r="A136" s="21" t="s">
        <v>4</v>
      </c>
      <c r="B136" s="21" t="s">
        <v>46</v>
      </c>
    </row>
    <row r="137" spans="1:2" x14ac:dyDescent="0.2">
      <c r="A137" s="21" t="s">
        <v>5</v>
      </c>
      <c r="B137" s="21">
        <v>4</v>
      </c>
    </row>
    <row r="138" spans="1:2" x14ac:dyDescent="0.2">
      <c r="A138" s="21" t="s">
        <v>6</v>
      </c>
      <c r="B138" s="21" t="b">
        <v>0</v>
      </c>
    </row>
    <row r="139" spans="1:2" x14ac:dyDescent="0.2">
      <c r="A139" s="21" t="s">
        <v>2</v>
      </c>
      <c r="B139" s="21" t="s">
        <v>40</v>
      </c>
    </row>
    <row r="140" spans="1:2" x14ac:dyDescent="0.2">
      <c r="A140" s="21" t="s">
        <v>4</v>
      </c>
      <c r="B140" s="21" t="s">
        <v>46</v>
      </c>
    </row>
    <row r="141" spans="1:2" x14ac:dyDescent="0.2">
      <c r="A141" s="21" t="s">
        <v>5</v>
      </c>
      <c r="B141" s="21">
        <v>3</v>
      </c>
    </row>
    <row r="142" spans="1:2" x14ac:dyDescent="0.2">
      <c r="A142" s="21" t="s">
        <v>6</v>
      </c>
      <c r="B142" s="21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2</v>
      </c>
    </row>
    <row r="154" spans="1:2" x14ac:dyDescent="0.2">
      <c r="A154" t="s">
        <v>6</v>
      </c>
      <c r="B154" t="b">
        <v>0</v>
      </c>
    </row>
    <row r="155" spans="1:2" x14ac:dyDescent="0.2">
      <c r="A155" s="21" t="s">
        <v>2</v>
      </c>
      <c r="B155" s="21" t="s">
        <v>44</v>
      </c>
    </row>
    <row r="156" spans="1:2" x14ac:dyDescent="0.2">
      <c r="A156" s="21" t="s">
        <v>4</v>
      </c>
      <c r="B156" s="21" t="s">
        <v>46</v>
      </c>
    </row>
    <row r="157" spans="1:2" x14ac:dyDescent="0.2">
      <c r="A157" s="21" t="s">
        <v>5</v>
      </c>
      <c r="B157" s="21">
        <v>4</v>
      </c>
    </row>
    <row r="158" spans="1:2" x14ac:dyDescent="0.2">
      <c r="A158" s="21" t="s">
        <v>6</v>
      </c>
      <c r="B158" s="21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A55C-6D0A-0B46-8080-CE732C3F668A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9.1640625" customWidth="1"/>
    <col min="5" max="5" width="32.6640625" customWidth="1"/>
    <col min="7" max="7" width="15.33203125" customWidth="1"/>
  </cols>
  <sheetData>
    <row r="1" spans="1:8" ht="17" thickBot="1" x14ac:dyDescent="0.25">
      <c r="A1" t="s">
        <v>0</v>
      </c>
      <c r="B1">
        <v>34</v>
      </c>
    </row>
    <row r="2" spans="1:8" x14ac:dyDescent="0.2">
      <c r="A2" t="s">
        <v>1</v>
      </c>
      <c r="B2">
        <v>25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12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30</v>
      </c>
    </row>
    <row r="5" spans="1:8" x14ac:dyDescent="0.2">
      <c r="A5" t="s">
        <v>5</v>
      </c>
      <c r="B5">
        <v>5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103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SUM(B153,B145,B129,B125,B113,B97,B89,B85,B13,B41,B45,B81)</f>
        <v>49</v>
      </c>
      <c r="G6" s="6" t="s">
        <v>55</v>
      </c>
      <c r="H6" s="7">
        <f>SUM(F5/F7)</f>
        <v>3.6785714285714284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28</v>
      </c>
      <c r="G7" s="15" t="s">
        <v>56</v>
      </c>
      <c r="H7" s="16">
        <f>SUM(F6)/H3</f>
        <v>4.083333333333333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5</v>
      </c>
      <c r="E9" s="5" t="s">
        <v>58</v>
      </c>
      <c r="H9" s="7">
        <v>8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66.666666666666657</v>
      </c>
    </row>
    <row r="11" spans="1:8" ht="17" thickBot="1" x14ac:dyDescent="0.25">
      <c r="A11" s="21" t="s">
        <v>2</v>
      </c>
      <c r="B11" s="21" t="s">
        <v>8</v>
      </c>
      <c r="E11" s="18" t="s">
        <v>59</v>
      </c>
      <c r="F11" s="19"/>
      <c r="G11" s="19"/>
      <c r="H11" s="20">
        <f>SUM(B153,B145,B129,B125,B113,B97,B89,B85)/H9</f>
        <v>4</v>
      </c>
    </row>
    <row r="12" spans="1:8" x14ac:dyDescent="0.2">
      <c r="A12" s="21" t="s">
        <v>4</v>
      </c>
      <c r="B12" s="21" t="s">
        <v>47</v>
      </c>
      <c r="E12" s="22" t="s">
        <v>60</v>
      </c>
    </row>
    <row r="13" spans="1:8" x14ac:dyDescent="0.2">
      <c r="A13" s="21" t="s">
        <v>5</v>
      </c>
      <c r="B13" s="21">
        <v>5</v>
      </c>
      <c r="H13" s="22" t="s">
        <v>61</v>
      </c>
    </row>
    <row r="14" spans="1:8" x14ac:dyDescent="0.2">
      <c r="A14" s="21" t="s">
        <v>6</v>
      </c>
      <c r="B14" s="21" t="b">
        <v>0</v>
      </c>
      <c r="E14" t="s">
        <v>62</v>
      </c>
      <c r="F14">
        <f>SUM((20-H9))</f>
        <v>12</v>
      </c>
      <c r="H14">
        <f>SUM((F14/20)*100)</f>
        <v>60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16</v>
      </c>
      <c r="H15">
        <f>SUM((F15/20)*100)</f>
        <v>80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2</v>
      </c>
      <c r="E17" t="s">
        <v>65</v>
      </c>
      <c r="F17">
        <f>SUM((20-H9)/20)</f>
        <v>0.6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0.4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16</v>
      </c>
      <c r="G20" t="s">
        <v>68</v>
      </c>
      <c r="H20">
        <f>SUM(F20/20)</f>
        <v>0.8</v>
      </c>
    </row>
    <row r="21" spans="1:8" x14ac:dyDescent="0.2">
      <c r="A21" t="s">
        <v>5</v>
      </c>
      <c r="B21">
        <v>1</v>
      </c>
      <c r="E21" t="s">
        <v>66</v>
      </c>
      <c r="F21">
        <f>SUM(H3-H9)</f>
        <v>4</v>
      </c>
      <c r="G21" t="s">
        <v>69</v>
      </c>
      <c r="H21">
        <f>SUM(F21/20)</f>
        <v>0.2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53</v>
      </c>
      <c r="G24">
        <f>H11</f>
        <v>4</v>
      </c>
      <c r="H24">
        <f>SUM(F24/(20-H9))</f>
        <v>4.416666666666667</v>
      </c>
    </row>
    <row r="25" spans="1:8" x14ac:dyDescent="0.2">
      <c r="A25" t="s">
        <v>5</v>
      </c>
      <c r="B25">
        <v>1</v>
      </c>
      <c r="E25" t="s">
        <v>71</v>
      </c>
      <c r="F25">
        <f>SUM(F5-F24)</f>
        <v>50</v>
      </c>
      <c r="G25">
        <f>SUM(F6-((H11)*H9))/F29</f>
        <v>4.25</v>
      </c>
      <c r="H25">
        <f>SUM(F25/(20-(H3-H9)))</f>
        <v>3.125</v>
      </c>
    </row>
    <row r="26" spans="1:8" x14ac:dyDescent="0.2">
      <c r="A26" t="s">
        <v>6</v>
      </c>
      <c r="B26" t="b">
        <v>0</v>
      </c>
      <c r="G26">
        <f>SUM(F6/H3)</f>
        <v>4.083333333333333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8</v>
      </c>
      <c r="H28">
        <f>SUM(H9/20)*100</f>
        <v>40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4</v>
      </c>
      <c r="H29">
        <f xml:space="preserve"> SUM(100-H15)</f>
        <v>20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5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1</v>
      </c>
    </row>
    <row r="38" spans="1:2" x14ac:dyDescent="0.2">
      <c r="A38" t="s">
        <v>6</v>
      </c>
      <c r="B38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47</v>
      </c>
    </row>
    <row r="41" spans="1:2" x14ac:dyDescent="0.2">
      <c r="A41" s="21" t="s">
        <v>5</v>
      </c>
      <c r="B41" s="21">
        <v>2</v>
      </c>
    </row>
    <row r="42" spans="1:2" x14ac:dyDescent="0.2">
      <c r="A42" s="21" t="s">
        <v>6</v>
      </c>
      <c r="B42" s="21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47</v>
      </c>
    </row>
    <row r="45" spans="1:2" x14ac:dyDescent="0.2">
      <c r="A45" s="21" t="s">
        <v>5</v>
      </c>
      <c r="B45" s="21">
        <v>5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1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5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5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47</v>
      </c>
    </row>
    <row r="81" spans="1:2" x14ac:dyDescent="0.2">
      <c r="A81" s="21" t="s">
        <v>5</v>
      </c>
      <c r="B81" s="21">
        <v>5</v>
      </c>
    </row>
    <row r="82" spans="1:2" x14ac:dyDescent="0.2">
      <c r="A82" s="21" t="s">
        <v>6</v>
      </c>
      <c r="B82" s="21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46</v>
      </c>
    </row>
    <row r="85" spans="1:2" x14ac:dyDescent="0.2">
      <c r="A85" s="21" t="s">
        <v>5</v>
      </c>
      <c r="B85" s="21">
        <v>5</v>
      </c>
    </row>
    <row r="86" spans="1:2" x14ac:dyDescent="0.2">
      <c r="A86" s="21" t="s">
        <v>6</v>
      </c>
      <c r="B86" s="21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46</v>
      </c>
    </row>
    <row r="89" spans="1:2" x14ac:dyDescent="0.2">
      <c r="A89" s="21" t="s">
        <v>5</v>
      </c>
      <c r="B89" s="21">
        <v>4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46</v>
      </c>
    </row>
    <row r="97" spans="1:2" x14ac:dyDescent="0.2">
      <c r="A97" s="21" t="s">
        <v>5</v>
      </c>
      <c r="B97" s="21">
        <v>3</v>
      </c>
    </row>
    <row r="98" spans="1:2" x14ac:dyDescent="0.2">
      <c r="A98" s="21" t="s">
        <v>6</v>
      </c>
      <c r="B98" s="21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1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46</v>
      </c>
    </row>
    <row r="113" spans="1:2" x14ac:dyDescent="0.2">
      <c r="A113" s="21" t="s">
        <v>5</v>
      </c>
      <c r="B113" s="21">
        <v>5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46</v>
      </c>
    </row>
    <row r="125" spans="1:2" x14ac:dyDescent="0.2">
      <c r="A125" s="21" t="s">
        <v>5</v>
      </c>
      <c r="B125" s="21">
        <v>5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46</v>
      </c>
    </row>
    <row r="129" spans="1:2" x14ac:dyDescent="0.2">
      <c r="A129" s="21" t="s">
        <v>5</v>
      </c>
      <c r="B129" s="21">
        <v>4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1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46</v>
      </c>
    </row>
    <row r="145" spans="1:2" x14ac:dyDescent="0.2">
      <c r="A145" s="21" t="s">
        <v>5</v>
      </c>
      <c r="B145" s="21">
        <v>1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46</v>
      </c>
    </row>
    <row r="153" spans="1:2" x14ac:dyDescent="0.2">
      <c r="A153" s="21" t="s">
        <v>5</v>
      </c>
      <c r="B153" s="21">
        <v>5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B7ED-997D-9A49-AE75-3446B0C6D3E6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6.1640625" customWidth="1"/>
    <col min="5" max="5" width="32.33203125" customWidth="1"/>
    <col min="7" max="7" width="17" customWidth="1"/>
  </cols>
  <sheetData>
    <row r="1" spans="1:8" ht="17" thickBot="1" x14ac:dyDescent="0.25">
      <c r="A1" t="s">
        <v>0</v>
      </c>
      <c r="B1">
        <v>35</v>
      </c>
    </row>
    <row r="2" spans="1:8" x14ac:dyDescent="0.2">
      <c r="A2" t="s">
        <v>1</v>
      </c>
      <c r="B2">
        <v>25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2.5</v>
      </c>
    </row>
    <row r="5" spans="1:8" x14ac:dyDescent="0.2">
      <c r="A5" t="s">
        <v>5</v>
      </c>
      <c r="B5">
        <v>2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145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SUM(B69)</f>
        <v>3</v>
      </c>
      <c r="G6" s="6" t="s">
        <v>55</v>
      </c>
      <c r="H6" s="7">
        <f>SUM(F5/F7)</f>
        <v>3.7179487179487181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39</v>
      </c>
      <c r="G7" s="15" t="s">
        <v>56</v>
      </c>
      <c r="H7" s="16">
        <f>SUM(F6)/H3</f>
        <v>3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4</v>
      </c>
      <c r="E9" s="5" t="s">
        <v>58</v>
      </c>
      <c r="H9" s="7">
        <v>0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 t="e">
        <f>SUM(B161,B145,B141,B137,B113,B109,B97,B85)/H9</f>
        <v>#DIV/0!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3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20</v>
      </c>
      <c r="H14">
        <f>SUM((F14/20)*100)</f>
        <v>100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19</v>
      </c>
      <c r="H15">
        <f>SUM((F15/20)*100)</f>
        <v>95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4</v>
      </c>
      <c r="E17" t="s">
        <v>65</v>
      </c>
      <c r="F17">
        <f>SUM((20-H9)/20)</f>
        <v>1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19</v>
      </c>
      <c r="G20" t="s">
        <v>68</v>
      </c>
      <c r="H20">
        <f>SUM(F20/20)</f>
        <v>0.95</v>
      </c>
    </row>
    <row r="21" spans="1:8" x14ac:dyDescent="0.2">
      <c r="A21" t="s">
        <v>5</v>
      </c>
      <c r="B21">
        <v>3</v>
      </c>
      <c r="E21" t="s">
        <v>66</v>
      </c>
      <c r="F21">
        <f>SUM(H3-H9)</f>
        <v>1</v>
      </c>
      <c r="G21" t="s">
        <v>69</v>
      </c>
      <c r="H21">
        <f>SUM(F21/20)</f>
        <v>0.05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</f>
        <v>82</v>
      </c>
      <c r="G24" t="e">
        <f>H11</f>
        <v>#DIV/0!</v>
      </c>
      <c r="H24">
        <f>SUM(F24/(20-H9))</f>
        <v>4.0999999999999996</v>
      </c>
    </row>
    <row r="25" spans="1:8" x14ac:dyDescent="0.2">
      <c r="A25" t="s">
        <v>5</v>
      </c>
      <c r="B25">
        <v>4</v>
      </c>
      <c r="E25" t="s">
        <v>71</v>
      </c>
      <c r="F25">
        <f>SUM(F5-F24)</f>
        <v>63</v>
      </c>
      <c r="G25" t="e">
        <f>SUM(F6-((H11)*H9))/F29</f>
        <v>#DIV/0!</v>
      </c>
      <c r="H25">
        <f>SUM(F25/(20-(H3-H9)))</f>
        <v>3.3157894736842106</v>
      </c>
    </row>
    <row r="26" spans="1:8" x14ac:dyDescent="0.2">
      <c r="A26" t="s">
        <v>6</v>
      </c>
      <c r="B26" t="b">
        <v>0</v>
      </c>
      <c r="G26">
        <f>SUM(F6/H3)</f>
        <v>3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0</v>
      </c>
      <c r="H28">
        <f>SUM(H9/20)*100</f>
        <v>0</v>
      </c>
    </row>
    <row r="29" spans="1:8" x14ac:dyDescent="0.2">
      <c r="A29" t="s">
        <v>5</v>
      </c>
      <c r="B29">
        <v>5</v>
      </c>
      <c r="E29" t="s">
        <v>71</v>
      </c>
      <c r="F29">
        <f>SUM(20-F15)</f>
        <v>1</v>
      </c>
      <c r="H29">
        <f xml:space="preserve"> SUM(100-H15)</f>
        <v>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1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47</v>
      </c>
    </row>
    <row r="69" spans="1:2" x14ac:dyDescent="0.2">
      <c r="A69" s="21" t="s">
        <v>5</v>
      </c>
      <c r="B69" s="21">
        <v>3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1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1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1BE4-A9DE-884A-8BD3-F1289248A7AE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4.6640625" customWidth="1"/>
    <col min="5" max="5" width="32.33203125" customWidth="1"/>
    <col min="7" max="7" width="16.6640625" customWidth="1"/>
  </cols>
  <sheetData>
    <row r="1" spans="1:8" ht="17" thickBot="1" x14ac:dyDescent="0.25">
      <c r="A1" t="s">
        <v>0</v>
      </c>
      <c r="B1">
        <v>36</v>
      </c>
    </row>
    <row r="2" spans="1:8" x14ac:dyDescent="0.2">
      <c r="A2" t="s">
        <v>1</v>
      </c>
      <c r="B2">
        <v>24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5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12.5</v>
      </c>
    </row>
    <row r="5" spans="1:8" x14ac:dyDescent="0.2">
      <c r="A5" t="s">
        <v>5</v>
      </c>
      <c r="B5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120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SUM(B117,B109,B101,B17,B45)</f>
        <v>15</v>
      </c>
      <c r="G6" s="6" t="s">
        <v>55</v>
      </c>
      <c r="H6" s="7">
        <f>SUM(F5/F7)</f>
        <v>3.4285714285714284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35</v>
      </c>
      <c r="G7" s="15" t="s">
        <v>56</v>
      </c>
      <c r="H7" s="16">
        <f>SUM(F6)/H3</f>
        <v>3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4</v>
      </c>
      <c r="E9" s="5" t="s">
        <v>58</v>
      </c>
      <c r="H9" s="7">
        <v>3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60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SUM(B117,B109,B101)/H9</f>
        <v>3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3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17</v>
      </c>
      <c r="H14">
        <f>SUM((F14/20)*100)</f>
        <v>85</v>
      </c>
    </row>
    <row r="15" spans="1:8" x14ac:dyDescent="0.2">
      <c r="A15" s="21" t="s">
        <v>2</v>
      </c>
      <c r="B15" s="21" t="s">
        <v>9</v>
      </c>
      <c r="E15" t="s">
        <v>63</v>
      </c>
      <c r="F15">
        <f>SUM(20-(H3-H9))</f>
        <v>18</v>
      </c>
      <c r="H15">
        <f>SUM((F15/20)*100)</f>
        <v>90</v>
      </c>
    </row>
    <row r="16" spans="1:8" x14ac:dyDescent="0.2">
      <c r="A16" s="21" t="s">
        <v>4</v>
      </c>
      <c r="B16" s="21" t="s">
        <v>47</v>
      </c>
      <c r="E16" s="22" t="s">
        <v>64</v>
      </c>
    </row>
    <row r="17" spans="1:8" x14ac:dyDescent="0.2">
      <c r="A17" s="21" t="s">
        <v>5</v>
      </c>
      <c r="B17" s="21">
        <v>3</v>
      </c>
      <c r="E17" t="s">
        <v>65</v>
      </c>
      <c r="F17">
        <f>SUM((20-H9)/20)</f>
        <v>0.85</v>
      </c>
    </row>
    <row r="18" spans="1:8" x14ac:dyDescent="0.2">
      <c r="A18" s="21" t="s">
        <v>6</v>
      </c>
      <c r="B18" s="21" t="b">
        <v>0</v>
      </c>
      <c r="E18" t="s">
        <v>66</v>
      </c>
      <c r="F18">
        <f>SUM(H9/20)</f>
        <v>0.15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18</v>
      </c>
      <c r="G20" t="s">
        <v>68</v>
      </c>
      <c r="H20">
        <f>SUM(F20/20)</f>
        <v>0.9</v>
      </c>
    </row>
    <row r="21" spans="1:8" x14ac:dyDescent="0.2">
      <c r="A21" t="s">
        <v>5</v>
      </c>
      <c r="B21">
        <v>3</v>
      </c>
      <c r="E21" t="s">
        <v>66</v>
      </c>
      <c r="F21">
        <f>SUM(H3-H9)</f>
        <v>2</v>
      </c>
      <c r="G21" t="s">
        <v>69</v>
      </c>
      <c r="H21">
        <f>SUM(F21/20)</f>
        <v>0.1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62</v>
      </c>
      <c r="G24">
        <f>H11</f>
        <v>3</v>
      </c>
      <c r="H24">
        <f>SUM(F24/(20-H9))</f>
        <v>3.6470588235294117</v>
      </c>
    </row>
    <row r="25" spans="1:8" x14ac:dyDescent="0.2">
      <c r="A25" t="s">
        <v>5</v>
      </c>
      <c r="B25">
        <v>3</v>
      </c>
      <c r="E25" t="s">
        <v>71</v>
      </c>
      <c r="F25">
        <f>SUM(F5-F24)</f>
        <v>58</v>
      </c>
      <c r="G25">
        <f>SUM(F6-((H11)*H9))/F29</f>
        <v>3</v>
      </c>
      <c r="H25">
        <f>SUM(F25/(20-(H3-H9)))</f>
        <v>3.2222222222222223</v>
      </c>
    </row>
    <row r="26" spans="1:8" x14ac:dyDescent="0.2">
      <c r="A26" t="s">
        <v>6</v>
      </c>
      <c r="B26" t="b">
        <v>0</v>
      </c>
      <c r="G26">
        <f>SUM(F6/H3)</f>
        <v>3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3</v>
      </c>
      <c r="H28">
        <f>SUM(H9/20)*100</f>
        <v>15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2</v>
      </c>
      <c r="H29">
        <f xml:space="preserve"> SUM(100-H15)</f>
        <v>10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47</v>
      </c>
    </row>
    <row r="45" spans="1:2" x14ac:dyDescent="0.2">
      <c r="A45" s="21" t="s">
        <v>5</v>
      </c>
      <c r="B45" s="21">
        <v>3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46</v>
      </c>
    </row>
    <row r="101" spans="1:2" x14ac:dyDescent="0.2">
      <c r="A101" s="21" t="s">
        <v>5</v>
      </c>
      <c r="B101" s="21">
        <v>3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46</v>
      </c>
    </row>
    <row r="109" spans="1:2" x14ac:dyDescent="0.2">
      <c r="A109" s="21" t="s">
        <v>5</v>
      </c>
      <c r="B109" s="21">
        <v>3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46</v>
      </c>
    </row>
    <row r="117" spans="1:2" x14ac:dyDescent="0.2">
      <c r="A117" s="21" t="s">
        <v>5</v>
      </c>
      <c r="B117" s="21">
        <v>3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9636-CD04-EA41-A34F-FC1325C9014D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6.5" customWidth="1"/>
    <col min="5" max="5" width="32.6640625" customWidth="1"/>
    <col min="7" max="7" width="16.5" customWidth="1"/>
  </cols>
  <sheetData>
    <row r="1" spans="1:8" ht="17" thickBot="1" x14ac:dyDescent="0.25">
      <c r="A1" t="s">
        <v>0</v>
      </c>
      <c r="B1">
        <v>37</v>
      </c>
    </row>
    <row r="2" spans="1:8" x14ac:dyDescent="0.2">
      <c r="A2" t="s">
        <v>1</v>
      </c>
      <c r="B2">
        <v>23</v>
      </c>
      <c r="E2" s="1" t="s">
        <v>48</v>
      </c>
      <c r="F2" s="2"/>
      <c r="G2" s="3" t="s">
        <v>49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50</v>
      </c>
      <c r="H3" s="7">
        <v>6</v>
      </c>
    </row>
    <row r="4" spans="1:8" x14ac:dyDescent="0.2">
      <c r="A4" s="21" t="s">
        <v>4</v>
      </c>
      <c r="B4" s="21" t="s">
        <v>47</v>
      </c>
      <c r="E4" s="5"/>
      <c r="G4" s="6" t="s">
        <v>51</v>
      </c>
      <c r="H4" s="7">
        <f>(H3/40)*100</f>
        <v>15</v>
      </c>
    </row>
    <row r="5" spans="1:8" x14ac:dyDescent="0.2">
      <c r="A5" s="21" t="s">
        <v>5</v>
      </c>
      <c r="B5" s="21">
        <v>2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104</v>
      </c>
      <c r="G5" s="10" t="s">
        <v>53</v>
      </c>
      <c r="H5" s="7"/>
    </row>
    <row r="6" spans="1:8" x14ac:dyDescent="0.2">
      <c r="A6" s="21" t="s">
        <v>6</v>
      </c>
      <c r="B6" s="21" t="b">
        <v>0</v>
      </c>
      <c r="E6" s="11" t="s">
        <v>54</v>
      </c>
      <c r="F6" s="12">
        <f>SUM(B129,B101,B5,B29,B49,B57)</f>
        <v>14</v>
      </c>
      <c r="G6" s="6" t="s">
        <v>55</v>
      </c>
      <c r="H6" s="7">
        <f>SUM(F5/F7)</f>
        <v>3.0588235294117645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34</v>
      </c>
      <c r="G7" s="15" t="s">
        <v>56</v>
      </c>
      <c r="H7" s="16">
        <f>SUM(F6)/H3</f>
        <v>2.3333333333333335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3</v>
      </c>
      <c r="E9" s="5" t="s">
        <v>58</v>
      </c>
      <c r="H9" s="7">
        <v>2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33.333333333333329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SUM(B129,B101)/H9</f>
        <v>2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4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18</v>
      </c>
      <c r="H14">
        <f>SUM((F14/20)*100)</f>
        <v>90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16</v>
      </c>
      <c r="H15">
        <f>SUM((F15/20)*100)</f>
        <v>80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2</v>
      </c>
      <c r="E17" t="s">
        <v>65</v>
      </c>
      <c r="F17">
        <f>SUM((20-H9)/20)</f>
        <v>0.9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0.1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16</v>
      </c>
      <c r="G20" t="s">
        <v>68</v>
      </c>
      <c r="H20">
        <f>SUM(F20/20)</f>
        <v>0.8</v>
      </c>
    </row>
    <row r="21" spans="1:8" x14ac:dyDescent="0.2">
      <c r="A21" t="s">
        <v>5</v>
      </c>
      <c r="B21">
        <v>4</v>
      </c>
      <c r="E21" t="s">
        <v>66</v>
      </c>
      <c r="F21">
        <f>SUM(H3-H9)</f>
        <v>4</v>
      </c>
      <c r="G21" t="s">
        <v>69</v>
      </c>
      <c r="H21">
        <f>SUM(F21/20)</f>
        <v>0.2</v>
      </c>
    </row>
    <row r="22" spans="1:8" x14ac:dyDescent="0.2">
      <c r="A22" t="s">
        <v>6</v>
      </c>
      <c r="B22" t="b">
        <v>1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56</v>
      </c>
      <c r="G24">
        <f>H11</f>
        <v>2</v>
      </c>
      <c r="H24">
        <f>SUM(F24/(20-H9))</f>
        <v>3.1111111111111112</v>
      </c>
    </row>
    <row r="25" spans="1:8" x14ac:dyDescent="0.2">
      <c r="A25" t="s">
        <v>5</v>
      </c>
      <c r="B25">
        <v>3</v>
      </c>
      <c r="E25" t="s">
        <v>71</v>
      </c>
      <c r="F25">
        <f>SUM(F5-F24)</f>
        <v>48</v>
      </c>
      <c r="G25">
        <f>SUM(F6-((H11)*H9))/F29</f>
        <v>2.5</v>
      </c>
      <c r="H25">
        <f>SUM(F25/(20-(H3-H9)))</f>
        <v>3</v>
      </c>
    </row>
    <row r="26" spans="1:8" x14ac:dyDescent="0.2">
      <c r="A26" t="s">
        <v>6</v>
      </c>
      <c r="B26" t="b">
        <v>0</v>
      </c>
      <c r="G26">
        <f>SUM(F6/H3)</f>
        <v>2.3333333333333335</v>
      </c>
    </row>
    <row r="27" spans="1:8" x14ac:dyDescent="0.2">
      <c r="A27" s="21" t="s">
        <v>2</v>
      </c>
      <c r="B27" s="21" t="s">
        <v>12</v>
      </c>
      <c r="E27" s="22" t="s">
        <v>72</v>
      </c>
    </row>
    <row r="28" spans="1:8" x14ac:dyDescent="0.2">
      <c r="A28" s="21" t="s">
        <v>4</v>
      </c>
      <c r="B28" s="21" t="s">
        <v>47</v>
      </c>
      <c r="E28" t="s">
        <v>47</v>
      </c>
      <c r="F28">
        <f>SUM(20-F14)</f>
        <v>2</v>
      </c>
      <c r="H28">
        <f>SUM(H9/20)*100</f>
        <v>10</v>
      </c>
    </row>
    <row r="29" spans="1:8" x14ac:dyDescent="0.2">
      <c r="A29" s="21" t="s">
        <v>5</v>
      </c>
      <c r="B29" s="21">
        <v>3</v>
      </c>
      <c r="E29" t="s">
        <v>71</v>
      </c>
      <c r="F29">
        <f>SUM(20-F15)</f>
        <v>4</v>
      </c>
      <c r="H29">
        <f xml:space="preserve"> SUM(100-H15)</f>
        <v>20</v>
      </c>
    </row>
    <row r="30" spans="1:8" x14ac:dyDescent="0.2">
      <c r="A30" s="21" t="s">
        <v>6</v>
      </c>
      <c r="B30" s="21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1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47</v>
      </c>
    </row>
    <row r="49" spans="1:2" x14ac:dyDescent="0.2">
      <c r="A49" s="21" t="s">
        <v>5</v>
      </c>
      <c r="B49" s="21">
        <v>3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47</v>
      </c>
    </row>
    <row r="57" spans="1:2" x14ac:dyDescent="0.2">
      <c r="A57" s="21" t="s">
        <v>5</v>
      </c>
      <c r="B57" s="21">
        <v>2</v>
      </c>
    </row>
    <row r="58" spans="1:2" x14ac:dyDescent="0.2">
      <c r="A58" s="21" t="s">
        <v>6</v>
      </c>
      <c r="B58" s="21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46</v>
      </c>
    </row>
    <row r="101" spans="1:2" x14ac:dyDescent="0.2">
      <c r="A101" s="21" t="s">
        <v>5</v>
      </c>
      <c r="B101" s="21">
        <v>2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46</v>
      </c>
    </row>
    <row r="129" spans="1:2" x14ac:dyDescent="0.2">
      <c r="A129" s="21" t="s">
        <v>5</v>
      </c>
      <c r="B129" s="21">
        <v>2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DEFF-9D84-9B4C-8004-8A6A3E044B50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6.6640625" customWidth="1"/>
    <col min="5" max="5" width="32.5" customWidth="1"/>
    <col min="7" max="7" width="16.83203125" customWidth="1"/>
  </cols>
  <sheetData>
    <row r="1" spans="1:8" ht="17" thickBot="1" x14ac:dyDescent="0.25">
      <c r="A1" t="s">
        <v>0</v>
      </c>
      <c r="B1">
        <v>38</v>
      </c>
    </row>
    <row r="2" spans="1:8" x14ac:dyDescent="0.2">
      <c r="A2" t="s">
        <v>1</v>
      </c>
      <c r="B2">
        <v>20</v>
      </c>
      <c r="E2" s="1" t="s">
        <v>48</v>
      </c>
      <c r="F2" s="2"/>
      <c r="G2" s="3" t="s">
        <v>49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50</v>
      </c>
      <c r="H3" s="7">
        <v>16</v>
      </c>
    </row>
    <row r="4" spans="1:8" x14ac:dyDescent="0.2">
      <c r="A4" s="21" t="s">
        <v>4</v>
      </c>
      <c r="B4" s="21" t="s">
        <v>47</v>
      </c>
      <c r="E4" s="5"/>
      <c r="G4" s="6" t="s">
        <v>51</v>
      </c>
      <c r="H4" s="7">
        <f>(H3/40)*100</f>
        <v>40</v>
      </c>
    </row>
    <row r="5" spans="1:8" x14ac:dyDescent="0.2">
      <c r="A5" s="21" t="s">
        <v>5</v>
      </c>
      <c r="B5" s="21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69</v>
      </c>
      <c r="G5" s="10" t="s">
        <v>53</v>
      </c>
      <c r="H5" s="7"/>
    </row>
    <row r="6" spans="1:8" x14ac:dyDescent="0.2">
      <c r="A6" s="21" t="s">
        <v>6</v>
      </c>
      <c r="B6" s="21" t="b">
        <v>1</v>
      </c>
      <c r="E6" s="11" t="s">
        <v>54</v>
      </c>
      <c r="F6" s="12">
        <f>SUM(B157,B153,B137,B133,B125,B109,B101,B89,B5,B29,B33,B41,B45,B53,B69,B81)</f>
        <v>46</v>
      </c>
      <c r="G6" s="6" t="s">
        <v>55</v>
      </c>
      <c r="H6" s="7">
        <f>SUM(F5/F7)</f>
        <v>2.875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24</v>
      </c>
      <c r="G7" s="15" t="s">
        <v>56</v>
      </c>
      <c r="H7" s="16">
        <f>SUM(F6)/H3</f>
        <v>2.875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3</v>
      </c>
      <c r="E9" s="5" t="s">
        <v>58</v>
      </c>
      <c r="H9" s="7">
        <v>8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50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SUM(B157,B153,B137,B133,B125,B109,B101,B89)/H9</f>
        <v>2.5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2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12</v>
      </c>
      <c r="H14">
        <f>SUM((F14/20)*100)</f>
        <v>60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12</v>
      </c>
      <c r="H15">
        <f>SUM((F15/20)*100)</f>
        <v>60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3</v>
      </c>
      <c r="E17" t="s">
        <v>65</v>
      </c>
      <c r="F17">
        <f>SUM((20-H9)/20)</f>
        <v>0.6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0.4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12</v>
      </c>
      <c r="G20" t="s">
        <v>68</v>
      </c>
      <c r="H20">
        <f>SUM(F20/20)</f>
        <v>0.6</v>
      </c>
    </row>
    <row r="21" spans="1:8" x14ac:dyDescent="0.2">
      <c r="A21" t="s">
        <v>5</v>
      </c>
      <c r="B21">
        <v>3</v>
      </c>
      <c r="E21" t="s">
        <v>66</v>
      </c>
      <c r="F21">
        <f>SUM(H3-H9)</f>
        <v>8</v>
      </c>
      <c r="G21" t="s">
        <v>69</v>
      </c>
      <c r="H21">
        <f>SUM(F21/20)</f>
        <v>0.4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37</v>
      </c>
      <c r="G24">
        <f>H11</f>
        <v>2.5</v>
      </c>
      <c r="H24">
        <f>SUM(F24/(20-H9))</f>
        <v>3.0833333333333335</v>
      </c>
    </row>
    <row r="25" spans="1:8" x14ac:dyDescent="0.2">
      <c r="A25" t="s">
        <v>5</v>
      </c>
      <c r="B25">
        <v>3</v>
      </c>
      <c r="E25" t="s">
        <v>71</v>
      </c>
      <c r="F25">
        <f>SUM(F5-F24)</f>
        <v>32</v>
      </c>
      <c r="G25">
        <f>SUM(F6-((H11)*H9))/F29</f>
        <v>3.25</v>
      </c>
      <c r="H25">
        <f>SUM(F25/(20-(H3-H9)))</f>
        <v>2.6666666666666665</v>
      </c>
    </row>
    <row r="26" spans="1:8" x14ac:dyDescent="0.2">
      <c r="A26" t="s">
        <v>6</v>
      </c>
      <c r="B26" t="b">
        <v>0</v>
      </c>
      <c r="G26">
        <f>SUM(F6/H3)</f>
        <v>2.875</v>
      </c>
    </row>
    <row r="27" spans="1:8" x14ac:dyDescent="0.2">
      <c r="A27" s="21" t="s">
        <v>2</v>
      </c>
      <c r="B27" s="21" t="s">
        <v>12</v>
      </c>
      <c r="E27" s="22" t="s">
        <v>72</v>
      </c>
    </row>
    <row r="28" spans="1:8" x14ac:dyDescent="0.2">
      <c r="A28" s="21" t="s">
        <v>4</v>
      </c>
      <c r="B28" s="21" t="s">
        <v>47</v>
      </c>
      <c r="E28" t="s">
        <v>47</v>
      </c>
      <c r="F28">
        <f>SUM(20-F14)</f>
        <v>8</v>
      </c>
      <c r="H28">
        <f>SUM(H9/20)*100</f>
        <v>40</v>
      </c>
    </row>
    <row r="29" spans="1:8" x14ac:dyDescent="0.2">
      <c r="A29" s="21" t="s">
        <v>5</v>
      </c>
      <c r="B29" s="21">
        <v>4</v>
      </c>
      <c r="E29" t="s">
        <v>71</v>
      </c>
      <c r="F29">
        <f>SUM(20-F15)</f>
        <v>8</v>
      </c>
      <c r="H29">
        <f xml:space="preserve"> SUM(100-H15)</f>
        <v>40</v>
      </c>
    </row>
    <row r="30" spans="1:8" x14ac:dyDescent="0.2">
      <c r="A30" s="21" t="s">
        <v>6</v>
      </c>
      <c r="B30" s="21" t="b">
        <v>1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47</v>
      </c>
    </row>
    <row r="33" spans="1:2" x14ac:dyDescent="0.2">
      <c r="A33" s="21" t="s">
        <v>5</v>
      </c>
      <c r="B33" s="21">
        <v>3</v>
      </c>
    </row>
    <row r="34" spans="1:2" x14ac:dyDescent="0.2">
      <c r="A34" s="21" t="s">
        <v>6</v>
      </c>
      <c r="B34" s="21" t="b">
        <v>1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47</v>
      </c>
    </row>
    <row r="41" spans="1:2" x14ac:dyDescent="0.2">
      <c r="A41" s="21" t="s">
        <v>5</v>
      </c>
      <c r="B41" s="21">
        <v>3</v>
      </c>
    </row>
    <row r="42" spans="1:2" x14ac:dyDescent="0.2">
      <c r="A42" s="21" t="s">
        <v>6</v>
      </c>
      <c r="B42" s="21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47</v>
      </c>
    </row>
    <row r="45" spans="1:2" x14ac:dyDescent="0.2">
      <c r="A45" s="21" t="s">
        <v>5</v>
      </c>
      <c r="B45" s="21">
        <v>3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47</v>
      </c>
    </row>
    <row r="53" spans="1:2" x14ac:dyDescent="0.2">
      <c r="A53" s="21" t="s">
        <v>5</v>
      </c>
      <c r="B53" s="21">
        <v>3</v>
      </c>
    </row>
    <row r="54" spans="1:2" x14ac:dyDescent="0.2">
      <c r="A54" s="21" t="s">
        <v>6</v>
      </c>
      <c r="B54" s="21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47</v>
      </c>
    </row>
    <row r="69" spans="1:2" x14ac:dyDescent="0.2">
      <c r="A69" s="21" t="s">
        <v>5</v>
      </c>
      <c r="B69" s="21">
        <v>3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47</v>
      </c>
    </row>
    <row r="81" spans="1:2" x14ac:dyDescent="0.2">
      <c r="A81" s="21" t="s">
        <v>5</v>
      </c>
      <c r="B81" s="21">
        <v>3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1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46</v>
      </c>
    </row>
    <row r="89" spans="1:2" x14ac:dyDescent="0.2">
      <c r="A89" s="21" t="s">
        <v>5</v>
      </c>
      <c r="B89" s="21">
        <v>2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2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46</v>
      </c>
    </row>
    <row r="101" spans="1:2" x14ac:dyDescent="0.2">
      <c r="A101" s="21" t="s">
        <v>5</v>
      </c>
      <c r="B101" s="21">
        <v>2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46</v>
      </c>
    </row>
    <row r="109" spans="1:2" x14ac:dyDescent="0.2">
      <c r="A109" s="21" t="s">
        <v>5</v>
      </c>
      <c r="B109" s="21">
        <v>2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1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46</v>
      </c>
    </row>
    <row r="125" spans="1:2" x14ac:dyDescent="0.2">
      <c r="A125" s="21" t="s">
        <v>5</v>
      </c>
      <c r="B125" s="21">
        <v>3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46</v>
      </c>
    </row>
    <row r="133" spans="1:2" x14ac:dyDescent="0.2">
      <c r="A133" s="21" t="s">
        <v>5</v>
      </c>
      <c r="B133" s="21">
        <v>2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s="21" t="s">
        <v>2</v>
      </c>
      <c r="B135" s="21" t="s">
        <v>39</v>
      </c>
    </row>
    <row r="136" spans="1:2" x14ac:dyDescent="0.2">
      <c r="A136" s="21" t="s">
        <v>4</v>
      </c>
      <c r="B136" s="21" t="s">
        <v>46</v>
      </c>
    </row>
    <row r="137" spans="1:2" x14ac:dyDescent="0.2">
      <c r="A137" s="21" t="s">
        <v>5</v>
      </c>
      <c r="B137" s="21">
        <v>3</v>
      </c>
    </row>
    <row r="138" spans="1:2" x14ac:dyDescent="0.2">
      <c r="A138" s="21" t="s">
        <v>6</v>
      </c>
      <c r="B138" s="21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1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1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46</v>
      </c>
    </row>
    <row r="153" spans="1:2" x14ac:dyDescent="0.2">
      <c r="A153" s="21" t="s">
        <v>5</v>
      </c>
      <c r="B153" s="21">
        <v>3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s="21" t="s">
        <v>2</v>
      </c>
      <c r="B155" s="21" t="s">
        <v>44</v>
      </c>
    </row>
    <row r="156" spans="1:2" x14ac:dyDescent="0.2">
      <c r="A156" s="21" t="s">
        <v>4</v>
      </c>
      <c r="B156" s="21" t="s">
        <v>46</v>
      </c>
    </row>
    <row r="157" spans="1:2" x14ac:dyDescent="0.2">
      <c r="A157" s="21" t="s">
        <v>5</v>
      </c>
      <c r="B157" s="21">
        <v>3</v>
      </c>
    </row>
    <row r="158" spans="1:2" x14ac:dyDescent="0.2">
      <c r="A158" s="21" t="s">
        <v>6</v>
      </c>
      <c r="B158" s="21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785D-AC80-A241-8240-DFA62B49BD66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5.83203125" customWidth="1"/>
    <col min="5" max="5" width="32.83203125" customWidth="1"/>
    <col min="7" max="7" width="19.33203125" customWidth="1"/>
    <col min="8" max="8" width="16.33203125" customWidth="1"/>
  </cols>
  <sheetData>
    <row r="1" spans="1:8" ht="17" thickBot="1" x14ac:dyDescent="0.25">
      <c r="A1" t="s">
        <v>0</v>
      </c>
      <c r="B1">
        <v>39</v>
      </c>
    </row>
    <row r="2" spans="1:8" x14ac:dyDescent="0.2">
      <c r="A2" t="s">
        <v>1</v>
      </c>
      <c r="B2">
        <v>22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10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25</v>
      </c>
    </row>
    <row r="5" spans="1:8" x14ac:dyDescent="0.2">
      <c r="A5" t="s">
        <v>5</v>
      </c>
      <c r="B5">
        <v>2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111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SUM(B157,B125,B121,B109,B105,B97,B9,B37,B57,B69)</f>
        <v>30</v>
      </c>
      <c r="G6" s="6" t="s">
        <v>55</v>
      </c>
      <c r="H6" s="7">
        <f>SUM(F5/F7)</f>
        <v>3.7</v>
      </c>
    </row>
    <row r="7" spans="1:8" x14ac:dyDescent="0.2">
      <c r="A7" s="21" t="s">
        <v>2</v>
      </c>
      <c r="B7" s="21" t="s">
        <v>7</v>
      </c>
      <c r="E7" s="13" t="s">
        <v>55</v>
      </c>
      <c r="F7" s="14">
        <f>SUM(40-H3)</f>
        <v>30</v>
      </c>
      <c r="G7" s="15" t="s">
        <v>56</v>
      </c>
      <c r="H7" s="16">
        <f>SUM(F6)/H3</f>
        <v>3</v>
      </c>
    </row>
    <row r="8" spans="1:8" x14ac:dyDescent="0.2">
      <c r="A8" s="21" t="s">
        <v>4</v>
      </c>
      <c r="B8" s="21" t="s">
        <v>47</v>
      </c>
      <c r="E8" s="17" t="s">
        <v>57</v>
      </c>
      <c r="H8" s="7"/>
    </row>
    <row r="9" spans="1:8" x14ac:dyDescent="0.2">
      <c r="A9" s="21" t="s">
        <v>5</v>
      </c>
      <c r="B9" s="21">
        <v>4</v>
      </c>
      <c r="E9" s="5" t="s">
        <v>58</v>
      </c>
      <c r="H9" s="7">
        <v>6</v>
      </c>
    </row>
    <row r="10" spans="1:8" x14ac:dyDescent="0.2">
      <c r="A10" s="21" t="s">
        <v>6</v>
      </c>
      <c r="B10" s="21" t="b">
        <v>0</v>
      </c>
      <c r="E10" s="5" t="s">
        <v>51</v>
      </c>
      <c r="H10" s="7">
        <f>SUM(H9/H3)*100</f>
        <v>60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SUM(B157,B125,B121,B109,B105,B97)/H9</f>
        <v>2.5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4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14</v>
      </c>
      <c r="H14">
        <f>SUM((F14/20)*100)</f>
        <v>70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16</v>
      </c>
      <c r="H15">
        <f>SUM((F15/20)*100)</f>
        <v>80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4</v>
      </c>
      <c r="E17" t="s">
        <v>65</v>
      </c>
      <c r="F17">
        <f>SUM((20-H9)/20)</f>
        <v>0.7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0.3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16</v>
      </c>
      <c r="G20" t="s">
        <v>68</v>
      </c>
      <c r="H20">
        <f>SUM(F20/20)</f>
        <v>0.8</v>
      </c>
    </row>
    <row r="21" spans="1:8" x14ac:dyDescent="0.2">
      <c r="A21" t="s">
        <v>5</v>
      </c>
      <c r="B21">
        <v>4</v>
      </c>
      <c r="E21" t="s">
        <v>66</v>
      </c>
      <c r="F21">
        <f>SUM(H3-H9)</f>
        <v>4</v>
      </c>
      <c r="G21" t="s">
        <v>69</v>
      </c>
      <c r="H21">
        <f>SUM(F21/20)</f>
        <v>0.2</v>
      </c>
    </row>
    <row r="22" spans="1:8" x14ac:dyDescent="0.2">
      <c r="A22" t="s">
        <v>6</v>
      </c>
      <c r="B22" t="b">
        <v>1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  <c r="H23" s="22" t="s">
        <v>73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56</v>
      </c>
      <c r="G24">
        <f>H11</f>
        <v>2.5</v>
      </c>
      <c r="H24">
        <f>SUM(F24/(20-H9))</f>
        <v>4</v>
      </c>
    </row>
    <row r="25" spans="1:8" x14ac:dyDescent="0.2">
      <c r="A25" t="s">
        <v>5</v>
      </c>
      <c r="B25">
        <v>4</v>
      </c>
      <c r="E25" t="s">
        <v>71</v>
      </c>
      <c r="F25">
        <f>SUM(F5-F24)</f>
        <v>55</v>
      </c>
      <c r="G25">
        <f>SUM(F6-((H11)*H9))/F29</f>
        <v>3.75</v>
      </c>
      <c r="H25">
        <f>SUM(F25/(20-(H3-H9)))</f>
        <v>3.4375</v>
      </c>
    </row>
    <row r="26" spans="1:8" x14ac:dyDescent="0.2">
      <c r="A26" t="s">
        <v>6</v>
      </c>
      <c r="B26" t="b">
        <v>0</v>
      </c>
      <c r="G26">
        <f>SUM(F6/H3)</f>
        <v>3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6</v>
      </c>
      <c r="H28">
        <f>SUM(H9/20)*100</f>
        <v>30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4</v>
      </c>
      <c r="H29">
        <f xml:space="preserve"> SUM(100-H15)</f>
        <v>20</v>
      </c>
    </row>
    <row r="30" spans="1:8" x14ac:dyDescent="0.2">
      <c r="A30" t="s">
        <v>6</v>
      </c>
      <c r="B30" t="b">
        <v>1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47</v>
      </c>
    </row>
    <row r="37" spans="1:2" x14ac:dyDescent="0.2">
      <c r="A37" s="21" t="s">
        <v>5</v>
      </c>
      <c r="B37" s="21">
        <v>4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47</v>
      </c>
    </row>
    <row r="57" spans="1:2" x14ac:dyDescent="0.2">
      <c r="A57" s="21" t="s">
        <v>5</v>
      </c>
      <c r="B57" s="21">
        <v>3</v>
      </c>
    </row>
    <row r="58" spans="1:2" x14ac:dyDescent="0.2">
      <c r="A58" s="21" t="s">
        <v>6</v>
      </c>
      <c r="B58" s="21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47</v>
      </c>
    </row>
    <row r="69" spans="1:2" x14ac:dyDescent="0.2">
      <c r="A69" s="21" t="s">
        <v>5</v>
      </c>
      <c r="B69" s="21">
        <v>4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1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1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46</v>
      </c>
    </row>
    <row r="97" spans="1:2" x14ac:dyDescent="0.2">
      <c r="A97" s="21" t="s">
        <v>5</v>
      </c>
      <c r="B97" s="21">
        <v>2</v>
      </c>
    </row>
    <row r="98" spans="1:2" x14ac:dyDescent="0.2">
      <c r="A98" s="21" t="s">
        <v>6</v>
      </c>
      <c r="B98" s="21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46</v>
      </c>
    </row>
    <row r="105" spans="1:2" x14ac:dyDescent="0.2">
      <c r="A105" s="21" t="s">
        <v>5</v>
      </c>
      <c r="B105" s="21">
        <v>3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46</v>
      </c>
    </row>
    <row r="109" spans="1:2" x14ac:dyDescent="0.2">
      <c r="A109" s="21" t="s">
        <v>5</v>
      </c>
      <c r="B109" s="21">
        <v>2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46</v>
      </c>
    </row>
    <row r="121" spans="1:2" x14ac:dyDescent="0.2">
      <c r="A121" s="21" t="s">
        <v>5</v>
      </c>
      <c r="B121" s="21">
        <v>2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46</v>
      </c>
    </row>
    <row r="125" spans="1:2" x14ac:dyDescent="0.2">
      <c r="A125" s="21" t="s">
        <v>5</v>
      </c>
      <c r="B125" s="21">
        <v>4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1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1</v>
      </c>
    </row>
    <row r="155" spans="1:2" x14ac:dyDescent="0.2">
      <c r="A155" s="21" t="s">
        <v>2</v>
      </c>
      <c r="B155" s="21" t="s">
        <v>44</v>
      </c>
    </row>
    <row r="156" spans="1:2" x14ac:dyDescent="0.2">
      <c r="A156" s="21" t="s">
        <v>4</v>
      </c>
      <c r="B156" s="21" t="s">
        <v>46</v>
      </c>
    </row>
    <row r="157" spans="1:2" x14ac:dyDescent="0.2">
      <c r="A157" s="21" t="s">
        <v>5</v>
      </c>
      <c r="B157" s="21">
        <v>2</v>
      </c>
    </row>
    <row r="158" spans="1:2" x14ac:dyDescent="0.2">
      <c r="A158" s="21" t="s">
        <v>6</v>
      </c>
      <c r="B158" s="21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B1E0-90BE-374F-A311-4EDEB88AA7FC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21" customWidth="1"/>
    <col min="5" max="5" width="32.5" customWidth="1"/>
    <col min="7" max="7" width="16.33203125" customWidth="1"/>
  </cols>
  <sheetData>
    <row r="1" spans="1:8" ht="17" thickBot="1" x14ac:dyDescent="0.25">
      <c r="A1" t="s">
        <v>0</v>
      </c>
      <c r="B1">
        <v>4</v>
      </c>
    </row>
    <row r="2" spans="1:8" x14ac:dyDescent="0.2">
      <c r="A2" t="s">
        <v>1</v>
      </c>
      <c r="B2">
        <v>21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2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5</v>
      </c>
    </row>
    <row r="5" spans="1:8" x14ac:dyDescent="0.2">
      <c r="A5" t="s">
        <v>5</v>
      </c>
      <c r="B5">
        <v>3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147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SUM(B9,B41)</f>
        <v>7</v>
      </c>
      <c r="G6" s="6" t="s">
        <v>55</v>
      </c>
      <c r="H6" s="7">
        <f>SUM(F5/F7)</f>
        <v>3.8684210526315788</v>
      </c>
    </row>
    <row r="7" spans="1:8" x14ac:dyDescent="0.2">
      <c r="A7" s="21" t="s">
        <v>2</v>
      </c>
      <c r="B7" s="21" t="s">
        <v>7</v>
      </c>
      <c r="E7" s="13" t="s">
        <v>55</v>
      </c>
      <c r="F7" s="14">
        <f>SUM(40-H3)</f>
        <v>38</v>
      </c>
      <c r="G7" s="15" t="s">
        <v>56</v>
      </c>
      <c r="H7" s="16">
        <f>SUM(F6)/H3</f>
        <v>3.5</v>
      </c>
    </row>
    <row r="8" spans="1:8" x14ac:dyDescent="0.2">
      <c r="A8" s="21" t="s">
        <v>4</v>
      </c>
      <c r="B8" s="21" t="s">
        <v>47</v>
      </c>
      <c r="E8" s="17" t="s">
        <v>57</v>
      </c>
      <c r="H8" s="7"/>
    </row>
    <row r="9" spans="1:8" x14ac:dyDescent="0.2">
      <c r="A9" s="21" t="s">
        <v>5</v>
      </c>
      <c r="B9" s="21">
        <v>3</v>
      </c>
      <c r="E9" s="5" t="s">
        <v>58</v>
      </c>
      <c r="H9" s="7">
        <v>0</v>
      </c>
    </row>
    <row r="10" spans="1:8" x14ac:dyDescent="0.2">
      <c r="A10" s="21" t="s">
        <v>6</v>
      </c>
      <c r="B10" s="21" t="b">
        <v>0</v>
      </c>
      <c r="E10" s="5" t="s">
        <v>51</v>
      </c>
      <c r="H10" s="7">
        <f>SUM(H9/H3)*100</f>
        <v>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 t="e">
        <f>SUM(B109,B125)/H9</f>
        <v>#DIV/0!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4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20</v>
      </c>
      <c r="H14">
        <f>SUM((F14/20)*100)</f>
        <v>100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18</v>
      </c>
      <c r="H15">
        <f>SUM((F15/20)*100)</f>
        <v>90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4</v>
      </c>
      <c r="E17" t="s">
        <v>65</v>
      </c>
      <c r="F17">
        <f>SUM((20-H9)/20)</f>
        <v>1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18</v>
      </c>
      <c r="G20" t="s">
        <v>68</v>
      </c>
      <c r="H20">
        <f>SUM(F20/20)</f>
        <v>0.9</v>
      </c>
    </row>
    <row r="21" spans="1:8" x14ac:dyDescent="0.2">
      <c r="A21" t="s">
        <v>5</v>
      </c>
      <c r="B21">
        <v>5</v>
      </c>
      <c r="E21" t="s">
        <v>66</v>
      </c>
      <c r="F21">
        <f>SUM(H3-H9)</f>
        <v>2</v>
      </c>
      <c r="G21" t="s">
        <v>69</v>
      </c>
      <c r="H21">
        <f>SUM(F21/20)</f>
        <v>0.1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</f>
        <v>81</v>
      </c>
      <c r="G24" t="e">
        <f>H11</f>
        <v>#DIV/0!</v>
      </c>
      <c r="H24">
        <f>SUM(F24/(20-H9))</f>
        <v>4.05</v>
      </c>
    </row>
    <row r="25" spans="1:8" x14ac:dyDescent="0.2">
      <c r="A25" t="s">
        <v>5</v>
      </c>
      <c r="B25">
        <v>4</v>
      </c>
      <c r="E25" t="s">
        <v>71</v>
      </c>
      <c r="F25">
        <f>SUM(F5-F24)</f>
        <v>66</v>
      </c>
      <c r="G25" t="e">
        <f>SUM(F6-((H11)*H9))/F29</f>
        <v>#DIV/0!</v>
      </c>
      <c r="H25">
        <f>SUM(F25/(20-(H3-H9)))</f>
        <v>3.6666666666666665</v>
      </c>
    </row>
    <row r="26" spans="1:8" x14ac:dyDescent="0.2">
      <c r="A26" t="s">
        <v>6</v>
      </c>
      <c r="B26" t="b">
        <v>0</v>
      </c>
      <c r="G26">
        <f>SUM(F6/H3)</f>
        <v>3.5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0</v>
      </c>
      <c r="H28">
        <f>SUM(H9/20)*100</f>
        <v>0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2</v>
      </c>
      <c r="H29">
        <f xml:space="preserve"> SUM(100-H15)</f>
        <v>10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47</v>
      </c>
    </row>
    <row r="41" spans="1:2" x14ac:dyDescent="0.2">
      <c r="A41" s="21" t="s">
        <v>5</v>
      </c>
      <c r="B41" s="21">
        <v>4</v>
      </c>
    </row>
    <row r="42" spans="1:2" x14ac:dyDescent="0.2">
      <c r="A42" s="21" t="s">
        <v>6</v>
      </c>
      <c r="B42" s="21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5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5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47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5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231B-9D6C-AC48-BD86-20D15D17898D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5.83203125" customWidth="1"/>
    <col min="5" max="5" width="32.6640625" customWidth="1"/>
    <col min="7" max="7" width="16.1640625" customWidth="1"/>
  </cols>
  <sheetData>
    <row r="1" spans="1:8" ht="17" thickBot="1" x14ac:dyDescent="0.25">
      <c r="A1" t="s">
        <v>0</v>
      </c>
      <c r="B1">
        <v>40</v>
      </c>
    </row>
    <row r="2" spans="1:8" x14ac:dyDescent="0.2">
      <c r="A2" t="s">
        <v>1</v>
      </c>
      <c r="B2">
        <v>19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8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20</v>
      </c>
    </row>
    <row r="5" spans="1:8" x14ac:dyDescent="0.2">
      <c r="A5" t="s">
        <v>5</v>
      </c>
      <c r="B5">
        <v>2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123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SUM(B13,B21,B25,B33,B37,B49,B61,B81)</f>
        <v>23</v>
      </c>
      <c r="G6" s="6" t="s">
        <v>55</v>
      </c>
      <c r="H6" s="7">
        <f>SUM(F5/F7)</f>
        <v>3.84375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32</v>
      </c>
      <c r="G7" s="15" t="s">
        <v>56</v>
      </c>
      <c r="H7" s="16">
        <f>SUM(F6)/H3</f>
        <v>2.875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3</v>
      </c>
      <c r="E9" s="5" t="s">
        <v>58</v>
      </c>
      <c r="H9" s="7">
        <v>0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0</v>
      </c>
    </row>
    <row r="11" spans="1:8" ht="17" thickBot="1" x14ac:dyDescent="0.25">
      <c r="A11" s="21" t="s">
        <v>2</v>
      </c>
      <c r="B11" s="21" t="s">
        <v>8</v>
      </c>
      <c r="E11" s="18" t="s">
        <v>59</v>
      </c>
      <c r="F11" s="19"/>
      <c r="G11" s="19"/>
      <c r="H11" s="20" t="e">
        <f>SUM(B161,B145,B141,B137,B113,B109,B97,B85)/H9</f>
        <v>#DIV/0!</v>
      </c>
    </row>
    <row r="12" spans="1:8" x14ac:dyDescent="0.2">
      <c r="A12" s="21" t="s">
        <v>4</v>
      </c>
      <c r="B12" s="21" t="s">
        <v>47</v>
      </c>
      <c r="E12" s="22" t="s">
        <v>60</v>
      </c>
    </row>
    <row r="13" spans="1:8" x14ac:dyDescent="0.2">
      <c r="A13" s="21" t="s">
        <v>5</v>
      </c>
      <c r="B13" s="21">
        <v>2</v>
      </c>
      <c r="H13" s="22" t="s">
        <v>61</v>
      </c>
    </row>
    <row r="14" spans="1:8" x14ac:dyDescent="0.2">
      <c r="A14" s="21" t="s">
        <v>6</v>
      </c>
      <c r="B14" s="21" t="b">
        <v>0</v>
      </c>
      <c r="E14" t="s">
        <v>62</v>
      </c>
      <c r="F14">
        <f>SUM((20-H9))</f>
        <v>20</v>
      </c>
      <c r="H14">
        <f>SUM((F14/20)*100)</f>
        <v>100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12</v>
      </c>
      <c r="H15">
        <f>SUM((F15/20)*100)</f>
        <v>60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3</v>
      </c>
      <c r="E17" t="s">
        <v>65</v>
      </c>
      <c r="F17">
        <f>SUM((20-H9)/20)</f>
        <v>1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12</v>
      </c>
      <c r="G20" t="s">
        <v>68</v>
      </c>
      <c r="H20">
        <f>SUM(F20/20)</f>
        <v>0.6</v>
      </c>
    </row>
    <row r="21" spans="1:8" x14ac:dyDescent="0.2">
      <c r="A21" s="21" t="s">
        <v>5</v>
      </c>
      <c r="B21" s="21">
        <v>2</v>
      </c>
      <c r="E21" t="s">
        <v>66</v>
      </c>
      <c r="F21">
        <f>SUM(H3-H9)</f>
        <v>8</v>
      </c>
      <c r="G21" t="s">
        <v>69</v>
      </c>
      <c r="H21">
        <f>SUM(F21/20)</f>
        <v>0.4</v>
      </c>
    </row>
    <row r="22" spans="1:8" x14ac:dyDescent="0.2">
      <c r="A22" s="21" t="s">
        <v>6</v>
      </c>
      <c r="B22" s="21" t="b">
        <v>0</v>
      </c>
    </row>
    <row r="23" spans="1:8" x14ac:dyDescent="0.2">
      <c r="A23" s="21" t="s">
        <v>2</v>
      </c>
      <c r="B23" s="21" t="s">
        <v>11</v>
      </c>
      <c r="E23" s="22" t="s">
        <v>70</v>
      </c>
      <c r="G23" s="22" t="s">
        <v>74</v>
      </c>
    </row>
    <row r="24" spans="1:8" x14ac:dyDescent="0.2">
      <c r="A24" s="21" t="s">
        <v>4</v>
      </c>
      <c r="B24" s="21" t="s">
        <v>47</v>
      </c>
      <c r="E24" t="s">
        <v>47</v>
      </c>
      <c r="F24">
        <f>SUM(B161,B157,B153,B149,B145,B141,B137,B133,B129,B125,B121,B117,B113,B109,B105,B101,B97,B93,B89,B85)</f>
        <v>84</v>
      </c>
      <c r="G24" t="e">
        <f>H11</f>
        <v>#DIV/0!</v>
      </c>
      <c r="H24">
        <f>SUM(F24/(20-H9))</f>
        <v>4.2</v>
      </c>
    </row>
    <row r="25" spans="1:8" x14ac:dyDescent="0.2">
      <c r="A25" s="21" t="s">
        <v>5</v>
      </c>
      <c r="B25" s="21">
        <v>3</v>
      </c>
      <c r="E25" t="s">
        <v>71</v>
      </c>
      <c r="F25">
        <f>SUM(F5-F24)</f>
        <v>39</v>
      </c>
      <c r="G25" t="e">
        <f>SUM(F6-((H11)*H9))/F29</f>
        <v>#DIV/0!</v>
      </c>
      <c r="H25">
        <f>SUM(F25/(20-(H3-H9)))</f>
        <v>3.25</v>
      </c>
    </row>
    <row r="26" spans="1:8" x14ac:dyDescent="0.2">
      <c r="A26" s="21" t="s">
        <v>6</v>
      </c>
      <c r="B26" s="21" t="b">
        <v>0</v>
      </c>
      <c r="G26">
        <f>SUM(F6/H3)</f>
        <v>2.875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0</v>
      </c>
      <c r="H28">
        <f>SUM(H9/20)*100</f>
        <v>0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8</v>
      </c>
      <c r="H29">
        <f xml:space="preserve"> SUM(100-H15)</f>
        <v>40</v>
      </c>
    </row>
    <row r="30" spans="1:8" x14ac:dyDescent="0.2">
      <c r="A30" t="s">
        <v>6</v>
      </c>
      <c r="B30" t="b">
        <v>1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47</v>
      </c>
    </row>
    <row r="33" spans="1:2" x14ac:dyDescent="0.2">
      <c r="A33" s="21" t="s">
        <v>5</v>
      </c>
      <c r="B33" s="21">
        <v>3</v>
      </c>
    </row>
    <row r="34" spans="1:2" x14ac:dyDescent="0.2">
      <c r="A34" s="21" t="s">
        <v>6</v>
      </c>
      <c r="B34" s="21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47</v>
      </c>
    </row>
    <row r="37" spans="1:2" x14ac:dyDescent="0.2">
      <c r="A37" s="21" t="s">
        <v>5</v>
      </c>
      <c r="B37" s="21">
        <v>3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47</v>
      </c>
    </row>
    <row r="49" spans="1:2" x14ac:dyDescent="0.2">
      <c r="A49" s="21" t="s">
        <v>5</v>
      </c>
      <c r="B49" s="21">
        <v>4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47</v>
      </c>
    </row>
    <row r="61" spans="1:2" x14ac:dyDescent="0.2">
      <c r="A61" s="21" t="s">
        <v>5</v>
      </c>
      <c r="B61" s="21">
        <v>4</v>
      </c>
    </row>
    <row r="62" spans="1:2" x14ac:dyDescent="0.2">
      <c r="A62" s="21" t="s">
        <v>6</v>
      </c>
      <c r="B62" s="21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1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47</v>
      </c>
    </row>
    <row r="81" spans="1:2" x14ac:dyDescent="0.2">
      <c r="A81" s="21" t="s">
        <v>5</v>
      </c>
      <c r="B81" s="21">
        <v>2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1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1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1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1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1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1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B25E-BFA7-3349-9D9F-784588E5C78F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9.83203125" customWidth="1"/>
    <col min="5" max="5" width="32.5" customWidth="1"/>
    <col min="7" max="7" width="16.33203125" customWidth="1"/>
  </cols>
  <sheetData>
    <row r="1" spans="1:8" ht="17" thickBot="1" x14ac:dyDescent="0.25">
      <c r="A1" t="s">
        <v>0</v>
      </c>
      <c r="B1">
        <v>41</v>
      </c>
    </row>
    <row r="2" spans="1:8" x14ac:dyDescent="0.2">
      <c r="A2" t="s">
        <v>1</v>
      </c>
      <c r="B2">
        <v>20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15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37.5</v>
      </c>
    </row>
    <row r="5" spans="1:8" x14ac:dyDescent="0.2">
      <c r="A5" t="s">
        <v>5</v>
      </c>
      <c r="B5">
        <v>3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76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SUM(B153,B141,B129,B121,B117,B109,B101,B97,B13,B21,B29,B37,B41,B45,B73)</f>
        <v>44</v>
      </c>
      <c r="G6" s="6" t="s">
        <v>55</v>
      </c>
      <c r="H6" s="7">
        <f>SUM(F5/F7)</f>
        <v>3.04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25</v>
      </c>
      <c r="G7" s="15" t="s">
        <v>56</v>
      </c>
      <c r="H7" s="16">
        <f>SUM(F6)/H3</f>
        <v>2.9333333333333331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2</v>
      </c>
      <c r="E9" s="5" t="s">
        <v>58</v>
      </c>
      <c r="H9" s="7">
        <v>8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53.333333333333336</v>
      </c>
    </row>
    <row r="11" spans="1:8" ht="17" thickBot="1" x14ac:dyDescent="0.25">
      <c r="A11" s="21" t="s">
        <v>2</v>
      </c>
      <c r="B11" s="21" t="s">
        <v>8</v>
      </c>
      <c r="E11" s="18" t="s">
        <v>59</v>
      </c>
      <c r="F11" s="19"/>
      <c r="G11" s="19"/>
      <c r="H11" s="20">
        <f>SUM(B153,B141,B129,B121,B117,B109,B101,B97)/H9</f>
        <v>2.75</v>
      </c>
    </row>
    <row r="12" spans="1:8" x14ac:dyDescent="0.2">
      <c r="A12" s="21" t="s">
        <v>4</v>
      </c>
      <c r="B12" s="21" t="s">
        <v>47</v>
      </c>
      <c r="E12" s="22" t="s">
        <v>60</v>
      </c>
    </row>
    <row r="13" spans="1:8" x14ac:dyDescent="0.2">
      <c r="A13" s="21" t="s">
        <v>5</v>
      </c>
      <c r="B13" s="21">
        <v>3</v>
      </c>
      <c r="H13" s="22" t="s">
        <v>61</v>
      </c>
    </row>
    <row r="14" spans="1:8" x14ac:dyDescent="0.2">
      <c r="A14" s="21" t="s">
        <v>6</v>
      </c>
      <c r="B14" s="21" t="b">
        <v>0</v>
      </c>
      <c r="E14" t="s">
        <v>62</v>
      </c>
      <c r="F14">
        <f>SUM((20-H9))</f>
        <v>12</v>
      </c>
      <c r="H14">
        <f>SUM((F14/20)*100)</f>
        <v>60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13</v>
      </c>
      <c r="H15">
        <f>SUM((F15/20)*100)</f>
        <v>65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3</v>
      </c>
      <c r="E17" t="s">
        <v>65</v>
      </c>
      <c r="F17">
        <f>SUM((20-H9)/20)</f>
        <v>0.6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0.4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13</v>
      </c>
      <c r="G20" t="s">
        <v>68</v>
      </c>
      <c r="H20">
        <f>SUM(F20/20)</f>
        <v>0.65</v>
      </c>
    </row>
    <row r="21" spans="1:8" x14ac:dyDescent="0.2">
      <c r="A21" s="21" t="s">
        <v>5</v>
      </c>
      <c r="B21" s="21">
        <v>3</v>
      </c>
      <c r="E21" t="s">
        <v>66</v>
      </c>
      <c r="F21">
        <f>SUM(H3-H9)</f>
        <v>7</v>
      </c>
      <c r="G21" t="s">
        <v>69</v>
      </c>
      <c r="H21">
        <f>SUM(F21/20)</f>
        <v>0.35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42</v>
      </c>
      <c r="G24">
        <f>H11</f>
        <v>2.75</v>
      </c>
      <c r="H24">
        <f>SUM(F24/(20-H9))</f>
        <v>3.5</v>
      </c>
    </row>
    <row r="25" spans="1:8" x14ac:dyDescent="0.2">
      <c r="A25" t="s">
        <v>5</v>
      </c>
      <c r="B25">
        <v>3</v>
      </c>
      <c r="E25" t="s">
        <v>71</v>
      </c>
      <c r="F25">
        <f>SUM(F5-F24)</f>
        <v>34</v>
      </c>
      <c r="G25">
        <f>SUM(F6-((H11)*H9))/F29</f>
        <v>3.1428571428571428</v>
      </c>
      <c r="H25">
        <f>SUM(F25/(20-(H3-H9)))</f>
        <v>2.6153846153846154</v>
      </c>
    </row>
    <row r="26" spans="1:8" x14ac:dyDescent="0.2">
      <c r="A26" t="s">
        <v>6</v>
      </c>
      <c r="B26" t="b">
        <v>0</v>
      </c>
      <c r="G26">
        <f>SUM(F6/H3)</f>
        <v>2.9333333333333331</v>
      </c>
    </row>
    <row r="27" spans="1:8" x14ac:dyDescent="0.2">
      <c r="A27" s="21" t="s">
        <v>2</v>
      </c>
      <c r="B27" s="21" t="s">
        <v>12</v>
      </c>
      <c r="E27" s="22" t="s">
        <v>72</v>
      </c>
    </row>
    <row r="28" spans="1:8" x14ac:dyDescent="0.2">
      <c r="A28" s="21" t="s">
        <v>4</v>
      </c>
      <c r="B28" s="21" t="s">
        <v>47</v>
      </c>
      <c r="E28" t="s">
        <v>47</v>
      </c>
      <c r="F28">
        <f>SUM(20-F14)</f>
        <v>8</v>
      </c>
      <c r="H28">
        <f>SUM(H9/20)*100</f>
        <v>40</v>
      </c>
    </row>
    <row r="29" spans="1:8" x14ac:dyDescent="0.2">
      <c r="A29" s="21" t="s">
        <v>5</v>
      </c>
      <c r="B29" s="21">
        <v>4</v>
      </c>
      <c r="E29" t="s">
        <v>71</v>
      </c>
      <c r="F29">
        <f>SUM(20-F15)</f>
        <v>7</v>
      </c>
      <c r="H29">
        <f xml:space="preserve"> SUM(100-H15)</f>
        <v>35</v>
      </c>
    </row>
    <row r="30" spans="1:8" x14ac:dyDescent="0.2">
      <c r="A30" s="21" t="s">
        <v>6</v>
      </c>
      <c r="B30" s="21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47</v>
      </c>
    </row>
    <row r="37" spans="1:2" x14ac:dyDescent="0.2">
      <c r="A37" s="21" t="s">
        <v>5</v>
      </c>
      <c r="B37" s="21">
        <v>2</v>
      </c>
    </row>
    <row r="38" spans="1:2" x14ac:dyDescent="0.2">
      <c r="A38" s="21" t="s">
        <v>6</v>
      </c>
      <c r="B38" s="21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47</v>
      </c>
    </row>
    <row r="41" spans="1:2" x14ac:dyDescent="0.2">
      <c r="A41" s="21" t="s">
        <v>5</v>
      </c>
      <c r="B41" s="21">
        <v>3</v>
      </c>
    </row>
    <row r="42" spans="1:2" x14ac:dyDescent="0.2">
      <c r="A42" s="21" t="s">
        <v>6</v>
      </c>
      <c r="B42" s="21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47</v>
      </c>
    </row>
    <row r="45" spans="1:2" x14ac:dyDescent="0.2">
      <c r="A45" s="21" t="s">
        <v>5</v>
      </c>
      <c r="B45" s="21">
        <v>3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4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46</v>
      </c>
    </row>
    <row r="97" spans="1:2" x14ac:dyDescent="0.2">
      <c r="A97" s="21" t="s">
        <v>5</v>
      </c>
      <c r="B97" s="21">
        <v>3</v>
      </c>
    </row>
    <row r="98" spans="1:2" x14ac:dyDescent="0.2">
      <c r="A98" s="21" t="s">
        <v>6</v>
      </c>
      <c r="B98" s="21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46</v>
      </c>
    </row>
    <row r="101" spans="1:2" x14ac:dyDescent="0.2">
      <c r="A101" s="21" t="s">
        <v>5</v>
      </c>
      <c r="B101" s="21">
        <v>3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46</v>
      </c>
    </row>
    <row r="109" spans="1:2" x14ac:dyDescent="0.2">
      <c r="A109" s="21" t="s">
        <v>5</v>
      </c>
      <c r="B109" s="21">
        <v>3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46</v>
      </c>
    </row>
    <row r="117" spans="1:2" x14ac:dyDescent="0.2">
      <c r="A117" s="21" t="s">
        <v>5</v>
      </c>
      <c r="B117" s="21">
        <v>3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46</v>
      </c>
    </row>
    <row r="121" spans="1:2" x14ac:dyDescent="0.2">
      <c r="A121" s="21" t="s">
        <v>5</v>
      </c>
      <c r="B121" s="21">
        <v>2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46</v>
      </c>
    </row>
    <row r="129" spans="1:2" x14ac:dyDescent="0.2">
      <c r="A129" s="21" t="s">
        <v>5</v>
      </c>
      <c r="B129" s="21">
        <v>3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s="21" t="s">
        <v>2</v>
      </c>
      <c r="B139" s="21" t="s">
        <v>40</v>
      </c>
    </row>
    <row r="140" spans="1:2" x14ac:dyDescent="0.2">
      <c r="A140" s="21" t="s">
        <v>4</v>
      </c>
      <c r="B140" s="21" t="s">
        <v>46</v>
      </c>
    </row>
    <row r="141" spans="1:2" x14ac:dyDescent="0.2">
      <c r="A141" s="21" t="s">
        <v>5</v>
      </c>
      <c r="B141" s="21">
        <v>3</v>
      </c>
    </row>
    <row r="142" spans="1:2" x14ac:dyDescent="0.2">
      <c r="A142" s="21" t="s">
        <v>6</v>
      </c>
      <c r="B142" s="21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46</v>
      </c>
    </row>
    <row r="153" spans="1:2" x14ac:dyDescent="0.2">
      <c r="A153" s="21" t="s">
        <v>5</v>
      </c>
      <c r="B153" s="21">
        <v>2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6AC8B-E822-1043-BD83-66F32BBD46B5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5" customWidth="1"/>
    <col min="5" max="5" width="31.6640625" customWidth="1"/>
    <col min="7" max="7" width="15.1640625" customWidth="1"/>
  </cols>
  <sheetData>
    <row r="1" spans="1:8" ht="17" thickBot="1" x14ac:dyDescent="0.25">
      <c r="A1" t="s">
        <v>0</v>
      </c>
      <c r="B1">
        <v>42</v>
      </c>
    </row>
    <row r="2" spans="1:8" x14ac:dyDescent="0.2">
      <c r="A2" t="s">
        <v>1</v>
      </c>
      <c r="B2">
        <v>21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3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7.5</v>
      </c>
    </row>
    <row r="5" spans="1:8" x14ac:dyDescent="0.2">
      <c r="A5" t="s">
        <v>5</v>
      </c>
      <c r="B5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108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SUM(B109,B33,B69)</f>
        <v>7</v>
      </c>
      <c r="G6" s="6" t="s">
        <v>55</v>
      </c>
      <c r="H6" s="7">
        <f>SUM(F5/F7)</f>
        <v>2.9189189189189189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37</v>
      </c>
      <c r="G7" s="15" t="s">
        <v>56</v>
      </c>
      <c r="H7" s="16">
        <f>SUM(F6)/H3</f>
        <v>2.3333333333333335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3</v>
      </c>
      <c r="E9" s="5" t="s">
        <v>58</v>
      </c>
      <c r="H9" s="7">
        <v>1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33.333333333333329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SUM(B109)/H9</f>
        <v>2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2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19</v>
      </c>
      <c r="H14">
        <f>SUM((F14/20)*100)</f>
        <v>95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18</v>
      </c>
      <c r="H15">
        <f>SUM((F15/20)*100)</f>
        <v>90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2</v>
      </c>
      <c r="E17" t="s">
        <v>65</v>
      </c>
      <c r="F17">
        <f>SUM((20-H9)/20)</f>
        <v>0.95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0.05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18</v>
      </c>
      <c r="G20" t="s">
        <v>68</v>
      </c>
      <c r="H20">
        <f>SUM(F20/20)</f>
        <v>0.9</v>
      </c>
    </row>
    <row r="21" spans="1:8" x14ac:dyDescent="0.2">
      <c r="A21" t="s">
        <v>5</v>
      </c>
      <c r="B21">
        <v>3</v>
      </c>
      <c r="E21" t="s">
        <v>66</v>
      </c>
      <c r="F21">
        <f>SUM(H3-H9)</f>
        <v>2</v>
      </c>
      <c r="G21" t="s">
        <v>69</v>
      </c>
      <c r="H21">
        <f>SUM(F21/20)</f>
        <v>0.1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61</v>
      </c>
      <c r="G24">
        <f>H11</f>
        <v>2</v>
      </c>
      <c r="H24">
        <f>SUM(F24/(20-H9))</f>
        <v>3.2105263157894739</v>
      </c>
    </row>
    <row r="25" spans="1:8" x14ac:dyDescent="0.2">
      <c r="A25" t="s">
        <v>5</v>
      </c>
      <c r="B25">
        <v>2</v>
      </c>
      <c r="E25" t="s">
        <v>71</v>
      </c>
      <c r="F25">
        <f>SUM(F5-F24)</f>
        <v>47</v>
      </c>
      <c r="G25">
        <f>SUM(F6-((H11)*H9))/F29</f>
        <v>2.5</v>
      </c>
      <c r="H25">
        <f>SUM(F25/(20-(H3-H9)))</f>
        <v>2.6111111111111112</v>
      </c>
    </row>
    <row r="26" spans="1:8" x14ac:dyDescent="0.2">
      <c r="A26" t="s">
        <v>6</v>
      </c>
      <c r="B26" t="b">
        <v>0</v>
      </c>
      <c r="G26">
        <f>SUM(F6/H3)</f>
        <v>2.3333333333333335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1</v>
      </c>
      <c r="H28">
        <f>SUM(H9/20)*100</f>
        <v>5</v>
      </c>
    </row>
    <row r="29" spans="1:8" x14ac:dyDescent="0.2">
      <c r="A29" t="s">
        <v>5</v>
      </c>
      <c r="B29">
        <v>3</v>
      </c>
      <c r="E29" t="s">
        <v>71</v>
      </c>
      <c r="F29">
        <f>SUM(20-F15)</f>
        <v>2</v>
      </c>
      <c r="H29">
        <f xml:space="preserve"> SUM(100-H15)</f>
        <v>10</v>
      </c>
    </row>
    <row r="30" spans="1:8" x14ac:dyDescent="0.2">
      <c r="A30" t="s">
        <v>6</v>
      </c>
      <c r="B30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47</v>
      </c>
    </row>
    <row r="33" spans="1:2" x14ac:dyDescent="0.2">
      <c r="A33" s="21" t="s">
        <v>5</v>
      </c>
      <c r="B33" s="21">
        <v>3</v>
      </c>
    </row>
    <row r="34" spans="1:2" x14ac:dyDescent="0.2">
      <c r="A34" s="21" t="s">
        <v>6</v>
      </c>
      <c r="B34" s="21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47</v>
      </c>
    </row>
    <row r="69" spans="1:2" x14ac:dyDescent="0.2">
      <c r="A69" s="21" t="s">
        <v>5</v>
      </c>
      <c r="B69" s="21">
        <v>2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46</v>
      </c>
    </row>
    <row r="109" spans="1:2" x14ac:dyDescent="0.2">
      <c r="A109" s="21" t="s">
        <v>5</v>
      </c>
      <c r="B109" s="21">
        <v>2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778F-F9C6-7747-BC83-C828D16592AA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4.1640625" customWidth="1"/>
    <col min="5" max="5" width="32.33203125" customWidth="1"/>
    <col min="7" max="7" width="15.83203125" customWidth="1"/>
  </cols>
  <sheetData>
    <row r="1" spans="1:8" ht="17" thickBot="1" x14ac:dyDescent="0.25">
      <c r="A1" t="s">
        <v>0</v>
      </c>
      <c r="B1">
        <v>43</v>
      </c>
    </row>
    <row r="2" spans="1:8" x14ac:dyDescent="0.2">
      <c r="A2" t="s">
        <v>1</v>
      </c>
      <c r="B2">
        <v>21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10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25</v>
      </c>
    </row>
    <row r="5" spans="1:8" x14ac:dyDescent="0.2">
      <c r="A5" t="s">
        <v>5</v>
      </c>
      <c r="B5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100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SUM(B121,B113,B9,B17,B25,B37,B45,B53,B65,B81)</f>
        <v>22</v>
      </c>
      <c r="G6" s="6" t="s">
        <v>55</v>
      </c>
      <c r="H6" s="7">
        <f>SUM(F5/F7)</f>
        <v>3.3333333333333335</v>
      </c>
    </row>
    <row r="7" spans="1:8" x14ac:dyDescent="0.2">
      <c r="A7" s="21" t="s">
        <v>2</v>
      </c>
      <c r="B7" s="21" t="s">
        <v>7</v>
      </c>
      <c r="E7" s="13" t="s">
        <v>55</v>
      </c>
      <c r="F7" s="14">
        <f>SUM(40-H3)</f>
        <v>30</v>
      </c>
      <c r="G7" s="15" t="s">
        <v>56</v>
      </c>
      <c r="H7" s="16">
        <f>SUM(F6)/H3</f>
        <v>2.2000000000000002</v>
      </c>
    </row>
    <row r="8" spans="1:8" x14ac:dyDescent="0.2">
      <c r="A8" s="21" t="s">
        <v>4</v>
      </c>
      <c r="B8" s="21" t="s">
        <v>47</v>
      </c>
      <c r="E8" s="17" t="s">
        <v>57</v>
      </c>
      <c r="H8" s="7"/>
    </row>
    <row r="9" spans="1:8" x14ac:dyDescent="0.2">
      <c r="A9" s="21" t="s">
        <v>5</v>
      </c>
      <c r="B9" s="21">
        <v>2</v>
      </c>
      <c r="E9" s="5" t="s">
        <v>58</v>
      </c>
      <c r="H9" s="7">
        <v>2</v>
      </c>
    </row>
    <row r="10" spans="1:8" x14ac:dyDescent="0.2">
      <c r="A10" s="21" t="s">
        <v>6</v>
      </c>
      <c r="B10" s="21" t="b">
        <v>0</v>
      </c>
      <c r="E10" s="5" t="s">
        <v>51</v>
      </c>
      <c r="H10" s="7">
        <f>SUM(H9/H3)*100</f>
        <v>20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SUM(B121,B113)/H9</f>
        <v>2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4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18</v>
      </c>
      <c r="H14">
        <f>SUM((F14/20)*100)</f>
        <v>90</v>
      </c>
    </row>
    <row r="15" spans="1:8" x14ac:dyDescent="0.2">
      <c r="A15" s="21" t="s">
        <v>2</v>
      </c>
      <c r="B15" s="21" t="s">
        <v>9</v>
      </c>
      <c r="E15" t="s">
        <v>63</v>
      </c>
      <c r="F15">
        <f>SUM(20-(H3-H9))</f>
        <v>12</v>
      </c>
      <c r="H15">
        <f>SUM((F15/20)*100)</f>
        <v>60</v>
      </c>
    </row>
    <row r="16" spans="1:8" x14ac:dyDescent="0.2">
      <c r="A16" s="21" t="s">
        <v>4</v>
      </c>
      <c r="B16" s="21" t="s">
        <v>47</v>
      </c>
      <c r="E16" s="22" t="s">
        <v>64</v>
      </c>
    </row>
    <row r="17" spans="1:8" x14ac:dyDescent="0.2">
      <c r="A17" s="21" t="s">
        <v>5</v>
      </c>
      <c r="B17" s="21">
        <v>2</v>
      </c>
      <c r="E17" t="s">
        <v>65</v>
      </c>
      <c r="F17">
        <f>SUM((20-H9)/20)</f>
        <v>0.9</v>
      </c>
    </row>
    <row r="18" spans="1:8" x14ac:dyDescent="0.2">
      <c r="A18" s="21" t="s">
        <v>6</v>
      </c>
      <c r="B18" s="21" t="b">
        <v>0</v>
      </c>
      <c r="E18" t="s">
        <v>66</v>
      </c>
      <c r="F18">
        <f>SUM(H9/20)</f>
        <v>0.1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12</v>
      </c>
      <c r="G20" t="s">
        <v>68</v>
      </c>
      <c r="H20">
        <f>SUM(F20/20)</f>
        <v>0.6</v>
      </c>
    </row>
    <row r="21" spans="1:8" x14ac:dyDescent="0.2">
      <c r="A21" t="s">
        <v>5</v>
      </c>
      <c r="B21">
        <v>4</v>
      </c>
      <c r="E21" t="s">
        <v>66</v>
      </c>
      <c r="F21">
        <f>SUM(H3-H9)</f>
        <v>8</v>
      </c>
      <c r="G21" t="s">
        <v>69</v>
      </c>
      <c r="H21">
        <f>SUM(F21/20)</f>
        <v>0.4</v>
      </c>
    </row>
    <row r="22" spans="1:8" x14ac:dyDescent="0.2">
      <c r="A22" t="s">
        <v>6</v>
      </c>
      <c r="B22" t="b">
        <v>0</v>
      </c>
    </row>
    <row r="23" spans="1:8" x14ac:dyDescent="0.2">
      <c r="A23" s="21" t="s">
        <v>2</v>
      </c>
      <c r="B23" s="21" t="s">
        <v>11</v>
      </c>
      <c r="E23" s="22" t="s">
        <v>70</v>
      </c>
      <c r="G23" s="22" t="s">
        <v>74</v>
      </c>
    </row>
    <row r="24" spans="1:8" x14ac:dyDescent="0.2">
      <c r="A24" s="21" t="s">
        <v>4</v>
      </c>
      <c r="B24" s="21" t="s">
        <v>47</v>
      </c>
      <c r="E24" t="s">
        <v>47</v>
      </c>
      <c r="F24">
        <f>SUM(B161,B157,B153,B149,B145,B141,B137,B133,B129,B125,B121,B117,B113,B109,B105,B101,B97,B93,B89,B85)-(H11*H9)</f>
        <v>62</v>
      </c>
      <c r="G24">
        <f>H11</f>
        <v>2</v>
      </c>
      <c r="H24">
        <f>SUM(F24/(20-H9))</f>
        <v>3.4444444444444446</v>
      </c>
    </row>
    <row r="25" spans="1:8" x14ac:dyDescent="0.2">
      <c r="A25" s="21" t="s">
        <v>5</v>
      </c>
      <c r="B25" s="21">
        <v>3</v>
      </c>
      <c r="E25" t="s">
        <v>71</v>
      </c>
      <c r="F25">
        <f>SUM(F5-F24)</f>
        <v>38</v>
      </c>
      <c r="G25">
        <f>SUM(F6-((H11)*H9))/F29</f>
        <v>2.25</v>
      </c>
      <c r="H25">
        <f>SUM(F25/(20-(H3-H9)))</f>
        <v>3.1666666666666665</v>
      </c>
    </row>
    <row r="26" spans="1:8" x14ac:dyDescent="0.2">
      <c r="A26" s="21" t="s">
        <v>6</v>
      </c>
      <c r="B26" s="21" t="b">
        <v>0</v>
      </c>
      <c r="G26">
        <f>SUM(F6/H3)</f>
        <v>2.2000000000000002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2</v>
      </c>
      <c r="H28">
        <f>SUM(H9/20)*100</f>
        <v>10</v>
      </c>
    </row>
    <row r="29" spans="1:8" x14ac:dyDescent="0.2">
      <c r="A29" t="s">
        <v>5</v>
      </c>
      <c r="B29">
        <v>2</v>
      </c>
      <c r="E29" t="s">
        <v>71</v>
      </c>
      <c r="F29">
        <f>SUM(20-F15)</f>
        <v>8</v>
      </c>
      <c r="H29">
        <f xml:space="preserve"> SUM(100-H15)</f>
        <v>40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47</v>
      </c>
    </row>
    <row r="37" spans="1:2" x14ac:dyDescent="0.2">
      <c r="A37" s="21" t="s">
        <v>5</v>
      </c>
      <c r="B37" s="21">
        <v>2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47</v>
      </c>
    </row>
    <row r="45" spans="1:2" x14ac:dyDescent="0.2">
      <c r="A45" s="21" t="s">
        <v>5</v>
      </c>
      <c r="B45" s="21">
        <v>2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47</v>
      </c>
    </row>
    <row r="53" spans="1:2" x14ac:dyDescent="0.2">
      <c r="A53" s="21" t="s">
        <v>5</v>
      </c>
      <c r="B53" s="21">
        <v>2</v>
      </c>
    </row>
    <row r="54" spans="1:2" x14ac:dyDescent="0.2">
      <c r="A54" s="21" t="s">
        <v>6</v>
      </c>
      <c r="B54" s="21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47</v>
      </c>
    </row>
    <row r="65" spans="1:2" x14ac:dyDescent="0.2">
      <c r="A65" s="21" t="s">
        <v>5</v>
      </c>
      <c r="B65" s="21">
        <v>3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47</v>
      </c>
    </row>
    <row r="81" spans="1:2" x14ac:dyDescent="0.2">
      <c r="A81" s="21" t="s">
        <v>5</v>
      </c>
      <c r="B81" s="21">
        <v>2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46</v>
      </c>
    </row>
    <row r="113" spans="1:2" x14ac:dyDescent="0.2">
      <c r="A113" s="21" t="s">
        <v>5</v>
      </c>
      <c r="B113" s="21">
        <v>2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46</v>
      </c>
    </row>
    <row r="121" spans="1:2" x14ac:dyDescent="0.2">
      <c r="A121" s="21" t="s">
        <v>5</v>
      </c>
      <c r="B121" s="21">
        <v>2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941D-0B9F-1041-8A6E-4B6CF5EF1377}">
  <dimension ref="A1:H162"/>
  <sheetViews>
    <sheetView workbookViewId="0">
      <selection activeCell="G24" sqref="G24"/>
    </sheetView>
  </sheetViews>
  <sheetFormatPr baseColWidth="10" defaultRowHeight="16" x14ac:dyDescent="0.2"/>
  <cols>
    <col min="2" max="2" width="16.33203125" customWidth="1"/>
    <col min="5" max="5" width="31.83203125" customWidth="1"/>
    <col min="7" max="7" width="16" customWidth="1"/>
  </cols>
  <sheetData>
    <row r="1" spans="1:8" ht="17" thickBot="1" x14ac:dyDescent="0.25">
      <c r="A1" t="s">
        <v>0</v>
      </c>
      <c r="B1">
        <v>44</v>
      </c>
    </row>
    <row r="2" spans="1:8" x14ac:dyDescent="0.2">
      <c r="A2" t="s">
        <v>1</v>
      </c>
      <c r="B2">
        <v>26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16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40</v>
      </c>
    </row>
    <row r="5" spans="1:8" x14ac:dyDescent="0.2">
      <c r="A5" t="s">
        <v>5</v>
      </c>
      <c r="B5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112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SUM(B141,B133,B125,B113,B109,B89,B9,B21,B29,B33,B37,B41,B45,B53,B73,B77)</f>
        <v>76</v>
      </c>
      <c r="G6" s="6" t="s">
        <v>55</v>
      </c>
      <c r="H6" s="7">
        <f>SUM(F5/F7)</f>
        <v>4.666666666666667</v>
      </c>
    </row>
    <row r="7" spans="1:8" x14ac:dyDescent="0.2">
      <c r="A7" s="21" t="s">
        <v>2</v>
      </c>
      <c r="B7" s="21" t="s">
        <v>7</v>
      </c>
      <c r="E7" s="13" t="s">
        <v>55</v>
      </c>
      <c r="F7" s="14">
        <f>SUM(40-H3)</f>
        <v>24</v>
      </c>
      <c r="G7" s="15" t="s">
        <v>56</v>
      </c>
      <c r="H7" s="16">
        <f>SUM(F6)/H3</f>
        <v>4.75</v>
      </c>
    </row>
    <row r="8" spans="1:8" x14ac:dyDescent="0.2">
      <c r="A8" s="21" t="s">
        <v>4</v>
      </c>
      <c r="B8" s="21" t="s">
        <v>47</v>
      </c>
      <c r="E8" s="17" t="s">
        <v>57</v>
      </c>
      <c r="H8" s="7"/>
    </row>
    <row r="9" spans="1:8" x14ac:dyDescent="0.2">
      <c r="A9" s="21" t="s">
        <v>5</v>
      </c>
      <c r="B9" s="21">
        <v>5</v>
      </c>
      <c r="E9" s="5" t="s">
        <v>58</v>
      </c>
      <c r="H9" s="7">
        <v>6</v>
      </c>
    </row>
    <row r="10" spans="1:8" x14ac:dyDescent="0.2">
      <c r="A10" s="21" t="s">
        <v>6</v>
      </c>
      <c r="B10" s="21" t="b">
        <v>0</v>
      </c>
      <c r="E10" s="5" t="s">
        <v>51</v>
      </c>
      <c r="H10" s="7">
        <f>SUM(H9/H3)*100</f>
        <v>37.5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SUM(B141,B133,B125,B113,B109,B89)/H9</f>
        <v>4.333333333333333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5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14</v>
      </c>
      <c r="H14">
        <f>SUM((F14/20)*100)</f>
        <v>70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10</v>
      </c>
      <c r="H15">
        <f>SUM((F15/20)*100)</f>
        <v>50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5</v>
      </c>
      <c r="E17" t="s">
        <v>65</v>
      </c>
      <c r="F17">
        <f>SUM((20-H9)/20)</f>
        <v>0.7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0.3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10</v>
      </c>
      <c r="G20" t="s">
        <v>68</v>
      </c>
      <c r="H20">
        <f>SUM(F20/20)</f>
        <v>0.5</v>
      </c>
    </row>
    <row r="21" spans="1:8" x14ac:dyDescent="0.2">
      <c r="A21" s="21" t="s">
        <v>5</v>
      </c>
      <c r="B21" s="21">
        <v>5</v>
      </c>
      <c r="E21" t="s">
        <v>66</v>
      </c>
      <c r="F21">
        <f>SUM(H3-H9)</f>
        <v>10</v>
      </c>
      <c r="G21" t="s">
        <v>69</v>
      </c>
      <c r="H21">
        <f>SUM(F21/20)</f>
        <v>0.5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68</v>
      </c>
      <c r="G24">
        <f>H11</f>
        <v>4.333333333333333</v>
      </c>
      <c r="H24">
        <f>SUM(F24/(20-H9))</f>
        <v>4.8571428571428568</v>
      </c>
    </row>
    <row r="25" spans="1:8" x14ac:dyDescent="0.2">
      <c r="A25" t="s">
        <v>5</v>
      </c>
      <c r="B25">
        <v>4</v>
      </c>
      <c r="E25" t="s">
        <v>71</v>
      </c>
      <c r="F25">
        <f>SUM(F5-F24)</f>
        <v>44</v>
      </c>
      <c r="G25">
        <f>SUM(F6-((H11)*H9))/F29</f>
        <v>5</v>
      </c>
      <c r="H25">
        <f>SUM(F25/(20-(H3-H9)))</f>
        <v>4.4000000000000004</v>
      </c>
    </row>
    <row r="26" spans="1:8" x14ac:dyDescent="0.2">
      <c r="A26" t="s">
        <v>6</v>
      </c>
      <c r="B26" t="b">
        <v>0</v>
      </c>
      <c r="G26">
        <f>SUM(F6/H3)</f>
        <v>4.75</v>
      </c>
    </row>
    <row r="27" spans="1:8" x14ac:dyDescent="0.2">
      <c r="A27" s="21" t="s">
        <v>2</v>
      </c>
      <c r="B27" s="21" t="s">
        <v>12</v>
      </c>
      <c r="E27" s="22" t="s">
        <v>72</v>
      </c>
    </row>
    <row r="28" spans="1:8" x14ac:dyDescent="0.2">
      <c r="A28" s="21" t="s">
        <v>4</v>
      </c>
      <c r="B28" s="21" t="s">
        <v>47</v>
      </c>
      <c r="E28" t="s">
        <v>47</v>
      </c>
      <c r="F28">
        <f>SUM(20-F14)</f>
        <v>6</v>
      </c>
      <c r="H28">
        <f>SUM(H9/20)*100</f>
        <v>30</v>
      </c>
    </row>
    <row r="29" spans="1:8" x14ac:dyDescent="0.2">
      <c r="A29" s="21" t="s">
        <v>5</v>
      </c>
      <c r="B29" s="21">
        <v>5</v>
      </c>
      <c r="E29" t="s">
        <v>71</v>
      </c>
      <c r="F29">
        <f>SUM(20-F15)</f>
        <v>10</v>
      </c>
      <c r="H29">
        <f xml:space="preserve"> SUM(100-H15)</f>
        <v>50</v>
      </c>
    </row>
    <row r="30" spans="1:8" x14ac:dyDescent="0.2">
      <c r="A30" s="21" t="s">
        <v>6</v>
      </c>
      <c r="B30" s="21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47</v>
      </c>
    </row>
    <row r="33" spans="1:2" x14ac:dyDescent="0.2">
      <c r="A33" s="21" t="s">
        <v>5</v>
      </c>
      <c r="B33" s="21">
        <v>5</v>
      </c>
    </row>
    <row r="34" spans="1:2" x14ac:dyDescent="0.2">
      <c r="A34" s="21" t="s">
        <v>6</v>
      </c>
      <c r="B34" s="21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47</v>
      </c>
    </row>
    <row r="37" spans="1:2" x14ac:dyDescent="0.2">
      <c r="A37" s="21" t="s">
        <v>5</v>
      </c>
      <c r="B37" s="21">
        <v>5</v>
      </c>
    </row>
    <row r="38" spans="1:2" x14ac:dyDescent="0.2">
      <c r="A38" s="21" t="s">
        <v>6</v>
      </c>
      <c r="B38" s="21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47</v>
      </c>
    </row>
    <row r="41" spans="1:2" x14ac:dyDescent="0.2">
      <c r="A41" s="21" t="s">
        <v>5</v>
      </c>
      <c r="B41" s="21">
        <v>5</v>
      </c>
    </row>
    <row r="42" spans="1:2" x14ac:dyDescent="0.2">
      <c r="A42" s="21" t="s">
        <v>6</v>
      </c>
      <c r="B42" s="21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47</v>
      </c>
    </row>
    <row r="45" spans="1:2" x14ac:dyDescent="0.2">
      <c r="A45" s="21" t="s">
        <v>5</v>
      </c>
      <c r="B45" s="21">
        <v>5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5</v>
      </c>
    </row>
    <row r="50" spans="1:2" x14ac:dyDescent="0.2">
      <c r="A50" t="s">
        <v>6</v>
      </c>
      <c r="B50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47</v>
      </c>
    </row>
    <row r="53" spans="1:2" x14ac:dyDescent="0.2">
      <c r="A53" s="21" t="s">
        <v>5</v>
      </c>
      <c r="B53" s="21">
        <v>5</v>
      </c>
    </row>
    <row r="54" spans="1:2" x14ac:dyDescent="0.2">
      <c r="A54" s="21" t="s">
        <v>6</v>
      </c>
      <c r="B54" s="21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5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5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5</v>
      </c>
    </row>
    <row r="74" spans="1:2" x14ac:dyDescent="0.2">
      <c r="A74" s="21" t="s">
        <v>6</v>
      </c>
      <c r="B74" s="21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47</v>
      </c>
    </row>
    <row r="77" spans="1:2" x14ac:dyDescent="0.2">
      <c r="A77" s="21" t="s">
        <v>5</v>
      </c>
      <c r="B77" s="21">
        <v>5</v>
      </c>
    </row>
    <row r="78" spans="1:2" x14ac:dyDescent="0.2">
      <c r="A78" s="21" t="s">
        <v>6</v>
      </c>
      <c r="B78" s="21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5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46</v>
      </c>
    </row>
    <row r="89" spans="1:2" x14ac:dyDescent="0.2">
      <c r="A89" s="21" t="s">
        <v>5</v>
      </c>
      <c r="B89" s="21">
        <v>4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46</v>
      </c>
    </row>
    <row r="109" spans="1:2" x14ac:dyDescent="0.2">
      <c r="A109" s="21" t="s">
        <v>5</v>
      </c>
      <c r="B109" s="21">
        <v>5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46</v>
      </c>
    </row>
    <row r="113" spans="1:2" x14ac:dyDescent="0.2">
      <c r="A113" s="21" t="s">
        <v>5</v>
      </c>
      <c r="B113" s="21">
        <v>3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46</v>
      </c>
    </row>
    <row r="125" spans="1:2" x14ac:dyDescent="0.2">
      <c r="A125" s="21" t="s">
        <v>5</v>
      </c>
      <c r="B125" s="21">
        <v>5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46</v>
      </c>
    </row>
    <row r="133" spans="1:2" x14ac:dyDescent="0.2">
      <c r="A133" s="21" t="s">
        <v>5</v>
      </c>
      <c r="B133" s="21">
        <v>5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s="21" t="s">
        <v>2</v>
      </c>
      <c r="B139" s="21" t="s">
        <v>40</v>
      </c>
    </row>
    <row r="140" spans="1:2" x14ac:dyDescent="0.2">
      <c r="A140" s="21" t="s">
        <v>4</v>
      </c>
      <c r="B140" s="21" t="s">
        <v>46</v>
      </c>
    </row>
    <row r="141" spans="1:2" x14ac:dyDescent="0.2">
      <c r="A141" s="21" t="s">
        <v>5</v>
      </c>
      <c r="B141" s="21">
        <v>4</v>
      </c>
    </row>
    <row r="142" spans="1:2" x14ac:dyDescent="0.2">
      <c r="A142" s="21" t="s">
        <v>6</v>
      </c>
      <c r="B142" s="21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A605-34D3-3040-BD71-3E55520E8502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6.1640625" customWidth="1"/>
    <col min="5" max="5" width="31.83203125" customWidth="1"/>
    <col min="7" max="7" width="16.1640625" customWidth="1"/>
  </cols>
  <sheetData>
    <row r="1" spans="1:8" ht="17" thickBot="1" x14ac:dyDescent="0.25">
      <c r="A1" t="s">
        <v>0</v>
      </c>
      <c r="B1">
        <v>45</v>
      </c>
    </row>
    <row r="2" spans="1:8" x14ac:dyDescent="0.2">
      <c r="A2" t="s">
        <v>1</v>
      </c>
      <c r="B2">
        <v>18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3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7.5</v>
      </c>
    </row>
    <row r="5" spans="1:8" x14ac:dyDescent="0.2">
      <c r="A5" t="s">
        <v>5</v>
      </c>
      <c r="B5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136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SUM(B125,B97,B33)</f>
        <v>8</v>
      </c>
      <c r="G6" s="6" t="s">
        <v>55</v>
      </c>
      <c r="H6" s="7">
        <f>SUM(F5/F7)</f>
        <v>3.6756756756756759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37</v>
      </c>
      <c r="G7" s="15" t="s">
        <v>56</v>
      </c>
      <c r="H7" s="16">
        <f>SUM(F6)/H3</f>
        <v>2.6666666666666665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4</v>
      </c>
      <c r="E9" s="5" t="s">
        <v>58</v>
      </c>
      <c r="H9" s="7">
        <v>2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66.666666666666657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SUM(B125,B97)/H9</f>
        <v>2.5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4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18</v>
      </c>
      <c r="H14">
        <f>SUM((F14/20)*100)</f>
        <v>90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19</v>
      </c>
      <c r="H15">
        <f>SUM((F15/20)*100)</f>
        <v>95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4</v>
      </c>
      <c r="E17" t="s">
        <v>65</v>
      </c>
      <c r="F17">
        <f>SUM((20-H9)/20)</f>
        <v>0.9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0.1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19</v>
      </c>
      <c r="G20" t="s">
        <v>68</v>
      </c>
      <c r="H20">
        <f>SUM(F20/20)</f>
        <v>0.95</v>
      </c>
    </row>
    <row r="21" spans="1:8" x14ac:dyDescent="0.2">
      <c r="A21" t="s">
        <v>5</v>
      </c>
      <c r="B21">
        <v>4</v>
      </c>
      <c r="E21" t="s">
        <v>66</v>
      </c>
      <c r="F21">
        <f>SUM(H3-H9)</f>
        <v>1</v>
      </c>
      <c r="G21" t="s">
        <v>69</v>
      </c>
      <c r="H21">
        <f>SUM(F21/20)</f>
        <v>0.05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64</v>
      </c>
      <c r="G24">
        <f>H11</f>
        <v>2.5</v>
      </c>
      <c r="H24">
        <f>SUM(F24/(20-H9))</f>
        <v>3.5555555555555554</v>
      </c>
    </row>
    <row r="25" spans="1:8" x14ac:dyDescent="0.2">
      <c r="A25" t="s">
        <v>5</v>
      </c>
      <c r="B25">
        <v>2</v>
      </c>
      <c r="E25" t="s">
        <v>71</v>
      </c>
      <c r="F25">
        <f>SUM(F5-F24)</f>
        <v>72</v>
      </c>
      <c r="G25">
        <f>SUM(F6-((H11)*H9))/F29</f>
        <v>3</v>
      </c>
      <c r="H25">
        <f>SUM(F25/(20-(H3-H9)))</f>
        <v>3.7894736842105261</v>
      </c>
    </row>
    <row r="26" spans="1:8" x14ac:dyDescent="0.2">
      <c r="A26" t="s">
        <v>6</v>
      </c>
      <c r="B26" t="b">
        <v>0</v>
      </c>
      <c r="G26">
        <f>SUM(F6/H3)</f>
        <v>2.6666666666666665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2</v>
      </c>
      <c r="H28">
        <f>SUM(H9/20)*100</f>
        <v>10</v>
      </c>
    </row>
    <row r="29" spans="1:8" x14ac:dyDescent="0.2">
      <c r="A29" t="s">
        <v>5</v>
      </c>
      <c r="B29">
        <v>3</v>
      </c>
      <c r="E29" t="s">
        <v>71</v>
      </c>
      <c r="F29">
        <f>SUM(20-F15)</f>
        <v>1</v>
      </c>
      <c r="H29">
        <f xml:space="preserve"> SUM(100-H15)</f>
        <v>5</v>
      </c>
    </row>
    <row r="30" spans="1:8" x14ac:dyDescent="0.2">
      <c r="A30" t="s">
        <v>6</v>
      </c>
      <c r="B30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47</v>
      </c>
    </row>
    <row r="33" spans="1:2" x14ac:dyDescent="0.2">
      <c r="A33" s="21" t="s">
        <v>5</v>
      </c>
      <c r="B33" s="21">
        <v>3</v>
      </c>
    </row>
    <row r="34" spans="1:2" x14ac:dyDescent="0.2">
      <c r="A34" s="21" t="s">
        <v>6</v>
      </c>
      <c r="B34" s="21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46</v>
      </c>
    </row>
    <row r="97" spans="1:2" x14ac:dyDescent="0.2">
      <c r="A97" s="21" t="s">
        <v>5</v>
      </c>
      <c r="B97" s="21">
        <v>3</v>
      </c>
    </row>
    <row r="98" spans="1:2" x14ac:dyDescent="0.2">
      <c r="A98" s="21" t="s">
        <v>6</v>
      </c>
      <c r="B98" s="21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46</v>
      </c>
    </row>
    <row r="125" spans="1:2" x14ac:dyDescent="0.2">
      <c r="A125" s="21" t="s">
        <v>5</v>
      </c>
      <c r="B125" s="21">
        <v>2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1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2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6D23-CF88-CD4C-AE33-7E6A70E577E4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4.5" customWidth="1"/>
    <col min="5" max="5" width="31.6640625" customWidth="1"/>
    <col min="7" max="7" width="16.5" customWidth="1"/>
  </cols>
  <sheetData>
    <row r="1" spans="1:8" ht="17" thickBot="1" x14ac:dyDescent="0.25">
      <c r="A1" t="s">
        <v>0</v>
      </c>
      <c r="B1">
        <v>46</v>
      </c>
    </row>
    <row r="2" spans="1:8" x14ac:dyDescent="0.2">
      <c r="A2" t="s">
        <v>1</v>
      </c>
      <c r="B2">
        <v>20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2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5</v>
      </c>
    </row>
    <row r="5" spans="1:8" x14ac:dyDescent="0.2">
      <c r="A5" t="s">
        <v>5</v>
      </c>
      <c r="B5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151</v>
      </c>
      <c r="G5" s="10" t="s">
        <v>53</v>
      </c>
      <c r="H5" s="7"/>
    </row>
    <row r="6" spans="1:8" x14ac:dyDescent="0.2">
      <c r="A6" t="s">
        <v>6</v>
      </c>
      <c r="B6" t="b">
        <v>1</v>
      </c>
      <c r="E6" s="11" t="s">
        <v>54</v>
      </c>
      <c r="F6" s="12">
        <f>SUM(B13,B33)</f>
        <v>6</v>
      </c>
      <c r="G6" s="6" t="s">
        <v>55</v>
      </c>
      <c r="H6" s="7">
        <f>SUM(F5/F7)</f>
        <v>3.9736842105263159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38</v>
      </c>
      <c r="G7" s="15" t="s">
        <v>56</v>
      </c>
      <c r="H7" s="16">
        <f>SUM(F6)/H3</f>
        <v>3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4</v>
      </c>
      <c r="E9" s="5" t="s">
        <v>58</v>
      </c>
      <c r="H9" s="7">
        <v>0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0</v>
      </c>
    </row>
    <row r="11" spans="1:8" ht="17" thickBot="1" x14ac:dyDescent="0.25">
      <c r="A11" s="21" t="s">
        <v>2</v>
      </c>
      <c r="B11" s="21" t="s">
        <v>8</v>
      </c>
      <c r="E11" s="18" t="s">
        <v>59</v>
      </c>
      <c r="F11" s="19"/>
      <c r="G11" s="19"/>
      <c r="H11" s="20" t="e">
        <f>SUM(B161,B145,B141,B137,B113,B109,B97,B85)/H9</f>
        <v>#DIV/0!</v>
      </c>
    </row>
    <row r="12" spans="1:8" x14ac:dyDescent="0.2">
      <c r="A12" s="21" t="s">
        <v>4</v>
      </c>
      <c r="B12" s="21" t="s">
        <v>47</v>
      </c>
      <c r="E12" s="22" t="s">
        <v>60</v>
      </c>
    </row>
    <row r="13" spans="1:8" x14ac:dyDescent="0.2">
      <c r="A13" s="21" t="s">
        <v>5</v>
      </c>
      <c r="B13" s="21">
        <v>2</v>
      </c>
      <c r="H13" s="22" t="s">
        <v>61</v>
      </c>
    </row>
    <row r="14" spans="1:8" x14ac:dyDescent="0.2">
      <c r="A14" s="21" t="s">
        <v>6</v>
      </c>
      <c r="B14" s="21" t="b">
        <v>0</v>
      </c>
      <c r="E14" t="s">
        <v>62</v>
      </c>
      <c r="F14">
        <f>SUM((20-H9))</f>
        <v>20</v>
      </c>
      <c r="H14">
        <f>SUM((F14/20)*100)</f>
        <v>100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18</v>
      </c>
      <c r="H15">
        <f>SUM((F15/20)*100)</f>
        <v>90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5</v>
      </c>
      <c r="E17" t="s">
        <v>65</v>
      </c>
      <c r="F17">
        <f>SUM((20-H9)/20)</f>
        <v>1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18</v>
      </c>
      <c r="G20" t="s">
        <v>68</v>
      </c>
      <c r="H20">
        <f>SUM(F20/20)</f>
        <v>0.9</v>
      </c>
    </row>
    <row r="21" spans="1:8" x14ac:dyDescent="0.2">
      <c r="A21" t="s">
        <v>5</v>
      </c>
      <c r="B21">
        <v>4</v>
      </c>
      <c r="E21" t="s">
        <v>66</v>
      </c>
      <c r="F21">
        <f>SUM(H3-H9)</f>
        <v>2</v>
      </c>
      <c r="G21" t="s">
        <v>69</v>
      </c>
      <c r="H21">
        <f>SUM(F21/20)</f>
        <v>0.1</v>
      </c>
    </row>
    <row r="22" spans="1:8" x14ac:dyDescent="0.2">
      <c r="A22" t="s">
        <v>6</v>
      </c>
      <c r="B22" t="b">
        <v>1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</f>
        <v>82</v>
      </c>
      <c r="G24" t="e">
        <f>H11</f>
        <v>#DIV/0!</v>
      </c>
      <c r="H24">
        <f>SUM(F24/(20-H9))</f>
        <v>4.0999999999999996</v>
      </c>
    </row>
    <row r="25" spans="1:8" x14ac:dyDescent="0.2">
      <c r="A25" t="s">
        <v>5</v>
      </c>
      <c r="B25">
        <v>4</v>
      </c>
      <c r="E25" t="s">
        <v>71</v>
      </c>
      <c r="F25">
        <f>SUM(F5-F24)</f>
        <v>69</v>
      </c>
      <c r="G25" t="e">
        <f>SUM(F6-((H11)*H9))/F29</f>
        <v>#DIV/0!</v>
      </c>
      <c r="H25">
        <f>SUM(F25/(20-(H3-H9)))</f>
        <v>3.8333333333333335</v>
      </c>
    </row>
    <row r="26" spans="1:8" x14ac:dyDescent="0.2">
      <c r="A26" t="s">
        <v>6</v>
      </c>
      <c r="B26" t="b">
        <v>0</v>
      </c>
      <c r="G26">
        <f>SUM(F6/H3)</f>
        <v>3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0</v>
      </c>
      <c r="H28">
        <f>SUM(H9/20)*100</f>
        <v>0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2</v>
      </c>
      <c r="H29">
        <f xml:space="preserve"> SUM(100-H15)</f>
        <v>10</v>
      </c>
    </row>
    <row r="30" spans="1:8" x14ac:dyDescent="0.2">
      <c r="A30" t="s">
        <v>6</v>
      </c>
      <c r="B30" t="b">
        <v>1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47</v>
      </c>
    </row>
    <row r="33" spans="1:2" x14ac:dyDescent="0.2">
      <c r="A33" s="21" t="s">
        <v>5</v>
      </c>
      <c r="B33" s="21">
        <v>4</v>
      </c>
    </row>
    <row r="34" spans="1:2" x14ac:dyDescent="0.2">
      <c r="A34" s="21" t="s">
        <v>6</v>
      </c>
      <c r="B34" s="21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5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1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5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1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1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1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1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91B2-2058-A542-9306-DC8DA2DF975A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5.83203125" customWidth="1"/>
    <col min="5" max="5" width="31.83203125" customWidth="1"/>
    <col min="7" max="7" width="16.1640625" customWidth="1"/>
  </cols>
  <sheetData>
    <row r="1" spans="1:8" ht="17" thickBot="1" x14ac:dyDescent="0.25">
      <c r="A1" t="s">
        <v>0</v>
      </c>
      <c r="B1">
        <v>47</v>
      </c>
    </row>
    <row r="2" spans="1:8" x14ac:dyDescent="0.2">
      <c r="A2" t="s">
        <v>1</v>
      </c>
      <c r="B2">
        <v>23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6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15</v>
      </c>
    </row>
    <row r="5" spans="1:8" x14ac:dyDescent="0.2">
      <c r="A5" t="s">
        <v>5</v>
      </c>
      <c r="B5">
        <v>1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84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SUM(B137,B125,B109,B13,B25,B65)</f>
        <v>11</v>
      </c>
      <c r="G6" s="6" t="s">
        <v>55</v>
      </c>
      <c r="H6" s="7">
        <f>SUM(F5/F7)</f>
        <v>2.4705882352941178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34</v>
      </c>
      <c r="G7" s="15" t="s">
        <v>56</v>
      </c>
      <c r="H7" s="16">
        <f>SUM(F6)/H3</f>
        <v>1.8333333333333333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2</v>
      </c>
      <c r="E9" s="5" t="s">
        <v>58</v>
      </c>
      <c r="H9" s="7">
        <v>3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50</v>
      </c>
    </row>
    <row r="11" spans="1:8" ht="17" thickBot="1" x14ac:dyDescent="0.25">
      <c r="A11" s="21" t="s">
        <v>2</v>
      </c>
      <c r="B11" s="21" t="s">
        <v>8</v>
      </c>
      <c r="E11" s="18" t="s">
        <v>59</v>
      </c>
      <c r="F11" s="19"/>
      <c r="G11" s="19"/>
      <c r="H11" s="20">
        <f>SUM(B137,B125,B109)/H9</f>
        <v>2</v>
      </c>
    </row>
    <row r="12" spans="1:8" x14ac:dyDescent="0.2">
      <c r="A12" s="21" t="s">
        <v>4</v>
      </c>
      <c r="B12" s="21" t="s">
        <v>47</v>
      </c>
      <c r="E12" s="22" t="s">
        <v>60</v>
      </c>
    </row>
    <row r="13" spans="1:8" x14ac:dyDescent="0.2">
      <c r="A13" s="21" t="s">
        <v>5</v>
      </c>
      <c r="B13" s="21">
        <v>1</v>
      </c>
      <c r="H13" s="22" t="s">
        <v>61</v>
      </c>
    </row>
    <row r="14" spans="1:8" x14ac:dyDescent="0.2">
      <c r="A14" s="21" t="s">
        <v>6</v>
      </c>
      <c r="B14" s="21" t="b">
        <v>0</v>
      </c>
      <c r="E14" t="s">
        <v>62</v>
      </c>
      <c r="F14">
        <f>SUM((20-H9))</f>
        <v>17</v>
      </c>
      <c r="H14">
        <f>SUM((F14/20)*100)</f>
        <v>85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17</v>
      </c>
      <c r="H15">
        <f>SUM((F15/20)*100)</f>
        <v>85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2</v>
      </c>
      <c r="E17" t="s">
        <v>65</v>
      </c>
      <c r="F17">
        <f>SUM((20-H9)/20)</f>
        <v>0.85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0.15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17</v>
      </c>
      <c r="G20" t="s">
        <v>68</v>
      </c>
      <c r="H20">
        <f>SUM(F20/20)</f>
        <v>0.85</v>
      </c>
    </row>
    <row r="21" spans="1:8" x14ac:dyDescent="0.2">
      <c r="A21" t="s">
        <v>5</v>
      </c>
      <c r="B21">
        <v>3</v>
      </c>
      <c r="E21" t="s">
        <v>66</v>
      </c>
      <c r="F21">
        <f>SUM(H3-H9)</f>
        <v>3</v>
      </c>
      <c r="G21" t="s">
        <v>69</v>
      </c>
      <c r="H21">
        <f>SUM(F21/20)</f>
        <v>0.15</v>
      </c>
    </row>
    <row r="22" spans="1:8" x14ac:dyDescent="0.2">
      <c r="A22" t="s">
        <v>6</v>
      </c>
      <c r="B22" t="b">
        <v>0</v>
      </c>
    </row>
    <row r="23" spans="1:8" x14ac:dyDescent="0.2">
      <c r="A23" s="21" t="s">
        <v>2</v>
      </c>
      <c r="B23" s="21" t="s">
        <v>11</v>
      </c>
      <c r="E23" s="22" t="s">
        <v>70</v>
      </c>
      <c r="G23" s="22" t="s">
        <v>74</v>
      </c>
    </row>
    <row r="24" spans="1:8" x14ac:dyDescent="0.2">
      <c r="A24" s="21" t="s">
        <v>4</v>
      </c>
      <c r="B24" s="21" t="s">
        <v>47</v>
      </c>
      <c r="E24" t="s">
        <v>47</v>
      </c>
      <c r="F24">
        <f>SUM(B161,B157,B153,B149,B145,B141,B137,B133,B129,B125,B121,B117,B113,B109,B105,B101,B97,B93,B89,B85)-(H11*H9)</f>
        <v>48</v>
      </c>
      <c r="G24">
        <f>H11</f>
        <v>2</v>
      </c>
      <c r="H24">
        <f>SUM(F24/(20-H9))</f>
        <v>2.8235294117647061</v>
      </c>
    </row>
    <row r="25" spans="1:8" x14ac:dyDescent="0.2">
      <c r="A25" s="21" t="s">
        <v>5</v>
      </c>
      <c r="B25" s="21">
        <v>2</v>
      </c>
      <c r="E25" t="s">
        <v>71</v>
      </c>
      <c r="F25">
        <f>SUM(F5-F24)</f>
        <v>36</v>
      </c>
      <c r="G25">
        <f>SUM(F6-((H11)*H9))/F29</f>
        <v>1.6666666666666667</v>
      </c>
      <c r="H25">
        <f>SUM(F25/(20-(H3-H9)))</f>
        <v>2.1176470588235294</v>
      </c>
    </row>
    <row r="26" spans="1:8" x14ac:dyDescent="0.2">
      <c r="A26" s="21" t="s">
        <v>6</v>
      </c>
      <c r="B26" s="21" t="b">
        <v>0</v>
      </c>
      <c r="G26">
        <f>SUM(F6/H3)</f>
        <v>1.8333333333333333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3</v>
      </c>
      <c r="H28">
        <f>SUM(H9/20)*100</f>
        <v>15</v>
      </c>
    </row>
    <row r="29" spans="1:8" x14ac:dyDescent="0.2">
      <c r="A29" t="s">
        <v>5</v>
      </c>
      <c r="B29">
        <v>3</v>
      </c>
      <c r="E29" t="s">
        <v>71</v>
      </c>
      <c r="F29">
        <f>SUM(20-F15)</f>
        <v>3</v>
      </c>
      <c r="H29">
        <f xml:space="preserve"> SUM(100-H15)</f>
        <v>15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1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1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1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47</v>
      </c>
    </row>
    <row r="65" spans="1:2" x14ac:dyDescent="0.2">
      <c r="A65" s="21" t="s">
        <v>5</v>
      </c>
      <c r="B65" s="21">
        <v>2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1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46</v>
      </c>
    </row>
    <row r="109" spans="1:2" x14ac:dyDescent="0.2">
      <c r="A109" s="21" t="s">
        <v>5</v>
      </c>
      <c r="B109" s="21">
        <v>1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1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46</v>
      </c>
    </row>
    <row r="125" spans="1:2" x14ac:dyDescent="0.2">
      <c r="A125" s="21" t="s">
        <v>5</v>
      </c>
      <c r="B125" s="21">
        <v>3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2</v>
      </c>
    </row>
    <row r="134" spans="1:2" x14ac:dyDescent="0.2">
      <c r="A134" t="s">
        <v>6</v>
      </c>
      <c r="B134" t="b">
        <v>0</v>
      </c>
    </row>
    <row r="135" spans="1:2" x14ac:dyDescent="0.2">
      <c r="A135" s="21" t="s">
        <v>2</v>
      </c>
      <c r="B135" s="21" t="s">
        <v>39</v>
      </c>
    </row>
    <row r="136" spans="1:2" x14ac:dyDescent="0.2">
      <c r="A136" s="21" t="s">
        <v>4</v>
      </c>
      <c r="B136" s="21" t="s">
        <v>46</v>
      </c>
    </row>
    <row r="137" spans="1:2" x14ac:dyDescent="0.2">
      <c r="A137" s="21" t="s">
        <v>5</v>
      </c>
      <c r="B137" s="21">
        <v>2</v>
      </c>
    </row>
    <row r="138" spans="1:2" x14ac:dyDescent="0.2">
      <c r="A138" s="21" t="s">
        <v>6</v>
      </c>
      <c r="B138" s="21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1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FD35-B9D9-2F4C-8595-960459855FA7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3.5" customWidth="1"/>
    <col min="5" max="5" width="32" customWidth="1"/>
    <col min="7" max="7" width="16" customWidth="1"/>
  </cols>
  <sheetData>
    <row r="1" spans="1:8" ht="17" thickBot="1" x14ac:dyDescent="0.25">
      <c r="A1" t="s">
        <v>0</v>
      </c>
      <c r="B1">
        <v>48</v>
      </c>
    </row>
    <row r="2" spans="1:8" x14ac:dyDescent="0.2">
      <c r="A2" t="s">
        <v>1</v>
      </c>
      <c r="B2">
        <v>28</v>
      </c>
      <c r="E2" s="1" t="s">
        <v>48</v>
      </c>
      <c r="F2" s="2"/>
      <c r="G2" s="3" t="s">
        <v>49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50</v>
      </c>
      <c r="H3" s="7">
        <v>17</v>
      </c>
    </row>
    <row r="4" spans="1:8" x14ac:dyDescent="0.2">
      <c r="A4" s="21" t="s">
        <v>4</v>
      </c>
      <c r="B4" s="21" t="s">
        <v>47</v>
      </c>
      <c r="E4" s="5"/>
      <c r="G4" s="6" t="s">
        <v>51</v>
      </c>
      <c r="H4" s="7">
        <f>(H3/40)*100</f>
        <v>42.5</v>
      </c>
    </row>
    <row r="5" spans="1:8" x14ac:dyDescent="0.2">
      <c r="A5" s="21" t="s">
        <v>5</v>
      </c>
      <c r="B5" s="21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66</v>
      </c>
      <c r="G5" s="10" t="s">
        <v>53</v>
      </c>
      <c r="H5" s="7"/>
    </row>
    <row r="6" spans="1:8" x14ac:dyDescent="0.2">
      <c r="A6" s="21" t="s">
        <v>6</v>
      </c>
      <c r="B6" s="21" t="b">
        <v>0</v>
      </c>
      <c r="E6" s="11" t="s">
        <v>54</v>
      </c>
      <c r="F6" s="12">
        <f>SUM(B161,B149,B141,B133,B125,B89,B85,B5,B21,B37,B41,B49,B61,B65,B69,B73,B81)</f>
        <v>54</v>
      </c>
      <c r="G6" s="6" t="s">
        <v>55</v>
      </c>
      <c r="H6" s="7">
        <f>SUM(F5/F7)</f>
        <v>2.8695652173913042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23</v>
      </c>
      <c r="G7" s="15" t="s">
        <v>56</v>
      </c>
      <c r="H7" s="16">
        <f>SUM(F6)/H3</f>
        <v>3.1764705882352939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1</v>
      </c>
      <c r="E9" s="5" t="s">
        <v>58</v>
      </c>
      <c r="H9" s="7">
        <v>7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41.17647058823529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SUM(B161,B149,B141,B133,B125,B89,B85)/H9</f>
        <v>3.4285714285714284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4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13</v>
      </c>
      <c r="H14">
        <f>SUM((F14/20)*100)</f>
        <v>65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10</v>
      </c>
      <c r="H15">
        <f>SUM((F15/20)*100)</f>
        <v>50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2</v>
      </c>
      <c r="E17" t="s">
        <v>65</v>
      </c>
      <c r="F17">
        <f>SUM((20-H9)/20)</f>
        <v>0.65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0.35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10</v>
      </c>
      <c r="G20" t="s">
        <v>68</v>
      </c>
      <c r="H20">
        <f>SUM(F20/20)</f>
        <v>0.5</v>
      </c>
    </row>
    <row r="21" spans="1:8" x14ac:dyDescent="0.2">
      <c r="A21" s="21" t="s">
        <v>5</v>
      </c>
      <c r="B21" s="21">
        <v>1</v>
      </c>
      <c r="E21" t="s">
        <v>66</v>
      </c>
      <c r="F21">
        <f>SUM(H3-H9)</f>
        <v>10</v>
      </c>
      <c r="G21" t="s">
        <v>69</v>
      </c>
      <c r="H21">
        <f>SUM(F21/20)</f>
        <v>0.5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45</v>
      </c>
      <c r="G24">
        <f>H11</f>
        <v>3.4285714285714284</v>
      </c>
      <c r="H24">
        <f>SUM(F24/(20-H9))</f>
        <v>3.4615384615384617</v>
      </c>
    </row>
    <row r="25" spans="1:8" x14ac:dyDescent="0.2">
      <c r="A25" t="s">
        <v>5</v>
      </c>
      <c r="B25">
        <v>2</v>
      </c>
      <c r="E25" t="s">
        <v>71</v>
      </c>
      <c r="F25">
        <f>SUM(F5-F24)</f>
        <v>21</v>
      </c>
      <c r="G25">
        <f>SUM(F6-((H11)*H9))/F29</f>
        <v>3</v>
      </c>
      <c r="H25">
        <f>SUM(F25/(20-(H3-H9)))</f>
        <v>2.1</v>
      </c>
    </row>
    <row r="26" spans="1:8" x14ac:dyDescent="0.2">
      <c r="A26" t="s">
        <v>6</v>
      </c>
      <c r="B26" t="b">
        <v>0</v>
      </c>
      <c r="G26">
        <f>SUM(F6/H3)</f>
        <v>3.1764705882352939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7</v>
      </c>
      <c r="H28">
        <f>SUM(H9/20)*100</f>
        <v>35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10</v>
      </c>
      <c r="H29">
        <f xml:space="preserve"> SUM(100-H15)</f>
        <v>50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1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47</v>
      </c>
    </row>
    <row r="37" spans="1:2" x14ac:dyDescent="0.2">
      <c r="A37" s="21" t="s">
        <v>5</v>
      </c>
      <c r="B37" s="21">
        <v>2</v>
      </c>
    </row>
    <row r="38" spans="1:2" x14ac:dyDescent="0.2">
      <c r="A38" s="21" t="s">
        <v>6</v>
      </c>
      <c r="B38" s="21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47</v>
      </c>
    </row>
    <row r="41" spans="1:2" x14ac:dyDescent="0.2">
      <c r="A41" s="21" t="s">
        <v>5</v>
      </c>
      <c r="B41" s="21">
        <v>2</v>
      </c>
    </row>
    <row r="42" spans="1:2" x14ac:dyDescent="0.2">
      <c r="A42" s="21" t="s">
        <v>6</v>
      </c>
      <c r="B42" s="21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47</v>
      </c>
    </row>
    <row r="49" spans="1:2" x14ac:dyDescent="0.2">
      <c r="A49" s="21" t="s">
        <v>5</v>
      </c>
      <c r="B49" s="21">
        <v>4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47</v>
      </c>
    </row>
    <row r="61" spans="1:2" x14ac:dyDescent="0.2">
      <c r="A61" s="21" t="s">
        <v>5</v>
      </c>
      <c r="B61" s="21">
        <v>4</v>
      </c>
    </row>
    <row r="62" spans="1:2" x14ac:dyDescent="0.2">
      <c r="A62" s="21" t="s">
        <v>6</v>
      </c>
      <c r="B62" s="21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47</v>
      </c>
    </row>
    <row r="65" spans="1:2" x14ac:dyDescent="0.2">
      <c r="A65" s="21" t="s">
        <v>5</v>
      </c>
      <c r="B65" s="21">
        <v>2</v>
      </c>
    </row>
    <row r="66" spans="1:2" x14ac:dyDescent="0.2">
      <c r="A66" s="21" t="s">
        <v>6</v>
      </c>
      <c r="B66" s="21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47</v>
      </c>
    </row>
    <row r="69" spans="1:2" x14ac:dyDescent="0.2">
      <c r="A69" s="21" t="s">
        <v>5</v>
      </c>
      <c r="B69" s="21">
        <v>4</v>
      </c>
    </row>
    <row r="70" spans="1:2" x14ac:dyDescent="0.2">
      <c r="A70" s="21" t="s">
        <v>6</v>
      </c>
      <c r="B70" s="21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4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1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47</v>
      </c>
    </row>
    <row r="81" spans="1:2" x14ac:dyDescent="0.2">
      <c r="A81" s="21" t="s">
        <v>5</v>
      </c>
      <c r="B81" s="21">
        <v>3</v>
      </c>
    </row>
    <row r="82" spans="1:2" x14ac:dyDescent="0.2">
      <c r="A82" s="21" t="s">
        <v>6</v>
      </c>
      <c r="B82" s="21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46</v>
      </c>
    </row>
    <row r="85" spans="1:2" x14ac:dyDescent="0.2">
      <c r="A85" s="21" t="s">
        <v>5</v>
      </c>
      <c r="B85" s="21">
        <v>4</v>
      </c>
    </row>
    <row r="86" spans="1:2" x14ac:dyDescent="0.2">
      <c r="A86" s="21" t="s">
        <v>6</v>
      </c>
      <c r="B86" s="21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46</v>
      </c>
    </row>
    <row r="89" spans="1:2" x14ac:dyDescent="0.2">
      <c r="A89" s="21" t="s">
        <v>5</v>
      </c>
      <c r="B89" s="21">
        <v>2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1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46</v>
      </c>
    </row>
    <row r="125" spans="1:2" x14ac:dyDescent="0.2">
      <c r="A125" s="21" t="s">
        <v>5</v>
      </c>
      <c r="B125" s="21">
        <v>4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46</v>
      </c>
    </row>
    <row r="133" spans="1:2" x14ac:dyDescent="0.2">
      <c r="A133" s="21" t="s">
        <v>5</v>
      </c>
      <c r="B133" s="21">
        <v>3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s="21" t="s">
        <v>2</v>
      </c>
      <c r="B139" s="21" t="s">
        <v>40</v>
      </c>
    </row>
    <row r="140" spans="1:2" x14ac:dyDescent="0.2">
      <c r="A140" s="21" t="s">
        <v>4</v>
      </c>
      <c r="B140" s="21" t="s">
        <v>46</v>
      </c>
    </row>
    <row r="141" spans="1:2" x14ac:dyDescent="0.2">
      <c r="A141" s="21" t="s">
        <v>5</v>
      </c>
      <c r="B141" s="21">
        <v>4</v>
      </c>
    </row>
    <row r="142" spans="1:2" x14ac:dyDescent="0.2">
      <c r="A142" s="21" t="s">
        <v>6</v>
      </c>
      <c r="B142" s="21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46</v>
      </c>
    </row>
    <row r="149" spans="1:2" x14ac:dyDescent="0.2">
      <c r="A149" s="21" t="s">
        <v>5</v>
      </c>
      <c r="B149" s="21">
        <v>3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46</v>
      </c>
    </row>
    <row r="161" spans="1:2" x14ac:dyDescent="0.2">
      <c r="A161" s="21" t="s">
        <v>5</v>
      </c>
      <c r="B161" s="21">
        <v>4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F0D24-B39D-744D-B9AD-22F7A379B5C2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4.33203125" customWidth="1"/>
    <col min="5" max="5" width="32" customWidth="1"/>
    <col min="7" max="7" width="16.1640625" customWidth="1"/>
  </cols>
  <sheetData>
    <row r="1" spans="1:8" ht="17" thickBot="1" x14ac:dyDescent="0.25">
      <c r="A1" t="s">
        <v>0</v>
      </c>
      <c r="B1">
        <v>49</v>
      </c>
    </row>
    <row r="2" spans="1:8" x14ac:dyDescent="0.2">
      <c r="A2" t="s">
        <v>1</v>
      </c>
      <c r="B2">
        <v>24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10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25</v>
      </c>
    </row>
    <row r="5" spans="1:8" x14ac:dyDescent="0.2">
      <c r="A5" t="s">
        <v>5</v>
      </c>
      <c r="B5">
        <v>2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63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SUM(B149,B125,B109,B89,B21,B25,B45,B49,B73,B77)</f>
        <v>21</v>
      </c>
      <c r="G6" s="6" t="s">
        <v>55</v>
      </c>
      <c r="H6" s="7">
        <f>SUM(F5/F7)</f>
        <v>2.1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30</v>
      </c>
      <c r="G7" s="15" t="s">
        <v>56</v>
      </c>
      <c r="H7" s="16">
        <f>SUM(F6)/H3</f>
        <v>2.1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2</v>
      </c>
      <c r="E9" s="5" t="s">
        <v>58</v>
      </c>
      <c r="H9" s="7">
        <v>4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40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SUM(B149,B125,B109,B89)/H9</f>
        <v>2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2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16</v>
      </c>
      <c r="H14">
        <f>SUM((F14/20)*100)</f>
        <v>80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14</v>
      </c>
      <c r="H15">
        <f>SUM((F15/20)*100)</f>
        <v>70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2</v>
      </c>
      <c r="E17" t="s">
        <v>65</v>
      </c>
      <c r="F17">
        <f>SUM((20-H9)/20)</f>
        <v>0.8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0.2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14</v>
      </c>
      <c r="G20" t="s">
        <v>68</v>
      </c>
      <c r="H20">
        <f>SUM(F20/20)</f>
        <v>0.7</v>
      </c>
    </row>
    <row r="21" spans="1:8" x14ac:dyDescent="0.2">
      <c r="A21" s="21" t="s">
        <v>5</v>
      </c>
      <c r="B21" s="21">
        <v>3</v>
      </c>
      <c r="E21" t="s">
        <v>66</v>
      </c>
      <c r="F21">
        <f>SUM(H3-H9)</f>
        <v>6</v>
      </c>
      <c r="G21" t="s">
        <v>69</v>
      </c>
      <c r="H21">
        <f>SUM(F21/20)</f>
        <v>0.3</v>
      </c>
    </row>
    <row r="22" spans="1:8" x14ac:dyDescent="0.2">
      <c r="A22" s="21" t="s">
        <v>6</v>
      </c>
      <c r="B22" s="21" t="b">
        <v>0</v>
      </c>
    </row>
    <row r="23" spans="1:8" x14ac:dyDescent="0.2">
      <c r="A23" s="21" t="s">
        <v>2</v>
      </c>
      <c r="B23" s="21" t="s">
        <v>11</v>
      </c>
      <c r="E23" s="22" t="s">
        <v>70</v>
      </c>
      <c r="G23" s="22" t="s">
        <v>74</v>
      </c>
    </row>
    <row r="24" spans="1:8" x14ac:dyDescent="0.2">
      <c r="A24" s="21" t="s">
        <v>4</v>
      </c>
      <c r="B24" s="21" t="s">
        <v>47</v>
      </c>
      <c r="E24" t="s">
        <v>47</v>
      </c>
      <c r="F24">
        <f>SUM(B161,B157,B153,B149,B145,B141,B137,B133,B129,B125,B121,B117,B113,B109,B105,B101,B97,B93,B89,B85)-(H11*H9)</f>
        <v>35</v>
      </c>
      <c r="G24">
        <f>H11</f>
        <v>2</v>
      </c>
      <c r="H24">
        <f>SUM(F24/(20-H9))</f>
        <v>2.1875</v>
      </c>
    </row>
    <row r="25" spans="1:8" x14ac:dyDescent="0.2">
      <c r="A25" s="21" t="s">
        <v>5</v>
      </c>
      <c r="B25" s="21">
        <v>2</v>
      </c>
      <c r="E25" t="s">
        <v>71</v>
      </c>
      <c r="F25">
        <f>SUM(F5-F24)</f>
        <v>28</v>
      </c>
      <c r="G25">
        <f>SUM(F6-((H11)*H9))/F29</f>
        <v>2.1666666666666665</v>
      </c>
      <c r="H25">
        <f>SUM(F25/(20-(H3-H9)))</f>
        <v>2</v>
      </c>
    </row>
    <row r="26" spans="1:8" x14ac:dyDescent="0.2">
      <c r="A26" s="21" t="s">
        <v>6</v>
      </c>
      <c r="B26" s="21" t="b">
        <v>0</v>
      </c>
      <c r="G26">
        <f>SUM(F6/H3)</f>
        <v>2.1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4</v>
      </c>
      <c r="H28">
        <f>SUM(H9/20)*100</f>
        <v>20</v>
      </c>
    </row>
    <row r="29" spans="1:8" x14ac:dyDescent="0.2">
      <c r="A29" t="s">
        <v>5</v>
      </c>
      <c r="B29">
        <v>2</v>
      </c>
      <c r="E29" t="s">
        <v>71</v>
      </c>
      <c r="F29">
        <f>SUM(20-F15)</f>
        <v>6</v>
      </c>
      <c r="H29">
        <f xml:space="preserve"> SUM(100-H15)</f>
        <v>30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47</v>
      </c>
    </row>
    <row r="45" spans="1:2" x14ac:dyDescent="0.2">
      <c r="A45" s="21" t="s">
        <v>5</v>
      </c>
      <c r="B45" s="21">
        <v>2</v>
      </c>
    </row>
    <row r="46" spans="1:2" x14ac:dyDescent="0.2">
      <c r="A46" s="21" t="s">
        <v>6</v>
      </c>
      <c r="B46" s="21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47</v>
      </c>
    </row>
    <row r="49" spans="1:2" x14ac:dyDescent="0.2">
      <c r="A49" s="21" t="s">
        <v>5</v>
      </c>
      <c r="B49" s="21">
        <v>2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2</v>
      </c>
    </row>
    <row r="74" spans="1:2" x14ac:dyDescent="0.2">
      <c r="A74" s="21" t="s">
        <v>6</v>
      </c>
      <c r="B74" s="21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47</v>
      </c>
    </row>
    <row r="77" spans="1:2" x14ac:dyDescent="0.2">
      <c r="A77" s="21" t="s">
        <v>5</v>
      </c>
      <c r="B77" s="21">
        <v>2</v>
      </c>
    </row>
    <row r="78" spans="1:2" x14ac:dyDescent="0.2">
      <c r="A78" s="21" t="s">
        <v>6</v>
      </c>
      <c r="B78" s="21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46</v>
      </c>
    </row>
    <row r="89" spans="1:2" x14ac:dyDescent="0.2">
      <c r="A89" s="21" t="s">
        <v>5</v>
      </c>
      <c r="B89" s="21">
        <v>2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2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46</v>
      </c>
    </row>
    <row r="109" spans="1:2" x14ac:dyDescent="0.2">
      <c r="A109" s="21" t="s">
        <v>5</v>
      </c>
      <c r="B109" s="21">
        <v>2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46</v>
      </c>
    </row>
    <row r="125" spans="1:2" x14ac:dyDescent="0.2">
      <c r="A125" s="21" t="s">
        <v>5</v>
      </c>
      <c r="B125" s="21">
        <v>2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2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46</v>
      </c>
    </row>
    <row r="149" spans="1:2" x14ac:dyDescent="0.2">
      <c r="A149" s="21" t="s">
        <v>5</v>
      </c>
      <c r="B149" s="21">
        <v>2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2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2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D607-59C9-9940-9B8A-9E7578DFB5BF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9.5" customWidth="1"/>
    <col min="5" max="5" width="32.33203125" customWidth="1"/>
    <col min="7" max="7" width="17.1640625" customWidth="1"/>
  </cols>
  <sheetData>
    <row r="1" spans="1:8" ht="17" thickBot="1" x14ac:dyDescent="0.25">
      <c r="A1" t="s">
        <v>0</v>
      </c>
      <c r="B1">
        <v>5</v>
      </c>
    </row>
    <row r="2" spans="1:8" x14ac:dyDescent="0.2">
      <c r="A2" t="s">
        <v>1</v>
      </c>
      <c r="B2">
        <v>20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21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52.5</v>
      </c>
    </row>
    <row r="5" spans="1:8" x14ac:dyDescent="0.2">
      <c r="A5" t="s">
        <v>5</v>
      </c>
      <c r="B5">
        <v>3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39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SUM(B153,B129,B125,B109,B105,B101,B97,B89,B9,B17,B21,B25,B29,B33,B41,B49,B53,B57,B61,B65,B73)</f>
        <v>45</v>
      </c>
      <c r="G6" s="6" t="s">
        <v>55</v>
      </c>
      <c r="H6" s="7">
        <f>SUM(F5/F7)</f>
        <v>2.0526315789473686</v>
      </c>
    </row>
    <row r="7" spans="1:8" x14ac:dyDescent="0.2">
      <c r="A7" s="21" t="s">
        <v>2</v>
      </c>
      <c r="B7" s="21" t="s">
        <v>7</v>
      </c>
      <c r="E7" s="13" t="s">
        <v>55</v>
      </c>
      <c r="F7" s="14">
        <f>SUM(40-H3)</f>
        <v>19</v>
      </c>
      <c r="G7" s="15" t="s">
        <v>56</v>
      </c>
      <c r="H7" s="16">
        <f>SUM(F6)/H3</f>
        <v>2.1428571428571428</v>
      </c>
    </row>
    <row r="8" spans="1:8" x14ac:dyDescent="0.2">
      <c r="A8" s="21" t="s">
        <v>4</v>
      </c>
      <c r="B8" s="21" t="s">
        <v>47</v>
      </c>
      <c r="E8" s="17" t="s">
        <v>57</v>
      </c>
      <c r="H8" s="7"/>
    </row>
    <row r="9" spans="1:8" x14ac:dyDescent="0.2">
      <c r="A9" s="21" t="s">
        <v>5</v>
      </c>
      <c r="B9" s="21">
        <v>3</v>
      </c>
      <c r="E9" s="5" t="s">
        <v>58</v>
      </c>
      <c r="H9" s="7">
        <v>8</v>
      </c>
    </row>
    <row r="10" spans="1:8" x14ac:dyDescent="0.2">
      <c r="A10" s="21" t="s">
        <v>6</v>
      </c>
      <c r="B10" s="21" t="b">
        <v>0</v>
      </c>
      <c r="E10" s="5" t="s">
        <v>51</v>
      </c>
      <c r="H10" s="7">
        <f>SUM(H9/H3)*100</f>
        <v>38.095238095238095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SUM(B153,B129,B125,B109,B105,B101,B97,B89)/H9</f>
        <v>2.125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1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12</v>
      </c>
      <c r="H14">
        <f>SUM((F14/20)*100)</f>
        <v>60</v>
      </c>
    </row>
    <row r="15" spans="1:8" x14ac:dyDescent="0.2">
      <c r="A15" s="21" t="s">
        <v>2</v>
      </c>
      <c r="B15" s="21" t="s">
        <v>9</v>
      </c>
      <c r="E15" t="s">
        <v>63</v>
      </c>
      <c r="F15">
        <f>SUM(20-(H3-H9))</f>
        <v>7</v>
      </c>
      <c r="H15">
        <f>SUM((F15/20)*100)</f>
        <v>35</v>
      </c>
    </row>
    <row r="16" spans="1:8" x14ac:dyDescent="0.2">
      <c r="A16" s="21" t="s">
        <v>4</v>
      </c>
      <c r="B16" s="21" t="s">
        <v>47</v>
      </c>
      <c r="E16" s="22" t="s">
        <v>64</v>
      </c>
    </row>
    <row r="17" spans="1:8" x14ac:dyDescent="0.2">
      <c r="A17" s="21" t="s">
        <v>5</v>
      </c>
      <c r="B17" s="21">
        <v>2</v>
      </c>
      <c r="E17" t="s">
        <v>65</v>
      </c>
      <c r="F17">
        <f>SUM((20-H9)/20)</f>
        <v>0.6</v>
      </c>
    </row>
    <row r="18" spans="1:8" x14ac:dyDescent="0.2">
      <c r="A18" s="21" t="s">
        <v>6</v>
      </c>
      <c r="B18" s="21" t="b">
        <v>0</v>
      </c>
      <c r="E18" t="s">
        <v>66</v>
      </c>
      <c r="F18">
        <f>SUM(H9/20)</f>
        <v>0.4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7</v>
      </c>
      <c r="G20" t="s">
        <v>68</v>
      </c>
      <c r="H20">
        <f>SUM(F20/20)</f>
        <v>0.35</v>
      </c>
    </row>
    <row r="21" spans="1:8" x14ac:dyDescent="0.2">
      <c r="A21" s="21" t="s">
        <v>5</v>
      </c>
      <c r="B21" s="21">
        <v>2</v>
      </c>
      <c r="E21" t="s">
        <v>66</v>
      </c>
      <c r="F21">
        <f>SUM(H3-H9)</f>
        <v>13</v>
      </c>
      <c r="G21" t="s">
        <v>69</v>
      </c>
      <c r="H21">
        <f>SUM(F21/20)</f>
        <v>0.65</v>
      </c>
    </row>
    <row r="22" spans="1:8" x14ac:dyDescent="0.2">
      <c r="A22" s="21" t="s">
        <v>6</v>
      </c>
      <c r="B22" s="21" t="b">
        <v>0</v>
      </c>
    </row>
    <row r="23" spans="1:8" x14ac:dyDescent="0.2">
      <c r="A23" s="21" t="s">
        <v>2</v>
      </c>
      <c r="B23" s="21" t="s">
        <v>11</v>
      </c>
      <c r="E23" s="22" t="s">
        <v>70</v>
      </c>
      <c r="G23" s="22" t="s">
        <v>74</v>
      </c>
    </row>
    <row r="24" spans="1:8" x14ac:dyDescent="0.2">
      <c r="A24" s="21" t="s">
        <v>4</v>
      </c>
      <c r="B24" s="21" t="s">
        <v>47</v>
      </c>
      <c r="E24" t="s">
        <v>47</v>
      </c>
      <c r="F24">
        <f>SUM(B161,B157,B153,B149,B145,B141,B137,B133,B129,B125,B121,B117,B113,B109,B105,B101,B97,B93,B89,B85)-(H11*H9)</f>
        <v>24</v>
      </c>
      <c r="G24">
        <f>H11</f>
        <v>2.125</v>
      </c>
      <c r="H24">
        <f>SUM(F24/(20-H9))</f>
        <v>2</v>
      </c>
    </row>
    <row r="25" spans="1:8" x14ac:dyDescent="0.2">
      <c r="A25" s="21" t="s">
        <v>5</v>
      </c>
      <c r="B25" s="21">
        <v>2</v>
      </c>
      <c r="E25" t="s">
        <v>71</v>
      </c>
      <c r="F25">
        <f>SUM(F5-F24)</f>
        <v>15</v>
      </c>
      <c r="G25">
        <f>SUM(F6-((H11)*H9))/F29</f>
        <v>2.1538461538461537</v>
      </c>
      <c r="H25">
        <f>SUM(F25/(20-(H3-H9)))</f>
        <v>2.1428571428571428</v>
      </c>
    </row>
    <row r="26" spans="1:8" x14ac:dyDescent="0.2">
      <c r="A26" s="21" t="s">
        <v>6</v>
      </c>
      <c r="B26" s="21" t="b">
        <v>0</v>
      </c>
      <c r="G26">
        <f>SUM(F6/H3)</f>
        <v>2.1428571428571428</v>
      </c>
    </row>
    <row r="27" spans="1:8" x14ac:dyDescent="0.2">
      <c r="A27" s="21" t="s">
        <v>2</v>
      </c>
      <c r="B27" s="21" t="s">
        <v>12</v>
      </c>
      <c r="E27" s="22" t="s">
        <v>72</v>
      </c>
    </row>
    <row r="28" spans="1:8" x14ac:dyDescent="0.2">
      <c r="A28" s="21" t="s">
        <v>4</v>
      </c>
      <c r="B28" s="21" t="s">
        <v>47</v>
      </c>
      <c r="E28" t="s">
        <v>47</v>
      </c>
      <c r="F28">
        <f>SUM(20-F14)</f>
        <v>8</v>
      </c>
      <c r="H28">
        <f>SUM(H9/20)*100</f>
        <v>40</v>
      </c>
    </row>
    <row r="29" spans="1:8" x14ac:dyDescent="0.2">
      <c r="A29" s="21" t="s">
        <v>5</v>
      </c>
      <c r="B29" s="21">
        <v>2</v>
      </c>
      <c r="E29" t="s">
        <v>71</v>
      </c>
      <c r="F29">
        <f>SUM(20-F15)</f>
        <v>13</v>
      </c>
      <c r="H29">
        <f xml:space="preserve"> SUM(100-H15)</f>
        <v>65</v>
      </c>
    </row>
    <row r="30" spans="1:8" x14ac:dyDescent="0.2">
      <c r="A30" s="21" t="s">
        <v>6</v>
      </c>
      <c r="B30" s="21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47</v>
      </c>
    </row>
    <row r="33" spans="1:2" x14ac:dyDescent="0.2">
      <c r="A33" s="21" t="s">
        <v>5</v>
      </c>
      <c r="B33" s="21">
        <v>2</v>
      </c>
    </row>
    <row r="34" spans="1:2" x14ac:dyDescent="0.2">
      <c r="A34" s="21" t="s">
        <v>6</v>
      </c>
      <c r="B34" s="21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47</v>
      </c>
    </row>
    <row r="41" spans="1:2" x14ac:dyDescent="0.2">
      <c r="A41" s="21" t="s">
        <v>5</v>
      </c>
      <c r="B41" s="21">
        <v>2</v>
      </c>
    </row>
    <row r="42" spans="1:2" x14ac:dyDescent="0.2">
      <c r="A42" s="21" t="s">
        <v>6</v>
      </c>
      <c r="B42" s="21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47</v>
      </c>
    </row>
    <row r="49" spans="1:2" x14ac:dyDescent="0.2">
      <c r="A49" s="21" t="s">
        <v>5</v>
      </c>
      <c r="B49" s="21">
        <v>2</v>
      </c>
    </row>
    <row r="50" spans="1:2" x14ac:dyDescent="0.2">
      <c r="A50" s="21" t="s">
        <v>6</v>
      </c>
      <c r="B50" s="21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47</v>
      </c>
    </row>
    <row r="53" spans="1:2" x14ac:dyDescent="0.2">
      <c r="A53" s="21" t="s">
        <v>5</v>
      </c>
      <c r="B53" s="21">
        <v>2</v>
      </c>
    </row>
    <row r="54" spans="1:2" x14ac:dyDescent="0.2">
      <c r="A54" s="21" t="s">
        <v>6</v>
      </c>
      <c r="B54" s="21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47</v>
      </c>
    </row>
    <row r="57" spans="1:2" x14ac:dyDescent="0.2">
      <c r="A57" s="21" t="s">
        <v>5</v>
      </c>
      <c r="B57" s="21">
        <v>2</v>
      </c>
    </row>
    <row r="58" spans="1:2" x14ac:dyDescent="0.2">
      <c r="A58" s="21" t="s">
        <v>6</v>
      </c>
      <c r="B58" s="21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47</v>
      </c>
    </row>
    <row r="61" spans="1:2" x14ac:dyDescent="0.2">
      <c r="A61" s="21" t="s">
        <v>5</v>
      </c>
      <c r="B61" s="21">
        <v>3</v>
      </c>
    </row>
    <row r="62" spans="1:2" x14ac:dyDescent="0.2">
      <c r="A62" s="21" t="s">
        <v>6</v>
      </c>
      <c r="B62" s="21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47</v>
      </c>
    </row>
    <row r="65" spans="1:2" x14ac:dyDescent="0.2">
      <c r="A65" s="21" t="s">
        <v>5</v>
      </c>
      <c r="B65" s="21">
        <v>2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2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46</v>
      </c>
    </row>
    <row r="89" spans="1:2" x14ac:dyDescent="0.2">
      <c r="A89" s="21" t="s">
        <v>5</v>
      </c>
      <c r="B89" s="21">
        <v>2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2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46</v>
      </c>
    </row>
    <row r="97" spans="1:2" x14ac:dyDescent="0.2">
      <c r="A97" s="21" t="s">
        <v>5</v>
      </c>
      <c r="B97" s="21">
        <v>3</v>
      </c>
    </row>
    <row r="98" spans="1:2" x14ac:dyDescent="0.2">
      <c r="A98" s="21" t="s">
        <v>6</v>
      </c>
      <c r="B98" s="21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46</v>
      </c>
    </row>
    <row r="101" spans="1:2" x14ac:dyDescent="0.2">
      <c r="A101" s="21" t="s">
        <v>5</v>
      </c>
      <c r="B101" s="21">
        <v>2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46</v>
      </c>
    </row>
    <row r="105" spans="1:2" x14ac:dyDescent="0.2">
      <c r="A105" s="21" t="s">
        <v>5</v>
      </c>
      <c r="B105" s="21">
        <v>2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46</v>
      </c>
    </row>
    <row r="109" spans="1:2" x14ac:dyDescent="0.2">
      <c r="A109" s="21" t="s">
        <v>5</v>
      </c>
      <c r="B109" s="21">
        <v>2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2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46</v>
      </c>
    </row>
    <row r="125" spans="1:2" x14ac:dyDescent="0.2">
      <c r="A125" s="21" t="s">
        <v>5</v>
      </c>
      <c r="B125" s="21">
        <v>2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46</v>
      </c>
    </row>
    <row r="129" spans="1:2" x14ac:dyDescent="0.2">
      <c r="A129" s="21" t="s">
        <v>5</v>
      </c>
      <c r="B129" s="21">
        <v>2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2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46</v>
      </c>
    </row>
    <row r="153" spans="1:2" x14ac:dyDescent="0.2">
      <c r="A153" s="21" t="s">
        <v>5</v>
      </c>
      <c r="B153" s="21">
        <v>2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2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8086-FA46-AE48-818A-E730049CE550}">
  <dimension ref="A1:H162"/>
  <sheetViews>
    <sheetView topLeftCell="A147" workbookViewId="0">
      <selection activeCell="B160" sqref="B160"/>
    </sheetView>
  </sheetViews>
  <sheetFormatPr baseColWidth="10" defaultRowHeight="16" x14ac:dyDescent="0.2"/>
  <cols>
    <col min="2" max="2" width="14.83203125" customWidth="1"/>
    <col min="5" max="5" width="32.1640625" customWidth="1"/>
    <col min="7" max="7" width="15.83203125" customWidth="1"/>
  </cols>
  <sheetData>
    <row r="1" spans="1:8" ht="17" thickBot="1" x14ac:dyDescent="0.25">
      <c r="A1" t="s">
        <v>0</v>
      </c>
      <c r="B1">
        <v>50</v>
      </c>
    </row>
    <row r="2" spans="1:8" x14ac:dyDescent="0.2">
      <c r="A2" t="s">
        <v>1</v>
      </c>
      <c r="B2">
        <v>23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2.5</v>
      </c>
    </row>
    <row r="5" spans="1:8" x14ac:dyDescent="0.2">
      <c r="A5" t="s">
        <v>5</v>
      </c>
      <c r="B5">
        <v>5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172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SUM(B89)</f>
        <v>5</v>
      </c>
      <c r="G6" s="6" t="s">
        <v>55</v>
      </c>
      <c r="H6" s="7">
        <f>SUM(F5/F7)</f>
        <v>4.4102564102564106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39</v>
      </c>
      <c r="G7" s="15" t="s">
        <v>56</v>
      </c>
      <c r="H7" s="16">
        <f>SUM(F6)/H3</f>
        <v>5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4</v>
      </c>
      <c r="E9" s="5" t="s">
        <v>58</v>
      </c>
      <c r="H9" s="7">
        <v>1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100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SUM(B89)/H9</f>
        <v>5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4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19</v>
      </c>
      <c r="H14">
        <f>SUM((F14/20)*100)</f>
        <v>95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20</v>
      </c>
      <c r="H15">
        <f>SUM((F15/20)*100)</f>
        <v>100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4</v>
      </c>
      <c r="E17" t="s">
        <v>65</v>
      </c>
      <c r="F17">
        <f>SUM((20-H9)/20)</f>
        <v>0.95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0.05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20</v>
      </c>
      <c r="G20" t="s">
        <v>68</v>
      </c>
      <c r="H20">
        <f>SUM(F20/20)</f>
        <v>1</v>
      </c>
    </row>
    <row r="21" spans="1:8" x14ac:dyDescent="0.2">
      <c r="A21" t="s">
        <v>5</v>
      </c>
      <c r="B21">
        <v>4</v>
      </c>
      <c r="E21" t="s">
        <v>66</v>
      </c>
      <c r="F21">
        <f>SUM(H3-H9)</f>
        <v>0</v>
      </c>
      <c r="G21" t="s">
        <v>69</v>
      </c>
      <c r="H21">
        <f>SUM(F21/20)</f>
        <v>0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  <c r="H23" s="22" t="s">
        <v>73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88</v>
      </c>
      <c r="G24">
        <f>H11</f>
        <v>5</v>
      </c>
      <c r="H24">
        <f>SUM(F24/(20-H9))</f>
        <v>4.6315789473684212</v>
      </c>
    </row>
    <row r="25" spans="1:8" x14ac:dyDescent="0.2">
      <c r="A25" t="s">
        <v>5</v>
      </c>
      <c r="B25">
        <v>4</v>
      </c>
      <c r="E25" t="s">
        <v>71</v>
      </c>
      <c r="F25">
        <f>SUM(F5-F24)</f>
        <v>84</v>
      </c>
      <c r="G25" t="e">
        <f>SUM(F6-((H11)*H9))/F29</f>
        <v>#DIV/0!</v>
      </c>
      <c r="H25">
        <f>SUM(F25/(20-(H3-H9)))</f>
        <v>4.2</v>
      </c>
    </row>
    <row r="26" spans="1:8" x14ac:dyDescent="0.2">
      <c r="A26" t="s">
        <v>6</v>
      </c>
      <c r="B26" t="b">
        <v>0</v>
      </c>
      <c r="G26">
        <f>SUM(F6/H3)</f>
        <v>5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1</v>
      </c>
      <c r="H28">
        <f>SUM(H9/20)*100</f>
        <v>5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0</v>
      </c>
      <c r="H29">
        <f xml:space="preserve"> SUM(100-H15)</f>
        <v>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5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5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5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46</v>
      </c>
    </row>
    <row r="89" spans="1:2" x14ac:dyDescent="0.2">
      <c r="A89" s="21" t="s">
        <v>5</v>
      </c>
      <c r="B89" s="21">
        <v>5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5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5965A-4663-E84A-B440-47B738EE0C05}">
  <dimension ref="A1:H162"/>
  <sheetViews>
    <sheetView workbookViewId="0">
      <selection activeCell="H4" sqref="H4"/>
    </sheetView>
  </sheetViews>
  <sheetFormatPr baseColWidth="10" defaultRowHeight="16" x14ac:dyDescent="0.2"/>
  <cols>
    <col min="2" max="2" width="15.1640625" customWidth="1"/>
    <col min="5" max="5" width="32.33203125" customWidth="1"/>
    <col min="7" max="7" width="17" customWidth="1"/>
    <col min="8" max="8" width="17.5" customWidth="1"/>
  </cols>
  <sheetData>
    <row r="1" spans="1:8" ht="17" thickBot="1" x14ac:dyDescent="0.25">
      <c r="A1" t="s">
        <v>0</v>
      </c>
      <c r="B1">
        <v>51</v>
      </c>
    </row>
    <row r="2" spans="1:8" x14ac:dyDescent="0.2">
      <c r="A2" t="s">
        <v>1</v>
      </c>
      <c r="B2">
        <v>23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0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0</v>
      </c>
    </row>
    <row r="5" spans="1:8" x14ac:dyDescent="0.2">
      <c r="A5" t="s">
        <v>5</v>
      </c>
      <c r="B5">
        <v>5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182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SUM(B89)</f>
        <v>3</v>
      </c>
      <c r="G6" s="6" t="s">
        <v>55</v>
      </c>
      <c r="H6" s="7">
        <f>SUM(F5/F7)</f>
        <v>4.55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40</v>
      </c>
      <c r="G7" s="15" t="s">
        <v>56</v>
      </c>
      <c r="H7" s="16" t="e">
        <f>SUM(F6)/H3</f>
        <v>#DIV/0!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4</v>
      </c>
      <c r="E9" s="5" t="s">
        <v>58</v>
      </c>
      <c r="H9" s="7">
        <v>0</v>
      </c>
    </row>
    <row r="10" spans="1:8" x14ac:dyDescent="0.2">
      <c r="A10" t="s">
        <v>6</v>
      </c>
      <c r="B10" t="b">
        <v>0</v>
      </c>
      <c r="E10" s="5" t="s">
        <v>51</v>
      </c>
      <c r="H10" s="7" t="e">
        <f>SUM(H9/H3)*100</f>
        <v>#DIV/0!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 t="e">
        <f>SUM(B89)/H9</f>
        <v>#DIV/0!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5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20</v>
      </c>
      <c r="H14">
        <f>SUM((F14/20)*100)</f>
        <v>100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20</v>
      </c>
      <c r="H15">
        <f>SUM((F15/20)*100)</f>
        <v>100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5</v>
      </c>
      <c r="E17" t="s">
        <v>65</v>
      </c>
      <c r="F17">
        <f>SUM((20-H9)/20)</f>
        <v>1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20</v>
      </c>
      <c r="G20" t="s">
        <v>68</v>
      </c>
      <c r="H20">
        <f>SUM(F20/20)</f>
        <v>1</v>
      </c>
    </row>
    <row r="21" spans="1:8" x14ac:dyDescent="0.2">
      <c r="A21" t="s">
        <v>5</v>
      </c>
      <c r="B21">
        <v>5</v>
      </c>
      <c r="E21" t="s">
        <v>66</v>
      </c>
      <c r="F21">
        <f>SUM(H3-H9)</f>
        <v>0</v>
      </c>
      <c r="G21" t="s">
        <v>69</v>
      </c>
      <c r="H21">
        <f>SUM(F21/20)</f>
        <v>0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  <c r="H23" s="22" t="s">
        <v>73</v>
      </c>
    </row>
    <row r="24" spans="1:8" x14ac:dyDescent="0.2">
      <c r="A24" t="s">
        <v>4</v>
      </c>
      <c r="B24" t="s">
        <v>46</v>
      </c>
      <c r="E24" t="s">
        <v>47</v>
      </c>
      <c r="F24" t="e">
        <f>SUM(B161,B157,B153,B149,B145,B141,B137,B133,B129,B125,B121,B117,B113,B109,B105,B101,B97,B93,B89,B85)-(H11*H9)</f>
        <v>#DIV/0!</v>
      </c>
      <c r="G24" t="e">
        <f>H11</f>
        <v>#DIV/0!</v>
      </c>
      <c r="H24" t="e">
        <f>SUM(F24/(20-H9))</f>
        <v>#DIV/0!</v>
      </c>
    </row>
    <row r="25" spans="1:8" x14ac:dyDescent="0.2">
      <c r="A25" t="s">
        <v>5</v>
      </c>
      <c r="B25">
        <v>5</v>
      </c>
      <c r="E25" t="s">
        <v>71</v>
      </c>
      <c r="F25" t="e">
        <f>SUM(F5-F24)</f>
        <v>#DIV/0!</v>
      </c>
      <c r="G25" t="e">
        <f>SUM(F6-((H11)*H9))/F29</f>
        <v>#DIV/0!</v>
      </c>
      <c r="H25" t="e">
        <f>SUM(F25/(20-(H3-H9)))</f>
        <v>#DIV/0!</v>
      </c>
    </row>
    <row r="26" spans="1:8" x14ac:dyDescent="0.2">
      <c r="A26" t="s">
        <v>6</v>
      </c>
      <c r="B26" t="b">
        <v>0</v>
      </c>
      <c r="G26" t="e">
        <f>SUM(F6/H3)</f>
        <v>#DIV/0!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0</v>
      </c>
      <c r="H28">
        <f>SUM(H9/20)*100</f>
        <v>0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0</v>
      </c>
      <c r="H29">
        <f xml:space="preserve"> SUM(100-H15)</f>
        <v>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5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5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5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5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5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5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5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5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5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1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2CE1-B9C5-2045-81A0-B0506111B094}">
  <dimension ref="A1:H162"/>
  <sheetViews>
    <sheetView workbookViewId="0">
      <selection activeCell="H4" sqref="H4"/>
    </sheetView>
  </sheetViews>
  <sheetFormatPr baseColWidth="10" defaultRowHeight="16" x14ac:dyDescent="0.2"/>
  <cols>
    <col min="2" max="2" width="17.33203125" customWidth="1"/>
    <col min="5" max="5" width="32.6640625" customWidth="1"/>
    <col min="7" max="7" width="17" customWidth="1"/>
    <col min="8" max="8" width="17.5" customWidth="1"/>
  </cols>
  <sheetData>
    <row r="1" spans="1:8" ht="17" thickBot="1" x14ac:dyDescent="0.25">
      <c r="A1" t="s">
        <v>0</v>
      </c>
      <c r="B1">
        <v>52</v>
      </c>
    </row>
    <row r="2" spans="1:8" x14ac:dyDescent="0.2">
      <c r="A2" t="s">
        <v>1</v>
      </c>
      <c r="B2">
        <v>20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5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12.5</v>
      </c>
    </row>
    <row r="5" spans="1:8" x14ac:dyDescent="0.2">
      <c r="A5" t="s">
        <v>5</v>
      </c>
      <c r="B5">
        <v>5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132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SUM(B101,B97,B17,B21,B69)</f>
        <v>17</v>
      </c>
      <c r="G6" s="6" t="s">
        <v>55</v>
      </c>
      <c r="H6" s="7">
        <f>SUM(F5/F7)</f>
        <v>3.7714285714285714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35</v>
      </c>
      <c r="G7" s="15" t="s">
        <v>56</v>
      </c>
      <c r="H7" s="16">
        <f>SUM(F6)/H3</f>
        <v>3.4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3</v>
      </c>
      <c r="E9" s="5" t="s">
        <v>58</v>
      </c>
      <c r="H9" s="7">
        <v>2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40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SUM(B101,B97)/H9</f>
        <v>3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4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18</v>
      </c>
      <c r="H14">
        <f>SUM((F14/20)*100)</f>
        <v>90</v>
      </c>
    </row>
    <row r="15" spans="1:8" x14ac:dyDescent="0.2">
      <c r="A15" s="21" t="s">
        <v>2</v>
      </c>
      <c r="B15" s="21" t="s">
        <v>9</v>
      </c>
      <c r="E15" t="s">
        <v>63</v>
      </c>
      <c r="F15">
        <f>SUM(20-(H3-H9))</f>
        <v>17</v>
      </c>
      <c r="H15">
        <f>SUM((F15/20)*100)</f>
        <v>85</v>
      </c>
    </row>
    <row r="16" spans="1:8" x14ac:dyDescent="0.2">
      <c r="A16" s="21" t="s">
        <v>4</v>
      </c>
      <c r="B16" s="21" t="s">
        <v>47</v>
      </c>
      <c r="E16" s="22" t="s">
        <v>64</v>
      </c>
    </row>
    <row r="17" spans="1:8" x14ac:dyDescent="0.2">
      <c r="A17" s="21" t="s">
        <v>5</v>
      </c>
      <c r="B17" s="21">
        <v>3</v>
      </c>
      <c r="E17" t="s">
        <v>65</v>
      </c>
      <c r="F17">
        <f>SUM((20-H9)/20)</f>
        <v>0.9</v>
      </c>
    </row>
    <row r="18" spans="1:8" x14ac:dyDescent="0.2">
      <c r="A18" s="21" t="s">
        <v>6</v>
      </c>
      <c r="B18" s="21" t="b">
        <v>0</v>
      </c>
      <c r="E18" t="s">
        <v>66</v>
      </c>
      <c r="F18">
        <f>SUM(H9/20)</f>
        <v>0.1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17</v>
      </c>
      <c r="G20" t="s">
        <v>68</v>
      </c>
      <c r="H20">
        <f>SUM(F20/20)</f>
        <v>0.85</v>
      </c>
    </row>
    <row r="21" spans="1:8" x14ac:dyDescent="0.2">
      <c r="A21" s="21" t="s">
        <v>5</v>
      </c>
      <c r="B21" s="21">
        <v>3</v>
      </c>
      <c r="E21" t="s">
        <v>66</v>
      </c>
      <c r="F21">
        <f>SUM(H3-H9)</f>
        <v>3</v>
      </c>
      <c r="G21" t="s">
        <v>69</v>
      </c>
      <c r="H21">
        <f>SUM(F21/20)</f>
        <v>0.15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  <c r="H23" s="22" t="s">
        <v>73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75</v>
      </c>
      <c r="G24">
        <f>H11</f>
        <v>3</v>
      </c>
      <c r="H24">
        <f>SUM(F24/(20-H9))</f>
        <v>4.166666666666667</v>
      </c>
    </row>
    <row r="25" spans="1:8" x14ac:dyDescent="0.2">
      <c r="A25" t="s">
        <v>5</v>
      </c>
      <c r="B25">
        <v>2</v>
      </c>
      <c r="E25" t="s">
        <v>71</v>
      </c>
      <c r="F25">
        <f>SUM(F5-F24)</f>
        <v>57</v>
      </c>
      <c r="G25">
        <f>SUM(F6-((H11)*H9))/F29</f>
        <v>3.6666666666666665</v>
      </c>
      <c r="H25">
        <f>SUM(F25/(20-(H3-H9)))</f>
        <v>3.3529411764705883</v>
      </c>
    </row>
    <row r="26" spans="1:8" x14ac:dyDescent="0.2">
      <c r="A26" t="s">
        <v>6</v>
      </c>
      <c r="B26" t="b">
        <v>0</v>
      </c>
      <c r="G26">
        <f>SUM(F6/H3)</f>
        <v>3.4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2</v>
      </c>
      <c r="H28">
        <f>SUM(H9/20)*100</f>
        <v>10</v>
      </c>
    </row>
    <row r="29" spans="1:8" x14ac:dyDescent="0.2">
      <c r="A29" t="s">
        <v>5</v>
      </c>
      <c r="B29">
        <v>3</v>
      </c>
      <c r="E29" t="s">
        <v>71</v>
      </c>
      <c r="F29">
        <f>SUM(20-F15)</f>
        <v>3</v>
      </c>
      <c r="H29">
        <f xml:space="preserve"> SUM(100-H15)</f>
        <v>15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47</v>
      </c>
    </row>
    <row r="69" spans="1:2" x14ac:dyDescent="0.2">
      <c r="A69" s="21" t="s">
        <v>5</v>
      </c>
      <c r="B69" s="21">
        <v>5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5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46</v>
      </c>
    </row>
    <row r="97" spans="1:2" x14ac:dyDescent="0.2">
      <c r="A97" s="21" t="s">
        <v>5</v>
      </c>
      <c r="B97" s="21">
        <v>4</v>
      </c>
    </row>
    <row r="98" spans="1:2" x14ac:dyDescent="0.2">
      <c r="A98" s="21" t="s">
        <v>6</v>
      </c>
      <c r="B98" s="21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46</v>
      </c>
    </row>
    <row r="101" spans="1:2" x14ac:dyDescent="0.2">
      <c r="A101" s="21" t="s">
        <v>5</v>
      </c>
      <c r="B101" s="21">
        <v>2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E5BA-B63D-6D41-8413-30BF4C899897}">
  <dimension ref="A1:H162"/>
  <sheetViews>
    <sheetView workbookViewId="0">
      <selection activeCell="H4" sqref="H4"/>
    </sheetView>
  </sheetViews>
  <sheetFormatPr baseColWidth="10" defaultRowHeight="16" x14ac:dyDescent="0.2"/>
  <cols>
    <col min="2" max="2" width="14.5" customWidth="1"/>
    <col min="5" max="5" width="32.1640625" customWidth="1"/>
    <col min="7" max="7" width="21.6640625" customWidth="1"/>
    <col min="8" max="8" width="17.5" customWidth="1"/>
  </cols>
  <sheetData>
    <row r="1" spans="1:8" ht="17" thickBot="1" x14ac:dyDescent="0.25">
      <c r="A1" t="s">
        <v>0</v>
      </c>
      <c r="B1">
        <v>53</v>
      </c>
    </row>
    <row r="2" spans="1:8" x14ac:dyDescent="0.2">
      <c r="A2" t="s">
        <v>1</v>
      </c>
      <c r="B2">
        <v>22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5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12.5</v>
      </c>
    </row>
    <row r="5" spans="1:8" x14ac:dyDescent="0.2">
      <c r="A5" t="s">
        <v>5</v>
      </c>
      <c r="B5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131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SUM(B137,B97,B41,B65,B73)</f>
        <v>11</v>
      </c>
      <c r="G6" s="6" t="s">
        <v>55</v>
      </c>
      <c r="H6" s="7">
        <f>SUM(F5/F7)</f>
        <v>3.7428571428571429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35</v>
      </c>
      <c r="G7" s="15" t="s">
        <v>56</v>
      </c>
      <c r="H7" s="16">
        <f>SUM(F6)/H3</f>
        <v>2.2000000000000002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3</v>
      </c>
      <c r="E9" s="5" t="s">
        <v>58</v>
      </c>
      <c r="H9" s="7">
        <v>2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40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SUM(B137,B97)/H9</f>
        <v>1.5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3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18</v>
      </c>
      <c r="H14">
        <f>SUM((F14/20)*100)</f>
        <v>90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17</v>
      </c>
      <c r="H15">
        <f>SUM((F15/20)*100)</f>
        <v>85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4</v>
      </c>
      <c r="E17" t="s">
        <v>65</v>
      </c>
      <c r="F17">
        <f>SUM((20-H9)/20)</f>
        <v>0.9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0.1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17</v>
      </c>
      <c r="G20" t="s">
        <v>68</v>
      </c>
      <c r="H20">
        <f>SUM(F20/20)</f>
        <v>0.85</v>
      </c>
    </row>
    <row r="21" spans="1:8" x14ac:dyDescent="0.2">
      <c r="A21" t="s">
        <v>5</v>
      </c>
      <c r="B21">
        <v>4</v>
      </c>
      <c r="E21" t="s">
        <v>66</v>
      </c>
      <c r="F21">
        <f>SUM(H3-H9)</f>
        <v>3</v>
      </c>
      <c r="G21" t="s">
        <v>69</v>
      </c>
      <c r="H21">
        <f>SUM(F21/20)</f>
        <v>0.15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  <c r="H23" s="22" t="s">
        <v>73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69</v>
      </c>
      <c r="G24">
        <f>H11</f>
        <v>1.5</v>
      </c>
      <c r="H24">
        <f>SUM(F24/(20-H9))</f>
        <v>3.8333333333333335</v>
      </c>
    </row>
    <row r="25" spans="1:8" x14ac:dyDescent="0.2">
      <c r="A25" t="s">
        <v>5</v>
      </c>
      <c r="B25">
        <v>4</v>
      </c>
      <c r="E25" t="s">
        <v>71</v>
      </c>
      <c r="F25">
        <f>SUM(F5-F24)</f>
        <v>62</v>
      </c>
      <c r="G25">
        <f>SUM(F6-((H11)*H9))/F29</f>
        <v>2.6666666666666665</v>
      </c>
      <c r="H25">
        <f>SUM(F25/(20-(H3-H9)))</f>
        <v>3.6470588235294117</v>
      </c>
    </row>
    <row r="26" spans="1:8" x14ac:dyDescent="0.2">
      <c r="A26" t="s">
        <v>6</v>
      </c>
      <c r="B26" t="b">
        <v>0</v>
      </c>
      <c r="G26">
        <f>SUM(F6/H3)</f>
        <v>2.2000000000000002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2</v>
      </c>
      <c r="H28">
        <f>SUM(H9/20)*100</f>
        <v>10</v>
      </c>
    </row>
    <row r="29" spans="1:8" x14ac:dyDescent="0.2">
      <c r="A29" t="s">
        <v>5</v>
      </c>
      <c r="B29">
        <v>3</v>
      </c>
      <c r="E29" t="s">
        <v>71</v>
      </c>
      <c r="F29">
        <f>SUM(20-F15)</f>
        <v>3</v>
      </c>
      <c r="H29">
        <f xml:space="preserve"> SUM(100-H15)</f>
        <v>15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47</v>
      </c>
    </row>
    <row r="41" spans="1:2" x14ac:dyDescent="0.2">
      <c r="A41" s="21" t="s">
        <v>5</v>
      </c>
      <c r="B41" s="21">
        <v>3</v>
      </c>
    </row>
    <row r="42" spans="1:2" x14ac:dyDescent="0.2">
      <c r="A42" s="21" t="s">
        <v>6</v>
      </c>
      <c r="B42" s="21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47</v>
      </c>
    </row>
    <row r="65" spans="1:2" x14ac:dyDescent="0.2">
      <c r="A65" s="21" t="s">
        <v>5</v>
      </c>
      <c r="B65" s="21">
        <v>2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3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46</v>
      </c>
    </row>
    <row r="97" spans="1:2" x14ac:dyDescent="0.2">
      <c r="A97" s="21" t="s">
        <v>5</v>
      </c>
      <c r="B97" s="21">
        <v>2</v>
      </c>
    </row>
    <row r="98" spans="1:2" x14ac:dyDescent="0.2">
      <c r="A98" s="21" t="s">
        <v>6</v>
      </c>
      <c r="B98" s="21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s="21" t="s">
        <v>2</v>
      </c>
      <c r="B135" s="21" t="s">
        <v>39</v>
      </c>
    </row>
    <row r="136" spans="1:2" x14ac:dyDescent="0.2">
      <c r="A136" s="21" t="s">
        <v>4</v>
      </c>
      <c r="B136" s="21" t="s">
        <v>46</v>
      </c>
    </row>
    <row r="137" spans="1:2" x14ac:dyDescent="0.2">
      <c r="A137" s="21" t="s">
        <v>5</v>
      </c>
      <c r="B137" s="21">
        <v>1</v>
      </c>
    </row>
    <row r="138" spans="1:2" x14ac:dyDescent="0.2">
      <c r="A138" s="21" t="s">
        <v>6</v>
      </c>
      <c r="B138" s="21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1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1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18C49-DD82-6A4D-A9E7-A7D195134094}">
  <dimension ref="A1:H162"/>
  <sheetViews>
    <sheetView workbookViewId="0">
      <selection activeCell="F7" sqref="F7"/>
    </sheetView>
  </sheetViews>
  <sheetFormatPr baseColWidth="10" defaultRowHeight="16" x14ac:dyDescent="0.2"/>
  <cols>
    <col min="2" max="2" width="14" bestFit="1" customWidth="1"/>
    <col min="5" max="5" width="33" customWidth="1"/>
    <col min="7" max="7" width="17.83203125" customWidth="1"/>
    <col min="8" max="8" width="17.5" customWidth="1"/>
  </cols>
  <sheetData>
    <row r="1" spans="1:8" ht="17" thickBot="1" x14ac:dyDescent="0.25">
      <c r="A1" t="s">
        <v>0</v>
      </c>
      <c r="B1">
        <v>54</v>
      </c>
    </row>
    <row r="2" spans="1:8" x14ac:dyDescent="0.2">
      <c r="A2" t="s">
        <v>1</v>
      </c>
      <c r="B2">
        <v>20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2.5</v>
      </c>
    </row>
    <row r="5" spans="1:8" x14ac:dyDescent="0.2">
      <c r="A5" t="s">
        <v>5</v>
      </c>
      <c r="B5">
        <v>3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172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SUM(B49)</f>
        <v>3</v>
      </c>
      <c r="G6" s="6" t="s">
        <v>55</v>
      </c>
      <c r="H6" s="7">
        <f>SUM(F5/F7)</f>
        <v>4.4102564102564106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39</v>
      </c>
      <c r="G7" s="15" t="s">
        <v>56</v>
      </c>
      <c r="H7" s="16">
        <f>SUM(F6)/H3</f>
        <v>3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3</v>
      </c>
      <c r="E9" s="5" t="s">
        <v>58</v>
      </c>
      <c r="H9" s="7">
        <v>0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 t="e">
        <f>SUM(B89)/H9</f>
        <v>#DIV/0!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5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20</v>
      </c>
      <c r="H14">
        <f>SUM((F14/20)*100)</f>
        <v>100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19</v>
      </c>
      <c r="H15">
        <f>SUM((F15/20)*100)</f>
        <v>95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5</v>
      </c>
      <c r="E17" t="s">
        <v>65</v>
      </c>
      <c r="F17">
        <f>SUM((20-H9)/20)</f>
        <v>1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19</v>
      </c>
      <c r="G20" t="s">
        <v>68</v>
      </c>
      <c r="H20">
        <f>SUM(F20/20)</f>
        <v>0.95</v>
      </c>
    </row>
    <row r="21" spans="1:8" x14ac:dyDescent="0.2">
      <c r="A21" t="s">
        <v>5</v>
      </c>
      <c r="B21">
        <v>4</v>
      </c>
      <c r="E21" t="s">
        <v>66</v>
      </c>
      <c r="F21">
        <f>SUM(H3-H9)</f>
        <v>1</v>
      </c>
      <c r="G21" t="s">
        <v>69</v>
      </c>
      <c r="H21">
        <f>SUM(F21/20)</f>
        <v>0.05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  <c r="H23" s="22" t="s">
        <v>73</v>
      </c>
    </row>
    <row r="24" spans="1:8" x14ac:dyDescent="0.2">
      <c r="A24" t="s">
        <v>4</v>
      </c>
      <c r="B24" t="s">
        <v>46</v>
      </c>
      <c r="E24" t="s">
        <v>47</v>
      </c>
      <c r="F24" t="e">
        <f>SUM(B161,B157,B153,B149,B145,B141,B137,B133,B129,B125,B121,B117,B113,B109,B105,B101,B97,B93,B89,B85)-(H11*H9)</f>
        <v>#DIV/0!</v>
      </c>
      <c r="G24" t="e">
        <f>H11</f>
        <v>#DIV/0!</v>
      </c>
      <c r="H24" t="e">
        <f>SUM(F24/(20-H9))</f>
        <v>#DIV/0!</v>
      </c>
    </row>
    <row r="25" spans="1:8" x14ac:dyDescent="0.2">
      <c r="A25" t="s">
        <v>5</v>
      </c>
      <c r="B25">
        <v>4</v>
      </c>
      <c r="E25" t="s">
        <v>71</v>
      </c>
      <c r="F25" t="e">
        <f>SUM(F5-F24)</f>
        <v>#DIV/0!</v>
      </c>
      <c r="G25" t="e">
        <f>SUM(F6-((H11)*H9))/F29</f>
        <v>#DIV/0!</v>
      </c>
      <c r="H25" t="e">
        <f>SUM(F25/(20-(H3-H9)))</f>
        <v>#DIV/0!</v>
      </c>
    </row>
    <row r="26" spans="1:8" x14ac:dyDescent="0.2">
      <c r="A26" t="s">
        <v>6</v>
      </c>
      <c r="B26" t="b">
        <v>0</v>
      </c>
      <c r="G26">
        <f>SUM(F6/H3)</f>
        <v>3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0</v>
      </c>
      <c r="H28">
        <f>SUM(H9/20)*100</f>
        <v>0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1</v>
      </c>
      <c r="H29">
        <f xml:space="preserve"> SUM(100-H15)</f>
        <v>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5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47</v>
      </c>
    </row>
    <row r="49" spans="1:2" x14ac:dyDescent="0.2">
      <c r="A49" s="21" t="s">
        <v>5</v>
      </c>
      <c r="B49" s="21">
        <v>3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5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5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5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1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3214-032B-3142-982F-1DF913850DA1}">
  <dimension ref="A1:H162"/>
  <sheetViews>
    <sheetView workbookViewId="0">
      <selection activeCell="H4" sqref="H4"/>
    </sheetView>
  </sheetViews>
  <sheetFormatPr baseColWidth="10" defaultRowHeight="16" x14ac:dyDescent="0.2"/>
  <cols>
    <col min="2" max="2" width="15.83203125" customWidth="1"/>
    <col min="5" max="5" width="32.83203125" customWidth="1"/>
    <col min="7" max="7" width="18.83203125" customWidth="1"/>
    <col min="8" max="8" width="17.5" customWidth="1"/>
  </cols>
  <sheetData>
    <row r="1" spans="1:8" ht="17" thickBot="1" x14ac:dyDescent="0.25">
      <c r="A1" t="s">
        <v>0</v>
      </c>
      <c r="B1">
        <v>55</v>
      </c>
    </row>
    <row r="2" spans="1:8" x14ac:dyDescent="0.2">
      <c r="A2" t="s">
        <v>1</v>
      </c>
      <c r="B2">
        <v>19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12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30</v>
      </c>
    </row>
    <row r="5" spans="1:8" x14ac:dyDescent="0.2">
      <c r="A5" t="s">
        <v>5</v>
      </c>
      <c r="B5">
        <v>3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98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SUM(B113,B109,B97,B89,B13,B17,B45,B49,B57,B61,B69,B73)</f>
        <v>36</v>
      </c>
      <c r="G6" s="6" t="s">
        <v>55</v>
      </c>
      <c r="H6" s="7">
        <f>SUM(F5/F7)</f>
        <v>3.5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28</v>
      </c>
      <c r="G7" s="15" t="s">
        <v>56</v>
      </c>
      <c r="H7" s="16">
        <f>SUM(F6)/H3</f>
        <v>3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3</v>
      </c>
      <c r="E9" s="5" t="s">
        <v>58</v>
      </c>
      <c r="H9" s="7">
        <v>4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33.333333333333329</v>
      </c>
    </row>
    <row r="11" spans="1:8" ht="17" thickBot="1" x14ac:dyDescent="0.25">
      <c r="A11" s="21" t="s">
        <v>2</v>
      </c>
      <c r="B11" s="21" t="s">
        <v>8</v>
      </c>
      <c r="E11" s="18" t="s">
        <v>59</v>
      </c>
      <c r="F11" s="19"/>
      <c r="G11" s="19"/>
      <c r="H11" s="20">
        <f>SUM(B113,B109,B97,B89)/H9</f>
        <v>3</v>
      </c>
    </row>
    <row r="12" spans="1:8" x14ac:dyDescent="0.2">
      <c r="A12" s="21" t="s">
        <v>4</v>
      </c>
      <c r="B12" s="21" t="s">
        <v>47</v>
      </c>
      <c r="E12" s="22" t="s">
        <v>60</v>
      </c>
    </row>
    <row r="13" spans="1:8" x14ac:dyDescent="0.2">
      <c r="A13" s="21" t="s">
        <v>5</v>
      </c>
      <c r="B13" s="21">
        <v>3</v>
      </c>
      <c r="H13" s="22" t="s">
        <v>61</v>
      </c>
    </row>
    <row r="14" spans="1:8" x14ac:dyDescent="0.2">
      <c r="A14" s="21" t="s">
        <v>6</v>
      </c>
      <c r="B14" s="21" t="b">
        <v>0</v>
      </c>
      <c r="E14" t="s">
        <v>62</v>
      </c>
      <c r="F14">
        <f>SUM((20-H9))</f>
        <v>16</v>
      </c>
      <c r="H14">
        <f>SUM((F14/20)*100)</f>
        <v>80</v>
      </c>
    </row>
    <row r="15" spans="1:8" x14ac:dyDescent="0.2">
      <c r="A15" s="21" t="s">
        <v>2</v>
      </c>
      <c r="B15" s="21" t="s">
        <v>9</v>
      </c>
      <c r="E15" t="s">
        <v>63</v>
      </c>
      <c r="F15">
        <f>SUM(20-(H3-H9))</f>
        <v>12</v>
      </c>
      <c r="H15">
        <f>SUM((F15/20)*100)</f>
        <v>60</v>
      </c>
    </row>
    <row r="16" spans="1:8" x14ac:dyDescent="0.2">
      <c r="A16" s="21" t="s">
        <v>4</v>
      </c>
      <c r="B16" s="21" t="s">
        <v>47</v>
      </c>
      <c r="E16" s="22" t="s">
        <v>64</v>
      </c>
    </row>
    <row r="17" spans="1:8" x14ac:dyDescent="0.2">
      <c r="A17" s="21" t="s">
        <v>5</v>
      </c>
      <c r="B17" s="21">
        <v>3</v>
      </c>
      <c r="E17" t="s">
        <v>65</v>
      </c>
      <c r="F17">
        <f>SUM((20-H9)/20)</f>
        <v>0.8</v>
      </c>
    </row>
    <row r="18" spans="1:8" x14ac:dyDescent="0.2">
      <c r="A18" s="21" t="s">
        <v>6</v>
      </c>
      <c r="B18" s="21" t="b">
        <v>0</v>
      </c>
      <c r="E18" t="s">
        <v>66</v>
      </c>
      <c r="F18">
        <f>SUM(H9/20)</f>
        <v>0.2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12</v>
      </c>
      <c r="G20" t="s">
        <v>68</v>
      </c>
      <c r="H20">
        <f>SUM(F20/20)</f>
        <v>0.6</v>
      </c>
    </row>
    <row r="21" spans="1:8" x14ac:dyDescent="0.2">
      <c r="A21" t="s">
        <v>5</v>
      </c>
      <c r="B21">
        <v>3</v>
      </c>
      <c r="E21" t="s">
        <v>66</v>
      </c>
      <c r="F21">
        <f>SUM(H3-H9)</f>
        <v>8</v>
      </c>
      <c r="G21" t="s">
        <v>69</v>
      </c>
      <c r="H21">
        <f>SUM(F21/20)</f>
        <v>0.4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  <c r="H23" s="22" t="s">
        <v>73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59</v>
      </c>
      <c r="G24">
        <f>H11</f>
        <v>3</v>
      </c>
      <c r="H24">
        <f>SUM(F24/(20-H9))</f>
        <v>3.6875</v>
      </c>
    </row>
    <row r="25" spans="1:8" x14ac:dyDescent="0.2">
      <c r="A25" t="s">
        <v>5</v>
      </c>
      <c r="B25">
        <v>3</v>
      </c>
      <c r="E25" t="s">
        <v>71</v>
      </c>
      <c r="F25">
        <f>SUM(F5-F24)</f>
        <v>39</v>
      </c>
      <c r="G25">
        <f>SUM(F6-((H11)*H9))/F29</f>
        <v>3</v>
      </c>
      <c r="H25">
        <f>SUM(F25/(20-(H3-H9)))</f>
        <v>3.25</v>
      </c>
    </row>
    <row r="26" spans="1:8" x14ac:dyDescent="0.2">
      <c r="A26" t="s">
        <v>6</v>
      </c>
      <c r="B26" t="b">
        <v>0</v>
      </c>
      <c r="G26">
        <f>SUM(F6/H3)</f>
        <v>3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4</v>
      </c>
      <c r="H28">
        <f>SUM(H9/20)*100</f>
        <v>20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8</v>
      </c>
      <c r="H29">
        <f xml:space="preserve"> SUM(100-H15)</f>
        <v>40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47</v>
      </c>
    </row>
    <row r="45" spans="1:2" x14ac:dyDescent="0.2">
      <c r="A45" s="21" t="s">
        <v>5</v>
      </c>
      <c r="B45" s="21">
        <v>3</v>
      </c>
    </row>
    <row r="46" spans="1:2" x14ac:dyDescent="0.2">
      <c r="A46" s="21" t="s">
        <v>6</v>
      </c>
      <c r="B46" s="21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47</v>
      </c>
    </row>
    <row r="49" spans="1:2" x14ac:dyDescent="0.2">
      <c r="A49" s="21" t="s">
        <v>5</v>
      </c>
      <c r="B49" s="21">
        <v>3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47</v>
      </c>
    </row>
    <row r="57" spans="1:2" x14ac:dyDescent="0.2">
      <c r="A57" s="21" t="s">
        <v>5</v>
      </c>
      <c r="B57" s="21">
        <v>3</v>
      </c>
    </row>
    <row r="58" spans="1:2" x14ac:dyDescent="0.2">
      <c r="A58" s="21" t="s">
        <v>6</v>
      </c>
      <c r="B58" s="21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47</v>
      </c>
    </row>
    <row r="61" spans="1:2" x14ac:dyDescent="0.2">
      <c r="A61" s="21" t="s">
        <v>5</v>
      </c>
      <c r="B61" s="21">
        <v>3</v>
      </c>
    </row>
    <row r="62" spans="1:2" x14ac:dyDescent="0.2">
      <c r="A62" s="21" t="s">
        <v>6</v>
      </c>
      <c r="B62" s="21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47</v>
      </c>
    </row>
    <row r="69" spans="1:2" x14ac:dyDescent="0.2">
      <c r="A69" s="21" t="s">
        <v>5</v>
      </c>
      <c r="B69" s="21">
        <v>3</v>
      </c>
    </row>
    <row r="70" spans="1:2" x14ac:dyDescent="0.2">
      <c r="A70" s="21" t="s">
        <v>6</v>
      </c>
      <c r="B70" s="21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3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46</v>
      </c>
    </row>
    <row r="89" spans="1:2" x14ac:dyDescent="0.2">
      <c r="A89" s="21" t="s">
        <v>5</v>
      </c>
      <c r="B89" s="21">
        <v>3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46</v>
      </c>
    </row>
    <row r="97" spans="1:2" x14ac:dyDescent="0.2">
      <c r="A97" s="21" t="s">
        <v>5</v>
      </c>
      <c r="B97" s="21">
        <v>3</v>
      </c>
    </row>
    <row r="98" spans="1:2" x14ac:dyDescent="0.2">
      <c r="A98" s="21" t="s">
        <v>6</v>
      </c>
      <c r="B98" s="21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1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46</v>
      </c>
    </row>
    <row r="109" spans="1:2" x14ac:dyDescent="0.2">
      <c r="A109" s="21" t="s">
        <v>5</v>
      </c>
      <c r="B109" s="21">
        <v>3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46</v>
      </c>
    </row>
    <row r="113" spans="1:2" x14ac:dyDescent="0.2">
      <c r="A113" s="21" t="s">
        <v>5</v>
      </c>
      <c r="B113" s="21">
        <v>3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1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1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1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9CA7-0037-DE47-A86B-F5D24158ADA2}">
  <dimension ref="A1:H162"/>
  <sheetViews>
    <sheetView workbookViewId="0">
      <selection activeCell="H4" sqref="H4"/>
    </sheetView>
  </sheetViews>
  <sheetFormatPr baseColWidth="10" defaultRowHeight="16" x14ac:dyDescent="0.2"/>
  <cols>
    <col min="2" max="2" width="16.33203125" customWidth="1"/>
    <col min="5" max="5" width="32.5" customWidth="1"/>
    <col min="7" max="7" width="17.83203125" customWidth="1"/>
    <col min="8" max="8" width="17.5" customWidth="1"/>
  </cols>
  <sheetData>
    <row r="1" spans="1:8" ht="17" thickBot="1" x14ac:dyDescent="0.25">
      <c r="A1" t="s">
        <v>0</v>
      </c>
      <c r="B1">
        <v>56</v>
      </c>
    </row>
    <row r="2" spans="1:8" x14ac:dyDescent="0.2">
      <c r="A2" t="s">
        <v>1</v>
      </c>
      <c r="B2">
        <v>20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16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40</v>
      </c>
    </row>
    <row r="5" spans="1:8" x14ac:dyDescent="0.2">
      <c r="A5" t="s">
        <v>5</v>
      </c>
      <c r="B5">
        <v>5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93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SUM(B153,B149,B129,B113,B101,B93,B13,B21,B25,B41,B45,B53,B57,B69,B73,B81)</f>
        <v>62</v>
      </c>
      <c r="G6" s="6" t="s">
        <v>55</v>
      </c>
      <c r="H6" s="7">
        <f>SUM(F5/F7)</f>
        <v>3.875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24</v>
      </c>
      <c r="G7" s="15" t="s">
        <v>56</v>
      </c>
      <c r="H7" s="16">
        <f>SUM(F6)/H3</f>
        <v>3.875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3</v>
      </c>
      <c r="E9" s="5" t="s">
        <v>58</v>
      </c>
      <c r="H9" s="7">
        <v>6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37.5</v>
      </c>
    </row>
    <row r="11" spans="1:8" ht="17" thickBot="1" x14ac:dyDescent="0.25">
      <c r="A11" s="21" t="s">
        <v>2</v>
      </c>
      <c r="B11" s="21" t="s">
        <v>8</v>
      </c>
      <c r="E11" s="18" t="s">
        <v>59</v>
      </c>
      <c r="F11" s="19"/>
      <c r="G11" s="19"/>
      <c r="H11" s="20">
        <f>SUM(B153,B149,B129,B113,B101,B93)/H9</f>
        <v>3.8333333333333335</v>
      </c>
    </row>
    <row r="12" spans="1:8" x14ac:dyDescent="0.2">
      <c r="A12" s="21" t="s">
        <v>4</v>
      </c>
      <c r="B12" s="21" t="s">
        <v>47</v>
      </c>
      <c r="E12" s="22" t="s">
        <v>60</v>
      </c>
    </row>
    <row r="13" spans="1:8" x14ac:dyDescent="0.2">
      <c r="A13" s="21" t="s">
        <v>5</v>
      </c>
      <c r="B13" s="21">
        <v>4</v>
      </c>
      <c r="H13" s="22" t="s">
        <v>61</v>
      </c>
    </row>
    <row r="14" spans="1:8" x14ac:dyDescent="0.2">
      <c r="A14" s="21" t="s">
        <v>6</v>
      </c>
      <c r="B14" s="21" t="b">
        <v>0</v>
      </c>
      <c r="E14" t="s">
        <v>62</v>
      </c>
      <c r="F14">
        <f>SUM((20-H9))</f>
        <v>14</v>
      </c>
      <c r="H14">
        <f>SUM((F14/20)*100)</f>
        <v>70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10</v>
      </c>
      <c r="H15">
        <f>SUM((F15/20)*100)</f>
        <v>50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4</v>
      </c>
      <c r="E17" t="s">
        <v>65</v>
      </c>
      <c r="F17">
        <f>SUM((20-H9)/20)</f>
        <v>0.7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0.3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10</v>
      </c>
      <c r="G20" t="s">
        <v>68</v>
      </c>
      <c r="H20">
        <f>SUM(F20/20)</f>
        <v>0.5</v>
      </c>
    </row>
    <row r="21" spans="1:8" x14ac:dyDescent="0.2">
      <c r="A21" s="21" t="s">
        <v>5</v>
      </c>
      <c r="B21" s="21">
        <v>4</v>
      </c>
      <c r="E21" t="s">
        <v>66</v>
      </c>
      <c r="F21">
        <f>SUM(H3-H9)</f>
        <v>10</v>
      </c>
      <c r="G21" t="s">
        <v>69</v>
      </c>
      <c r="H21">
        <f>SUM(F21/20)</f>
        <v>0.5</v>
      </c>
    </row>
    <row r="22" spans="1:8" x14ac:dyDescent="0.2">
      <c r="A22" s="21" t="s">
        <v>6</v>
      </c>
      <c r="B22" s="21" t="b">
        <v>0</v>
      </c>
    </row>
    <row r="23" spans="1:8" x14ac:dyDescent="0.2">
      <c r="A23" s="21" t="s">
        <v>2</v>
      </c>
      <c r="B23" s="21" t="s">
        <v>11</v>
      </c>
      <c r="E23" s="22" t="s">
        <v>70</v>
      </c>
      <c r="G23" s="22" t="s">
        <v>74</v>
      </c>
      <c r="H23" s="22" t="s">
        <v>73</v>
      </c>
    </row>
    <row r="24" spans="1:8" x14ac:dyDescent="0.2">
      <c r="A24" s="21" t="s">
        <v>4</v>
      </c>
      <c r="B24" s="21" t="s">
        <v>47</v>
      </c>
      <c r="E24" t="s">
        <v>47</v>
      </c>
      <c r="F24">
        <f>SUM(B161,B157,B153,B149,B145,B141,B137,B133,B129,B125,B121,B117,B113,B109,B105,B101,B97,B93,B89,B85)-(H11*H9)</f>
        <v>54</v>
      </c>
      <c r="G24">
        <f>H11</f>
        <v>3.8333333333333335</v>
      </c>
      <c r="H24">
        <f>SUM(F24/(20-H9))</f>
        <v>3.8571428571428572</v>
      </c>
    </row>
    <row r="25" spans="1:8" x14ac:dyDescent="0.2">
      <c r="A25" s="21" t="s">
        <v>5</v>
      </c>
      <c r="B25" s="21">
        <v>4</v>
      </c>
      <c r="E25" t="s">
        <v>71</v>
      </c>
      <c r="F25">
        <f>SUM(F5-F24)</f>
        <v>39</v>
      </c>
      <c r="G25">
        <f>SUM(F6-((H11)*H9))/F29</f>
        <v>3.9</v>
      </c>
      <c r="H25">
        <f>SUM(F25/(20-(H3-H9)))</f>
        <v>3.9</v>
      </c>
    </row>
    <row r="26" spans="1:8" x14ac:dyDescent="0.2">
      <c r="A26" s="21" t="s">
        <v>6</v>
      </c>
      <c r="B26" s="21" t="b">
        <v>0</v>
      </c>
      <c r="G26">
        <f>SUM(F6/H3)</f>
        <v>3.875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6</v>
      </c>
      <c r="H28">
        <f>SUM(H9/20)*100</f>
        <v>30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10</v>
      </c>
      <c r="H29">
        <f xml:space="preserve"> SUM(100-H15)</f>
        <v>50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47</v>
      </c>
    </row>
    <row r="41" spans="1:2" x14ac:dyDescent="0.2">
      <c r="A41" s="21" t="s">
        <v>5</v>
      </c>
      <c r="B41" s="21">
        <v>4</v>
      </c>
    </row>
    <row r="42" spans="1:2" x14ac:dyDescent="0.2">
      <c r="A42" s="21" t="s">
        <v>6</v>
      </c>
      <c r="B42" s="21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47</v>
      </c>
    </row>
    <row r="45" spans="1:2" x14ac:dyDescent="0.2">
      <c r="A45" s="21" t="s">
        <v>5</v>
      </c>
      <c r="B45" s="21">
        <v>4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47</v>
      </c>
    </row>
    <row r="53" spans="1:2" x14ac:dyDescent="0.2">
      <c r="A53" s="21" t="s">
        <v>5</v>
      </c>
      <c r="B53" s="21">
        <v>4</v>
      </c>
    </row>
    <row r="54" spans="1:2" x14ac:dyDescent="0.2">
      <c r="A54" s="21" t="s">
        <v>6</v>
      </c>
      <c r="B54" s="21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47</v>
      </c>
    </row>
    <row r="57" spans="1:2" x14ac:dyDescent="0.2">
      <c r="A57" s="21" t="s">
        <v>5</v>
      </c>
      <c r="B57" s="21">
        <v>4</v>
      </c>
    </row>
    <row r="58" spans="1:2" x14ac:dyDescent="0.2">
      <c r="A58" s="21" t="s">
        <v>6</v>
      </c>
      <c r="B58" s="21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47</v>
      </c>
    </row>
    <row r="69" spans="1:2" x14ac:dyDescent="0.2">
      <c r="A69" s="21" t="s">
        <v>5</v>
      </c>
      <c r="B69" s="21">
        <v>3</v>
      </c>
    </row>
    <row r="70" spans="1:2" x14ac:dyDescent="0.2">
      <c r="A70" s="21" t="s">
        <v>6</v>
      </c>
      <c r="B70" s="21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4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47</v>
      </c>
    </row>
    <row r="81" spans="1:2" x14ac:dyDescent="0.2">
      <c r="A81" s="21" t="s">
        <v>5</v>
      </c>
      <c r="B81" s="21">
        <v>4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s="21" t="s">
        <v>2</v>
      </c>
      <c r="B91" s="21" t="s">
        <v>28</v>
      </c>
    </row>
    <row r="92" spans="1:2" x14ac:dyDescent="0.2">
      <c r="A92" s="21" t="s">
        <v>4</v>
      </c>
      <c r="B92" s="21" t="s">
        <v>46</v>
      </c>
    </row>
    <row r="93" spans="1:2" x14ac:dyDescent="0.2">
      <c r="A93" s="21" t="s">
        <v>5</v>
      </c>
      <c r="B93" s="21">
        <v>4</v>
      </c>
    </row>
    <row r="94" spans="1:2" x14ac:dyDescent="0.2">
      <c r="A94" s="21" t="s">
        <v>6</v>
      </c>
      <c r="B94" s="21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46</v>
      </c>
    </row>
    <row r="101" spans="1:2" x14ac:dyDescent="0.2">
      <c r="A101" s="21" t="s">
        <v>5</v>
      </c>
      <c r="B101" s="21">
        <v>4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46</v>
      </c>
    </row>
    <row r="113" spans="1:2" x14ac:dyDescent="0.2">
      <c r="A113" s="21" t="s">
        <v>5</v>
      </c>
      <c r="B113" s="21">
        <v>4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46</v>
      </c>
    </row>
    <row r="129" spans="1:2" x14ac:dyDescent="0.2">
      <c r="A129" s="21" t="s">
        <v>5</v>
      </c>
      <c r="B129" s="21">
        <v>4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46</v>
      </c>
    </row>
    <row r="149" spans="1:2" x14ac:dyDescent="0.2">
      <c r="A149" s="21" t="s">
        <v>5</v>
      </c>
      <c r="B149" s="21">
        <v>3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46</v>
      </c>
    </row>
    <row r="153" spans="1:2" x14ac:dyDescent="0.2">
      <c r="A153" s="21" t="s">
        <v>5</v>
      </c>
      <c r="B153" s="21">
        <v>4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8144-35AC-7342-B1D6-4BEE31D37451}">
  <dimension ref="A1:H162"/>
  <sheetViews>
    <sheetView workbookViewId="0">
      <selection activeCell="H4" sqref="H4"/>
    </sheetView>
  </sheetViews>
  <sheetFormatPr baseColWidth="10" defaultRowHeight="16" x14ac:dyDescent="0.2"/>
  <cols>
    <col min="2" max="2" width="15" customWidth="1"/>
    <col min="5" max="5" width="33.1640625" customWidth="1"/>
    <col min="7" max="7" width="17.83203125" customWidth="1"/>
    <col min="8" max="8" width="17.5" customWidth="1"/>
  </cols>
  <sheetData>
    <row r="1" spans="1:8" ht="17" thickBot="1" x14ac:dyDescent="0.25">
      <c r="A1" t="s">
        <v>0</v>
      </c>
      <c r="B1">
        <v>57</v>
      </c>
    </row>
    <row r="2" spans="1:8" x14ac:dyDescent="0.2">
      <c r="A2" t="s">
        <v>1</v>
      </c>
      <c r="B2">
        <v>20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10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25</v>
      </c>
    </row>
    <row r="5" spans="1:8" x14ac:dyDescent="0.2">
      <c r="A5" t="s">
        <v>5</v>
      </c>
      <c r="B5">
        <v>3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62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SUM(B133,B85,B13,B21,B37,B49,B57,B65,B73,B77)</f>
        <v>18</v>
      </c>
      <c r="G6" s="6" t="s">
        <v>55</v>
      </c>
      <c r="H6" s="7">
        <f>SUM(F5/F7)</f>
        <v>2.0666666666666669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30</v>
      </c>
      <c r="G7" s="15" t="s">
        <v>56</v>
      </c>
      <c r="H7" s="16">
        <f>SUM(F6)/H3</f>
        <v>1.8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1</v>
      </c>
      <c r="E9" s="5" t="s">
        <v>58</v>
      </c>
      <c r="H9" s="7">
        <v>2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20</v>
      </c>
    </row>
    <row r="11" spans="1:8" ht="17" thickBot="1" x14ac:dyDescent="0.25">
      <c r="A11" s="21" t="s">
        <v>2</v>
      </c>
      <c r="B11" s="21" t="s">
        <v>8</v>
      </c>
      <c r="E11" s="18" t="s">
        <v>59</v>
      </c>
      <c r="F11" s="19"/>
      <c r="G11" s="19"/>
      <c r="H11" s="20">
        <f>SUM(B133,B85)/H9</f>
        <v>1.5</v>
      </c>
    </row>
    <row r="12" spans="1:8" x14ac:dyDescent="0.2">
      <c r="A12" s="21" t="s">
        <v>4</v>
      </c>
      <c r="B12" s="21" t="s">
        <v>47</v>
      </c>
      <c r="E12" s="22" t="s">
        <v>60</v>
      </c>
    </row>
    <row r="13" spans="1:8" x14ac:dyDescent="0.2">
      <c r="A13" s="21" t="s">
        <v>5</v>
      </c>
      <c r="B13" s="21">
        <v>2</v>
      </c>
      <c r="H13" s="22" t="s">
        <v>61</v>
      </c>
    </row>
    <row r="14" spans="1:8" x14ac:dyDescent="0.2">
      <c r="A14" s="21" t="s">
        <v>6</v>
      </c>
      <c r="B14" s="21" t="b">
        <v>0</v>
      </c>
      <c r="E14" t="s">
        <v>62</v>
      </c>
      <c r="F14">
        <f>SUM((20-H9))</f>
        <v>18</v>
      </c>
      <c r="H14">
        <f>SUM((F14/20)*100)</f>
        <v>90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12</v>
      </c>
      <c r="H15">
        <f>SUM((F15/20)*100)</f>
        <v>60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4</v>
      </c>
      <c r="E17" t="s">
        <v>65</v>
      </c>
      <c r="F17">
        <f>SUM((20-H9)/20)</f>
        <v>0.9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0.1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12</v>
      </c>
      <c r="G20" t="s">
        <v>68</v>
      </c>
      <c r="H20">
        <f>SUM(F20/20)</f>
        <v>0.6</v>
      </c>
    </row>
    <row r="21" spans="1:8" x14ac:dyDescent="0.2">
      <c r="A21" s="21" t="s">
        <v>5</v>
      </c>
      <c r="B21" s="21">
        <v>1</v>
      </c>
      <c r="E21" t="s">
        <v>66</v>
      </c>
      <c r="F21">
        <f>SUM(H3-H9)</f>
        <v>8</v>
      </c>
      <c r="G21" t="s">
        <v>69</v>
      </c>
      <c r="H21">
        <f>SUM(F21/20)</f>
        <v>0.4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  <c r="H23" s="22" t="s">
        <v>73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42</v>
      </c>
      <c r="G24">
        <f>H11</f>
        <v>1.5</v>
      </c>
      <c r="H24">
        <f>SUM(F24/(20-H9))</f>
        <v>2.3333333333333335</v>
      </c>
    </row>
    <row r="25" spans="1:8" x14ac:dyDescent="0.2">
      <c r="A25" t="s">
        <v>5</v>
      </c>
      <c r="B25">
        <v>2</v>
      </c>
      <c r="E25" t="s">
        <v>71</v>
      </c>
      <c r="F25">
        <f>SUM(F5-F24)</f>
        <v>20</v>
      </c>
      <c r="G25">
        <f>SUM(F6-((H11)*H9))/F29</f>
        <v>1.875</v>
      </c>
      <c r="H25">
        <f>SUM(F25/(20-(H3-H9)))</f>
        <v>1.6666666666666667</v>
      </c>
    </row>
    <row r="26" spans="1:8" x14ac:dyDescent="0.2">
      <c r="A26" t="s">
        <v>6</v>
      </c>
      <c r="B26" t="b">
        <v>0</v>
      </c>
      <c r="G26">
        <f>SUM(F6/H3)</f>
        <v>1.8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2</v>
      </c>
      <c r="H28">
        <f>SUM(H9/20)*100</f>
        <v>10</v>
      </c>
    </row>
    <row r="29" spans="1:8" x14ac:dyDescent="0.2">
      <c r="A29" t="s">
        <v>5</v>
      </c>
      <c r="B29">
        <v>1</v>
      </c>
      <c r="E29" t="s">
        <v>71</v>
      </c>
      <c r="F29">
        <f>SUM(20-F15)</f>
        <v>8</v>
      </c>
      <c r="H29">
        <f xml:space="preserve"> SUM(100-H15)</f>
        <v>40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1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47</v>
      </c>
    </row>
    <row r="37" spans="1:2" x14ac:dyDescent="0.2">
      <c r="A37" s="21" t="s">
        <v>5</v>
      </c>
      <c r="B37" s="21">
        <v>2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1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1</v>
      </c>
    </row>
    <row r="46" spans="1:2" x14ac:dyDescent="0.2">
      <c r="A46" t="s">
        <v>6</v>
      </c>
      <c r="B46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47</v>
      </c>
    </row>
    <row r="49" spans="1:2" x14ac:dyDescent="0.2">
      <c r="A49" s="21" t="s">
        <v>5</v>
      </c>
      <c r="B49" s="21">
        <v>2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1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47</v>
      </c>
    </row>
    <row r="57" spans="1:2" x14ac:dyDescent="0.2">
      <c r="A57" s="21" t="s">
        <v>5</v>
      </c>
      <c r="B57" s="21">
        <v>1</v>
      </c>
    </row>
    <row r="58" spans="1:2" x14ac:dyDescent="0.2">
      <c r="A58" s="21" t="s">
        <v>6</v>
      </c>
      <c r="B58" s="21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47</v>
      </c>
    </row>
    <row r="65" spans="1:2" x14ac:dyDescent="0.2">
      <c r="A65" s="21" t="s">
        <v>5</v>
      </c>
      <c r="B65" s="21">
        <v>3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1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2</v>
      </c>
    </row>
    <row r="74" spans="1:2" x14ac:dyDescent="0.2">
      <c r="A74" s="21" t="s">
        <v>6</v>
      </c>
      <c r="B74" s="21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47</v>
      </c>
    </row>
    <row r="77" spans="1:2" x14ac:dyDescent="0.2">
      <c r="A77" s="21" t="s">
        <v>5</v>
      </c>
      <c r="B77" s="21">
        <v>2</v>
      </c>
    </row>
    <row r="78" spans="1:2" x14ac:dyDescent="0.2">
      <c r="A78" s="21" t="s">
        <v>6</v>
      </c>
      <c r="B78" s="21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46</v>
      </c>
    </row>
    <row r="85" spans="1:2" x14ac:dyDescent="0.2">
      <c r="A85" s="21" t="s">
        <v>5</v>
      </c>
      <c r="B85" s="21">
        <v>1</v>
      </c>
    </row>
    <row r="86" spans="1:2" x14ac:dyDescent="0.2">
      <c r="A86" s="21" t="s">
        <v>6</v>
      </c>
      <c r="B86" s="21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2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1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1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1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46</v>
      </c>
    </row>
    <row r="133" spans="1:2" x14ac:dyDescent="0.2">
      <c r="A133" s="21" t="s">
        <v>5</v>
      </c>
      <c r="B133" s="21">
        <v>2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1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2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2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1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D633-29BD-5641-AAF3-6B0D9DF0E78B}">
  <dimension ref="A1:H162"/>
  <sheetViews>
    <sheetView workbookViewId="0">
      <selection activeCell="H4" sqref="H4"/>
    </sheetView>
  </sheetViews>
  <sheetFormatPr baseColWidth="10" defaultRowHeight="16" x14ac:dyDescent="0.2"/>
  <cols>
    <col min="2" max="2" width="16" customWidth="1"/>
    <col min="5" max="5" width="33.33203125" customWidth="1"/>
    <col min="7" max="7" width="18.6640625" customWidth="1"/>
    <col min="8" max="8" width="17.5" customWidth="1"/>
  </cols>
  <sheetData>
    <row r="1" spans="1:8" ht="17" thickBot="1" x14ac:dyDescent="0.25">
      <c r="A1" t="s">
        <v>0</v>
      </c>
      <c r="B1">
        <v>58</v>
      </c>
    </row>
    <row r="2" spans="1:8" x14ac:dyDescent="0.2">
      <c r="A2" t="s">
        <v>1</v>
      </c>
      <c r="B2">
        <v>20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0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0</v>
      </c>
    </row>
    <row r="5" spans="1:8" x14ac:dyDescent="0.2">
      <c r="A5" t="s">
        <v>5</v>
      </c>
      <c r="B5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167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SUM(B89)</f>
        <v>4</v>
      </c>
      <c r="G6" s="6" t="s">
        <v>55</v>
      </c>
      <c r="H6" s="7">
        <f>SUM(F5/F7)</f>
        <v>4.1749999999999998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40</v>
      </c>
      <c r="G7" s="15" t="s">
        <v>56</v>
      </c>
      <c r="H7" s="16" t="e">
        <f>SUM(F6)/H3</f>
        <v>#DIV/0!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4</v>
      </c>
      <c r="E9" s="5" t="s">
        <v>58</v>
      </c>
      <c r="H9" s="7">
        <v>0</v>
      </c>
    </row>
    <row r="10" spans="1:8" x14ac:dyDescent="0.2">
      <c r="A10" t="s">
        <v>6</v>
      </c>
      <c r="B10" t="b">
        <v>1</v>
      </c>
      <c r="E10" s="5" t="s">
        <v>51</v>
      </c>
      <c r="H10" s="7" t="e">
        <f>SUM(H9/H3)*100</f>
        <v>#DIV/0!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 t="e">
        <f>SUM(B89)/H9</f>
        <v>#DIV/0!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4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20</v>
      </c>
      <c r="H14">
        <f>SUM((F14/20)*100)</f>
        <v>100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20</v>
      </c>
      <c r="H15">
        <f>SUM((F15/20)*100)</f>
        <v>100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4</v>
      </c>
      <c r="E17" t="s">
        <v>65</v>
      </c>
      <c r="F17">
        <f>SUM((20-H9)/20)</f>
        <v>1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20</v>
      </c>
      <c r="G20" t="s">
        <v>68</v>
      </c>
      <c r="H20">
        <f>SUM(F20/20)</f>
        <v>1</v>
      </c>
    </row>
    <row r="21" spans="1:8" x14ac:dyDescent="0.2">
      <c r="A21" t="s">
        <v>5</v>
      </c>
      <c r="B21">
        <v>4</v>
      </c>
      <c r="E21" t="s">
        <v>66</v>
      </c>
      <c r="F21">
        <f>SUM(H3-H9)</f>
        <v>0</v>
      </c>
      <c r="G21" t="s">
        <v>69</v>
      </c>
      <c r="H21">
        <f>SUM(F21/20)</f>
        <v>0</v>
      </c>
    </row>
    <row r="22" spans="1:8" x14ac:dyDescent="0.2">
      <c r="A22" t="s">
        <v>6</v>
      </c>
      <c r="B22" t="b">
        <v>1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  <c r="H23" s="22" t="s">
        <v>73</v>
      </c>
    </row>
    <row r="24" spans="1:8" x14ac:dyDescent="0.2">
      <c r="A24" t="s">
        <v>4</v>
      </c>
      <c r="B24" t="s">
        <v>46</v>
      </c>
      <c r="E24" t="s">
        <v>47</v>
      </c>
      <c r="F24" t="e">
        <f>SUM(B161,B157,B153,B149,B145,B141,B137,B133,B129,B125,B121,B117,B113,B109,B105,B101,B97,B93,B89,B85)-(H11*H9)</f>
        <v>#DIV/0!</v>
      </c>
      <c r="G24" t="e">
        <f>H11</f>
        <v>#DIV/0!</v>
      </c>
      <c r="H24" t="e">
        <f>SUM(F24/(20-H9))</f>
        <v>#DIV/0!</v>
      </c>
    </row>
    <row r="25" spans="1:8" x14ac:dyDescent="0.2">
      <c r="A25" t="s">
        <v>5</v>
      </c>
      <c r="B25">
        <v>4</v>
      </c>
      <c r="E25" t="s">
        <v>71</v>
      </c>
      <c r="F25" t="e">
        <f>SUM(F5-F24)</f>
        <v>#DIV/0!</v>
      </c>
      <c r="G25" t="e">
        <f>SUM(F6-((H11)*H9))/F29</f>
        <v>#DIV/0!</v>
      </c>
      <c r="H25" t="e">
        <f>SUM(F25/(20-(H3-H9)))</f>
        <v>#DIV/0!</v>
      </c>
    </row>
    <row r="26" spans="1:8" x14ac:dyDescent="0.2">
      <c r="A26" t="s">
        <v>6</v>
      </c>
      <c r="B26" t="b">
        <v>0</v>
      </c>
      <c r="G26" t="e">
        <f>SUM(F6/H3)</f>
        <v>#DIV/0!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0</v>
      </c>
      <c r="H28">
        <f>SUM(H9/20)*100</f>
        <v>0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0</v>
      </c>
      <c r="H29">
        <f xml:space="preserve"> SUM(100-H15)</f>
        <v>0</v>
      </c>
    </row>
    <row r="30" spans="1:8" x14ac:dyDescent="0.2">
      <c r="A30" t="s">
        <v>6</v>
      </c>
      <c r="B30" t="b">
        <v>1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5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1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5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1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1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A1048-313B-AA4D-BE92-76D9632D1A7D}">
  <dimension ref="A1:H162"/>
  <sheetViews>
    <sheetView workbookViewId="0">
      <selection activeCell="H4" sqref="H4"/>
    </sheetView>
  </sheetViews>
  <sheetFormatPr baseColWidth="10" defaultRowHeight="16" x14ac:dyDescent="0.2"/>
  <cols>
    <col min="2" max="2" width="14.6640625" customWidth="1"/>
    <col min="5" max="5" width="33.33203125" customWidth="1"/>
    <col min="7" max="7" width="17.33203125" customWidth="1"/>
    <col min="8" max="8" width="17.5" customWidth="1"/>
  </cols>
  <sheetData>
    <row r="1" spans="1:8" ht="17" thickBot="1" x14ac:dyDescent="0.25">
      <c r="A1" t="s">
        <v>0</v>
      </c>
      <c r="B1">
        <v>59</v>
      </c>
    </row>
    <row r="2" spans="1:8" x14ac:dyDescent="0.2">
      <c r="A2" t="s">
        <v>1</v>
      </c>
      <c r="B2">
        <v>19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15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37.5</v>
      </c>
    </row>
    <row r="5" spans="1:8" x14ac:dyDescent="0.2">
      <c r="A5" t="s">
        <v>5</v>
      </c>
      <c r="B5">
        <v>2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56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SUM(B161,B129,B113,B101,B97,B89,B85,B13,B21,B37,B41,B45,B49,B53,B61)</f>
        <v>36</v>
      </c>
      <c r="G6" s="6" t="s">
        <v>55</v>
      </c>
      <c r="H6" s="7">
        <f>SUM(F5/F7)</f>
        <v>2.2400000000000002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25</v>
      </c>
      <c r="G7" s="15" t="s">
        <v>56</v>
      </c>
      <c r="H7" s="16">
        <f>SUM(F6)/H3</f>
        <v>2.4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2</v>
      </c>
      <c r="E9" s="5" t="s">
        <v>58</v>
      </c>
      <c r="H9" s="7">
        <v>7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46.666666666666664</v>
      </c>
    </row>
    <row r="11" spans="1:8" ht="17" thickBot="1" x14ac:dyDescent="0.25">
      <c r="A11" s="21" t="s">
        <v>2</v>
      </c>
      <c r="B11" s="21" t="s">
        <v>8</v>
      </c>
      <c r="E11" s="18" t="s">
        <v>59</v>
      </c>
      <c r="F11" s="19"/>
      <c r="G11" s="19"/>
      <c r="H11" s="20">
        <f>SUM(B161,B129,B113,B101,B97,B89,B85)/H9</f>
        <v>2.1428571428571428</v>
      </c>
    </row>
    <row r="12" spans="1:8" x14ac:dyDescent="0.2">
      <c r="A12" s="21" t="s">
        <v>4</v>
      </c>
      <c r="B12" s="21" t="s">
        <v>47</v>
      </c>
      <c r="E12" s="22" t="s">
        <v>60</v>
      </c>
    </row>
    <row r="13" spans="1:8" x14ac:dyDescent="0.2">
      <c r="A13" s="21" t="s">
        <v>5</v>
      </c>
      <c r="B13" s="21">
        <v>3</v>
      </c>
      <c r="H13" s="22" t="s">
        <v>61</v>
      </c>
    </row>
    <row r="14" spans="1:8" x14ac:dyDescent="0.2">
      <c r="A14" s="21" t="s">
        <v>6</v>
      </c>
      <c r="B14" s="21" t="b">
        <v>0</v>
      </c>
      <c r="E14" t="s">
        <v>62</v>
      </c>
      <c r="F14">
        <f>SUM((20-H9))</f>
        <v>13</v>
      </c>
      <c r="H14">
        <f>SUM((F14/20)*100)</f>
        <v>65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12</v>
      </c>
      <c r="H15">
        <f>SUM((F15/20)*100)</f>
        <v>60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2</v>
      </c>
      <c r="E17" t="s">
        <v>65</v>
      </c>
      <c r="F17">
        <f>SUM((20-H9)/20)</f>
        <v>0.65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0.35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12</v>
      </c>
      <c r="G20" t="s">
        <v>68</v>
      </c>
      <c r="H20">
        <f>SUM(F20/20)</f>
        <v>0.6</v>
      </c>
    </row>
    <row r="21" spans="1:8" x14ac:dyDescent="0.2">
      <c r="A21" s="21" t="s">
        <v>5</v>
      </c>
      <c r="B21" s="21">
        <v>2</v>
      </c>
      <c r="E21" t="s">
        <v>66</v>
      </c>
      <c r="F21">
        <f>SUM(H3-H9)</f>
        <v>8</v>
      </c>
      <c r="G21" t="s">
        <v>69</v>
      </c>
      <c r="H21">
        <f>SUM(F21/20)</f>
        <v>0.4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  <c r="H23" s="22" t="s">
        <v>73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32</v>
      </c>
      <c r="G24">
        <f>H11</f>
        <v>2.1428571428571428</v>
      </c>
      <c r="H24">
        <f>SUM(F24/(20-H9))</f>
        <v>2.4615384615384617</v>
      </c>
    </row>
    <row r="25" spans="1:8" x14ac:dyDescent="0.2">
      <c r="A25" t="s">
        <v>5</v>
      </c>
      <c r="B25">
        <v>3</v>
      </c>
      <c r="E25" t="s">
        <v>71</v>
      </c>
      <c r="F25">
        <f>SUM(F5-F24)</f>
        <v>24</v>
      </c>
      <c r="G25">
        <f>SUM(F6-((H11)*H9))/F29</f>
        <v>2.625</v>
      </c>
      <c r="H25">
        <f>SUM(F25/(20-(H3-H9)))</f>
        <v>2</v>
      </c>
    </row>
    <row r="26" spans="1:8" x14ac:dyDescent="0.2">
      <c r="A26" t="s">
        <v>6</v>
      </c>
      <c r="B26" t="b">
        <v>0</v>
      </c>
      <c r="G26">
        <f>SUM(F6/H3)</f>
        <v>2.4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7</v>
      </c>
      <c r="H28">
        <f>SUM(H9/20)*100</f>
        <v>35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8</v>
      </c>
      <c r="H29">
        <f xml:space="preserve"> SUM(100-H15)</f>
        <v>40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1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47</v>
      </c>
    </row>
    <row r="37" spans="1:2" x14ac:dyDescent="0.2">
      <c r="A37" s="21" t="s">
        <v>5</v>
      </c>
      <c r="B37" s="21">
        <v>3</v>
      </c>
    </row>
    <row r="38" spans="1:2" x14ac:dyDescent="0.2">
      <c r="A38" s="21" t="s">
        <v>6</v>
      </c>
      <c r="B38" s="21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47</v>
      </c>
    </row>
    <row r="41" spans="1:2" x14ac:dyDescent="0.2">
      <c r="A41" s="21" t="s">
        <v>5</v>
      </c>
      <c r="B41" s="21">
        <v>3</v>
      </c>
    </row>
    <row r="42" spans="1:2" x14ac:dyDescent="0.2">
      <c r="A42" s="21" t="s">
        <v>6</v>
      </c>
      <c r="B42" s="21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47</v>
      </c>
    </row>
    <row r="45" spans="1:2" x14ac:dyDescent="0.2">
      <c r="A45" s="21" t="s">
        <v>5</v>
      </c>
      <c r="B45" s="21">
        <v>3</v>
      </c>
    </row>
    <row r="46" spans="1:2" x14ac:dyDescent="0.2">
      <c r="A46" s="21" t="s">
        <v>6</v>
      </c>
      <c r="B46" s="21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47</v>
      </c>
    </row>
    <row r="49" spans="1:2" x14ac:dyDescent="0.2">
      <c r="A49" s="21" t="s">
        <v>5</v>
      </c>
      <c r="B49" s="21">
        <v>3</v>
      </c>
    </row>
    <row r="50" spans="1:2" x14ac:dyDescent="0.2">
      <c r="A50" s="21" t="s">
        <v>6</v>
      </c>
      <c r="B50" s="21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47</v>
      </c>
    </row>
    <row r="53" spans="1:2" x14ac:dyDescent="0.2">
      <c r="A53" s="21" t="s">
        <v>5</v>
      </c>
      <c r="B53" s="21">
        <v>2</v>
      </c>
    </row>
    <row r="54" spans="1:2" x14ac:dyDescent="0.2">
      <c r="A54" s="21" t="s">
        <v>6</v>
      </c>
      <c r="B54" s="21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47</v>
      </c>
    </row>
    <row r="61" spans="1:2" x14ac:dyDescent="0.2">
      <c r="A61" s="21" t="s">
        <v>5</v>
      </c>
      <c r="B61" s="21">
        <v>2</v>
      </c>
    </row>
    <row r="62" spans="1:2" x14ac:dyDescent="0.2">
      <c r="A62" s="21" t="s">
        <v>6</v>
      </c>
      <c r="B62" s="21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1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1</v>
      </c>
    </row>
    <row r="82" spans="1:2" x14ac:dyDescent="0.2">
      <c r="A82" t="s">
        <v>6</v>
      </c>
      <c r="B82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46</v>
      </c>
    </row>
    <row r="85" spans="1:2" x14ac:dyDescent="0.2">
      <c r="A85" s="21" t="s">
        <v>5</v>
      </c>
      <c r="B85" s="21">
        <v>2</v>
      </c>
    </row>
    <row r="86" spans="1:2" x14ac:dyDescent="0.2">
      <c r="A86" s="21" t="s">
        <v>6</v>
      </c>
      <c r="B86" s="21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46</v>
      </c>
    </row>
    <row r="89" spans="1:2" x14ac:dyDescent="0.2">
      <c r="A89" s="21" t="s">
        <v>5</v>
      </c>
      <c r="B89" s="21">
        <v>2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1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46</v>
      </c>
    </row>
    <row r="97" spans="1:2" x14ac:dyDescent="0.2">
      <c r="A97" s="21" t="s">
        <v>5</v>
      </c>
      <c r="B97" s="21">
        <v>3</v>
      </c>
    </row>
    <row r="98" spans="1:2" x14ac:dyDescent="0.2">
      <c r="A98" s="21" t="s">
        <v>6</v>
      </c>
      <c r="B98" s="21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46</v>
      </c>
    </row>
    <row r="101" spans="1:2" x14ac:dyDescent="0.2">
      <c r="A101" s="21" t="s">
        <v>5</v>
      </c>
      <c r="B101" s="21">
        <v>2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46</v>
      </c>
    </row>
    <row r="113" spans="1:2" x14ac:dyDescent="0.2">
      <c r="A113" s="21" t="s">
        <v>5</v>
      </c>
      <c r="B113" s="21">
        <v>2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1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46</v>
      </c>
    </row>
    <row r="129" spans="1:2" x14ac:dyDescent="0.2">
      <c r="A129" s="21" t="s">
        <v>5</v>
      </c>
      <c r="B129" s="21">
        <v>2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2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2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46</v>
      </c>
    </row>
    <row r="161" spans="1:2" x14ac:dyDescent="0.2">
      <c r="A161" s="21" t="s">
        <v>5</v>
      </c>
      <c r="B161" s="21">
        <v>2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60A0-C54A-2A42-A84C-0525F16CBCFD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7.1640625" customWidth="1"/>
    <col min="5" max="5" width="32.33203125" customWidth="1"/>
    <col min="7" max="7" width="17" customWidth="1"/>
  </cols>
  <sheetData>
    <row r="1" spans="1:8" ht="17" thickBot="1" x14ac:dyDescent="0.25">
      <c r="A1" t="s">
        <v>0</v>
      </c>
      <c r="B1">
        <v>6</v>
      </c>
    </row>
    <row r="2" spans="1:8" x14ac:dyDescent="0.2">
      <c r="A2" t="s">
        <v>1</v>
      </c>
      <c r="B2">
        <v>28</v>
      </c>
      <c r="E2" s="1" t="s">
        <v>48</v>
      </c>
      <c r="F2" s="2"/>
      <c r="G2" s="3" t="s">
        <v>49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50</v>
      </c>
      <c r="H3" s="7">
        <v>19</v>
      </c>
    </row>
    <row r="4" spans="1:8" x14ac:dyDescent="0.2">
      <c r="A4" s="21" t="s">
        <v>4</v>
      </c>
      <c r="B4" s="21" t="s">
        <v>47</v>
      </c>
      <c r="E4" s="5"/>
      <c r="G4" s="6" t="s">
        <v>51</v>
      </c>
      <c r="H4" s="7">
        <f>(H3/40)*100</f>
        <v>47.5</v>
      </c>
    </row>
    <row r="5" spans="1:8" x14ac:dyDescent="0.2">
      <c r="A5" s="21" t="s">
        <v>5</v>
      </c>
      <c r="B5" s="21">
        <v>3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69</v>
      </c>
      <c r="G5" s="10" t="s">
        <v>53</v>
      </c>
      <c r="H5" s="7"/>
    </row>
    <row r="6" spans="1:8" x14ac:dyDescent="0.2">
      <c r="A6" s="21" t="s">
        <v>6</v>
      </c>
      <c r="B6" s="21" t="b">
        <v>1</v>
      </c>
      <c r="E6" s="11" t="s">
        <v>54</v>
      </c>
      <c r="F6" s="12">
        <f>SUM(B161,B153,B137,B125,B121,B117,B113,B109,B105,B101,B97,B93,B89,B85,B5,B21,B41,B45,B57)</f>
        <v>57</v>
      </c>
      <c r="G6" s="6" t="s">
        <v>55</v>
      </c>
      <c r="H6" s="7">
        <f>SUM(F5/F7)</f>
        <v>3.2857142857142856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21</v>
      </c>
      <c r="G7" s="15" t="s">
        <v>56</v>
      </c>
      <c r="H7" s="16">
        <f>SUM(F6)/H3</f>
        <v>3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3</v>
      </c>
      <c r="E9" s="5" t="s">
        <v>58</v>
      </c>
      <c r="H9" s="7">
        <v>14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73.68421052631578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SUM(B161,B153,B137,B125,B121,B117,B113,B109,B105,B101,B97,B93,B89,B85)/H9</f>
        <v>3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3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6</v>
      </c>
      <c r="H14">
        <f>SUM((F14/20)*100)</f>
        <v>30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15</v>
      </c>
      <c r="H15">
        <f>SUM((F15/20)*100)</f>
        <v>75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4</v>
      </c>
      <c r="E17" t="s">
        <v>65</v>
      </c>
      <c r="F17">
        <f>SUM((20-H9)/20)</f>
        <v>0.3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0.7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15</v>
      </c>
      <c r="G20" t="s">
        <v>68</v>
      </c>
      <c r="H20">
        <f>SUM(F20/20)</f>
        <v>0.75</v>
      </c>
    </row>
    <row r="21" spans="1:8" x14ac:dyDescent="0.2">
      <c r="A21" s="21" t="s">
        <v>5</v>
      </c>
      <c r="B21" s="21">
        <v>3</v>
      </c>
      <c r="E21" t="s">
        <v>66</v>
      </c>
      <c r="F21">
        <f>SUM(H3-H9)</f>
        <v>5</v>
      </c>
      <c r="G21" t="s">
        <v>69</v>
      </c>
      <c r="H21">
        <f>SUM(F21/20)</f>
        <v>0.25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22</v>
      </c>
      <c r="G24">
        <f>H11</f>
        <v>3</v>
      </c>
      <c r="H24">
        <f>SUM(F24/(20-H9))</f>
        <v>3.6666666666666665</v>
      </c>
    </row>
    <row r="25" spans="1:8" x14ac:dyDescent="0.2">
      <c r="A25" t="s">
        <v>5</v>
      </c>
      <c r="B25">
        <v>3</v>
      </c>
      <c r="E25" t="s">
        <v>71</v>
      </c>
      <c r="F25">
        <f>SUM(F5-F24)</f>
        <v>47</v>
      </c>
      <c r="G25">
        <f>SUM(F6-((H11)*H9))/F29</f>
        <v>3</v>
      </c>
      <c r="H25">
        <f>SUM(F25/(20-(H3-H9)))</f>
        <v>3.1333333333333333</v>
      </c>
    </row>
    <row r="26" spans="1:8" x14ac:dyDescent="0.2">
      <c r="A26" t="s">
        <v>6</v>
      </c>
      <c r="B26" t="b">
        <v>0</v>
      </c>
      <c r="G26">
        <f>SUM(F6/H3)</f>
        <v>3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14</v>
      </c>
      <c r="H28">
        <f>SUM(H9/20)*100</f>
        <v>70</v>
      </c>
    </row>
    <row r="29" spans="1:8" x14ac:dyDescent="0.2">
      <c r="A29" t="s">
        <v>5</v>
      </c>
      <c r="B29">
        <v>3</v>
      </c>
      <c r="E29" t="s">
        <v>71</v>
      </c>
      <c r="F29">
        <f>SUM(20-F15)</f>
        <v>5</v>
      </c>
      <c r="H29">
        <f xml:space="preserve"> SUM(100-H15)</f>
        <v>25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47</v>
      </c>
    </row>
    <row r="41" spans="1:2" x14ac:dyDescent="0.2">
      <c r="A41" s="21" t="s">
        <v>5</v>
      </c>
      <c r="B41" s="21">
        <v>3</v>
      </c>
    </row>
    <row r="42" spans="1:2" x14ac:dyDescent="0.2">
      <c r="A42" s="21" t="s">
        <v>6</v>
      </c>
      <c r="B42" s="21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47</v>
      </c>
    </row>
    <row r="45" spans="1:2" x14ac:dyDescent="0.2">
      <c r="A45" s="21" t="s">
        <v>5</v>
      </c>
      <c r="B45" s="21">
        <v>3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47</v>
      </c>
    </row>
    <row r="57" spans="1:2" x14ac:dyDescent="0.2">
      <c r="A57" s="21" t="s">
        <v>5</v>
      </c>
      <c r="B57" s="21">
        <v>3</v>
      </c>
    </row>
    <row r="58" spans="1:2" x14ac:dyDescent="0.2">
      <c r="A58" s="21" t="s">
        <v>6</v>
      </c>
      <c r="B58" s="21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46</v>
      </c>
    </row>
    <row r="85" spans="1:2" x14ac:dyDescent="0.2">
      <c r="A85" s="21" t="s">
        <v>5</v>
      </c>
      <c r="B85" s="21">
        <v>3</v>
      </c>
    </row>
    <row r="86" spans="1:2" x14ac:dyDescent="0.2">
      <c r="A86" s="21" t="s">
        <v>6</v>
      </c>
      <c r="B86" s="21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46</v>
      </c>
    </row>
    <row r="89" spans="1:2" x14ac:dyDescent="0.2">
      <c r="A89" s="21" t="s">
        <v>5</v>
      </c>
      <c r="B89" s="21">
        <v>3</v>
      </c>
    </row>
    <row r="90" spans="1:2" x14ac:dyDescent="0.2">
      <c r="A90" s="21" t="s">
        <v>6</v>
      </c>
      <c r="B90" s="21" t="b">
        <v>0</v>
      </c>
    </row>
    <row r="91" spans="1:2" x14ac:dyDescent="0.2">
      <c r="A91" s="21" t="s">
        <v>2</v>
      </c>
      <c r="B91" s="21" t="s">
        <v>28</v>
      </c>
    </row>
    <row r="92" spans="1:2" x14ac:dyDescent="0.2">
      <c r="A92" s="21" t="s">
        <v>4</v>
      </c>
      <c r="B92" s="21" t="s">
        <v>46</v>
      </c>
    </row>
    <row r="93" spans="1:2" x14ac:dyDescent="0.2">
      <c r="A93" s="21" t="s">
        <v>5</v>
      </c>
      <c r="B93" s="21">
        <v>2</v>
      </c>
    </row>
    <row r="94" spans="1:2" x14ac:dyDescent="0.2">
      <c r="A94" s="21" t="s">
        <v>6</v>
      </c>
      <c r="B94" s="21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46</v>
      </c>
    </row>
    <row r="97" spans="1:2" x14ac:dyDescent="0.2">
      <c r="A97" s="21" t="s">
        <v>5</v>
      </c>
      <c r="B97" s="21">
        <v>3</v>
      </c>
    </row>
    <row r="98" spans="1:2" x14ac:dyDescent="0.2">
      <c r="A98" s="21" t="s">
        <v>6</v>
      </c>
      <c r="B98" s="21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46</v>
      </c>
    </row>
    <row r="101" spans="1:2" x14ac:dyDescent="0.2">
      <c r="A101" s="21" t="s">
        <v>5</v>
      </c>
      <c r="B101" s="21">
        <v>3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46</v>
      </c>
    </row>
    <row r="105" spans="1:2" x14ac:dyDescent="0.2">
      <c r="A105" s="21" t="s">
        <v>5</v>
      </c>
      <c r="B105" s="21">
        <v>3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46</v>
      </c>
    </row>
    <row r="109" spans="1:2" x14ac:dyDescent="0.2">
      <c r="A109" s="21" t="s">
        <v>5</v>
      </c>
      <c r="B109" s="21">
        <v>3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46</v>
      </c>
    </row>
    <row r="113" spans="1:2" x14ac:dyDescent="0.2">
      <c r="A113" s="21" t="s">
        <v>5</v>
      </c>
      <c r="B113" s="21">
        <v>3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46</v>
      </c>
    </row>
    <row r="117" spans="1:2" x14ac:dyDescent="0.2">
      <c r="A117" s="21" t="s">
        <v>5</v>
      </c>
      <c r="B117" s="21">
        <v>3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46</v>
      </c>
    </row>
    <row r="121" spans="1:2" x14ac:dyDescent="0.2">
      <c r="A121" s="21" t="s">
        <v>5</v>
      </c>
      <c r="B121" s="21">
        <v>3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46</v>
      </c>
    </row>
    <row r="125" spans="1:2" x14ac:dyDescent="0.2">
      <c r="A125" s="21" t="s">
        <v>5</v>
      </c>
      <c r="B125" s="21">
        <v>3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s="21" t="s">
        <v>2</v>
      </c>
      <c r="B135" s="21" t="s">
        <v>39</v>
      </c>
    </row>
    <row r="136" spans="1:2" x14ac:dyDescent="0.2">
      <c r="A136" s="21" t="s">
        <v>4</v>
      </c>
      <c r="B136" s="21" t="s">
        <v>46</v>
      </c>
    </row>
    <row r="137" spans="1:2" x14ac:dyDescent="0.2">
      <c r="A137" s="21" t="s">
        <v>5</v>
      </c>
      <c r="B137" s="21">
        <v>4</v>
      </c>
    </row>
    <row r="138" spans="1:2" x14ac:dyDescent="0.2">
      <c r="A138" s="21" t="s">
        <v>6</v>
      </c>
      <c r="B138" s="21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1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1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1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46</v>
      </c>
    </row>
    <row r="153" spans="1:2" x14ac:dyDescent="0.2">
      <c r="A153" s="21" t="s">
        <v>5</v>
      </c>
      <c r="B153" s="21">
        <v>3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46</v>
      </c>
    </row>
    <row r="161" spans="1:2" x14ac:dyDescent="0.2">
      <c r="A161" s="21" t="s">
        <v>5</v>
      </c>
      <c r="B161" s="21">
        <v>3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68B1-4B0D-6E4A-9417-8B7A2716F1D7}">
  <dimension ref="A1:H162"/>
  <sheetViews>
    <sheetView workbookViewId="0">
      <selection activeCell="H4" sqref="H4"/>
    </sheetView>
  </sheetViews>
  <sheetFormatPr baseColWidth="10" defaultRowHeight="16" x14ac:dyDescent="0.2"/>
  <cols>
    <col min="2" max="2" width="15.83203125" customWidth="1"/>
    <col min="5" max="5" width="33" customWidth="1"/>
    <col min="7" max="7" width="18" customWidth="1"/>
    <col min="8" max="8" width="17.5" customWidth="1"/>
  </cols>
  <sheetData>
    <row r="1" spans="1:8" ht="17" thickBot="1" x14ac:dyDescent="0.25">
      <c r="A1" t="s">
        <v>0</v>
      </c>
      <c r="B1">
        <v>60</v>
      </c>
    </row>
    <row r="2" spans="1:8" x14ac:dyDescent="0.2">
      <c r="A2" t="s">
        <v>1</v>
      </c>
      <c r="B2">
        <v>23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10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25</v>
      </c>
    </row>
    <row r="5" spans="1:8" x14ac:dyDescent="0.2">
      <c r="A5" t="s">
        <v>5</v>
      </c>
      <c r="B5">
        <v>4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108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SUM(B157,B105,B101,B97,B21,B41,B49,B53,B73,B81)</f>
        <v>32</v>
      </c>
      <c r="G6" s="6" t="s">
        <v>55</v>
      </c>
      <c r="H6" s="7">
        <f>SUM(F5/F7)</f>
        <v>3.6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30</v>
      </c>
      <c r="G7" s="15" t="s">
        <v>56</v>
      </c>
      <c r="H7" s="16">
        <f>SUM(F6)/H3</f>
        <v>3.2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3</v>
      </c>
      <c r="E9" s="5" t="s">
        <v>58</v>
      </c>
      <c r="H9" s="7">
        <v>4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40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SUM(B157,B105,B101,B97)/H9</f>
        <v>3.25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3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16</v>
      </c>
      <c r="H14">
        <f>SUM((F14/20)*100)</f>
        <v>80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14</v>
      </c>
      <c r="H15">
        <f>SUM((F15/20)*100)</f>
        <v>70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2</v>
      </c>
      <c r="E17" t="s">
        <v>65</v>
      </c>
      <c r="F17">
        <f>SUM((20-H9)/20)</f>
        <v>0.8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0.2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14</v>
      </c>
      <c r="G20" t="s">
        <v>68</v>
      </c>
      <c r="H20">
        <f>SUM(F20/20)</f>
        <v>0.7</v>
      </c>
    </row>
    <row r="21" spans="1:8" x14ac:dyDescent="0.2">
      <c r="A21" s="21" t="s">
        <v>5</v>
      </c>
      <c r="B21" s="21">
        <v>3</v>
      </c>
      <c r="E21" t="s">
        <v>66</v>
      </c>
      <c r="F21">
        <f>SUM(H3-H9)</f>
        <v>6</v>
      </c>
      <c r="G21" t="s">
        <v>69</v>
      </c>
      <c r="H21">
        <f>SUM(F21/20)</f>
        <v>0.3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  <c r="H23" s="22" t="s">
        <v>73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66</v>
      </c>
      <c r="G24">
        <f>H11</f>
        <v>3.25</v>
      </c>
      <c r="H24">
        <f>SUM(F24/(20-H9))</f>
        <v>4.125</v>
      </c>
    </row>
    <row r="25" spans="1:8" x14ac:dyDescent="0.2">
      <c r="A25" t="s">
        <v>5</v>
      </c>
      <c r="B25">
        <v>3</v>
      </c>
      <c r="E25" t="s">
        <v>71</v>
      </c>
      <c r="F25">
        <f>SUM(F5-F24)</f>
        <v>42</v>
      </c>
      <c r="G25">
        <f>SUM(F6-((H11)*H9))/F29</f>
        <v>3.1666666666666665</v>
      </c>
      <c r="H25">
        <f>SUM(F25/(20-(H3-H9)))</f>
        <v>3</v>
      </c>
    </row>
    <row r="26" spans="1:8" x14ac:dyDescent="0.2">
      <c r="A26" t="s">
        <v>6</v>
      </c>
      <c r="B26" t="b">
        <v>0</v>
      </c>
      <c r="G26">
        <f>SUM(F6/H3)</f>
        <v>3.2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4</v>
      </c>
      <c r="H28">
        <f>SUM(H9/20)*100</f>
        <v>20</v>
      </c>
    </row>
    <row r="29" spans="1:8" x14ac:dyDescent="0.2">
      <c r="A29" t="s">
        <v>5</v>
      </c>
      <c r="B29">
        <v>2</v>
      </c>
      <c r="E29" t="s">
        <v>71</v>
      </c>
      <c r="F29">
        <f>SUM(20-F15)</f>
        <v>6</v>
      </c>
      <c r="H29">
        <f xml:space="preserve"> SUM(100-H15)</f>
        <v>30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47</v>
      </c>
    </row>
    <row r="41" spans="1:2" x14ac:dyDescent="0.2">
      <c r="A41" s="21" t="s">
        <v>5</v>
      </c>
      <c r="B41" s="21">
        <v>3</v>
      </c>
    </row>
    <row r="42" spans="1:2" x14ac:dyDescent="0.2">
      <c r="A42" s="21" t="s">
        <v>6</v>
      </c>
      <c r="B42" s="21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47</v>
      </c>
    </row>
    <row r="49" spans="1:2" x14ac:dyDescent="0.2">
      <c r="A49" s="21" t="s">
        <v>5</v>
      </c>
      <c r="B49" s="21">
        <v>4</v>
      </c>
    </row>
    <row r="50" spans="1:2" x14ac:dyDescent="0.2">
      <c r="A50" s="21" t="s">
        <v>6</v>
      </c>
      <c r="B50" s="21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47</v>
      </c>
    </row>
    <row r="53" spans="1:2" x14ac:dyDescent="0.2">
      <c r="A53" s="21" t="s">
        <v>5</v>
      </c>
      <c r="B53" s="21">
        <v>2</v>
      </c>
    </row>
    <row r="54" spans="1:2" x14ac:dyDescent="0.2">
      <c r="A54" s="21" t="s">
        <v>6</v>
      </c>
      <c r="B54" s="21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4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47</v>
      </c>
    </row>
    <row r="81" spans="1:2" x14ac:dyDescent="0.2">
      <c r="A81" s="21" t="s">
        <v>5</v>
      </c>
      <c r="B81" s="21">
        <v>3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46</v>
      </c>
    </row>
    <row r="97" spans="1:2" x14ac:dyDescent="0.2">
      <c r="A97" s="21" t="s">
        <v>5</v>
      </c>
      <c r="B97" s="21">
        <v>3</v>
      </c>
    </row>
    <row r="98" spans="1:2" x14ac:dyDescent="0.2">
      <c r="A98" s="21" t="s">
        <v>6</v>
      </c>
      <c r="B98" s="21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46</v>
      </c>
    </row>
    <row r="101" spans="1:2" x14ac:dyDescent="0.2">
      <c r="A101" s="21" t="s">
        <v>5</v>
      </c>
      <c r="B101" s="21">
        <v>4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46</v>
      </c>
    </row>
    <row r="105" spans="1:2" x14ac:dyDescent="0.2">
      <c r="A105" s="21" t="s">
        <v>5</v>
      </c>
      <c r="B105" s="21">
        <v>3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5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s="21" t="s">
        <v>2</v>
      </c>
      <c r="B155" s="21" t="s">
        <v>44</v>
      </c>
    </row>
    <row r="156" spans="1:2" x14ac:dyDescent="0.2">
      <c r="A156" s="21" t="s">
        <v>4</v>
      </c>
      <c r="B156" s="21" t="s">
        <v>46</v>
      </c>
    </row>
    <row r="157" spans="1:2" x14ac:dyDescent="0.2">
      <c r="A157" s="21" t="s">
        <v>5</v>
      </c>
      <c r="B157" s="21">
        <v>3</v>
      </c>
    </row>
    <row r="158" spans="1:2" x14ac:dyDescent="0.2">
      <c r="A158" s="21" t="s">
        <v>6</v>
      </c>
      <c r="B158" s="21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892D-8FFF-7748-9412-904E566E6ACD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61</v>
      </c>
    </row>
    <row r="2" spans="1:2" x14ac:dyDescent="0.2">
      <c r="A2" t="s">
        <v>1</v>
      </c>
      <c r="B2">
        <v>21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47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47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47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46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46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46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6553-D02E-1249-B5DC-635D0B9CCF65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62</v>
      </c>
    </row>
    <row r="2" spans="1:2" x14ac:dyDescent="0.2">
      <c r="A2" t="s">
        <v>1</v>
      </c>
      <c r="B2">
        <v>20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5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2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5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2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AE81-3A6C-C14B-B38D-758369678BEB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63</v>
      </c>
    </row>
    <row r="2" spans="1:2" x14ac:dyDescent="0.2">
      <c r="A2" t="s">
        <v>1</v>
      </c>
      <c r="B2">
        <v>23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47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47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47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47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47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47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47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47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47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47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47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47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47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47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47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47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47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47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46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46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46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DABDB-1890-F24F-900E-3F636CD0A5D9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64</v>
      </c>
    </row>
    <row r="2" spans="1:2" x14ac:dyDescent="0.2">
      <c r="A2" t="s">
        <v>1</v>
      </c>
      <c r="B2">
        <v>21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5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1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0E21-3E8B-A442-9694-F3ECF7062879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65</v>
      </c>
    </row>
    <row r="2" spans="1:2" x14ac:dyDescent="0.2">
      <c r="A2" t="s">
        <v>1</v>
      </c>
      <c r="B2">
        <v>19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47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1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46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6C05-D8B3-5A4E-B7D4-FB012BAA2808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66</v>
      </c>
    </row>
    <row r="2" spans="1:2" x14ac:dyDescent="0.2">
      <c r="A2" t="s">
        <v>1</v>
      </c>
      <c r="B2">
        <v>24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1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47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1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47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47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1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1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1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1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1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46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2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1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1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9390-910A-0C40-820F-AA69B1AE958C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67</v>
      </c>
    </row>
    <row r="2" spans="1:2" x14ac:dyDescent="0.2">
      <c r="A2" t="s">
        <v>1</v>
      </c>
      <c r="B2">
        <v>24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47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47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47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47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47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47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46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46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46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0498-A167-C545-840D-471CA54CDF10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68</v>
      </c>
    </row>
    <row r="2" spans="1:2" x14ac:dyDescent="0.2">
      <c r="A2" t="s">
        <v>1</v>
      </c>
      <c r="B2">
        <v>20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5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1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1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47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1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E4E8-2F12-454E-A238-D97F10914AB9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69</v>
      </c>
    </row>
    <row r="2" spans="1:2" x14ac:dyDescent="0.2">
      <c r="A2" t="s">
        <v>1</v>
      </c>
      <c r="B2">
        <v>22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47</v>
      </c>
    </row>
    <row r="17" spans="1:2" x14ac:dyDescent="0.2">
      <c r="A17" t="s">
        <v>5</v>
      </c>
      <c r="B17">
        <v>5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5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5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47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5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5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5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1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E293-B28D-7446-AAFA-8DA431467A50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7.83203125" customWidth="1"/>
    <col min="5" max="5" width="32.5" customWidth="1"/>
    <col min="7" max="7" width="17" customWidth="1"/>
  </cols>
  <sheetData>
    <row r="1" spans="1:8" ht="17" thickBot="1" x14ac:dyDescent="0.25">
      <c r="A1" t="s">
        <v>0</v>
      </c>
      <c r="B1">
        <v>7</v>
      </c>
    </row>
    <row r="2" spans="1:8" x14ac:dyDescent="0.2">
      <c r="A2" t="s">
        <v>1</v>
      </c>
      <c r="B2">
        <v>20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12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30</v>
      </c>
    </row>
    <row r="5" spans="1:8" x14ac:dyDescent="0.2">
      <c r="A5" t="s">
        <v>5</v>
      </c>
      <c r="B5">
        <v>5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111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SUM(B121,B105,B101,B97,B89,B17,B21,B49,B53,B65,B73,B81)</f>
        <v>33</v>
      </c>
      <c r="G6" s="6" t="s">
        <v>55</v>
      </c>
      <c r="H6" s="7">
        <f>SUM(F5/F7)</f>
        <v>3.9642857142857144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28</v>
      </c>
      <c r="G7" s="15" t="s">
        <v>56</v>
      </c>
      <c r="H7" s="16">
        <f>SUM(F6)/H3</f>
        <v>2.75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4</v>
      </c>
      <c r="E9" s="5" t="s">
        <v>58</v>
      </c>
      <c r="H9" s="7">
        <v>5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41.666666666666671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SUM(B121,B105,B101,B97,B89)/H9</f>
        <v>2.2000000000000002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3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15</v>
      </c>
      <c r="H14">
        <f>SUM((F14/20)*100)</f>
        <v>75</v>
      </c>
    </row>
    <row r="15" spans="1:8" x14ac:dyDescent="0.2">
      <c r="A15" s="21" t="s">
        <v>2</v>
      </c>
      <c r="B15" s="21" t="s">
        <v>9</v>
      </c>
      <c r="E15" t="s">
        <v>63</v>
      </c>
      <c r="F15">
        <f>SUM(20-(H3-H9))</f>
        <v>13</v>
      </c>
      <c r="H15">
        <f>SUM((F15/20)*100)</f>
        <v>65</v>
      </c>
    </row>
    <row r="16" spans="1:8" x14ac:dyDescent="0.2">
      <c r="A16" s="21" t="s">
        <v>4</v>
      </c>
      <c r="B16" s="21" t="s">
        <v>47</v>
      </c>
      <c r="E16" s="22" t="s">
        <v>64</v>
      </c>
    </row>
    <row r="17" spans="1:8" x14ac:dyDescent="0.2">
      <c r="A17" s="21" t="s">
        <v>5</v>
      </c>
      <c r="B17" s="21">
        <v>3</v>
      </c>
      <c r="E17" t="s">
        <v>65</v>
      </c>
      <c r="F17">
        <f>SUM((20-H9)/20)</f>
        <v>0.75</v>
      </c>
    </row>
    <row r="18" spans="1:8" x14ac:dyDescent="0.2">
      <c r="A18" s="21" t="s">
        <v>6</v>
      </c>
      <c r="B18" s="21" t="b">
        <v>0</v>
      </c>
      <c r="E18" t="s">
        <v>66</v>
      </c>
      <c r="F18">
        <f>SUM(H9/20)</f>
        <v>0.25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13</v>
      </c>
      <c r="G20" t="s">
        <v>68</v>
      </c>
      <c r="H20">
        <f>SUM(F20/20)</f>
        <v>0.65</v>
      </c>
    </row>
    <row r="21" spans="1:8" x14ac:dyDescent="0.2">
      <c r="A21" s="21" t="s">
        <v>5</v>
      </c>
      <c r="B21" s="21">
        <v>4</v>
      </c>
      <c r="E21" t="s">
        <v>66</v>
      </c>
      <c r="F21">
        <f>SUM(H3-H9)</f>
        <v>7</v>
      </c>
      <c r="G21" t="s">
        <v>69</v>
      </c>
      <c r="H21">
        <f>SUM(F21/20)</f>
        <v>0.35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64</v>
      </c>
      <c r="G24">
        <f>H11</f>
        <v>2.2000000000000002</v>
      </c>
      <c r="H24">
        <f>SUM(F24/(20-H9))</f>
        <v>4.2666666666666666</v>
      </c>
    </row>
    <row r="25" spans="1:8" x14ac:dyDescent="0.2">
      <c r="A25" t="s">
        <v>5</v>
      </c>
      <c r="B25">
        <v>5</v>
      </c>
      <c r="E25" t="s">
        <v>71</v>
      </c>
      <c r="F25">
        <f>SUM(F5-F24)</f>
        <v>47</v>
      </c>
      <c r="G25">
        <f>SUM(F6-((H11)*H9))/F29</f>
        <v>3.1428571428571428</v>
      </c>
      <c r="H25">
        <f>SUM(F25/(20-(H3-H9)))</f>
        <v>3.6153846153846154</v>
      </c>
    </row>
    <row r="26" spans="1:8" x14ac:dyDescent="0.2">
      <c r="A26" t="s">
        <v>6</v>
      </c>
      <c r="B26" t="b">
        <v>0</v>
      </c>
      <c r="G26">
        <f>SUM(F6/H3)</f>
        <v>2.75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5</v>
      </c>
      <c r="H28">
        <f>SUM(H9/20)*100</f>
        <v>25</v>
      </c>
    </row>
    <row r="29" spans="1:8" x14ac:dyDescent="0.2">
      <c r="A29" t="s">
        <v>5</v>
      </c>
      <c r="B29">
        <v>4</v>
      </c>
      <c r="E29" t="s">
        <v>71</v>
      </c>
      <c r="F29">
        <f>SUM(20-F15)</f>
        <v>7</v>
      </c>
      <c r="H29">
        <f xml:space="preserve"> SUM(100-H15)</f>
        <v>35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47</v>
      </c>
    </row>
    <row r="49" spans="1:2" x14ac:dyDescent="0.2">
      <c r="A49" s="21" t="s">
        <v>5</v>
      </c>
      <c r="B49" s="21">
        <v>4</v>
      </c>
    </row>
    <row r="50" spans="1:2" x14ac:dyDescent="0.2">
      <c r="A50" s="21" t="s">
        <v>6</v>
      </c>
      <c r="B50" s="21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47</v>
      </c>
    </row>
    <row r="53" spans="1:2" x14ac:dyDescent="0.2">
      <c r="A53" s="21" t="s">
        <v>5</v>
      </c>
      <c r="B53" s="21">
        <v>4</v>
      </c>
    </row>
    <row r="54" spans="1:2" x14ac:dyDescent="0.2">
      <c r="A54" s="21" t="s">
        <v>6</v>
      </c>
      <c r="B54" s="21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47</v>
      </c>
    </row>
    <row r="65" spans="1:2" x14ac:dyDescent="0.2">
      <c r="A65" s="21" t="s">
        <v>5</v>
      </c>
      <c r="B65" s="21">
        <v>2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1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1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47</v>
      </c>
    </row>
    <row r="81" spans="1:2" x14ac:dyDescent="0.2">
      <c r="A81" s="21" t="s">
        <v>5</v>
      </c>
      <c r="B81" s="21">
        <v>4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46</v>
      </c>
    </row>
    <row r="89" spans="1:2" x14ac:dyDescent="0.2">
      <c r="A89" s="21" t="s">
        <v>5</v>
      </c>
      <c r="B89" s="21">
        <v>2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46</v>
      </c>
    </row>
    <row r="97" spans="1:2" x14ac:dyDescent="0.2">
      <c r="A97" s="21" t="s">
        <v>5</v>
      </c>
      <c r="B97" s="21">
        <v>2</v>
      </c>
    </row>
    <row r="98" spans="1:2" x14ac:dyDescent="0.2">
      <c r="A98" s="21" t="s">
        <v>6</v>
      </c>
      <c r="B98" s="21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46</v>
      </c>
    </row>
    <row r="101" spans="1:2" x14ac:dyDescent="0.2">
      <c r="A101" s="21" t="s">
        <v>5</v>
      </c>
      <c r="B101" s="21">
        <v>2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46</v>
      </c>
    </row>
    <row r="105" spans="1:2" x14ac:dyDescent="0.2">
      <c r="A105" s="21" t="s">
        <v>5</v>
      </c>
      <c r="B105" s="21">
        <v>3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46</v>
      </c>
    </row>
    <row r="121" spans="1:2" x14ac:dyDescent="0.2">
      <c r="A121" s="21" t="s">
        <v>5</v>
      </c>
      <c r="B121" s="21">
        <v>2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9DB2-FA4B-FE41-808E-693775591325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70</v>
      </c>
    </row>
    <row r="2" spans="1:2" x14ac:dyDescent="0.2">
      <c r="A2" t="s">
        <v>1</v>
      </c>
      <c r="B2">
        <v>18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47</v>
      </c>
    </row>
    <row r="5" spans="1:2" x14ac:dyDescent="0.2">
      <c r="A5" t="s">
        <v>5</v>
      </c>
      <c r="B5">
        <v>2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2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47</v>
      </c>
    </row>
    <row r="13" spans="1:2" x14ac:dyDescent="0.2">
      <c r="A13" t="s">
        <v>5</v>
      </c>
      <c r="B13">
        <v>2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2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47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2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2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47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47</v>
      </c>
    </row>
    <row r="45" spans="1:2" x14ac:dyDescent="0.2">
      <c r="A45" t="s">
        <v>5</v>
      </c>
      <c r="B45">
        <v>5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47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47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47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46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46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46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46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46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2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46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46</v>
      </c>
    </row>
    <row r="133" spans="1:2" x14ac:dyDescent="0.2">
      <c r="A133" t="s">
        <v>5</v>
      </c>
      <c r="B133">
        <v>2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46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46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46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2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2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46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96B3-5765-A244-B738-A9C0E7AA43DB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71</v>
      </c>
    </row>
    <row r="2" spans="1:2" x14ac:dyDescent="0.2">
      <c r="A2" t="s">
        <v>1</v>
      </c>
      <c r="B2">
        <v>24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2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47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2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47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47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47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47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46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46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46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1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46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46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1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2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7806-B673-D748-9266-BE07B143BF0E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72</v>
      </c>
    </row>
    <row r="2" spans="1:2" x14ac:dyDescent="0.2">
      <c r="A2" t="s">
        <v>1</v>
      </c>
      <c r="B2">
        <v>22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2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2</v>
      </c>
    </row>
    <row r="14" spans="1:2" x14ac:dyDescent="0.2">
      <c r="A14" t="s">
        <v>6</v>
      </c>
      <c r="B14" t="b">
        <v>1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1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1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5</v>
      </c>
    </row>
    <row r="42" spans="1:2" x14ac:dyDescent="0.2">
      <c r="A42" t="s">
        <v>6</v>
      </c>
      <c r="B42" t="b">
        <v>1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47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47</v>
      </c>
    </row>
    <row r="57" spans="1:2" x14ac:dyDescent="0.2">
      <c r="A57" t="s">
        <v>5</v>
      </c>
      <c r="B57">
        <v>1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5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1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47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5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39C7-4506-B744-B1A7-0EFF35F146F4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73</v>
      </c>
    </row>
    <row r="2" spans="1:2" x14ac:dyDescent="0.2">
      <c r="A2" t="s">
        <v>1</v>
      </c>
      <c r="B2">
        <v>22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1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47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47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46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46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1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1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46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2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686B-D5B3-9F45-8673-072ECF559854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74</v>
      </c>
    </row>
    <row r="2" spans="1:2" x14ac:dyDescent="0.2">
      <c r="A2" t="s">
        <v>1</v>
      </c>
      <c r="B2">
        <v>19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47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2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2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47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47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1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47</v>
      </c>
    </row>
    <row r="45" spans="1:2" x14ac:dyDescent="0.2">
      <c r="A45" t="s">
        <v>5</v>
      </c>
      <c r="B45">
        <v>1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47</v>
      </c>
    </row>
    <row r="61" spans="1:2" x14ac:dyDescent="0.2">
      <c r="A61" t="s">
        <v>5</v>
      </c>
      <c r="B61">
        <v>1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47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46</v>
      </c>
    </row>
    <row r="93" spans="1:2" x14ac:dyDescent="0.2">
      <c r="A93" t="s">
        <v>5</v>
      </c>
      <c r="B93">
        <v>1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46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46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2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46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2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2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46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D6BB-6060-964E-9551-CB7E36906B5D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75</v>
      </c>
    </row>
    <row r="2" spans="1:2" x14ac:dyDescent="0.2">
      <c r="A2" t="s">
        <v>1</v>
      </c>
      <c r="B2">
        <v>19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47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47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47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47</v>
      </c>
    </row>
    <row r="21" spans="1:2" x14ac:dyDescent="0.2">
      <c r="A21" t="s">
        <v>5</v>
      </c>
      <c r="B21">
        <v>1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47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2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47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47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47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47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47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1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47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47</v>
      </c>
    </row>
    <row r="65" spans="1:2" x14ac:dyDescent="0.2">
      <c r="A65" t="s">
        <v>5</v>
      </c>
      <c r="B65">
        <v>1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47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47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47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1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46</v>
      </c>
    </row>
    <row r="89" spans="1:2" x14ac:dyDescent="0.2">
      <c r="A89" t="s">
        <v>5</v>
      </c>
      <c r="B89">
        <v>1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46</v>
      </c>
    </row>
    <row r="97" spans="1:2" x14ac:dyDescent="0.2">
      <c r="A97" t="s">
        <v>5</v>
      </c>
      <c r="B97">
        <v>1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46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46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46</v>
      </c>
    </row>
    <row r="109" spans="1:2" x14ac:dyDescent="0.2">
      <c r="A109" t="s">
        <v>5</v>
      </c>
      <c r="B109">
        <v>1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46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46</v>
      </c>
    </row>
    <row r="121" spans="1:2" x14ac:dyDescent="0.2">
      <c r="A121" t="s">
        <v>5</v>
      </c>
      <c r="B121">
        <v>1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46</v>
      </c>
    </row>
    <row r="129" spans="1:2" x14ac:dyDescent="0.2">
      <c r="A129" t="s">
        <v>5</v>
      </c>
      <c r="B129">
        <v>1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46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1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0D28-CD76-0545-8261-FEA7DD23A557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76</v>
      </c>
    </row>
    <row r="2" spans="1:2" x14ac:dyDescent="0.2">
      <c r="A2" t="s">
        <v>1</v>
      </c>
      <c r="B2">
        <v>26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47</v>
      </c>
    </row>
    <row r="9" spans="1:2" x14ac:dyDescent="0.2">
      <c r="A9" t="s">
        <v>5</v>
      </c>
      <c r="B9">
        <v>2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47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5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5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47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5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47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46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46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46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46</v>
      </c>
    </row>
    <row r="125" spans="1:2" x14ac:dyDescent="0.2">
      <c r="A125" t="s">
        <v>5</v>
      </c>
      <c r="B125">
        <v>1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46</v>
      </c>
    </row>
    <row r="141" spans="1:2" x14ac:dyDescent="0.2">
      <c r="A141" t="s">
        <v>5</v>
      </c>
      <c r="B141">
        <v>1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46</v>
      </c>
    </row>
    <row r="153" spans="1:2" x14ac:dyDescent="0.2">
      <c r="A153" t="s">
        <v>5</v>
      </c>
      <c r="B153">
        <v>2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18C5-8011-7E47-B881-7AD6783BBE0F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77</v>
      </c>
    </row>
    <row r="2" spans="1:2" x14ac:dyDescent="0.2">
      <c r="A2" t="s">
        <v>1</v>
      </c>
      <c r="B2">
        <v>28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47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47</v>
      </c>
    </row>
    <row r="29" spans="1:2" x14ac:dyDescent="0.2">
      <c r="A29" t="s">
        <v>5</v>
      </c>
      <c r="B29">
        <v>2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47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5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47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47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47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46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46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19B5-F93B-9742-A48D-B67CCA5F82F1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78</v>
      </c>
    </row>
    <row r="2" spans="1:2" x14ac:dyDescent="0.2">
      <c r="A2" t="s">
        <v>1</v>
      </c>
      <c r="B2">
        <v>22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5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5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5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5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5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5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5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47</v>
      </c>
    </row>
    <row r="45" spans="1:2" x14ac:dyDescent="0.2">
      <c r="A45" t="s">
        <v>5</v>
      </c>
      <c r="B45">
        <v>5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5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5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5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5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5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5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47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5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46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46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46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46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F758-8E05-2544-AB47-C079B89F5F63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79</v>
      </c>
    </row>
    <row r="2" spans="1:2" x14ac:dyDescent="0.2">
      <c r="A2" t="s">
        <v>1</v>
      </c>
      <c r="B2">
        <v>21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47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1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47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47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47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46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46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46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46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46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46</v>
      </c>
    </row>
    <row r="125" spans="1:2" x14ac:dyDescent="0.2">
      <c r="A125" t="s">
        <v>5</v>
      </c>
      <c r="B125">
        <v>1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46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46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C7E4-D245-D14B-83FE-79537E8E62CE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8.5" customWidth="1"/>
    <col min="5" max="5" width="32.5" customWidth="1"/>
    <col min="7" max="7" width="17.5" customWidth="1"/>
  </cols>
  <sheetData>
    <row r="1" spans="1:8" ht="17" thickBot="1" x14ac:dyDescent="0.25">
      <c r="A1" t="s">
        <v>0</v>
      </c>
      <c r="B1">
        <v>8</v>
      </c>
    </row>
    <row r="2" spans="1:8" x14ac:dyDescent="0.2">
      <c r="A2" t="s">
        <v>1</v>
      </c>
      <c r="B2">
        <v>20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4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10</v>
      </c>
    </row>
    <row r="5" spans="1:8" x14ac:dyDescent="0.2">
      <c r="A5" t="s">
        <v>5</v>
      </c>
      <c r="B5">
        <v>5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153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SUM(B49,B53,B65,B105)</f>
        <v>13</v>
      </c>
      <c r="G6" s="6" t="s">
        <v>55</v>
      </c>
      <c r="H6" s="7">
        <f>SUM(F5/F7)</f>
        <v>4.25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36</v>
      </c>
      <c r="G7" s="15" t="s">
        <v>56</v>
      </c>
      <c r="H7" s="16">
        <f>SUM(F6)/H3</f>
        <v>3.25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2</v>
      </c>
      <c r="E9" s="5" t="s">
        <v>58</v>
      </c>
      <c r="H9" s="7">
        <v>1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25</v>
      </c>
    </row>
    <row r="11" spans="1:8" ht="17" thickBot="1" x14ac:dyDescent="0.25">
      <c r="A11" t="s">
        <v>2</v>
      </c>
      <c r="B11" t="s">
        <v>8</v>
      </c>
      <c r="E11" s="18" t="s">
        <v>59</v>
      </c>
      <c r="F11" s="19"/>
      <c r="G11" s="19"/>
      <c r="H11" s="20">
        <f>SUM(B105)/H9</f>
        <v>2</v>
      </c>
    </row>
    <row r="12" spans="1:8" x14ac:dyDescent="0.2">
      <c r="A12" t="s">
        <v>4</v>
      </c>
      <c r="B12" t="s">
        <v>46</v>
      </c>
      <c r="E12" s="22" t="s">
        <v>60</v>
      </c>
    </row>
    <row r="13" spans="1:8" x14ac:dyDescent="0.2">
      <c r="A13" t="s">
        <v>5</v>
      </c>
      <c r="B13">
        <v>4</v>
      </c>
      <c r="H13" s="22" t="s">
        <v>61</v>
      </c>
    </row>
    <row r="14" spans="1:8" x14ac:dyDescent="0.2">
      <c r="A14" t="s">
        <v>6</v>
      </c>
      <c r="B14" t="b">
        <v>0</v>
      </c>
      <c r="E14" t="s">
        <v>62</v>
      </c>
      <c r="F14">
        <f>SUM((20-H9))</f>
        <v>19</v>
      </c>
      <c r="H14">
        <f>SUM((F14/20)*100)</f>
        <v>95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17</v>
      </c>
      <c r="H15">
        <f>SUM((F15/20)*100)</f>
        <v>85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4</v>
      </c>
      <c r="E17" t="s">
        <v>65</v>
      </c>
      <c r="F17">
        <f>SUM((20-H9)/20)</f>
        <v>0.95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0.05</v>
      </c>
    </row>
    <row r="19" spans="1:8" x14ac:dyDescent="0.2">
      <c r="A19" t="s">
        <v>2</v>
      </c>
      <c r="B19" t="s">
        <v>10</v>
      </c>
      <c r="E19" s="22" t="s">
        <v>67</v>
      </c>
    </row>
    <row r="20" spans="1:8" x14ac:dyDescent="0.2">
      <c r="A20" t="s">
        <v>4</v>
      </c>
      <c r="B20" t="s">
        <v>46</v>
      </c>
      <c r="E20" t="s">
        <v>65</v>
      </c>
      <c r="F20">
        <f>SUM(20-F21)</f>
        <v>17</v>
      </c>
      <c r="G20" t="s">
        <v>68</v>
      </c>
      <c r="H20">
        <f>SUM(F20/20)</f>
        <v>0.85</v>
      </c>
    </row>
    <row r="21" spans="1:8" x14ac:dyDescent="0.2">
      <c r="A21" t="s">
        <v>5</v>
      </c>
      <c r="B21">
        <v>4</v>
      </c>
      <c r="E21" t="s">
        <v>66</v>
      </c>
      <c r="F21">
        <f>SUM(H3-H9)</f>
        <v>3</v>
      </c>
      <c r="G21" t="s">
        <v>69</v>
      </c>
      <c r="H21">
        <f>SUM(F21/20)</f>
        <v>0.15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87</v>
      </c>
      <c r="G24">
        <f>H11</f>
        <v>2</v>
      </c>
      <c r="H24">
        <f>SUM(F24/(20-H9))</f>
        <v>4.5789473684210522</v>
      </c>
    </row>
    <row r="25" spans="1:8" x14ac:dyDescent="0.2">
      <c r="A25" t="s">
        <v>5</v>
      </c>
      <c r="B25">
        <v>4</v>
      </c>
      <c r="E25" t="s">
        <v>71</v>
      </c>
      <c r="F25">
        <f>SUM(F5-F24)</f>
        <v>66</v>
      </c>
      <c r="G25">
        <f>SUM(F6-((H11)*H9))/F29</f>
        <v>3.6666666666666665</v>
      </c>
      <c r="H25">
        <f>SUM(F25/(20-(H3-H9)))</f>
        <v>3.8823529411764706</v>
      </c>
    </row>
    <row r="26" spans="1:8" x14ac:dyDescent="0.2">
      <c r="A26" t="s">
        <v>6</v>
      </c>
      <c r="B26" t="b">
        <v>0</v>
      </c>
      <c r="G26">
        <f>SUM(F6/H3)</f>
        <v>3.25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1</v>
      </c>
      <c r="H28">
        <f>SUM(H9/20)*100</f>
        <v>5</v>
      </c>
    </row>
    <row r="29" spans="1:8" x14ac:dyDescent="0.2">
      <c r="A29" t="s">
        <v>5</v>
      </c>
      <c r="B29">
        <v>5</v>
      </c>
      <c r="E29" t="s">
        <v>71</v>
      </c>
      <c r="F29">
        <f>SUM(20-F15)</f>
        <v>3</v>
      </c>
      <c r="H29">
        <f xml:space="preserve"> SUM(100-H15)</f>
        <v>15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5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47</v>
      </c>
    </row>
    <row r="49" spans="1:2" x14ac:dyDescent="0.2">
      <c r="A49" s="21" t="s">
        <v>5</v>
      </c>
      <c r="B49" s="21">
        <v>4</v>
      </c>
    </row>
    <row r="50" spans="1:2" x14ac:dyDescent="0.2">
      <c r="A50" s="21" t="s">
        <v>6</v>
      </c>
      <c r="B50" s="21" t="b">
        <v>1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47</v>
      </c>
    </row>
    <row r="53" spans="1:2" x14ac:dyDescent="0.2">
      <c r="A53" s="21" t="s">
        <v>5</v>
      </c>
      <c r="B53" s="21">
        <v>3</v>
      </c>
    </row>
    <row r="54" spans="1:2" x14ac:dyDescent="0.2">
      <c r="A54" s="21" t="s">
        <v>6</v>
      </c>
      <c r="B54" s="21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47</v>
      </c>
    </row>
    <row r="65" spans="1:2" x14ac:dyDescent="0.2">
      <c r="A65" s="21" t="s">
        <v>5</v>
      </c>
      <c r="B65" s="21">
        <v>4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46</v>
      </c>
    </row>
    <row r="105" spans="1:2" x14ac:dyDescent="0.2">
      <c r="A105" s="21" t="s">
        <v>5</v>
      </c>
      <c r="B105" s="21">
        <v>2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5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1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8AD4-FCF7-9841-BE7D-C66DDA7869E7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80</v>
      </c>
    </row>
    <row r="2" spans="1:2" x14ac:dyDescent="0.2">
      <c r="A2" t="s">
        <v>1</v>
      </c>
      <c r="B2">
        <v>18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2</v>
      </c>
    </row>
    <row r="6" spans="1:2" x14ac:dyDescent="0.2">
      <c r="A6" t="s">
        <v>6</v>
      </c>
      <c r="B6" t="b">
        <v>1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2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1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47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1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1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47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1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47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1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46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46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46</v>
      </c>
    </row>
    <row r="117" spans="1:2" x14ac:dyDescent="0.2">
      <c r="A117" t="s">
        <v>5</v>
      </c>
      <c r="B117">
        <v>1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1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1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1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1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1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2A66-71F2-7B42-A36F-FC8D617084A4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81</v>
      </c>
    </row>
    <row r="2" spans="1:2" x14ac:dyDescent="0.2">
      <c r="A2" t="s">
        <v>1</v>
      </c>
      <c r="B2">
        <v>19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5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5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5</v>
      </c>
    </row>
    <row r="30" spans="1:2" x14ac:dyDescent="0.2">
      <c r="A30" t="s">
        <v>6</v>
      </c>
      <c r="B30" t="b">
        <v>1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47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5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5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5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5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5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46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D9A0-88B6-5D4F-85CD-FF2EA1440955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82</v>
      </c>
    </row>
    <row r="2" spans="1:2" x14ac:dyDescent="0.2">
      <c r="A2" t="s">
        <v>1</v>
      </c>
      <c r="B2">
        <v>20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5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5</v>
      </c>
    </row>
    <row r="30" spans="1:2" x14ac:dyDescent="0.2">
      <c r="A30" t="s">
        <v>6</v>
      </c>
      <c r="B30" t="b">
        <v>1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5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5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5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5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5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5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0FF81-3729-ED4A-97FF-15DE5E9A733C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83</v>
      </c>
    </row>
    <row r="2" spans="1:2" x14ac:dyDescent="0.2">
      <c r="A2" t="s">
        <v>1</v>
      </c>
      <c r="B2">
        <v>22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47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47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47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47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47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47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47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5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46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B47CF-A831-6144-8C12-5E84E55B295B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84</v>
      </c>
    </row>
    <row r="2" spans="1:2" x14ac:dyDescent="0.2">
      <c r="A2" t="s">
        <v>1</v>
      </c>
      <c r="B2">
        <v>22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47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47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47</v>
      </c>
    </row>
    <row r="29" spans="1:2" x14ac:dyDescent="0.2">
      <c r="A29" t="s">
        <v>5</v>
      </c>
      <c r="B29">
        <v>5</v>
      </c>
    </row>
    <row r="30" spans="1:2" x14ac:dyDescent="0.2">
      <c r="A30" t="s">
        <v>6</v>
      </c>
      <c r="B30" t="b">
        <v>1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47</v>
      </c>
    </row>
    <row r="33" spans="1:2" x14ac:dyDescent="0.2">
      <c r="A33" t="s">
        <v>5</v>
      </c>
      <c r="B33">
        <v>5</v>
      </c>
    </row>
    <row r="34" spans="1:2" x14ac:dyDescent="0.2">
      <c r="A34" t="s">
        <v>6</v>
      </c>
      <c r="B34" t="b">
        <v>1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47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47</v>
      </c>
    </row>
    <row r="45" spans="1:2" x14ac:dyDescent="0.2">
      <c r="A45" t="s">
        <v>5</v>
      </c>
      <c r="B45">
        <v>5</v>
      </c>
    </row>
    <row r="46" spans="1:2" x14ac:dyDescent="0.2">
      <c r="A46" t="s">
        <v>6</v>
      </c>
      <c r="B46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47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47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47</v>
      </c>
    </row>
    <row r="61" spans="1:2" x14ac:dyDescent="0.2">
      <c r="A61" t="s">
        <v>5</v>
      </c>
      <c r="B61">
        <v>5</v>
      </c>
    </row>
    <row r="62" spans="1:2" x14ac:dyDescent="0.2">
      <c r="A62" t="s">
        <v>6</v>
      </c>
      <c r="B62" t="b">
        <v>1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47</v>
      </c>
    </row>
    <row r="69" spans="1:2" x14ac:dyDescent="0.2">
      <c r="A69" t="s">
        <v>5</v>
      </c>
      <c r="B69">
        <v>5</v>
      </c>
    </row>
    <row r="70" spans="1:2" x14ac:dyDescent="0.2">
      <c r="A70" t="s">
        <v>6</v>
      </c>
      <c r="B70" t="b">
        <v>1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47</v>
      </c>
    </row>
    <row r="73" spans="1:2" x14ac:dyDescent="0.2">
      <c r="A73" t="s">
        <v>5</v>
      </c>
      <c r="B73">
        <v>5</v>
      </c>
    </row>
    <row r="74" spans="1:2" x14ac:dyDescent="0.2">
      <c r="A74" t="s">
        <v>6</v>
      </c>
      <c r="B74" t="b">
        <v>1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46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46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46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46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1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FB71-A8E8-144C-9368-A4367FB52E5C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85</v>
      </c>
    </row>
    <row r="2" spans="1:2" x14ac:dyDescent="0.2">
      <c r="A2" t="s">
        <v>1</v>
      </c>
      <c r="B2">
        <v>19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47</v>
      </c>
    </row>
    <row r="9" spans="1:2" x14ac:dyDescent="0.2">
      <c r="A9" t="s">
        <v>5</v>
      </c>
      <c r="B9">
        <v>1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47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1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1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1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6FD6-63B7-B744-AAB9-FD4626C1876A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86</v>
      </c>
    </row>
    <row r="2" spans="1:2" x14ac:dyDescent="0.2">
      <c r="A2" t="s">
        <v>1</v>
      </c>
      <c r="B2">
        <v>20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1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2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2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1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1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47</v>
      </c>
    </row>
    <row r="29" spans="1:2" x14ac:dyDescent="0.2">
      <c r="A29" t="s">
        <v>5</v>
      </c>
      <c r="B29">
        <v>5</v>
      </c>
    </row>
    <row r="30" spans="1:2" x14ac:dyDescent="0.2">
      <c r="A30" t="s">
        <v>6</v>
      </c>
      <c r="B30" t="b">
        <v>1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47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1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47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47</v>
      </c>
    </row>
    <row r="65" spans="1:2" x14ac:dyDescent="0.2">
      <c r="A65" t="s">
        <v>5</v>
      </c>
      <c r="B65">
        <v>1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47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1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1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46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46</v>
      </c>
    </row>
    <row r="105" spans="1:2" x14ac:dyDescent="0.2">
      <c r="A105" t="s">
        <v>5</v>
      </c>
      <c r="B105">
        <v>1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46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1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46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1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2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80B7-2677-7B4E-BAD2-E06CA1E87543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87</v>
      </c>
    </row>
    <row r="2" spans="1:2" x14ac:dyDescent="0.2">
      <c r="A2" t="s">
        <v>1</v>
      </c>
      <c r="B2">
        <v>20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5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5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47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5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1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5</v>
      </c>
    </row>
    <row r="74" spans="1:2" x14ac:dyDescent="0.2">
      <c r="A74" t="s">
        <v>6</v>
      </c>
      <c r="B74" t="b">
        <v>1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46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46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46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46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1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1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46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46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1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291B-39DD-5E4A-AEDD-6B316EDB8A42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88</v>
      </c>
    </row>
    <row r="2" spans="1:2" x14ac:dyDescent="0.2">
      <c r="A2" t="s">
        <v>1</v>
      </c>
      <c r="B2">
        <v>21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5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5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5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5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5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5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47</v>
      </c>
    </row>
    <row r="49" spans="1:2" x14ac:dyDescent="0.2">
      <c r="A49" t="s">
        <v>5</v>
      </c>
      <c r="B49">
        <v>1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5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5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5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3852-5D9F-C54F-ACDA-8D82483686EC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89</v>
      </c>
    </row>
    <row r="2" spans="1:2" x14ac:dyDescent="0.2">
      <c r="A2" t="s">
        <v>1</v>
      </c>
      <c r="B2">
        <v>21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47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1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2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1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47</v>
      </c>
    </row>
    <row r="21" spans="1:2" x14ac:dyDescent="0.2">
      <c r="A21" t="s">
        <v>5</v>
      </c>
      <c r="B21">
        <v>1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47</v>
      </c>
    </row>
    <row r="25" spans="1:2" x14ac:dyDescent="0.2">
      <c r="A25" t="s">
        <v>5</v>
      </c>
      <c r="B25">
        <v>2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2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1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47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1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5</v>
      </c>
    </row>
    <row r="46" spans="1:2" x14ac:dyDescent="0.2">
      <c r="A46" t="s">
        <v>6</v>
      </c>
      <c r="B46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1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1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1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47</v>
      </c>
    </row>
    <row r="65" spans="1:2" x14ac:dyDescent="0.2">
      <c r="A65" t="s">
        <v>5</v>
      </c>
      <c r="B65">
        <v>1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47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1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1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1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1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46</v>
      </c>
    </row>
    <row r="97" spans="1:2" x14ac:dyDescent="0.2">
      <c r="A97" t="s">
        <v>5</v>
      </c>
      <c r="B97">
        <v>1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46</v>
      </c>
    </row>
    <row r="101" spans="1:2" x14ac:dyDescent="0.2">
      <c r="A101" t="s">
        <v>5</v>
      </c>
      <c r="B101">
        <v>1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1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46</v>
      </c>
    </row>
    <row r="129" spans="1:2" x14ac:dyDescent="0.2">
      <c r="A129" t="s">
        <v>5</v>
      </c>
      <c r="B129">
        <v>1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1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1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DE71-E94C-854D-8D9C-D0C396DC43F6}">
  <dimension ref="A1:H162"/>
  <sheetViews>
    <sheetView workbookViewId="0">
      <selection activeCell="G23" sqref="G23:G26"/>
    </sheetView>
  </sheetViews>
  <sheetFormatPr baseColWidth="10" defaultRowHeight="16" x14ac:dyDescent="0.2"/>
  <cols>
    <col min="2" max="2" width="17.1640625" customWidth="1"/>
    <col min="5" max="5" width="32.33203125" customWidth="1"/>
    <col min="7" max="7" width="16.1640625" customWidth="1"/>
  </cols>
  <sheetData>
    <row r="1" spans="1:8" ht="17" thickBot="1" x14ac:dyDescent="0.25">
      <c r="A1" t="s">
        <v>0</v>
      </c>
      <c r="B1">
        <v>9</v>
      </c>
    </row>
    <row r="2" spans="1:8" x14ac:dyDescent="0.2">
      <c r="A2" t="s">
        <v>1</v>
      </c>
      <c r="B2">
        <v>19</v>
      </c>
      <c r="E2" s="1" t="s">
        <v>48</v>
      </c>
      <c r="F2" s="2"/>
      <c r="G2" s="3" t="s">
        <v>49</v>
      </c>
      <c r="H2" s="4"/>
    </row>
    <row r="3" spans="1:8" x14ac:dyDescent="0.2">
      <c r="A3" t="s">
        <v>2</v>
      </c>
      <c r="B3" t="s">
        <v>3</v>
      </c>
      <c r="E3" s="5"/>
      <c r="G3" s="6" t="s">
        <v>50</v>
      </c>
      <c r="H3" s="7">
        <v>12</v>
      </c>
    </row>
    <row r="4" spans="1:8" x14ac:dyDescent="0.2">
      <c r="A4" t="s">
        <v>4</v>
      </c>
      <c r="B4" t="s">
        <v>46</v>
      </c>
      <c r="E4" s="5"/>
      <c r="G4" s="6" t="s">
        <v>51</v>
      </c>
      <c r="H4" s="7">
        <f>(H3/40)*100</f>
        <v>30</v>
      </c>
    </row>
    <row r="5" spans="1:8" x14ac:dyDescent="0.2">
      <c r="A5" t="s">
        <v>5</v>
      </c>
      <c r="B5">
        <v>5</v>
      </c>
      <c r="E5" s="8" t="s">
        <v>52</v>
      </c>
      <c r="F5" s="9">
        <f>SUM(B5,B9,B13,B17,B21,B25,B29,B33,B37,B41,B45,B49,B53,B57,B61,B65,B69,B73,B77,B81,B85,B89,B93,B97,B101,B105,B109,B113,B117,B121,B125,B129,B133,B137,B141,B145,B149,B153,B157,B161)-(F6)</f>
        <v>126</v>
      </c>
      <c r="G5" s="10" t="s">
        <v>53</v>
      </c>
      <c r="H5" s="7"/>
    </row>
    <row r="6" spans="1:8" x14ac:dyDescent="0.2">
      <c r="A6" t="s">
        <v>6</v>
      </c>
      <c r="B6" t="b">
        <v>0</v>
      </c>
      <c r="E6" s="11" t="s">
        <v>54</v>
      </c>
      <c r="F6" s="12">
        <f>SUM(B125,B121,B113,B109,B105,B101,B13,B21,B45,B49,B69,B73)</f>
        <v>45</v>
      </c>
      <c r="G6" s="6" t="s">
        <v>55</v>
      </c>
      <c r="H6" s="7">
        <f>SUM(F5/F7)</f>
        <v>4.5</v>
      </c>
    </row>
    <row r="7" spans="1:8" x14ac:dyDescent="0.2">
      <c r="A7" t="s">
        <v>2</v>
      </c>
      <c r="B7" t="s">
        <v>7</v>
      </c>
      <c r="E7" s="13" t="s">
        <v>55</v>
      </c>
      <c r="F7" s="14">
        <f>SUM(40-H3)</f>
        <v>28</v>
      </c>
      <c r="G7" s="15" t="s">
        <v>56</v>
      </c>
      <c r="H7" s="16">
        <f>SUM(F6)/H3</f>
        <v>3.75</v>
      </c>
    </row>
    <row r="8" spans="1:8" x14ac:dyDescent="0.2">
      <c r="A8" t="s">
        <v>4</v>
      </c>
      <c r="B8" t="s">
        <v>46</v>
      </c>
      <c r="E8" s="17" t="s">
        <v>57</v>
      </c>
      <c r="H8" s="7"/>
    </row>
    <row r="9" spans="1:8" x14ac:dyDescent="0.2">
      <c r="A9" t="s">
        <v>5</v>
      </c>
      <c r="B9">
        <v>5</v>
      </c>
      <c r="E9" s="5" t="s">
        <v>58</v>
      </c>
      <c r="H9" s="7">
        <v>6</v>
      </c>
    </row>
    <row r="10" spans="1:8" x14ac:dyDescent="0.2">
      <c r="A10" t="s">
        <v>6</v>
      </c>
      <c r="B10" t="b">
        <v>0</v>
      </c>
      <c r="E10" s="5" t="s">
        <v>51</v>
      </c>
      <c r="H10" s="7">
        <f>SUM(H9/H3)*100</f>
        <v>50</v>
      </c>
    </row>
    <row r="11" spans="1:8" ht="17" thickBot="1" x14ac:dyDescent="0.25">
      <c r="A11" s="21" t="s">
        <v>2</v>
      </c>
      <c r="B11" s="21" t="s">
        <v>8</v>
      </c>
      <c r="E11" s="18" t="s">
        <v>59</v>
      </c>
      <c r="F11" s="19"/>
      <c r="G11" s="19"/>
      <c r="H11" s="20">
        <f>SUM(B125,B121,B113,B109,B105,B101)/H9</f>
        <v>4.166666666666667</v>
      </c>
    </row>
    <row r="12" spans="1:8" x14ac:dyDescent="0.2">
      <c r="A12" s="21" t="s">
        <v>4</v>
      </c>
      <c r="B12" s="21" t="s">
        <v>47</v>
      </c>
      <c r="E12" s="22" t="s">
        <v>60</v>
      </c>
    </row>
    <row r="13" spans="1:8" x14ac:dyDescent="0.2">
      <c r="A13" s="21" t="s">
        <v>5</v>
      </c>
      <c r="B13" s="21">
        <v>2</v>
      </c>
      <c r="H13" s="22" t="s">
        <v>61</v>
      </c>
    </row>
    <row r="14" spans="1:8" x14ac:dyDescent="0.2">
      <c r="A14" s="21" t="s">
        <v>6</v>
      </c>
      <c r="B14" s="21" t="b">
        <v>0</v>
      </c>
      <c r="E14" t="s">
        <v>62</v>
      </c>
      <c r="F14">
        <f>SUM((20-H9))</f>
        <v>14</v>
      </c>
      <c r="H14">
        <f>SUM((F14/20)*100)</f>
        <v>70</v>
      </c>
    </row>
    <row r="15" spans="1:8" x14ac:dyDescent="0.2">
      <c r="A15" t="s">
        <v>2</v>
      </c>
      <c r="B15" t="s">
        <v>9</v>
      </c>
      <c r="E15" t="s">
        <v>63</v>
      </c>
      <c r="F15">
        <f>SUM(20-(H3-H9))</f>
        <v>14</v>
      </c>
      <c r="H15">
        <f>SUM((F15/20)*100)</f>
        <v>70</v>
      </c>
    </row>
    <row r="16" spans="1:8" x14ac:dyDescent="0.2">
      <c r="A16" t="s">
        <v>4</v>
      </c>
      <c r="B16" t="s">
        <v>46</v>
      </c>
      <c r="E16" s="22" t="s">
        <v>64</v>
      </c>
    </row>
    <row r="17" spans="1:8" x14ac:dyDescent="0.2">
      <c r="A17" t="s">
        <v>5</v>
      </c>
      <c r="B17">
        <v>5</v>
      </c>
      <c r="E17" t="s">
        <v>65</v>
      </c>
      <c r="F17">
        <f>SUM((20-H9)/20)</f>
        <v>0.7</v>
      </c>
    </row>
    <row r="18" spans="1:8" x14ac:dyDescent="0.2">
      <c r="A18" t="s">
        <v>6</v>
      </c>
      <c r="B18" t="b">
        <v>0</v>
      </c>
      <c r="E18" t="s">
        <v>66</v>
      </c>
      <c r="F18">
        <f>SUM(H9/20)</f>
        <v>0.3</v>
      </c>
    </row>
    <row r="19" spans="1:8" x14ac:dyDescent="0.2">
      <c r="A19" s="21" t="s">
        <v>2</v>
      </c>
      <c r="B19" s="21" t="s">
        <v>10</v>
      </c>
      <c r="E19" s="22" t="s">
        <v>67</v>
      </c>
    </row>
    <row r="20" spans="1:8" x14ac:dyDescent="0.2">
      <c r="A20" s="21" t="s">
        <v>4</v>
      </c>
      <c r="B20" s="21" t="s">
        <v>47</v>
      </c>
      <c r="E20" t="s">
        <v>65</v>
      </c>
      <c r="F20">
        <f>SUM(20-F21)</f>
        <v>14</v>
      </c>
      <c r="G20" t="s">
        <v>68</v>
      </c>
      <c r="H20">
        <f>SUM(F20/20)</f>
        <v>0.7</v>
      </c>
    </row>
    <row r="21" spans="1:8" x14ac:dyDescent="0.2">
      <c r="A21" s="21" t="s">
        <v>5</v>
      </c>
      <c r="B21" s="21">
        <v>4</v>
      </c>
      <c r="E21" t="s">
        <v>66</v>
      </c>
      <c r="F21">
        <f>SUM(H3-H9)</f>
        <v>6</v>
      </c>
      <c r="G21" t="s">
        <v>69</v>
      </c>
      <c r="H21">
        <f>SUM(F21/20)</f>
        <v>0.3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70</v>
      </c>
      <c r="G23" s="22" t="s">
        <v>74</v>
      </c>
    </row>
    <row r="24" spans="1:8" x14ac:dyDescent="0.2">
      <c r="A24" t="s">
        <v>4</v>
      </c>
      <c r="B24" t="s">
        <v>46</v>
      </c>
      <c r="E24" t="s">
        <v>47</v>
      </c>
      <c r="F24">
        <f>SUM(B161,B157,B153,B149,B145,B141,B137,B133,B129,B125,B121,B117,B113,B109,B105,B101,B97,B93,B89,B85)-(H11*H9)</f>
        <v>62</v>
      </c>
      <c r="G24">
        <f>H11</f>
        <v>4.166666666666667</v>
      </c>
      <c r="H24">
        <f>SUM(F24/(20-H9))</f>
        <v>4.4285714285714288</v>
      </c>
    </row>
    <row r="25" spans="1:8" x14ac:dyDescent="0.2">
      <c r="A25" t="s">
        <v>5</v>
      </c>
      <c r="B25">
        <v>5</v>
      </c>
      <c r="E25" t="s">
        <v>71</v>
      </c>
      <c r="F25">
        <f>SUM(F5-F24)</f>
        <v>64</v>
      </c>
      <c r="G25">
        <f>SUM(F6-((H11)*H9))/F29</f>
        <v>3.3333333333333335</v>
      </c>
      <c r="H25">
        <f>SUM(F25/(20-(H3-H9)))</f>
        <v>4.5714285714285712</v>
      </c>
    </row>
    <row r="26" spans="1:8" x14ac:dyDescent="0.2">
      <c r="A26" t="s">
        <v>6</v>
      </c>
      <c r="B26" t="b">
        <v>0</v>
      </c>
      <c r="G26">
        <f>SUM(F6/H3)</f>
        <v>3.75</v>
      </c>
    </row>
    <row r="27" spans="1:8" x14ac:dyDescent="0.2">
      <c r="A27" t="s">
        <v>2</v>
      </c>
      <c r="B27" t="s">
        <v>12</v>
      </c>
      <c r="E27" s="22" t="s">
        <v>72</v>
      </c>
    </row>
    <row r="28" spans="1:8" x14ac:dyDescent="0.2">
      <c r="A28" t="s">
        <v>4</v>
      </c>
      <c r="B28" t="s">
        <v>46</v>
      </c>
      <c r="E28" t="s">
        <v>47</v>
      </c>
      <c r="F28">
        <f>SUM(20-F14)</f>
        <v>6</v>
      </c>
      <c r="H28">
        <f>SUM(H9/20)*100</f>
        <v>30</v>
      </c>
    </row>
    <row r="29" spans="1:8" x14ac:dyDescent="0.2">
      <c r="A29" t="s">
        <v>5</v>
      </c>
      <c r="B29">
        <v>5</v>
      </c>
      <c r="E29" t="s">
        <v>71</v>
      </c>
      <c r="F29">
        <f>SUM(20-F15)</f>
        <v>6</v>
      </c>
      <c r="H29">
        <f xml:space="preserve"> SUM(100-H15)</f>
        <v>30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46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5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47</v>
      </c>
    </row>
    <row r="45" spans="1:2" x14ac:dyDescent="0.2">
      <c r="A45" s="21" t="s">
        <v>5</v>
      </c>
      <c r="B45" s="21">
        <v>5</v>
      </c>
    </row>
    <row r="46" spans="1:2" x14ac:dyDescent="0.2">
      <c r="A46" s="21" t="s">
        <v>6</v>
      </c>
      <c r="B46" s="21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47</v>
      </c>
    </row>
    <row r="49" spans="1:2" x14ac:dyDescent="0.2">
      <c r="A49" s="21" t="s">
        <v>5</v>
      </c>
      <c r="B49" s="21">
        <v>3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5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5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47</v>
      </c>
    </row>
    <row r="69" spans="1:2" x14ac:dyDescent="0.2">
      <c r="A69" s="21" t="s">
        <v>5</v>
      </c>
      <c r="B69" s="21">
        <v>2</v>
      </c>
    </row>
    <row r="70" spans="1:2" x14ac:dyDescent="0.2">
      <c r="A70" s="21" t="s">
        <v>6</v>
      </c>
      <c r="B70" s="21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47</v>
      </c>
    </row>
    <row r="73" spans="1:2" x14ac:dyDescent="0.2">
      <c r="A73" s="21" t="s">
        <v>5</v>
      </c>
      <c r="B73" s="21">
        <v>4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5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46</v>
      </c>
    </row>
    <row r="101" spans="1:2" x14ac:dyDescent="0.2">
      <c r="A101" s="21" t="s">
        <v>5</v>
      </c>
      <c r="B101" s="21">
        <v>5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46</v>
      </c>
    </row>
    <row r="105" spans="1:2" x14ac:dyDescent="0.2">
      <c r="A105" s="21" t="s">
        <v>5</v>
      </c>
      <c r="B105" s="21">
        <v>4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46</v>
      </c>
    </row>
    <row r="109" spans="1:2" x14ac:dyDescent="0.2">
      <c r="A109" s="21" t="s">
        <v>5</v>
      </c>
      <c r="B109" s="21">
        <v>4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46</v>
      </c>
    </row>
    <row r="113" spans="1:2" x14ac:dyDescent="0.2">
      <c r="A113" s="21" t="s">
        <v>5</v>
      </c>
      <c r="B113" s="21">
        <v>3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46</v>
      </c>
    </row>
    <row r="121" spans="1:2" x14ac:dyDescent="0.2">
      <c r="A121" s="21" t="s">
        <v>5</v>
      </c>
      <c r="B121" s="21">
        <v>5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46</v>
      </c>
    </row>
    <row r="125" spans="1:2" x14ac:dyDescent="0.2">
      <c r="A125" s="21" t="s">
        <v>5</v>
      </c>
      <c r="B125" s="21">
        <v>4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1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ECD5-1FD6-B94F-A0CA-83F06795E7AC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90</v>
      </c>
    </row>
    <row r="2" spans="1:2" x14ac:dyDescent="0.2">
      <c r="A2" t="s">
        <v>1</v>
      </c>
      <c r="B2">
        <v>23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1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5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5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47</v>
      </c>
    </row>
    <row r="21" spans="1:2" x14ac:dyDescent="0.2">
      <c r="A21" t="s">
        <v>5</v>
      </c>
      <c r="B21">
        <v>5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5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5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5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47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5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5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5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46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1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A532-4D3A-394B-B275-D96D79B48AF2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91</v>
      </c>
    </row>
    <row r="2" spans="1:2" x14ac:dyDescent="0.2">
      <c r="A2" t="s">
        <v>1</v>
      </c>
      <c r="B2">
        <v>25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2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2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2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47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2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47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47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47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47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1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1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46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46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46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2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2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1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1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CA52-ED3C-1748-8F31-BE125C27ED32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92</v>
      </c>
    </row>
    <row r="2" spans="1:2" x14ac:dyDescent="0.2">
      <c r="A2" t="s">
        <v>1</v>
      </c>
      <c r="B2">
        <v>21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2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47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1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1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1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1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47</v>
      </c>
    </row>
    <row r="29" spans="1:2" x14ac:dyDescent="0.2">
      <c r="A29" t="s">
        <v>5</v>
      </c>
      <c r="B29">
        <v>1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1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5</v>
      </c>
    </row>
    <row r="46" spans="1:2" x14ac:dyDescent="0.2">
      <c r="A46" t="s">
        <v>6</v>
      </c>
      <c r="B46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1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47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46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1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98F-1DE7-964B-BD9C-B7FC7CC57FD3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93</v>
      </c>
    </row>
    <row r="2" spans="1:2" x14ac:dyDescent="0.2">
      <c r="A2" t="s">
        <v>1</v>
      </c>
      <c r="B2">
        <v>21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2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47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47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47</v>
      </c>
    </row>
    <row r="29" spans="1:2" x14ac:dyDescent="0.2">
      <c r="A29" t="s">
        <v>5</v>
      </c>
      <c r="B29">
        <v>5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47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47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5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1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1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1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033D-9C4B-9B4A-A237-F35574856723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94</v>
      </c>
    </row>
    <row r="2" spans="1:2" x14ac:dyDescent="0.2">
      <c r="A2" t="s">
        <v>1</v>
      </c>
      <c r="B2">
        <v>23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2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2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2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47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47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47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47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47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1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47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46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46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46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46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46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2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46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46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46</v>
      </c>
    </row>
    <row r="133" spans="1:2" x14ac:dyDescent="0.2">
      <c r="A133" t="s">
        <v>5</v>
      </c>
      <c r="B133">
        <v>1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46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1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1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46</v>
      </c>
    </row>
    <row r="157" spans="1:2" x14ac:dyDescent="0.2">
      <c r="A157" t="s">
        <v>5</v>
      </c>
      <c r="B157">
        <v>2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4393-E72C-3446-A347-3A92CFCD1FE7}">
  <dimension ref="A1:B162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0</v>
      </c>
      <c r="B1">
        <v>95</v>
      </c>
    </row>
    <row r="2" spans="1:2" x14ac:dyDescent="0.2">
      <c r="A2" t="s">
        <v>1</v>
      </c>
      <c r="B2">
        <v>20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47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5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5</v>
      </c>
    </row>
    <row r="30" spans="1:2" x14ac:dyDescent="0.2">
      <c r="A30" t="s">
        <v>6</v>
      </c>
      <c r="B30" t="b">
        <v>1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5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5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47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5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47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1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1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31DDE-BE4C-F64A-BD54-613EAF586D97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96</v>
      </c>
    </row>
    <row r="2" spans="1:2" x14ac:dyDescent="0.2">
      <c r="A2" t="s">
        <v>1</v>
      </c>
      <c r="B2">
        <v>20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1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2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2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2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2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1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47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47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47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47</v>
      </c>
    </row>
    <row r="77" spans="1:2" x14ac:dyDescent="0.2">
      <c r="A77" t="s">
        <v>5</v>
      </c>
      <c r="B77">
        <v>1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1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46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46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46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46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46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F30D-6EB1-C447-8A9A-5EE4E9F21B5B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97</v>
      </c>
    </row>
    <row r="2" spans="1:2" x14ac:dyDescent="0.2">
      <c r="A2" t="s">
        <v>1</v>
      </c>
      <c r="B2">
        <v>33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2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47</v>
      </c>
    </row>
    <row r="9" spans="1:2" x14ac:dyDescent="0.2">
      <c r="A9" t="s">
        <v>5</v>
      </c>
      <c r="B9">
        <v>2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1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47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2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47</v>
      </c>
    </row>
    <row r="29" spans="1:2" x14ac:dyDescent="0.2">
      <c r="A29" t="s">
        <v>5</v>
      </c>
      <c r="B29">
        <v>5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47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47</v>
      </c>
    </row>
    <row r="45" spans="1:2" x14ac:dyDescent="0.2">
      <c r="A45" t="s">
        <v>5</v>
      </c>
      <c r="B45">
        <v>5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5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47</v>
      </c>
    </row>
    <row r="61" spans="1:2" x14ac:dyDescent="0.2">
      <c r="A61" t="s">
        <v>5</v>
      </c>
      <c r="B61">
        <v>5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5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47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46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46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1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46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46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46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91FF-A7A8-9C44-913C-C3426F4E030B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98</v>
      </c>
    </row>
    <row r="2" spans="1:2" x14ac:dyDescent="0.2">
      <c r="A2" t="s">
        <v>1</v>
      </c>
      <c r="B2">
        <v>18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2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46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47</v>
      </c>
    </row>
    <row r="25" spans="1:2" x14ac:dyDescent="0.2">
      <c r="A25" t="s">
        <v>5</v>
      </c>
      <c r="B25">
        <v>2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47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46</v>
      </c>
    </row>
    <row r="89" spans="1:2" x14ac:dyDescent="0.2">
      <c r="A89" t="s">
        <v>5</v>
      </c>
      <c r="B89">
        <v>5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46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46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46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C2DE-79CA-7744-BBDF-8DE122FF4F8B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99</v>
      </c>
    </row>
    <row r="2" spans="1:2" x14ac:dyDescent="0.2">
      <c r="A2" t="s">
        <v>1</v>
      </c>
      <c r="B2">
        <v>21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46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46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46</v>
      </c>
    </row>
    <row r="13" spans="1:2" x14ac:dyDescent="0.2">
      <c r="A13" t="s">
        <v>5</v>
      </c>
      <c r="B13">
        <v>5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47</v>
      </c>
    </row>
    <row r="17" spans="1:2" x14ac:dyDescent="0.2">
      <c r="A17" t="s">
        <v>5</v>
      </c>
      <c r="B17">
        <v>1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46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46</v>
      </c>
    </row>
    <row r="25" spans="1:2" x14ac:dyDescent="0.2">
      <c r="A25" t="s">
        <v>5</v>
      </c>
      <c r="B25">
        <v>5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46</v>
      </c>
    </row>
    <row r="29" spans="1:2" x14ac:dyDescent="0.2">
      <c r="A29" t="s">
        <v>5</v>
      </c>
      <c r="B29">
        <v>5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46</v>
      </c>
    </row>
    <row r="33" spans="1:2" x14ac:dyDescent="0.2">
      <c r="A33" t="s">
        <v>5</v>
      </c>
      <c r="B33">
        <v>5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46</v>
      </c>
    </row>
    <row r="37" spans="1:2" x14ac:dyDescent="0.2">
      <c r="A37" t="s">
        <v>5</v>
      </c>
      <c r="B37">
        <v>5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46</v>
      </c>
    </row>
    <row r="41" spans="1:2" x14ac:dyDescent="0.2">
      <c r="A41" t="s">
        <v>5</v>
      </c>
      <c r="B41">
        <v>5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46</v>
      </c>
    </row>
    <row r="45" spans="1:2" x14ac:dyDescent="0.2">
      <c r="A45" t="s">
        <v>5</v>
      </c>
      <c r="B45">
        <v>5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46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46</v>
      </c>
    </row>
    <row r="53" spans="1:2" x14ac:dyDescent="0.2">
      <c r="A53" t="s">
        <v>5</v>
      </c>
      <c r="B53">
        <v>5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46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46</v>
      </c>
    </row>
    <row r="61" spans="1:2" x14ac:dyDescent="0.2">
      <c r="A61" t="s">
        <v>5</v>
      </c>
      <c r="B61">
        <v>5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46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46</v>
      </c>
    </row>
    <row r="69" spans="1:2" x14ac:dyDescent="0.2">
      <c r="A69" t="s">
        <v>5</v>
      </c>
      <c r="B69">
        <v>5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46</v>
      </c>
    </row>
    <row r="73" spans="1:2" x14ac:dyDescent="0.2">
      <c r="A73" t="s">
        <v>5</v>
      </c>
      <c r="B73">
        <v>5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46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46</v>
      </c>
    </row>
    <row r="81" spans="1:2" x14ac:dyDescent="0.2">
      <c r="A81" t="s">
        <v>5</v>
      </c>
      <c r="B81">
        <v>5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47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47</v>
      </c>
    </row>
    <row r="89" spans="1:2" x14ac:dyDescent="0.2">
      <c r="A89" t="s">
        <v>5</v>
      </c>
      <c r="B89">
        <v>5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47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47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47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47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47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47</v>
      </c>
    </row>
    <row r="113" spans="1:2" x14ac:dyDescent="0.2">
      <c r="A113" t="s">
        <v>5</v>
      </c>
      <c r="B113">
        <v>5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47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47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47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47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47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47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47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47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47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47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47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47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101</vt:i4>
      </vt:variant>
    </vt:vector>
  </HeadingPairs>
  <TitlesOfParts>
    <vt:vector size="10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2019-10-27T04:05:18Z</dcterms:created>
  <dcterms:modified xsi:type="dcterms:W3CDTF">2019-11-17T08:23:41Z</dcterms:modified>
</cp:coreProperties>
</file>