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Applications/Everything/Work/Visual Studio Code/SP500 Investing Project/"/>
    </mc:Choice>
  </mc:AlternateContent>
  <xr:revisionPtr revIDLastSave="0" documentId="13_ncr:1_{EDF042F3-7F08-5546-9482-802CF25634DB}" xr6:coauthVersionLast="47" xr6:coauthVersionMax="47" xr10:uidLastSave="{00000000-0000-0000-0000-000000000000}"/>
  <bookViews>
    <workbookView xWindow="1100" yWindow="780" windowWidth="28040" windowHeight="17420" xr2:uid="{A5E3E496-4C57-854A-B77E-A169A952C14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7" i="1" l="1"/>
  <c r="K18" i="1"/>
  <c r="M7" i="1"/>
  <c r="F5" i="1"/>
  <c r="G5" i="1" s="1"/>
  <c r="D5" i="1"/>
  <c r="D6" i="1" s="1"/>
  <c r="D7" i="1" s="1"/>
  <c r="D8" i="1" s="1"/>
  <c r="D9" i="1" s="1"/>
  <c r="D10" i="1" s="1"/>
  <c r="D11" i="1" s="1"/>
  <c r="D12" i="1" s="1"/>
  <c r="D13" i="1" s="1"/>
  <c r="D14" i="1" s="1"/>
  <c r="D15" i="1" s="1"/>
  <c r="E15" i="1" s="1"/>
  <c r="E9" i="1" l="1"/>
  <c r="E6" i="1"/>
  <c r="E12" i="1"/>
  <c r="E11" i="1"/>
  <c r="E10" i="1"/>
  <c r="E8" i="1"/>
  <c r="E7" i="1"/>
  <c r="E14" i="1"/>
  <c r="E13" i="1"/>
  <c r="E5" i="1"/>
  <c r="H5" i="1" s="1"/>
  <c r="I5" i="1" s="1"/>
  <c r="F6" i="1"/>
  <c r="G6" i="1" s="1"/>
  <c r="H6" i="1" l="1"/>
  <c r="I6" i="1" s="1"/>
  <c r="F7" i="1"/>
  <c r="G7" i="1" s="1"/>
  <c r="H7" i="1" s="1"/>
  <c r="I7" i="1" l="1"/>
  <c r="F8" i="1"/>
  <c r="G8" i="1" s="1"/>
  <c r="H8" i="1" s="1"/>
  <c r="I8" i="1" l="1"/>
  <c r="F9" i="1"/>
  <c r="G9" i="1" s="1"/>
  <c r="H9" i="1" s="1"/>
  <c r="I9" i="1" l="1"/>
  <c r="F10" i="1"/>
  <c r="G10" i="1" s="1"/>
  <c r="H10" i="1" s="1"/>
  <c r="I10" i="1" l="1"/>
  <c r="F11" i="1"/>
  <c r="G11" i="1" s="1"/>
  <c r="H11" i="1" s="1"/>
  <c r="I11" i="1" l="1"/>
  <c r="F12" i="1"/>
  <c r="G12" i="1" s="1"/>
  <c r="H12" i="1" s="1"/>
  <c r="I12" i="1" l="1"/>
  <c r="F13" i="1"/>
  <c r="G13" i="1" s="1"/>
  <c r="H13" i="1" s="1"/>
  <c r="I13" i="1" l="1"/>
  <c r="F14" i="1"/>
  <c r="G14" i="1" s="1"/>
  <c r="H14" i="1" s="1"/>
  <c r="I14" i="1" l="1"/>
  <c r="F15" i="1"/>
  <c r="G15" i="1" s="1"/>
  <c r="H15" i="1" s="1"/>
  <c r="I15" i="1" l="1"/>
</calcChain>
</file>

<file path=xl/sharedStrings.xml><?xml version="1.0" encoding="utf-8"?>
<sst xmlns="http://schemas.openxmlformats.org/spreadsheetml/2006/main" count="36" uniqueCount="36">
  <si>
    <t>January</t>
  </si>
  <si>
    <t>February</t>
  </si>
  <si>
    <t>March</t>
  </si>
  <si>
    <t>April</t>
  </si>
  <si>
    <t>May</t>
  </si>
  <si>
    <t>June</t>
  </si>
  <si>
    <t>July</t>
  </si>
  <si>
    <t>August</t>
  </si>
  <si>
    <t>September</t>
  </si>
  <si>
    <t>October</t>
  </si>
  <si>
    <t>November</t>
  </si>
  <si>
    <t>December</t>
  </si>
  <si>
    <t>CPI</t>
  </si>
  <si>
    <t>S&amp;P500</t>
  </si>
  <si>
    <t>Price</t>
  </si>
  <si>
    <t>Return</t>
  </si>
  <si>
    <t>Index</t>
  </si>
  <si>
    <t>Inflation Rate</t>
  </si>
  <si>
    <t>Adjusted Return</t>
  </si>
  <si>
    <t>Adjusted Price</t>
  </si>
  <si>
    <t>Research Question</t>
  </si>
  <si>
    <t>Sections</t>
  </si>
  <si>
    <t>Conclude by rerunning the numbers by if we invested during the lowest price during the month, and if we invested during the highest price during the month (using the resample thing in python)</t>
  </si>
  <si>
    <t>How much does inflation eat away at your lifetime stock earnings? + Does timing the market really make a difference?</t>
  </si>
  <si>
    <r>
      <t xml:space="preserve">Then tweak it to see how much </t>
    </r>
    <r>
      <rPr>
        <b/>
        <i/>
        <sz val="12"/>
        <color theme="1"/>
        <rFont val="Aptos Narrow"/>
        <scheme val="minor"/>
      </rPr>
      <t>real</t>
    </r>
    <r>
      <rPr>
        <i/>
        <sz val="12"/>
        <color theme="1"/>
        <rFont val="Aptos Narrow"/>
        <scheme val="minor"/>
      </rPr>
      <t xml:space="preserve"> money we made when we take into account inflation</t>
    </r>
  </si>
  <si>
    <t>Other ideas</t>
  </si>
  <si>
    <t>What happens if you take a 3 year break at one point (or different length of breaks). In real life, there will be times where we can't invest, so what is the long term impact?</t>
  </si>
  <si>
    <t>Start by showing how much money we would make if we periodically invested in the S&amp;P500 every month for 30 years (from 25 years old to 55 years old)</t>
  </si>
  <si>
    <t>Simulate a specific situation and shift the starting investing year by a year (so do 1985-2015 all the way to 1994-2024)</t>
  </si>
  <si>
    <t>Adjusted</t>
  </si>
  <si>
    <t>(1+x)^12 = 1.07</t>
  </si>
  <si>
    <t>Look into the average salary and the average investing percentage amount and use those as benchmarks</t>
  </si>
  <si>
    <t>Show a graph of the S&amp;P if we invested the worst day of the month and the best day of the month, and then plot the average day of the month (or something) in the middle to see how this affects the outcome after 30 years</t>
  </si>
  <si>
    <t>(1) Compare Real vs Nominal, where the person increases his/her investments by the inflation, and reinvests the dividends</t>
  </si>
  <si>
    <t>(2) Compare increasing monthly investments vs. not increasing monthly investments (in real dollars) (assuming they reinvest dividends)</t>
  </si>
  <si>
    <t>There are 2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</si>
</sst>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
  </numFmts>
  <fonts count="6" x14ac:knownFonts="1">
    <font>
      <sz val="12"/>
      <color theme="1"/>
      <name val="Aptos Narrow"/>
      <family val="2"/>
      <scheme val="minor"/>
    </font>
    <font>
      <sz val="12"/>
      <color theme="1"/>
      <name val="Aptos Narrow"/>
      <family val="2"/>
      <scheme val="minor"/>
    </font>
    <font>
      <sz val="8"/>
      <name val="Aptos Narrow"/>
      <family val="2"/>
      <scheme val="minor"/>
    </font>
    <font>
      <b/>
      <sz val="12"/>
      <color theme="1"/>
      <name val="Aptos Narrow"/>
      <scheme val="minor"/>
    </font>
    <font>
      <i/>
      <sz val="12"/>
      <color theme="1"/>
      <name val="Aptos Narrow"/>
      <scheme val="minor"/>
    </font>
    <font>
      <b/>
      <i/>
      <sz val="12"/>
      <color theme="1"/>
      <name val="Aptos Narrow"/>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double">
        <color indexed="64"/>
      </bottom>
      <diagonal/>
    </border>
    <border>
      <left/>
      <right style="medium">
        <color indexed="64"/>
      </right>
      <top/>
      <bottom style="double">
        <color indexed="64"/>
      </bottom>
      <diagonal/>
    </border>
    <border>
      <left/>
      <right/>
      <top/>
      <bottom style="double">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0" fillId="0" borderId="0" xfId="0" applyAlignment="1">
      <alignment horizontal="center"/>
    </xf>
    <xf numFmtId="9" fontId="0" fillId="0" borderId="0" xfId="1" applyFont="1" applyAlignment="1">
      <alignment horizontal="center"/>
    </xf>
    <xf numFmtId="164" fontId="0" fillId="0" borderId="0" xfId="0" applyNumberFormat="1" applyAlignment="1">
      <alignment horizontal="center" vertical="center"/>
    </xf>
    <xf numFmtId="0" fontId="0" fillId="0" borderId="0" xfId="0" applyAlignment="1">
      <alignment horizontal="center" vertical="center"/>
    </xf>
    <xf numFmtId="9" fontId="0" fillId="0" borderId="0" xfId="1" applyFont="1" applyAlignment="1">
      <alignment horizontal="center" vertical="center"/>
    </xf>
    <xf numFmtId="0" fontId="3" fillId="0" borderId="0" xfId="0" applyFont="1"/>
    <xf numFmtId="0" fontId="4" fillId="0" borderId="0" xfId="0" applyFont="1"/>
    <xf numFmtId="0" fontId="3" fillId="2" borderId="1" xfId="0" applyFont="1" applyFill="1" applyBorder="1" applyAlignment="1">
      <alignment horizontal="center"/>
    </xf>
    <xf numFmtId="0" fontId="3" fillId="2" borderId="3" xfId="0" applyFont="1" applyFill="1" applyBorder="1" applyAlignment="1">
      <alignment horizontal="center"/>
    </xf>
    <xf numFmtId="164" fontId="0" fillId="3" borderId="1" xfId="0" applyNumberFormat="1" applyFill="1" applyBorder="1" applyAlignment="1">
      <alignment horizontal="center" vertical="center"/>
    </xf>
    <xf numFmtId="0" fontId="0" fillId="3" borderId="2" xfId="0" applyFill="1" applyBorder="1" applyAlignment="1">
      <alignment horizontal="center" vertical="center"/>
    </xf>
    <xf numFmtId="9" fontId="0" fillId="3" borderId="2" xfId="1" applyFont="1" applyFill="1" applyBorder="1" applyAlignment="1">
      <alignment horizontal="center" vertical="center"/>
    </xf>
    <xf numFmtId="164" fontId="0" fillId="3" borderId="3" xfId="0" applyNumberFormat="1" applyFill="1" applyBorder="1" applyAlignment="1">
      <alignment horizontal="center" vertical="center"/>
    </xf>
    <xf numFmtId="9" fontId="0" fillId="3" borderId="5" xfId="1" applyFont="1" applyFill="1" applyBorder="1" applyAlignment="1">
      <alignment horizontal="center" vertical="center"/>
    </xf>
    <xf numFmtId="165" fontId="0" fillId="4" borderId="1" xfId="0" applyNumberFormat="1" applyFill="1" applyBorder="1" applyAlignment="1">
      <alignment horizontal="center" vertical="center"/>
    </xf>
    <xf numFmtId="9" fontId="0" fillId="4" borderId="2" xfId="1" applyFont="1" applyFill="1" applyBorder="1" applyAlignment="1">
      <alignment horizontal="center" vertical="center"/>
    </xf>
    <xf numFmtId="165" fontId="0" fillId="4" borderId="3" xfId="0" applyNumberFormat="1" applyFill="1" applyBorder="1" applyAlignment="1">
      <alignment horizontal="center" vertical="center"/>
    </xf>
    <xf numFmtId="9" fontId="0" fillId="4" borderId="5" xfId="1" applyFont="1" applyFill="1" applyBorder="1" applyAlignment="1">
      <alignment horizontal="center" vertical="center"/>
    </xf>
    <xf numFmtId="9" fontId="0" fillId="3" borderId="0" xfId="1" applyFont="1" applyFill="1" applyBorder="1" applyAlignment="1">
      <alignment horizontal="center"/>
    </xf>
    <xf numFmtId="164" fontId="0" fillId="3" borderId="2" xfId="0" applyNumberFormat="1" applyFill="1" applyBorder="1" applyAlignment="1">
      <alignment horizontal="center" vertical="center"/>
    </xf>
    <xf numFmtId="164" fontId="0" fillId="3" borderId="2" xfId="0" applyNumberFormat="1" applyFill="1" applyBorder="1" applyAlignment="1">
      <alignment horizontal="center"/>
    </xf>
    <xf numFmtId="9" fontId="0" fillId="3" borderId="4" xfId="1" applyFont="1" applyFill="1" applyBorder="1" applyAlignment="1">
      <alignment horizontal="center"/>
    </xf>
    <xf numFmtId="164" fontId="0" fillId="3" borderId="5" xfId="0" applyNumberFormat="1" applyFill="1" applyBorder="1" applyAlignment="1">
      <alignment horizontal="center"/>
    </xf>
    <xf numFmtId="0" fontId="0" fillId="2" borderId="6" xfId="0" applyFill="1" applyBorder="1"/>
    <xf numFmtId="0" fontId="0" fillId="2" borderId="7" xfId="0" applyFill="1" applyBorder="1"/>
    <xf numFmtId="164" fontId="3" fillId="3" borderId="7" xfId="0" applyNumberFormat="1" applyFont="1" applyFill="1" applyBorder="1" applyAlignment="1">
      <alignment horizontal="center" vertical="center"/>
    </xf>
    <xf numFmtId="0" fontId="3" fillId="3" borderId="8" xfId="0" applyFont="1" applyFill="1" applyBorder="1" applyAlignment="1">
      <alignment horizontal="center" vertical="center"/>
    </xf>
    <xf numFmtId="0" fontId="3" fillId="4" borderId="7" xfId="0" applyFont="1" applyFill="1" applyBorder="1" applyAlignment="1">
      <alignment horizontal="center" vertical="center"/>
    </xf>
    <xf numFmtId="9" fontId="3" fillId="4" borderId="8" xfId="1" applyFont="1" applyFill="1" applyBorder="1" applyAlignment="1">
      <alignment horizontal="center" vertical="center"/>
    </xf>
    <xf numFmtId="9" fontId="3" fillId="3" borderId="9" xfId="1" applyFont="1" applyFill="1" applyBorder="1" applyAlignment="1">
      <alignment horizontal="center"/>
    </xf>
    <xf numFmtId="0" fontId="3" fillId="3" borderId="8" xfId="0" applyFont="1" applyFill="1" applyBorder="1" applyAlignment="1">
      <alignment horizontal="center"/>
    </xf>
    <xf numFmtId="164" fontId="3" fillId="3" borderId="10" xfId="0" applyNumberFormat="1" applyFont="1" applyFill="1" applyBorder="1" applyAlignment="1">
      <alignment horizontal="center" vertical="center"/>
    </xf>
    <xf numFmtId="164" fontId="3" fillId="3" borderId="11" xfId="0" applyNumberFormat="1" applyFon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9" fontId="3" fillId="3" borderId="12" xfId="1" applyFont="1" applyFill="1" applyBorder="1" applyAlignment="1">
      <alignment horizontal="center"/>
    </xf>
    <xf numFmtId="9" fontId="3" fillId="3" borderId="11" xfId="1"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E6E4F-212A-034F-8F78-F84058C1D291}">
  <dimension ref="C2:M35"/>
  <sheetViews>
    <sheetView tabSelected="1" topLeftCell="B15" zoomScale="163" workbookViewId="0">
      <selection activeCell="L18" sqref="L18"/>
    </sheetView>
  </sheetViews>
  <sheetFormatPr baseColWidth="10" defaultRowHeight="16" x14ac:dyDescent="0.2"/>
  <cols>
    <col min="4" max="4" width="10.83203125" style="3"/>
    <col min="5" max="6" width="10.83203125" style="4"/>
    <col min="7" max="7" width="12" style="5" bestFit="1" customWidth="1"/>
    <col min="8" max="8" width="14" style="2" bestFit="1" customWidth="1"/>
    <col min="9" max="9" width="12.6640625" style="1" bestFit="1" customWidth="1"/>
  </cols>
  <sheetData>
    <row r="2" spans="3:13" x14ac:dyDescent="0.2">
      <c r="C2" s="24"/>
      <c r="D2" s="32" t="s">
        <v>13</v>
      </c>
      <c r="E2" s="33"/>
      <c r="F2" s="34" t="s">
        <v>12</v>
      </c>
      <c r="G2" s="35"/>
      <c r="H2" s="36" t="s">
        <v>29</v>
      </c>
      <c r="I2" s="37"/>
    </row>
    <row r="3" spans="3:13" ht="17" thickBot="1" x14ac:dyDescent="0.25">
      <c r="C3" s="25"/>
      <c r="D3" s="26" t="s">
        <v>14</v>
      </c>
      <c r="E3" s="27" t="s">
        <v>15</v>
      </c>
      <c r="F3" s="28" t="s">
        <v>16</v>
      </c>
      <c r="G3" s="29" t="s">
        <v>17</v>
      </c>
      <c r="H3" s="30" t="s">
        <v>18</v>
      </c>
      <c r="I3" s="31" t="s">
        <v>19</v>
      </c>
    </row>
    <row r="4" spans="3:13" ht="17" thickTop="1" x14ac:dyDescent="0.2">
      <c r="C4" s="8" t="s">
        <v>0</v>
      </c>
      <c r="D4" s="10">
        <v>1000</v>
      </c>
      <c r="E4" s="11"/>
      <c r="F4" s="15">
        <v>50</v>
      </c>
      <c r="G4" s="16"/>
      <c r="H4" s="19"/>
      <c r="I4" s="20">
        <v>1000</v>
      </c>
    </row>
    <row r="5" spans="3:13" x14ac:dyDescent="0.2">
      <c r="C5" s="8" t="s">
        <v>1</v>
      </c>
      <c r="D5" s="10">
        <f ca="1">RANDBETWEEN(100,110)*D4/100</f>
        <v>1080</v>
      </c>
      <c r="E5" s="12">
        <f t="shared" ref="E5:E15" ca="1" si="0">(D5-D4)/D4</f>
        <v>0.08</v>
      </c>
      <c r="F5" s="15">
        <f ca="1">RANDBETWEEN(1000,1010)*F4/1000</f>
        <v>50.15</v>
      </c>
      <c r="G5" s="16">
        <f ca="1">(F5-F4)/F4</f>
        <v>2.9999999999999714E-3</v>
      </c>
      <c r="H5" s="19">
        <f ca="1">(1+E5)/(1+G5)-1</f>
        <v>7.6769690927218637E-2</v>
      </c>
      <c r="I5" s="21">
        <f ca="1">I4*(1+H5)</f>
        <v>1076.7696909272186</v>
      </c>
      <c r="M5" t="s">
        <v>30</v>
      </c>
    </row>
    <row r="6" spans="3:13" x14ac:dyDescent="0.2">
      <c r="C6" s="8" t="s">
        <v>2</v>
      </c>
      <c r="D6" s="10">
        <f t="shared" ref="D6:D15" ca="1" si="1">RANDBETWEEN(100,110)*D5/100</f>
        <v>1123.2</v>
      </c>
      <c r="E6" s="12">
        <f t="shared" ca="1" si="0"/>
        <v>4.0000000000000042E-2</v>
      </c>
      <c r="F6" s="15">
        <f t="shared" ref="F6:F15" ca="1" si="2">RANDBETWEEN(1000,1010)*F5/1000</f>
        <v>50.3506</v>
      </c>
      <c r="G6" s="16">
        <f t="shared" ref="G6:G15" ca="1" si="3">(F6-F5)/F5</f>
        <v>4.0000000000000287E-3</v>
      </c>
      <c r="H6" s="19">
        <f t="shared" ref="H6:H15" ca="1" si="4">(1+E6)/(1+G6)-1</f>
        <v>3.5856573705179251E-2</v>
      </c>
      <c r="I6" s="21">
        <f t="shared" ref="I6:I15" ca="1" si="5">I5*(1+H6)</f>
        <v>1115.3789627134533</v>
      </c>
    </row>
    <row r="7" spans="3:13" x14ac:dyDescent="0.2">
      <c r="C7" s="8" t="s">
        <v>3</v>
      </c>
      <c r="D7" s="10">
        <f t="shared" ca="1" si="1"/>
        <v>1123.2</v>
      </c>
      <c r="E7" s="12">
        <f t="shared" ca="1" si="0"/>
        <v>0</v>
      </c>
      <c r="F7" s="15">
        <f t="shared" ca="1" si="2"/>
        <v>50.451301200000003</v>
      </c>
      <c r="G7" s="16">
        <f t="shared" ca="1" si="3"/>
        <v>2.0000000000000625E-3</v>
      </c>
      <c r="H7" s="19">
        <f t="shared" ca="1" si="4"/>
        <v>-1.9960079840319889E-3</v>
      </c>
      <c r="I7" s="21">
        <f t="shared" ca="1" si="5"/>
        <v>1113.1526573986559</v>
      </c>
      <c r="M7">
        <f>1.1^(1/12)-1</f>
        <v>7.9741404289037643E-3</v>
      </c>
    </row>
    <row r="8" spans="3:13" x14ac:dyDescent="0.2">
      <c r="C8" s="8" t="s">
        <v>4</v>
      </c>
      <c r="D8" s="10">
        <f t="shared" ca="1" si="1"/>
        <v>1156.896</v>
      </c>
      <c r="E8" s="12">
        <f t="shared" ca="1" si="0"/>
        <v>2.9999999999999923E-2</v>
      </c>
      <c r="F8" s="15">
        <f t="shared" ca="1" si="2"/>
        <v>50.804460308400003</v>
      </c>
      <c r="G8" s="16">
        <f t="shared" ca="1" si="3"/>
        <v>6.9999999999999967E-3</v>
      </c>
      <c r="H8" s="19">
        <f t="shared" ca="1" si="4"/>
        <v>2.2840119165839168E-2</v>
      </c>
      <c r="I8" s="21">
        <f t="shared" ca="1" si="5"/>
        <v>1138.5771967434118</v>
      </c>
    </row>
    <row r="9" spans="3:13" x14ac:dyDescent="0.2">
      <c r="C9" s="8" t="s">
        <v>5</v>
      </c>
      <c r="D9" s="10">
        <f t="shared" ca="1" si="1"/>
        <v>1226.3097599999999</v>
      </c>
      <c r="E9" s="12">
        <f t="shared" ca="1" si="0"/>
        <v>5.9999999999999928E-2</v>
      </c>
      <c r="F9" s="15">
        <f t="shared" ca="1" si="2"/>
        <v>51.210895990867201</v>
      </c>
      <c r="G9" s="16">
        <f t="shared" ca="1" si="3"/>
        <v>7.9999999999999516E-3</v>
      </c>
      <c r="H9" s="19">
        <f t="shared" ca="1" si="4"/>
        <v>5.1587301587301404E-2</v>
      </c>
      <c r="I9" s="21">
        <f t="shared" ca="1" si="5"/>
        <v>1197.3133219722383</v>
      </c>
    </row>
    <row r="10" spans="3:13" x14ac:dyDescent="0.2">
      <c r="C10" s="8" t="s">
        <v>6</v>
      </c>
      <c r="D10" s="10">
        <f t="shared" ca="1" si="1"/>
        <v>1263.0990528</v>
      </c>
      <c r="E10" s="12">
        <f t="shared" ca="1" si="0"/>
        <v>3.0000000000000096E-2</v>
      </c>
      <c r="F10" s="15">
        <f t="shared" ca="1" si="2"/>
        <v>51.466950470821537</v>
      </c>
      <c r="G10" s="16">
        <f t="shared" ca="1" si="3"/>
        <v>5.0000000000000096E-3</v>
      </c>
      <c r="H10" s="19">
        <f t="shared" ca="1" si="4"/>
        <v>2.4875621890547261E-2</v>
      </c>
      <c r="I10" s="21">
        <f t="shared" ca="1" si="5"/>
        <v>1227.0972354541348</v>
      </c>
    </row>
    <row r="11" spans="3:13" x14ac:dyDescent="0.2">
      <c r="C11" s="8" t="s">
        <v>7</v>
      </c>
      <c r="D11" s="10">
        <f t="shared" ca="1" si="1"/>
        <v>1300.9920243839999</v>
      </c>
      <c r="E11" s="12">
        <f t="shared" ca="1" si="0"/>
        <v>2.9999999999999961E-2</v>
      </c>
      <c r="F11" s="15">
        <f t="shared" ca="1" si="2"/>
        <v>51.518417421292362</v>
      </c>
      <c r="G11" s="16">
        <f t="shared" ca="1" si="3"/>
        <v>1.0000000000000705E-3</v>
      </c>
      <c r="H11" s="19">
        <f t="shared" ca="1" si="4"/>
        <v>2.8971028971028989E-2</v>
      </c>
      <c r="I11" s="21">
        <f t="shared" ca="1" si="5"/>
        <v>1262.647505012746</v>
      </c>
    </row>
    <row r="12" spans="3:13" x14ac:dyDescent="0.2">
      <c r="C12" s="8" t="s">
        <v>8</v>
      </c>
      <c r="D12" s="10">
        <f t="shared" ca="1" si="1"/>
        <v>1340.0217851155198</v>
      </c>
      <c r="E12" s="12">
        <f t="shared" ca="1" si="0"/>
        <v>2.9999999999999926E-2</v>
      </c>
      <c r="F12" s="15">
        <f t="shared" ca="1" si="2"/>
        <v>51.72449109097753</v>
      </c>
      <c r="G12" s="16">
        <f t="shared" ca="1" si="3"/>
        <v>3.9999999999999663E-3</v>
      </c>
      <c r="H12" s="19">
        <f t="shared" ca="1" si="4"/>
        <v>2.5896414342629459E-2</v>
      </c>
      <c r="I12" s="21">
        <f t="shared" ca="1" si="5"/>
        <v>1295.3455479712434</v>
      </c>
    </row>
    <row r="13" spans="3:13" x14ac:dyDescent="0.2">
      <c r="C13" s="8" t="s">
        <v>9</v>
      </c>
      <c r="D13" s="10">
        <f t="shared" ca="1" si="1"/>
        <v>1380.2224386689857</v>
      </c>
      <c r="E13" s="12">
        <f t="shared" ca="1" si="0"/>
        <v>3.0000000000000172E-2</v>
      </c>
      <c r="F13" s="15">
        <f t="shared" ca="1" si="2"/>
        <v>51.931389055341441</v>
      </c>
      <c r="G13" s="16">
        <f t="shared" ca="1" si="3"/>
        <v>4.0000000000000183E-3</v>
      </c>
      <c r="H13" s="19">
        <f t="shared" ca="1" si="4"/>
        <v>2.5896414342629681E-2</v>
      </c>
      <c r="I13" s="21">
        <f t="shared" ca="1" si="5"/>
        <v>1328.8903529983875</v>
      </c>
    </row>
    <row r="14" spans="3:13" x14ac:dyDescent="0.2">
      <c r="C14" s="8" t="s">
        <v>10</v>
      </c>
      <c r="D14" s="10">
        <f t="shared" ca="1" si="1"/>
        <v>1476.8380093758146</v>
      </c>
      <c r="E14" s="12">
        <f t="shared" ca="1" si="0"/>
        <v>6.9999999999999979E-2</v>
      </c>
      <c r="F14" s="15">
        <f t="shared" ca="1" si="2"/>
        <v>52.398771556839513</v>
      </c>
      <c r="G14" s="16">
        <f t="shared" ca="1" si="3"/>
        <v>8.9999999999999837E-3</v>
      </c>
      <c r="H14" s="19">
        <f t="shared" ca="1" si="4"/>
        <v>6.0455896927651409E-2</v>
      </c>
      <c r="I14" s="21">
        <f t="shared" ca="1" si="5"/>
        <v>1409.2296112074082</v>
      </c>
    </row>
    <row r="15" spans="3:13" ht="17" thickBot="1" x14ac:dyDescent="0.25">
      <c r="C15" s="9" t="s">
        <v>11</v>
      </c>
      <c r="D15" s="13">
        <f t="shared" ca="1" si="1"/>
        <v>1594.98505012588</v>
      </c>
      <c r="E15" s="14">
        <f t="shared" ca="1" si="0"/>
        <v>8.0000000000000113E-2</v>
      </c>
      <c r="F15" s="17">
        <f t="shared" ca="1" si="2"/>
        <v>52.870360500851071</v>
      </c>
      <c r="G15" s="18">
        <f t="shared" ca="1" si="3"/>
        <v>9.0000000000000357E-3</v>
      </c>
      <c r="H15" s="22">
        <f t="shared" ca="1" si="4"/>
        <v>7.036669970267595E-2</v>
      </c>
      <c r="I15" s="23">
        <f t="shared" ca="1" si="5"/>
        <v>1508.3924480713588</v>
      </c>
    </row>
    <row r="17" spans="3:12" x14ac:dyDescent="0.2">
      <c r="K17">
        <v>2.8000000000000001E-2</v>
      </c>
      <c r="L17">
        <f>0.03*2000</f>
        <v>60</v>
      </c>
    </row>
    <row r="18" spans="3:12" x14ac:dyDescent="0.2">
      <c r="K18">
        <f>(1+K17)^40</f>
        <v>3.018037184926428</v>
      </c>
    </row>
    <row r="19" spans="3:12" x14ac:dyDescent="0.2">
      <c r="C19" s="6" t="s">
        <v>20</v>
      </c>
    </row>
    <row r="20" spans="3:12" x14ac:dyDescent="0.2">
      <c r="C20" s="7" t="s">
        <v>23</v>
      </c>
    </row>
    <row r="22" spans="3:12" x14ac:dyDescent="0.2">
      <c r="C22" s="6" t="s">
        <v>21</v>
      </c>
    </row>
    <row r="23" spans="3:12" x14ac:dyDescent="0.2">
      <c r="C23" s="7" t="s">
        <v>27</v>
      </c>
    </row>
    <row r="24" spans="3:12" x14ac:dyDescent="0.2">
      <c r="C24" s="7" t="s">
        <v>24</v>
      </c>
    </row>
    <row r="25" spans="3:12" x14ac:dyDescent="0.2">
      <c r="C25" s="7" t="s">
        <v>22</v>
      </c>
    </row>
    <row r="27" spans="3:12" x14ac:dyDescent="0.2">
      <c r="C27" s="6" t="s">
        <v>25</v>
      </c>
    </row>
    <row r="28" spans="3:12" x14ac:dyDescent="0.2">
      <c r="C28" s="7" t="s">
        <v>26</v>
      </c>
    </row>
    <row r="29" spans="3:12" x14ac:dyDescent="0.2">
      <c r="C29" s="7" t="s">
        <v>28</v>
      </c>
    </row>
    <row r="30" spans="3:12" x14ac:dyDescent="0.2">
      <c r="C30" s="7" t="s">
        <v>31</v>
      </c>
    </row>
    <row r="31" spans="3:12" x14ac:dyDescent="0.2">
      <c r="C31" s="7" t="s">
        <v>32</v>
      </c>
    </row>
    <row r="32" spans="3:12" x14ac:dyDescent="0.2">
      <c r="C32" s="7" t="s">
        <v>35</v>
      </c>
    </row>
    <row r="33" spans="3:3" x14ac:dyDescent="0.2">
      <c r="C33" s="7" t="s">
        <v>33</v>
      </c>
    </row>
    <row r="34" spans="3:3" x14ac:dyDescent="0.2">
      <c r="C34" s="7" t="s">
        <v>34</v>
      </c>
    </row>
    <row r="35" spans="3:3" x14ac:dyDescent="0.2">
      <c r="C35" s="7"/>
    </row>
  </sheetData>
  <mergeCells count="3">
    <mergeCell ref="D2:E2"/>
    <mergeCell ref="F2:G2"/>
    <mergeCell ref="H2:I2"/>
  </mergeCells>
  <phoneticPr fontId="2" type="noConversion"/>
  <pageMargins left="0.7" right="0.7" top="0.75" bottom="0.75" header="0.3" footer="0.3"/>
  <ignoredErrors>
    <ignoredError sqref="F5:F1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Torchia</dc:creator>
  <cp:lastModifiedBy>Mathieu Torchia</cp:lastModifiedBy>
  <dcterms:created xsi:type="dcterms:W3CDTF">2024-06-24T06:01:25Z</dcterms:created>
  <dcterms:modified xsi:type="dcterms:W3CDTF">2024-06-29T18:32:58Z</dcterms:modified>
</cp:coreProperties>
</file>