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nusgogstad/Desktop/"/>
    </mc:Choice>
  </mc:AlternateContent>
  <xr:revisionPtr revIDLastSave="0" documentId="13_ncr:1_{3C8AE974-CBD7-C849-8B2D-CFE34EA2AFEB}" xr6:coauthVersionLast="47" xr6:coauthVersionMax="47" xr10:uidLastSave="{00000000-0000-0000-0000-000000000000}"/>
  <bookViews>
    <workbookView xWindow="-23880" yWindow="480" windowWidth="23880" windowHeight="14640" xr2:uid="{45EE33AF-63D2-F74C-B7FC-A71B1C106C7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/>
  <c r="D65" i="1"/>
  <c r="B65" i="1"/>
  <c r="C63" i="1"/>
  <c r="D63" i="1"/>
  <c r="B63" i="1"/>
  <c r="B38" i="1"/>
  <c r="C38" i="1"/>
  <c r="D38" i="1"/>
  <c r="E38" i="1"/>
  <c r="F38" i="1"/>
  <c r="G38" i="1"/>
  <c r="H38" i="1"/>
  <c r="I38" i="1"/>
  <c r="J38" i="1"/>
  <c r="B39" i="1"/>
  <c r="C39" i="1"/>
  <c r="D39" i="1"/>
  <c r="E39" i="1"/>
  <c r="F39" i="1"/>
  <c r="G39" i="1"/>
  <c r="H39" i="1"/>
  <c r="I39" i="1"/>
  <c r="J39" i="1"/>
  <c r="B40" i="1"/>
  <c r="C40" i="1"/>
  <c r="D40" i="1"/>
  <c r="E40" i="1"/>
  <c r="F40" i="1"/>
  <c r="G40" i="1"/>
  <c r="H40" i="1"/>
  <c r="I40" i="1"/>
  <c r="J40" i="1"/>
  <c r="B41" i="1"/>
  <c r="C41" i="1"/>
  <c r="D41" i="1"/>
  <c r="E41" i="1"/>
  <c r="F41" i="1"/>
  <c r="G41" i="1"/>
  <c r="H41" i="1"/>
  <c r="I41" i="1"/>
  <c r="J41" i="1"/>
  <c r="E60" i="1" a="1"/>
  <c r="E60" i="1" s="1"/>
  <c r="C60" i="1" a="1"/>
  <c r="C60" i="1" s="1"/>
  <c r="D60" i="1" a="1"/>
  <c r="D60" i="1" s="1"/>
  <c r="B60" i="1" a="1"/>
  <c r="B60" i="1" s="1"/>
  <c r="C59" i="1"/>
  <c r="D59" i="1"/>
  <c r="E59" i="1"/>
  <c r="F59" i="1"/>
  <c r="G59" i="1"/>
  <c r="H59" i="1"/>
  <c r="I59" i="1"/>
  <c r="J59" i="1"/>
  <c r="C58" i="1"/>
  <c r="D58" i="1"/>
  <c r="E58" i="1"/>
  <c r="F58" i="1"/>
  <c r="G58" i="1"/>
  <c r="H58" i="1"/>
  <c r="I58" i="1"/>
  <c r="J58" i="1"/>
  <c r="C57" i="1"/>
  <c r="D57" i="1"/>
  <c r="E57" i="1"/>
  <c r="F57" i="1"/>
  <c r="G57" i="1"/>
  <c r="H57" i="1"/>
  <c r="I57" i="1"/>
  <c r="J57" i="1"/>
  <c r="C56" i="1"/>
  <c r="D56" i="1"/>
  <c r="E56" i="1"/>
  <c r="F56" i="1"/>
  <c r="G56" i="1"/>
  <c r="H56" i="1"/>
  <c r="I56" i="1"/>
  <c r="J56" i="1"/>
  <c r="J55" i="1"/>
  <c r="C55" i="1"/>
  <c r="D55" i="1"/>
  <c r="E55" i="1"/>
  <c r="F55" i="1"/>
  <c r="G55" i="1"/>
  <c r="H55" i="1"/>
  <c r="I55" i="1"/>
  <c r="C54" i="1"/>
  <c r="D54" i="1"/>
  <c r="E54" i="1"/>
  <c r="F54" i="1"/>
  <c r="G54" i="1"/>
  <c r="H54" i="1"/>
  <c r="I54" i="1"/>
  <c r="J54" i="1"/>
  <c r="C53" i="1"/>
  <c r="D53" i="1"/>
  <c r="E53" i="1"/>
  <c r="F53" i="1"/>
  <c r="G53" i="1"/>
  <c r="H53" i="1"/>
  <c r="I53" i="1"/>
  <c r="J53" i="1"/>
  <c r="C52" i="1"/>
  <c r="D52" i="1"/>
  <c r="E52" i="1"/>
  <c r="F52" i="1"/>
  <c r="G52" i="1"/>
  <c r="H52" i="1"/>
  <c r="I52" i="1"/>
  <c r="J52" i="1"/>
  <c r="C51" i="1"/>
  <c r="D51" i="1"/>
  <c r="E51" i="1"/>
  <c r="F51" i="1"/>
  <c r="G51" i="1"/>
  <c r="H51" i="1"/>
  <c r="I51" i="1"/>
  <c r="J51" i="1"/>
  <c r="C50" i="1"/>
  <c r="D50" i="1"/>
  <c r="E50" i="1"/>
  <c r="F50" i="1"/>
  <c r="G50" i="1"/>
  <c r="H50" i="1"/>
  <c r="I50" i="1"/>
  <c r="J50" i="1"/>
  <c r="C49" i="1"/>
  <c r="D49" i="1"/>
  <c r="E49" i="1"/>
  <c r="F49" i="1"/>
  <c r="G49" i="1"/>
  <c r="H49" i="1"/>
  <c r="I49" i="1"/>
  <c r="J49" i="1"/>
  <c r="C48" i="1"/>
  <c r="D48" i="1"/>
  <c r="E48" i="1"/>
  <c r="F48" i="1"/>
  <c r="G48" i="1"/>
  <c r="H48" i="1"/>
  <c r="I48" i="1"/>
  <c r="J48" i="1"/>
  <c r="C47" i="1"/>
  <c r="D47" i="1"/>
  <c r="E47" i="1"/>
  <c r="F47" i="1"/>
  <c r="G47" i="1"/>
  <c r="H47" i="1"/>
  <c r="I47" i="1"/>
  <c r="J47" i="1"/>
  <c r="C46" i="1"/>
  <c r="D46" i="1"/>
  <c r="E46" i="1"/>
  <c r="F46" i="1"/>
  <c r="G46" i="1"/>
  <c r="H46" i="1"/>
  <c r="I46" i="1"/>
  <c r="J46" i="1"/>
  <c r="C45" i="1"/>
  <c r="D45" i="1"/>
  <c r="E45" i="1"/>
  <c r="F45" i="1"/>
  <c r="G45" i="1"/>
  <c r="H45" i="1"/>
  <c r="I45" i="1"/>
  <c r="J45" i="1"/>
  <c r="J44" i="1"/>
  <c r="C44" i="1"/>
  <c r="D44" i="1"/>
  <c r="E44" i="1"/>
  <c r="F44" i="1"/>
  <c r="G44" i="1"/>
  <c r="H44" i="1"/>
  <c r="I44" i="1"/>
  <c r="C43" i="1"/>
  <c r="D43" i="1"/>
  <c r="E43" i="1"/>
  <c r="F43" i="1"/>
  <c r="G43" i="1"/>
  <c r="H43" i="1"/>
  <c r="I43" i="1"/>
  <c r="J43" i="1"/>
  <c r="C42" i="1"/>
  <c r="D42" i="1"/>
  <c r="E42" i="1"/>
  <c r="F42" i="1"/>
  <c r="G42" i="1"/>
  <c r="H42" i="1"/>
  <c r="I42" i="1"/>
  <c r="J42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C32" i="1"/>
  <c r="D32" i="1"/>
  <c r="E32" i="1"/>
  <c r="F32" i="1"/>
  <c r="G32" i="1"/>
  <c r="H32" i="1"/>
  <c r="I32" i="1"/>
  <c r="J32" i="1"/>
  <c r="B32" i="1"/>
  <c r="C30" i="1"/>
  <c r="D30" i="1"/>
  <c r="E30" i="1"/>
  <c r="F30" i="1"/>
  <c r="G30" i="1"/>
  <c r="H30" i="1"/>
  <c r="I30" i="1"/>
  <c r="J30" i="1"/>
  <c r="B30" i="1"/>
  <c r="B28" i="1"/>
  <c r="F28" i="1"/>
  <c r="C28" i="1"/>
  <c r="D28" i="1"/>
  <c r="E28" i="1"/>
  <c r="G28" i="1"/>
  <c r="H28" i="1"/>
  <c r="I28" i="1"/>
  <c r="J28" i="1"/>
  <c r="F60" i="1" l="1" a="1"/>
  <c r="F60" i="1" s="1"/>
  <c r="I60" i="1" a="1"/>
  <c r="I60" i="1" s="1"/>
  <c r="G60" i="1" a="1"/>
  <c r="G60" i="1" s="1"/>
  <c r="J60" i="1" a="1"/>
  <c r="J60" i="1" s="1"/>
  <c r="H60" i="1" a="1"/>
  <c r="H6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<sst xmlns="http://schemas.openxmlformats.org/spreadsheetml/2006/main" count="139" uniqueCount="63">
  <si>
    <t>R</t>
  </si>
  <si>
    <t>G</t>
  </si>
  <si>
    <t>B</t>
  </si>
  <si>
    <t>Kanal</t>
  </si>
  <si>
    <t>Målingstype</t>
  </si>
  <si>
    <t>Kommentar</t>
  </si>
  <si>
    <t>Målt puls m/klokke</t>
  </si>
  <si>
    <t>Transmittans</t>
  </si>
  <si>
    <t>Opptak 1</t>
  </si>
  <si>
    <t>Opptak 2</t>
  </si>
  <si>
    <t>Opptak 3</t>
  </si>
  <si>
    <t>Opptak 4</t>
  </si>
  <si>
    <t>Opptak 5</t>
  </si>
  <si>
    <t>Opptak 6</t>
  </si>
  <si>
    <t>Opptak 7</t>
  </si>
  <si>
    <t>Opptak 8</t>
  </si>
  <si>
    <t>Opptak 9</t>
  </si>
  <si>
    <t>Opptak 10</t>
  </si>
  <si>
    <t>Opptak 11</t>
  </si>
  <si>
    <t>Opptak 12</t>
  </si>
  <si>
    <t>Raw</t>
  </si>
  <si>
    <t>filtrert</t>
  </si>
  <si>
    <t>m/ Hann</t>
  </si>
  <si>
    <t xml:space="preserve"> -</t>
  </si>
  <si>
    <t>2 forskjellig fingte</t>
  </si>
  <si>
    <t>med avstand fra linsa, Transmittans</t>
  </si>
  <si>
    <t>Håndledd, Reflektans</t>
  </si>
  <si>
    <t>Varm finger, Transmittans</t>
  </si>
  <si>
    <t>Kald finger, Transmittans</t>
  </si>
  <si>
    <t>Panne m dårlig lysforhold, Reflektans</t>
  </si>
  <si>
    <t>På linsa, transmittans</t>
  </si>
  <si>
    <t>Litt over linsa m dårlig ly, reflektans</t>
  </si>
  <si>
    <t>Litt over linsa, reflektans</t>
  </si>
  <si>
    <t>litt over linsa med dårlig lysforhold (naturlig lys) (trash måling), reflektans</t>
  </si>
  <si>
    <t>på linsa med dårlig lysforhold, transmittans</t>
  </si>
  <si>
    <t>Telefon</t>
  </si>
  <si>
    <t>iphone / android</t>
  </si>
  <si>
    <t>Iphone</t>
  </si>
  <si>
    <t>Android</t>
  </si>
  <si>
    <t>Trans 2</t>
  </si>
  <si>
    <t>Trans 3</t>
  </si>
  <si>
    <t>Trans 4</t>
  </si>
  <si>
    <t>Ref2</t>
  </si>
  <si>
    <t>Ref3</t>
  </si>
  <si>
    <t>Ref4</t>
  </si>
  <si>
    <t>Ref5</t>
  </si>
  <si>
    <t>Ref6</t>
  </si>
  <si>
    <t>hoypulstrans</t>
  </si>
  <si>
    <t>hoypulstrans2</t>
  </si>
  <si>
    <t>Høy puls ny måling</t>
  </si>
  <si>
    <t>Reflektans med kamera ved siden av flash samme høyde</t>
  </si>
  <si>
    <t>Reflektans med lite drop</t>
  </si>
  <si>
    <t xml:space="preserve">Standard avvik </t>
  </si>
  <si>
    <t>Transmittans (Opptak1 , trans 2,3 og 4)</t>
  </si>
  <si>
    <t>Reflektans (Opptak 2, ref 2 og 3)</t>
  </si>
  <si>
    <t>Reflektans (ref 4, 5 og 6)</t>
  </si>
  <si>
    <t xml:space="preserve">På linsa m,/ dårlig lysforhold, Transmittans, </t>
  </si>
  <si>
    <t>Høy puls - Bare et gjett utifra å se på klokka underveis, Mellom 133-117</t>
  </si>
  <si>
    <t>SUM</t>
  </si>
  <si>
    <t>Tabell over avvik fra fakrisk målt puls</t>
  </si>
  <si>
    <t>Autisttendenser</t>
  </si>
  <si>
    <t>U/Raw</t>
  </si>
  <si>
    <t>Snittet av differensen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</si>
</sst>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Border="1"/>
    <xf numFmtId="0" fontId="2" fillId="0" borderId="6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2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D7BF-7291-2243-BCD7-17B8DD3E9211}">
  <dimension ref="A1:P67"/>
  <sheetViews>
    <sheetView tabSelected="1" topLeftCell="A24" workbookViewId="0">
      <selection activeCell="F37" sqref="F37"/>
    </sheetView>
  </sheetViews>
  <sheetFormatPr baseColWidth="10" defaultRowHeight="16" x14ac:dyDescent="0.2"/>
  <cols>
    <col min="1" max="1" width="14.5" bestFit="1" customWidth="1"/>
    <col min="2" max="2" width="14" bestFit="1" customWidth="1"/>
    <col min="3" max="3" width="13.6640625" bestFit="1" customWidth="1"/>
    <col min="4" max="4" width="13" bestFit="1" customWidth="1"/>
    <col min="5" max="5" width="14.6640625" bestFit="1" customWidth="1"/>
    <col min="6" max="6" width="15" bestFit="1" customWidth="1"/>
    <col min="7" max="7" width="14.1640625" customWidth="1"/>
    <col min="8" max="9" width="14.6640625" bestFit="1" customWidth="1"/>
    <col min="10" max="10" width="14" bestFit="1" customWidth="1"/>
    <col min="11" max="11" width="17.1640625" customWidth="1"/>
    <col min="13" max="13" width="10.6640625" customWidth="1"/>
    <col min="15" max="15" width="29.1640625" customWidth="1"/>
    <col min="16" max="16" width="14.1640625" bestFit="1" customWidth="1"/>
  </cols>
  <sheetData>
    <row r="1" spans="1:16" x14ac:dyDescent="0.2">
      <c r="A1" s="3" t="s">
        <v>4</v>
      </c>
      <c r="B1" s="8" t="s">
        <v>20</v>
      </c>
      <c r="C1" s="8"/>
      <c r="D1" s="8"/>
      <c r="E1" s="8" t="s">
        <v>21</v>
      </c>
      <c r="F1" s="8"/>
      <c r="G1" s="8"/>
      <c r="H1" s="8" t="s">
        <v>22</v>
      </c>
      <c r="I1" s="8"/>
      <c r="J1" s="8"/>
      <c r="K1" s="3" t="s">
        <v>6</v>
      </c>
      <c r="L1" s="10" t="s">
        <v>5</v>
      </c>
      <c r="M1" s="10"/>
      <c r="N1" s="10"/>
      <c r="O1" s="10"/>
      <c r="P1" s="3" t="s">
        <v>35</v>
      </c>
    </row>
    <row r="2" spans="1:16" x14ac:dyDescent="0.2">
      <c r="A2" s="3" t="s">
        <v>3</v>
      </c>
      <c r="B2" s="5" t="s">
        <v>0</v>
      </c>
      <c r="C2" s="6" t="s">
        <v>1</v>
      </c>
      <c r="D2" s="7" t="s">
        <v>2</v>
      </c>
      <c r="E2" s="5" t="s">
        <v>0</v>
      </c>
      <c r="F2" s="6" t="s">
        <v>1</v>
      </c>
      <c r="G2" s="7" t="s">
        <v>2</v>
      </c>
      <c r="H2" s="5" t="s">
        <v>0</v>
      </c>
      <c r="I2" s="6" t="s">
        <v>1</v>
      </c>
      <c r="J2" s="7" t="s">
        <v>2</v>
      </c>
      <c r="K2" s="9" t="s">
        <v>23</v>
      </c>
      <c r="L2" s="10"/>
      <c r="M2" s="10"/>
      <c r="N2" s="10"/>
      <c r="O2" s="10"/>
      <c r="P2" s="4" t="s">
        <v>36</v>
      </c>
    </row>
    <row r="3" spans="1:16" x14ac:dyDescent="0.2">
      <c r="A3" s="3" t="s">
        <v>8</v>
      </c>
      <c r="B3">
        <v>74.0478515625</v>
      </c>
      <c r="C3">
        <v>79.541015625</v>
      </c>
      <c r="D3">
        <v>1.9775390625</v>
      </c>
      <c r="E3">
        <v>74.0478515625</v>
      </c>
      <c r="F3">
        <v>79.541015625</v>
      </c>
      <c r="G3">
        <v>79.3212890625</v>
      </c>
      <c r="H3">
        <v>80.2001953125</v>
      </c>
      <c r="I3">
        <v>80.2001953125</v>
      </c>
      <c r="J3">
        <v>79.541015625</v>
      </c>
      <c r="K3" s="1">
        <v>75</v>
      </c>
      <c r="L3" s="11" t="s">
        <v>30</v>
      </c>
      <c r="M3" s="11"/>
      <c r="N3" s="11"/>
      <c r="O3" s="11"/>
      <c r="P3" s="1" t="s">
        <v>38</v>
      </c>
    </row>
    <row r="4" spans="1:16" x14ac:dyDescent="0.2">
      <c r="A4" s="3" t="s">
        <v>9</v>
      </c>
      <c r="B4">
        <v>1.5380859375</v>
      </c>
      <c r="C4">
        <v>1.5380859375</v>
      </c>
      <c r="D4">
        <v>1.5380859375</v>
      </c>
      <c r="E4">
        <v>72.7294921875</v>
      </c>
      <c r="F4">
        <v>72.509765625</v>
      </c>
      <c r="G4">
        <v>60.205078125</v>
      </c>
      <c r="H4">
        <v>72.2900390625</v>
      </c>
      <c r="I4">
        <v>72.509765625</v>
      </c>
      <c r="J4">
        <v>72.2900390625</v>
      </c>
      <c r="K4" s="1">
        <v>77</v>
      </c>
      <c r="L4" s="11" t="s">
        <v>32</v>
      </c>
      <c r="M4" s="11"/>
      <c r="N4" s="11"/>
      <c r="O4" s="11"/>
      <c r="P4" s="1" t="s">
        <v>38</v>
      </c>
    </row>
    <row r="5" spans="1:16" x14ac:dyDescent="0.2">
      <c r="A5" s="3" t="s">
        <v>10</v>
      </c>
      <c r="B5">
        <v>1.318359375</v>
      </c>
      <c r="C5">
        <v>2.8564453125</v>
      </c>
      <c r="D5">
        <v>3.515625</v>
      </c>
      <c r="E5">
        <v>65.91796875</v>
      </c>
      <c r="F5">
        <v>59.5458984375</v>
      </c>
      <c r="G5">
        <v>43.9453125</v>
      </c>
      <c r="H5">
        <v>65.478515625</v>
      </c>
      <c r="I5">
        <v>59.5458984375</v>
      </c>
      <c r="J5">
        <v>70.9716796875</v>
      </c>
      <c r="K5" s="1">
        <v>79</v>
      </c>
      <c r="L5" s="11" t="s">
        <v>31</v>
      </c>
      <c r="M5" s="11"/>
      <c r="N5" s="11"/>
      <c r="O5" s="11"/>
      <c r="P5" s="1" t="s">
        <v>38</v>
      </c>
    </row>
    <row r="6" spans="1:16" x14ac:dyDescent="0.2">
      <c r="A6" s="3" t="s">
        <v>11</v>
      </c>
      <c r="B6">
        <v>18.017578125</v>
      </c>
      <c r="C6">
        <v>10.546875</v>
      </c>
      <c r="D6">
        <v>1.5380859375</v>
      </c>
      <c r="E6">
        <v>76.904296875</v>
      </c>
      <c r="F6">
        <v>81.0791015625</v>
      </c>
      <c r="G6">
        <v>76.46484375</v>
      </c>
      <c r="H6">
        <v>78.22265625</v>
      </c>
      <c r="I6">
        <v>78.8818359375</v>
      </c>
      <c r="J6">
        <v>77.1240234375</v>
      </c>
      <c r="K6" s="1">
        <v>76</v>
      </c>
      <c r="L6" s="11" t="s">
        <v>56</v>
      </c>
      <c r="M6" s="11"/>
      <c r="N6" s="11"/>
      <c r="O6" s="11"/>
      <c r="P6" s="1" t="s">
        <v>38</v>
      </c>
    </row>
    <row r="7" spans="1:16" x14ac:dyDescent="0.2">
      <c r="A7" s="3" t="s">
        <v>12</v>
      </c>
      <c r="B7">
        <v>2.4169921875</v>
      </c>
      <c r="C7">
        <v>5.9326171875</v>
      </c>
      <c r="D7">
        <v>1.318359375</v>
      </c>
      <c r="E7">
        <v>71.4111328125</v>
      </c>
      <c r="F7">
        <v>124.5849609375</v>
      </c>
      <c r="G7">
        <v>53.61328125</v>
      </c>
      <c r="H7">
        <v>71.19140625</v>
      </c>
      <c r="I7">
        <v>60.4248046875</v>
      </c>
      <c r="J7">
        <v>69.43359375</v>
      </c>
      <c r="K7" s="1">
        <v>74</v>
      </c>
      <c r="L7" s="11" t="s">
        <v>33</v>
      </c>
      <c r="M7" s="11"/>
      <c r="N7" s="11"/>
      <c r="O7" s="11"/>
      <c r="P7" s="1" t="s">
        <v>38</v>
      </c>
    </row>
    <row r="8" spans="1:16" x14ac:dyDescent="0.2">
      <c r="A8" s="3" t="s">
        <v>13</v>
      </c>
      <c r="B8">
        <v>1.7578125</v>
      </c>
      <c r="C8">
        <v>1.318359375</v>
      </c>
      <c r="D8">
        <v>3.7353515625</v>
      </c>
      <c r="E8">
        <v>68.3349609375</v>
      </c>
      <c r="F8">
        <v>59.326171875</v>
      </c>
      <c r="G8">
        <v>38.671875</v>
      </c>
      <c r="H8">
        <v>68.7744140625</v>
      </c>
      <c r="I8">
        <v>59.9853515625</v>
      </c>
      <c r="J8">
        <v>58.447265625</v>
      </c>
      <c r="K8" s="1">
        <v>76</v>
      </c>
      <c r="L8" s="12" t="s">
        <v>34</v>
      </c>
      <c r="M8" s="11"/>
      <c r="N8" s="11"/>
      <c r="O8" s="11"/>
      <c r="P8" s="1" t="s">
        <v>38</v>
      </c>
    </row>
    <row r="9" spans="1:16" x14ac:dyDescent="0.2">
      <c r="A9" s="3" t="s">
        <v>14</v>
      </c>
      <c r="B9">
        <v>1.5380859375</v>
      </c>
      <c r="C9">
        <v>29.00390625</v>
      </c>
      <c r="D9">
        <v>1.5380859375</v>
      </c>
      <c r="E9">
        <v>49.8779296875</v>
      </c>
      <c r="F9">
        <v>42.4072265625</v>
      </c>
      <c r="G9">
        <v>60.8642578125</v>
      </c>
      <c r="H9">
        <v>63.5009765625</v>
      </c>
      <c r="I9">
        <v>89.6484375</v>
      </c>
      <c r="J9">
        <v>60.205078125</v>
      </c>
      <c r="K9" s="1">
        <v>73</v>
      </c>
      <c r="L9" s="11" t="s">
        <v>24</v>
      </c>
      <c r="M9" s="11"/>
      <c r="N9" s="11"/>
      <c r="O9" s="11"/>
      <c r="P9" s="1" t="s">
        <v>38</v>
      </c>
    </row>
    <row r="10" spans="1:16" x14ac:dyDescent="0.2">
      <c r="A10" s="3" t="s">
        <v>15</v>
      </c>
      <c r="B10">
        <v>1.7578125</v>
      </c>
      <c r="C10">
        <v>1.318359375</v>
      </c>
      <c r="D10">
        <v>1.5380859375</v>
      </c>
      <c r="E10">
        <v>75.146484375</v>
      </c>
      <c r="F10">
        <v>60.4248046875</v>
      </c>
      <c r="G10">
        <v>65.0390625</v>
      </c>
      <c r="H10">
        <v>74.9267578125</v>
      </c>
      <c r="I10">
        <v>60.205078125</v>
      </c>
      <c r="J10">
        <v>58.88671875</v>
      </c>
      <c r="K10" s="1">
        <v>76</v>
      </c>
      <c r="L10" s="11" t="s">
        <v>25</v>
      </c>
      <c r="M10" s="11"/>
      <c r="N10" s="11"/>
      <c r="O10" s="11"/>
      <c r="P10" s="1" t="s">
        <v>38</v>
      </c>
    </row>
    <row r="11" spans="1:16" x14ac:dyDescent="0.2">
      <c r="A11" s="3" t="s">
        <v>16</v>
      </c>
      <c r="B11">
        <v>1.318359375</v>
      </c>
      <c r="C11">
        <v>29.8828125</v>
      </c>
      <c r="D11">
        <v>1.318359375</v>
      </c>
      <c r="E11">
        <v>68.7744140625</v>
      </c>
      <c r="F11">
        <v>59.1064453125</v>
      </c>
      <c r="G11">
        <v>60.4248046875</v>
      </c>
      <c r="H11">
        <v>72.94921875</v>
      </c>
      <c r="I11">
        <v>59.9853515625</v>
      </c>
      <c r="J11">
        <v>59.9853515625</v>
      </c>
      <c r="K11" s="1">
        <v>78</v>
      </c>
      <c r="L11" s="11" t="s">
        <v>26</v>
      </c>
      <c r="M11" s="11"/>
      <c r="N11" s="11"/>
      <c r="O11" s="11"/>
      <c r="P11" s="1" t="s">
        <v>38</v>
      </c>
    </row>
    <row r="12" spans="1:16" x14ac:dyDescent="0.2">
      <c r="A12" s="3" t="s">
        <v>17</v>
      </c>
      <c r="B12">
        <v>1.318359375</v>
      </c>
      <c r="C12">
        <v>30.1025390625</v>
      </c>
      <c r="D12">
        <v>1.5380859375</v>
      </c>
      <c r="E12">
        <v>66.796875</v>
      </c>
      <c r="F12">
        <v>59.765625</v>
      </c>
      <c r="G12">
        <v>67.4560546875</v>
      </c>
      <c r="H12">
        <v>66.357421875</v>
      </c>
      <c r="I12">
        <v>120.1904296875</v>
      </c>
      <c r="J12">
        <v>59.326171875</v>
      </c>
      <c r="K12" s="1">
        <v>75</v>
      </c>
      <c r="L12" s="11" t="s">
        <v>27</v>
      </c>
      <c r="M12" s="11"/>
      <c r="N12" s="11"/>
      <c r="O12" s="11"/>
      <c r="P12" s="1" t="s">
        <v>38</v>
      </c>
    </row>
    <row r="13" spans="1:16" x14ac:dyDescent="0.2">
      <c r="A13" s="3" t="s">
        <v>18</v>
      </c>
      <c r="B13">
        <v>1.5380859375</v>
      </c>
      <c r="C13">
        <v>30.1025390625</v>
      </c>
      <c r="D13">
        <v>1.7578125</v>
      </c>
      <c r="E13">
        <v>48.5595703125</v>
      </c>
      <c r="F13">
        <v>60.205078125</v>
      </c>
      <c r="G13">
        <v>60.64453125</v>
      </c>
      <c r="H13">
        <v>48.33984375</v>
      </c>
      <c r="I13">
        <v>59.765625</v>
      </c>
      <c r="J13">
        <v>89.8681640625</v>
      </c>
      <c r="K13" s="1">
        <v>76</v>
      </c>
      <c r="L13" s="11" t="s">
        <v>28</v>
      </c>
      <c r="M13" s="11"/>
      <c r="N13" s="11"/>
      <c r="O13" s="11"/>
      <c r="P13" s="1" t="s">
        <v>38</v>
      </c>
    </row>
    <row r="14" spans="1:16" x14ac:dyDescent="0.2">
      <c r="A14" s="3" t="s">
        <v>19</v>
      </c>
      <c r="B14">
        <v>1.318359375</v>
      </c>
      <c r="C14">
        <v>30.1025390625</v>
      </c>
      <c r="D14">
        <v>1.318359375</v>
      </c>
      <c r="E14">
        <v>63.9404296875</v>
      </c>
      <c r="F14">
        <v>60.64453125</v>
      </c>
      <c r="G14">
        <v>51.6357421875</v>
      </c>
      <c r="H14">
        <v>63.9404296875</v>
      </c>
      <c r="I14">
        <v>60.205078125</v>
      </c>
      <c r="J14">
        <v>49.4384765625</v>
      </c>
      <c r="K14" s="1">
        <v>68</v>
      </c>
      <c r="L14" s="11" t="s">
        <v>29</v>
      </c>
      <c r="M14" s="11"/>
      <c r="N14" s="11"/>
      <c r="O14" s="11"/>
      <c r="P14" s="1" t="s">
        <v>38</v>
      </c>
    </row>
    <row r="15" spans="1:16" x14ac:dyDescent="0.2">
      <c r="A15" s="3" t="s">
        <v>47</v>
      </c>
      <c r="B15">
        <v>1.5380859375</v>
      </c>
      <c r="C15">
        <v>29.8828125</v>
      </c>
      <c r="D15">
        <v>1.5380859375</v>
      </c>
      <c r="E15">
        <v>89.6484375</v>
      </c>
      <c r="F15">
        <v>90.3076171875</v>
      </c>
      <c r="G15">
        <v>59.1064453125</v>
      </c>
      <c r="H15">
        <v>71.19140625</v>
      </c>
      <c r="I15">
        <v>90.087890625</v>
      </c>
      <c r="J15">
        <v>60.8642578125</v>
      </c>
      <c r="K15" s="1">
        <v>123</v>
      </c>
      <c r="L15" s="11" t="s">
        <v>57</v>
      </c>
      <c r="M15" s="11"/>
      <c r="N15" s="11"/>
      <c r="O15" s="11"/>
      <c r="P15" s="1" t="s">
        <v>37</v>
      </c>
    </row>
    <row r="16" spans="1:16" x14ac:dyDescent="0.2">
      <c r="A16" s="3" t="s">
        <v>48</v>
      </c>
      <c r="B16">
        <v>1.5380859375</v>
      </c>
      <c r="C16">
        <v>29.8828125</v>
      </c>
      <c r="D16">
        <v>3.515625</v>
      </c>
      <c r="E16">
        <v>116.2353515625</v>
      </c>
      <c r="F16">
        <v>119.7509765625</v>
      </c>
      <c r="G16">
        <v>63.0615234375</v>
      </c>
      <c r="H16">
        <v>116.2353515625</v>
      </c>
      <c r="I16">
        <v>119.7509765625</v>
      </c>
      <c r="J16">
        <v>70.0927734375</v>
      </c>
      <c r="K16" s="1">
        <v>123</v>
      </c>
      <c r="L16" s="11" t="s">
        <v>49</v>
      </c>
      <c r="M16" s="11"/>
      <c r="N16" s="11"/>
      <c r="O16" s="11"/>
      <c r="P16" s="1" t="s">
        <v>37</v>
      </c>
    </row>
    <row r="17" spans="1:16" x14ac:dyDescent="0.2">
      <c r="A17" s="3" t="s">
        <v>39</v>
      </c>
      <c r="B17">
        <v>1.7578125</v>
      </c>
      <c r="C17">
        <v>8.5693359375</v>
      </c>
      <c r="D17">
        <v>7.91015625</v>
      </c>
      <c r="E17">
        <v>69.6533203125</v>
      </c>
      <c r="F17">
        <v>90.087890625</v>
      </c>
      <c r="G17">
        <v>69.6533203125</v>
      </c>
      <c r="H17">
        <v>69.873046875</v>
      </c>
      <c r="I17">
        <v>60.205078125</v>
      </c>
      <c r="J17">
        <v>70.0927734375</v>
      </c>
      <c r="K17" s="1">
        <v>70</v>
      </c>
      <c r="L17" s="11" t="s">
        <v>7</v>
      </c>
      <c r="M17" s="11"/>
      <c r="N17" s="11"/>
      <c r="O17" s="11"/>
      <c r="P17" s="1" t="s">
        <v>37</v>
      </c>
    </row>
    <row r="18" spans="1:16" x14ac:dyDescent="0.2">
      <c r="A18" s="3" t="s">
        <v>40</v>
      </c>
      <c r="B18">
        <v>1.7578125</v>
      </c>
      <c r="C18">
        <v>3.515625</v>
      </c>
      <c r="D18">
        <v>1.318359375</v>
      </c>
      <c r="E18">
        <v>66.5771484375</v>
      </c>
      <c r="F18">
        <v>73.828125</v>
      </c>
      <c r="G18">
        <v>70.0927734375</v>
      </c>
      <c r="H18">
        <v>67.0166015625</v>
      </c>
      <c r="I18">
        <v>73.828125</v>
      </c>
      <c r="J18">
        <v>46.58203125</v>
      </c>
      <c r="K18" s="1">
        <v>69</v>
      </c>
      <c r="L18" s="11" t="s">
        <v>7</v>
      </c>
      <c r="M18" s="11"/>
      <c r="N18" s="11"/>
      <c r="O18" s="11"/>
      <c r="P18" s="1" t="s">
        <v>37</v>
      </c>
    </row>
    <row r="19" spans="1:16" x14ac:dyDescent="0.2">
      <c r="A19" s="3" t="s">
        <v>41</v>
      </c>
      <c r="B19">
        <v>1.5380859375</v>
      </c>
      <c r="C19">
        <v>1.5380859375</v>
      </c>
      <c r="D19">
        <v>4.39453125</v>
      </c>
      <c r="E19">
        <v>65.91796875</v>
      </c>
      <c r="F19">
        <v>90.3076171875</v>
      </c>
      <c r="G19">
        <v>54.4921875</v>
      </c>
      <c r="H19">
        <v>64.8193359375</v>
      </c>
      <c r="I19">
        <v>90.3076171875</v>
      </c>
      <c r="J19">
        <v>52.734375</v>
      </c>
      <c r="K19" s="1">
        <v>68</v>
      </c>
      <c r="L19" s="11" t="s">
        <v>7</v>
      </c>
      <c r="M19" s="11"/>
      <c r="N19" s="11"/>
      <c r="O19" s="11"/>
      <c r="P19" s="1" t="s">
        <v>37</v>
      </c>
    </row>
    <row r="20" spans="1:16" x14ac:dyDescent="0.2">
      <c r="A20" s="14" t="s">
        <v>42</v>
      </c>
      <c r="B20">
        <v>1.318359375</v>
      </c>
      <c r="C20">
        <v>2.197265625</v>
      </c>
      <c r="D20">
        <v>3.955078125</v>
      </c>
      <c r="E20">
        <v>59.9853515625</v>
      </c>
      <c r="F20">
        <v>59.9853515625</v>
      </c>
      <c r="G20">
        <v>66.796875</v>
      </c>
      <c r="H20">
        <v>59.9853515625</v>
      </c>
      <c r="I20">
        <v>60.205078125</v>
      </c>
      <c r="J20">
        <v>67.236328125</v>
      </c>
      <c r="K20" s="1">
        <v>67</v>
      </c>
      <c r="L20" s="11" t="s">
        <v>50</v>
      </c>
      <c r="M20" s="11"/>
      <c r="N20" s="11"/>
      <c r="O20" s="11"/>
      <c r="P20" s="1" t="s">
        <v>37</v>
      </c>
    </row>
    <row r="21" spans="1:16" x14ac:dyDescent="0.2">
      <c r="A21" s="14" t="s">
        <v>43</v>
      </c>
      <c r="B21">
        <v>5.2734375</v>
      </c>
      <c r="C21">
        <v>3.7353515625</v>
      </c>
      <c r="D21">
        <v>5.2734375</v>
      </c>
      <c r="E21">
        <v>75.146484375</v>
      </c>
      <c r="F21">
        <v>60.64453125</v>
      </c>
      <c r="G21">
        <v>65.0390625</v>
      </c>
      <c r="H21">
        <v>69.43359375</v>
      </c>
      <c r="I21">
        <v>59.765625</v>
      </c>
      <c r="J21">
        <v>65.6982421875</v>
      </c>
      <c r="K21" s="1">
        <v>69</v>
      </c>
      <c r="L21" s="11" t="s">
        <v>50</v>
      </c>
      <c r="M21" s="11"/>
      <c r="N21" s="11"/>
      <c r="O21" s="11"/>
      <c r="P21" s="1" t="s">
        <v>37</v>
      </c>
    </row>
    <row r="22" spans="1:16" x14ac:dyDescent="0.2">
      <c r="A22" s="14" t="s">
        <v>44</v>
      </c>
      <c r="B22">
        <v>3.515625</v>
      </c>
      <c r="C22">
        <v>2.4169921875</v>
      </c>
      <c r="D22">
        <v>1.318359375</v>
      </c>
      <c r="E22">
        <v>66.1376953125</v>
      </c>
      <c r="F22">
        <v>119.970703125</v>
      </c>
      <c r="G22">
        <v>60.8642578125</v>
      </c>
      <c r="H22">
        <v>66.796875</v>
      </c>
      <c r="I22">
        <v>119.970703125</v>
      </c>
      <c r="J22">
        <v>61.083984375</v>
      </c>
      <c r="K22" s="1">
        <v>69</v>
      </c>
      <c r="L22" s="11" t="s">
        <v>51</v>
      </c>
      <c r="M22" s="11"/>
      <c r="N22" s="11"/>
      <c r="O22" s="11"/>
      <c r="P22" s="1" t="s">
        <v>37</v>
      </c>
    </row>
    <row r="23" spans="1:16" x14ac:dyDescent="0.2">
      <c r="A23" s="14" t="s">
        <v>45</v>
      </c>
      <c r="B23">
        <v>3.955078125</v>
      </c>
      <c r="C23">
        <v>1.318359375</v>
      </c>
      <c r="D23">
        <v>1.318359375</v>
      </c>
      <c r="E23">
        <v>60.205078125</v>
      </c>
      <c r="F23">
        <v>149.853515625</v>
      </c>
      <c r="G23">
        <v>60.4248046875</v>
      </c>
      <c r="H23">
        <v>59.5458984375</v>
      </c>
      <c r="I23">
        <v>150.0732421875</v>
      </c>
      <c r="J23">
        <v>59.9853515625</v>
      </c>
      <c r="K23" s="1">
        <v>71</v>
      </c>
      <c r="L23" s="11" t="s">
        <v>51</v>
      </c>
      <c r="M23" s="11"/>
      <c r="N23" s="11"/>
      <c r="O23" s="11"/>
      <c r="P23" s="1" t="s">
        <v>37</v>
      </c>
    </row>
    <row r="24" spans="1:16" x14ac:dyDescent="0.2">
      <c r="A24" s="14" t="s">
        <v>46</v>
      </c>
      <c r="B24">
        <v>2.4169921875</v>
      </c>
      <c r="C24">
        <v>3.515625</v>
      </c>
      <c r="D24">
        <v>3.2958984375</v>
      </c>
      <c r="E24">
        <v>60.205078125</v>
      </c>
      <c r="F24">
        <v>61.3037109375</v>
      </c>
      <c r="G24">
        <v>54.4921875</v>
      </c>
      <c r="H24">
        <v>59.5458984375</v>
      </c>
      <c r="I24">
        <v>90.087890625</v>
      </c>
      <c r="J24">
        <v>59.9853515625</v>
      </c>
      <c r="K24" s="1">
        <v>68</v>
      </c>
      <c r="L24" s="11" t="s">
        <v>51</v>
      </c>
      <c r="M24" s="11"/>
      <c r="N24" s="11"/>
      <c r="O24" s="11"/>
      <c r="P24" s="1" t="s">
        <v>37</v>
      </c>
    </row>
    <row r="25" spans="1:16" x14ac:dyDescent="0.2">
      <c r="K25" s="1"/>
      <c r="L25" s="1"/>
    </row>
    <row r="26" spans="1:16" ht="17" thickBot="1" x14ac:dyDescent="0.25">
      <c r="A26" s="13" t="s">
        <v>52</v>
      </c>
      <c r="B26" s="21" t="s">
        <v>20</v>
      </c>
      <c r="C26" s="21"/>
      <c r="D26" s="21"/>
      <c r="E26" s="21" t="s">
        <v>21</v>
      </c>
      <c r="F26" s="21"/>
      <c r="G26" s="21"/>
      <c r="H26" s="21" t="s">
        <v>22</v>
      </c>
      <c r="I26" s="21"/>
      <c r="J26" s="21"/>
      <c r="K26" s="1"/>
      <c r="L26" s="11"/>
      <c r="M26" s="11"/>
      <c r="N26" s="11"/>
      <c r="O26" s="11"/>
      <c r="P26" s="1"/>
    </row>
    <row r="27" spans="1:16" ht="17" thickBot="1" x14ac:dyDescent="0.25">
      <c r="B27" s="18" t="s">
        <v>54</v>
      </c>
      <c r="C27" s="19"/>
      <c r="D27" s="19"/>
      <c r="E27" s="19"/>
      <c r="F27" s="19"/>
      <c r="G27" s="19"/>
      <c r="H27" s="19"/>
      <c r="I27" s="19"/>
      <c r="J27" s="20"/>
    </row>
    <row r="28" spans="1:16" ht="17" thickBot="1" x14ac:dyDescent="0.25">
      <c r="B28" s="15">
        <f>STDEV(B4,B20,B21)</f>
        <v>2.2227525740469023</v>
      </c>
      <c r="C28" s="16">
        <f t="shared" ref="C28:J28" si="0">STDEV(C4,C20,C21)</f>
        <v>1.1275491444097157</v>
      </c>
      <c r="D28" s="16">
        <f t="shared" si="0"/>
        <v>1.8944116928287444</v>
      </c>
      <c r="E28" s="16">
        <f t="shared" si="0"/>
        <v>8.145703567550969</v>
      </c>
      <c r="F28" s="16">
        <f>STDEV(F4,F20,F21)</f>
        <v>7.0483952339408669</v>
      </c>
      <c r="G28" s="16">
        <f t="shared" si="0"/>
        <v>3.4134316985540165</v>
      </c>
      <c r="H28" s="16">
        <f t="shared" si="0"/>
        <v>6.4399002933484182</v>
      </c>
      <c r="I28" s="16">
        <f t="shared" si="0"/>
        <v>7.2343114598822726</v>
      </c>
      <c r="J28" s="17">
        <f t="shared" si="0"/>
        <v>3.4486105567363925</v>
      </c>
    </row>
    <row r="29" spans="1:16" ht="17" thickBot="1" x14ac:dyDescent="0.25">
      <c r="B29" s="18" t="s">
        <v>53</v>
      </c>
      <c r="C29" s="19"/>
      <c r="D29" s="19"/>
      <c r="E29" s="19"/>
      <c r="F29" s="19"/>
      <c r="G29" s="19"/>
      <c r="H29" s="19"/>
      <c r="I29" s="19"/>
      <c r="J29" s="20"/>
    </row>
    <row r="30" spans="1:16" ht="17" thickBot="1" x14ac:dyDescent="0.25">
      <c r="B30" s="15">
        <f>STDEV(B3,B17,B18,B19)</f>
        <v>36.181788888233676</v>
      </c>
      <c r="C30" s="15">
        <f t="shared" ref="C30:J30" si="1">STDEV(C3,C17,C18,C19)</f>
        <v>37.616691229568147</v>
      </c>
      <c r="D30" s="15">
        <f t="shared" si="1"/>
        <v>2.9825402256954114</v>
      </c>
      <c r="E30" s="15">
        <f t="shared" si="1"/>
        <v>3.7088689560129495</v>
      </c>
      <c r="F30" s="15">
        <f t="shared" si="1"/>
        <v>8.1434806310760965</v>
      </c>
      <c r="G30" s="15">
        <f t="shared" si="1"/>
        <v>10.28166148049301</v>
      </c>
      <c r="H30" s="15">
        <f t="shared" si="1"/>
        <v>6.8041361466062202</v>
      </c>
      <c r="I30" s="15">
        <f t="shared" si="1"/>
        <v>12.602552305301062</v>
      </c>
      <c r="J30" s="15">
        <f t="shared" si="1"/>
        <v>15.237235754348918</v>
      </c>
    </row>
    <row r="31" spans="1:16" ht="17" thickBot="1" x14ac:dyDescent="0.25">
      <c r="B31" s="18" t="s">
        <v>55</v>
      </c>
      <c r="C31" s="19"/>
      <c r="D31" s="19"/>
      <c r="E31" s="19"/>
      <c r="F31" s="19"/>
      <c r="G31" s="19"/>
      <c r="H31" s="19"/>
      <c r="I31" s="19"/>
      <c r="J31" s="20"/>
    </row>
    <row r="32" spans="1:16" ht="17" thickBot="1" x14ac:dyDescent="0.25">
      <c r="B32" s="15">
        <f>STDEV(B22:B24)</f>
        <v>0.79223538767519297</v>
      </c>
      <c r="C32" s="15">
        <f t="shared" ref="C32:J32" si="2">STDEV(C22:C24)</f>
        <v>1.0986328125</v>
      </c>
      <c r="D32" s="15">
        <f t="shared" si="2"/>
        <v>1.1417327100673751</v>
      </c>
      <c r="E32" s="15">
        <f t="shared" si="2"/>
        <v>3.4251981302021255</v>
      </c>
      <c r="F32" s="15">
        <f t="shared" si="2"/>
        <v>45.047875209663957</v>
      </c>
      <c r="G32" s="15">
        <f t="shared" si="2"/>
        <v>3.5588468593524438</v>
      </c>
      <c r="H32" s="15">
        <f t="shared" si="2"/>
        <v>4.1863532702470421</v>
      </c>
      <c r="I32" s="15">
        <f t="shared" si="2"/>
        <v>29.99274285277528</v>
      </c>
      <c r="J32" s="15">
        <f t="shared" si="2"/>
        <v>0.63429595003743067</v>
      </c>
    </row>
    <row r="34" spans="1:10" ht="17" thickBot="1" x14ac:dyDescent="0.25"/>
    <row r="35" spans="1:10" ht="17" thickBot="1" x14ac:dyDescent="0.25">
      <c r="A35" s="29" t="s">
        <v>59</v>
      </c>
      <c r="B35" s="30"/>
      <c r="C35" s="30"/>
      <c r="D35" s="30"/>
      <c r="E35" s="30"/>
      <c r="F35" s="30"/>
      <c r="G35" s="30"/>
      <c r="H35" s="30"/>
      <c r="I35" s="30"/>
      <c r="J35" s="31"/>
    </row>
    <row r="36" spans="1:10" x14ac:dyDescent="0.2">
      <c r="A36" s="24" t="s">
        <v>4</v>
      </c>
      <c r="B36" s="28" t="s">
        <v>20</v>
      </c>
      <c r="C36" s="28"/>
      <c r="D36" s="28"/>
      <c r="E36" s="28" t="s">
        <v>21</v>
      </c>
      <c r="F36" s="28"/>
      <c r="G36" s="28"/>
      <c r="H36" s="28" t="s">
        <v>22</v>
      </c>
      <c r="I36" s="28"/>
      <c r="J36" s="28"/>
    </row>
    <row r="37" spans="1:10" x14ac:dyDescent="0.2">
      <c r="A37" s="3" t="s">
        <v>3</v>
      </c>
      <c r="B37" s="25" t="s">
        <v>0</v>
      </c>
      <c r="C37" s="26" t="s">
        <v>1</v>
      </c>
      <c r="D37" s="27" t="s">
        <v>2</v>
      </c>
      <c r="E37" s="25" t="s">
        <v>0</v>
      </c>
      <c r="F37" s="26" t="s">
        <v>1</v>
      </c>
      <c r="G37" s="27" t="s">
        <v>2</v>
      </c>
      <c r="H37" s="25" t="s">
        <v>0</v>
      </c>
      <c r="I37" s="26" t="s">
        <v>1</v>
      </c>
      <c r="J37" s="27" t="s">
        <v>2</v>
      </c>
    </row>
    <row r="38" spans="1:10" x14ac:dyDescent="0.2">
      <c r="A38" s="3" t="s">
        <v>8</v>
      </c>
      <c r="B38">
        <f>B3-$K$3</f>
        <v>-0.9521484375</v>
      </c>
      <c r="C38">
        <f>C3-$K$3</f>
        <v>4.541015625</v>
      </c>
      <c r="D38">
        <f t="shared" ref="D38:J38" si="3">D3-$K$3</f>
        <v>-73.0224609375</v>
      </c>
      <c r="E38">
        <f t="shared" si="3"/>
        <v>-0.9521484375</v>
      </c>
      <c r="F38">
        <f t="shared" si="3"/>
        <v>4.541015625</v>
      </c>
      <c r="G38">
        <f t="shared" si="3"/>
        <v>4.3212890625</v>
      </c>
      <c r="H38">
        <f t="shared" si="3"/>
        <v>5.2001953125</v>
      </c>
      <c r="I38">
        <f t="shared" si="3"/>
        <v>5.2001953125</v>
      </c>
      <c r="J38">
        <f t="shared" si="3"/>
        <v>4.541015625</v>
      </c>
    </row>
    <row r="39" spans="1:10" x14ac:dyDescent="0.2">
      <c r="A39" s="3" t="s">
        <v>9</v>
      </c>
      <c r="B39">
        <f>B4-$K$4</f>
        <v>-75.4619140625</v>
      </c>
      <c r="C39">
        <f t="shared" ref="C39:J39" si="4">C4-$K$4</f>
        <v>-75.4619140625</v>
      </c>
      <c r="D39">
        <f t="shared" si="4"/>
        <v>-75.4619140625</v>
      </c>
      <c r="E39">
        <f t="shared" si="4"/>
        <v>-4.2705078125</v>
      </c>
      <c r="F39">
        <f t="shared" si="4"/>
        <v>-4.490234375</v>
      </c>
      <c r="G39">
        <f t="shared" si="4"/>
        <v>-16.794921875</v>
      </c>
      <c r="H39">
        <f t="shared" si="4"/>
        <v>-4.7099609375</v>
      </c>
      <c r="I39">
        <f t="shared" si="4"/>
        <v>-4.490234375</v>
      </c>
      <c r="J39">
        <f t="shared" si="4"/>
        <v>-4.7099609375</v>
      </c>
    </row>
    <row r="40" spans="1:10" x14ac:dyDescent="0.2">
      <c r="A40" s="3" t="s">
        <v>10</v>
      </c>
      <c r="B40">
        <f>B5-$K$5</f>
        <v>-77.681640625</v>
      </c>
      <c r="C40">
        <f t="shared" ref="C40:J40" si="5">C5-$K$5</f>
        <v>-76.1435546875</v>
      </c>
      <c r="D40">
        <f t="shared" si="5"/>
        <v>-75.484375</v>
      </c>
      <c r="E40">
        <f t="shared" si="5"/>
        <v>-13.08203125</v>
      </c>
      <c r="F40">
        <f t="shared" si="5"/>
        <v>-19.4541015625</v>
      </c>
      <c r="G40">
        <f t="shared" si="5"/>
        <v>-35.0546875</v>
      </c>
      <c r="H40">
        <f t="shared" si="5"/>
        <v>-13.521484375</v>
      </c>
      <c r="I40">
        <f t="shared" si="5"/>
        <v>-19.4541015625</v>
      </c>
      <c r="J40">
        <f t="shared" si="5"/>
        <v>-8.0283203125</v>
      </c>
    </row>
    <row r="41" spans="1:10" x14ac:dyDescent="0.2">
      <c r="A41" s="3" t="s">
        <v>11</v>
      </c>
      <c r="B41">
        <f>B6-$K$6</f>
        <v>-57.982421875</v>
      </c>
      <c r="C41">
        <f t="shared" ref="C41:J41" si="6">C6-$K$6</f>
        <v>-65.453125</v>
      </c>
      <c r="D41">
        <f t="shared" si="6"/>
        <v>-74.4619140625</v>
      </c>
      <c r="E41">
        <f t="shared" si="6"/>
        <v>0.904296875</v>
      </c>
      <c r="F41">
        <f t="shared" si="6"/>
        <v>5.0791015625</v>
      </c>
      <c r="G41">
        <f t="shared" si="6"/>
        <v>0.46484375</v>
      </c>
      <c r="H41">
        <f t="shared" si="6"/>
        <v>2.22265625</v>
      </c>
      <c r="I41">
        <f t="shared" si="6"/>
        <v>2.8818359375</v>
      </c>
      <c r="J41">
        <f t="shared" si="6"/>
        <v>1.1240234375</v>
      </c>
    </row>
    <row r="42" spans="1:10" x14ac:dyDescent="0.2">
      <c r="A42" s="3" t="s">
        <v>12</v>
      </c>
      <c r="B42">
        <f>B7-$K$7</f>
        <v>-71.5830078125</v>
      </c>
      <c r="C42">
        <f t="shared" ref="C42:J42" si="7">C7-$K$7</f>
        <v>-68.0673828125</v>
      </c>
      <c r="D42">
        <f t="shared" si="7"/>
        <v>-72.681640625</v>
      </c>
      <c r="E42">
        <f t="shared" si="7"/>
        <v>-2.5888671875</v>
      </c>
      <c r="F42">
        <f t="shared" si="7"/>
        <v>50.5849609375</v>
      </c>
      <c r="G42">
        <f t="shared" si="7"/>
        <v>-20.38671875</v>
      </c>
      <c r="H42">
        <f t="shared" si="7"/>
        <v>-2.80859375</v>
      </c>
      <c r="I42">
        <f t="shared" si="7"/>
        <v>-13.5751953125</v>
      </c>
      <c r="J42">
        <f t="shared" si="7"/>
        <v>-4.56640625</v>
      </c>
    </row>
    <row r="43" spans="1:10" x14ac:dyDescent="0.2">
      <c r="A43" s="3" t="s">
        <v>13</v>
      </c>
      <c r="B43">
        <f>B8-$K$8</f>
        <v>-74.2421875</v>
      </c>
      <c r="C43">
        <f t="shared" ref="C43:J43" si="8">C8-$K$8</f>
        <v>-74.681640625</v>
      </c>
      <c r="D43">
        <f t="shared" si="8"/>
        <v>-72.2646484375</v>
      </c>
      <c r="E43">
        <f t="shared" si="8"/>
        <v>-7.6650390625</v>
      </c>
      <c r="F43">
        <f t="shared" si="8"/>
        <v>-16.673828125</v>
      </c>
      <c r="G43">
        <f t="shared" si="8"/>
        <v>-37.328125</v>
      </c>
      <c r="H43">
        <f t="shared" si="8"/>
        <v>-7.2255859375</v>
      </c>
      <c r="I43">
        <f t="shared" si="8"/>
        <v>-16.0146484375</v>
      </c>
      <c r="J43">
        <f t="shared" si="8"/>
        <v>-17.552734375</v>
      </c>
    </row>
    <row r="44" spans="1:10" x14ac:dyDescent="0.2">
      <c r="A44" s="3" t="s">
        <v>14</v>
      </c>
      <c r="B44">
        <f>B9-$K$9</f>
        <v>-71.4619140625</v>
      </c>
      <c r="C44">
        <f t="shared" ref="C44:I44" si="9">C9-$K$9</f>
        <v>-43.99609375</v>
      </c>
      <c r="D44">
        <f t="shared" si="9"/>
        <v>-71.4619140625</v>
      </c>
      <c r="E44">
        <f t="shared" si="9"/>
        <v>-23.1220703125</v>
      </c>
      <c r="F44">
        <f t="shared" si="9"/>
        <v>-30.5927734375</v>
      </c>
      <c r="G44">
        <f t="shared" si="9"/>
        <v>-12.1357421875</v>
      </c>
      <c r="H44">
        <f t="shared" si="9"/>
        <v>-9.4990234375</v>
      </c>
      <c r="I44">
        <f t="shared" si="9"/>
        <v>16.6484375</v>
      </c>
      <c r="J44">
        <f>J9-$K$9</f>
        <v>-12.794921875</v>
      </c>
    </row>
    <row r="45" spans="1:10" x14ac:dyDescent="0.2">
      <c r="A45" s="3" t="s">
        <v>15</v>
      </c>
      <c r="B45">
        <f>B10-$K$10</f>
        <v>-74.2421875</v>
      </c>
      <c r="C45">
        <f t="shared" ref="C45:J45" si="10">C10-$K$10</f>
        <v>-74.681640625</v>
      </c>
      <c r="D45">
        <f t="shared" si="10"/>
        <v>-74.4619140625</v>
      </c>
      <c r="E45">
        <f t="shared" si="10"/>
        <v>-0.853515625</v>
      </c>
      <c r="F45">
        <f t="shared" si="10"/>
        <v>-15.5751953125</v>
      </c>
      <c r="G45">
        <f t="shared" si="10"/>
        <v>-10.9609375</v>
      </c>
      <c r="H45">
        <f t="shared" si="10"/>
        <v>-1.0732421875</v>
      </c>
      <c r="I45">
        <f t="shared" si="10"/>
        <v>-15.794921875</v>
      </c>
      <c r="J45">
        <f t="shared" si="10"/>
        <v>-17.11328125</v>
      </c>
    </row>
    <row r="46" spans="1:10" x14ac:dyDescent="0.2">
      <c r="A46" s="3" t="s">
        <v>16</v>
      </c>
      <c r="B46">
        <f>B11-$K$11</f>
        <v>-76.681640625</v>
      </c>
      <c r="C46">
        <f t="shared" ref="C46:J46" si="11">C11-$K$11</f>
        <v>-48.1171875</v>
      </c>
      <c r="D46">
        <f t="shared" si="11"/>
        <v>-76.681640625</v>
      </c>
      <c r="E46">
        <f t="shared" si="11"/>
        <v>-9.2255859375</v>
      </c>
      <c r="F46">
        <f t="shared" si="11"/>
        <v>-18.8935546875</v>
      </c>
      <c r="G46">
        <f t="shared" si="11"/>
        <v>-17.5751953125</v>
      </c>
      <c r="H46">
        <f t="shared" si="11"/>
        <v>-5.05078125</v>
      </c>
      <c r="I46">
        <f t="shared" si="11"/>
        <v>-18.0146484375</v>
      </c>
      <c r="J46">
        <f t="shared" si="11"/>
        <v>-18.0146484375</v>
      </c>
    </row>
    <row r="47" spans="1:10" x14ac:dyDescent="0.2">
      <c r="A47" s="3" t="s">
        <v>17</v>
      </c>
      <c r="B47">
        <f>B12-$K$12</f>
        <v>-73.681640625</v>
      </c>
      <c r="C47">
        <f t="shared" ref="C47:J47" si="12">C12-$K$12</f>
        <v>-44.8974609375</v>
      </c>
      <c r="D47">
        <f t="shared" si="12"/>
        <v>-73.4619140625</v>
      </c>
      <c r="E47">
        <f t="shared" si="12"/>
        <v>-8.203125</v>
      </c>
      <c r="F47">
        <f t="shared" si="12"/>
        <v>-15.234375</v>
      </c>
      <c r="G47">
        <f t="shared" si="12"/>
        <v>-7.5439453125</v>
      </c>
      <c r="H47">
        <f t="shared" si="12"/>
        <v>-8.642578125</v>
      </c>
      <c r="I47">
        <f t="shared" si="12"/>
        <v>45.1904296875</v>
      </c>
      <c r="J47">
        <f t="shared" si="12"/>
        <v>-15.673828125</v>
      </c>
    </row>
    <row r="48" spans="1:10" x14ac:dyDescent="0.2">
      <c r="A48" s="3" t="s">
        <v>18</v>
      </c>
      <c r="B48">
        <f>B13-$K$13</f>
        <v>-74.4619140625</v>
      </c>
      <c r="C48">
        <f t="shared" ref="C48:J48" si="13">C13-$K$13</f>
        <v>-45.8974609375</v>
      </c>
      <c r="D48">
        <f t="shared" si="13"/>
        <v>-74.2421875</v>
      </c>
      <c r="E48">
        <f t="shared" si="13"/>
        <v>-27.4404296875</v>
      </c>
      <c r="F48">
        <f t="shared" si="13"/>
        <v>-15.794921875</v>
      </c>
      <c r="G48">
        <f t="shared" si="13"/>
        <v>-15.35546875</v>
      </c>
      <c r="H48">
        <f t="shared" si="13"/>
        <v>-27.66015625</v>
      </c>
      <c r="I48">
        <f t="shared" si="13"/>
        <v>-16.234375</v>
      </c>
      <c r="J48">
        <f t="shared" si="13"/>
        <v>13.8681640625</v>
      </c>
    </row>
    <row r="49" spans="1:10" x14ac:dyDescent="0.2">
      <c r="A49" s="3" t="s">
        <v>19</v>
      </c>
      <c r="B49">
        <f>B14-$K$14</f>
        <v>-66.681640625</v>
      </c>
      <c r="C49">
        <f t="shared" ref="C49:J49" si="14">C14-$K$14</f>
        <v>-37.8974609375</v>
      </c>
      <c r="D49">
        <f t="shared" si="14"/>
        <v>-66.681640625</v>
      </c>
      <c r="E49">
        <f t="shared" si="14"/>
        <v>-4.0595703125</v>
      </c>
      <c r="F49">
        <f t="shared" si="14"/>
        <v>-7.35546875</v>
      </c>
      <c r="G49">
        <f t="shared" si="14"/>
        <v>-16.3642578125</v>
      </c>
      <c r="H49">
        <f t="shared" si="14"/>
        <v>-4.0595703125</v>
      </c>
      <c r="I49">
        <f t="shared" si="14"/>
        <v>-7.794921875</v>
      </c>
      <c r="J49">
        <f t="shared" si="14"/>
        <v>-18.5615234375</v>
      </c>
    </row>
    <row r="50" spans="1:10" x14ac:dyDescent="0.2">
      <c r="A50" s="3" t="s">
        <v>47</v>
      </c>
      <c r="B50">
        <f>B15-$K$15</f>
        <v>-121.4619140625</v>
      </c>
      <c r="C50">
        <f t="shared" ref="C50:J50" si="15">C15-$K$15</f>
        <v>-93.1171875</v>
      </c>
      <c r="D50">
        <f t="shared" si="15"/>
        <v>-121.4619140625</v>
      </c>
      <c r="E50">
        <f t="shared" si="15"/>
        <v>-33.3515625</v>
      </c>
      <c r="F50">
        <f t="shared" si="15"/>
        <v>-32.6923828125</v>
      </c>
      <c r="G50">
        <f t="shared" si="15"/>
        <v>-63.8935546875</v>
      </c>
      <c r="H50">
        <f t="shared" si="15"/>
        <v>-51.80859375</v>
      </c>
      <c r="I50">
        <f t="shared" si="15"/>
        <v>-32.912109375</v>
      </c>
      <c r="J50">
        <f t="shared" si="15"/>
        <v>-62.1357421875</v>
      </c>
    </row>
    <row r="51" spans="1:10" x14ac:dyDescent="0.2">
      <c r="A51" s="3" t="s">
        <v>48</v>
      </c>
      <c r="B51">
        <f>B16-$K$16</f>
        <v>-121.4619140625</v>
      </c>
      <c r="C51">
        <f t="shared" ref="C51:J51" si="16">C16-$K$16</f>
        <v>-93.1171875</v>
      </c>
      <c r="D51">
        <f t="shared" si="16"/>
        <v>-119.484375</v>
      </c>
      <c r="E51">
        <f t="shared" si="16"/>
        <v>-6.7646484375</v>
      </c>
      <c r="F51">
        <f t="shared" si="16"/>
        <v>-3.2490234375</v>
      </c>
      <c r="G51">
        <f t="shared" si="16"/>
        <v>-59.9384765625</v>
      </c>
      <c r="H51">
        <f t="shared" si="16"/>
        <v>-6.7646484375</v>
      </c>
      <c r="I51">
        <f t="shared" si="16"/>
        <v>-3.2490234375</v>
      </c>
      <c r="J51">
        <f t="shared" si="16"/>
        <v>-52.9072265625</v>
      </c>
    </row>
    <row r="52" spans="1:10" x14ac:dyDescent="0.2">
      <c r="A52" s="3" t="s">
        <v>39</v>
      </c>
      <c r="B52">
        <f>B17-$K$17</f>
        <v>-68.2421875</v>
      </c>
      <c r="C52">
        <f t="shared" ref="C52:J52" si="17">C17-$K$17</f>
        <v>-61.4306640625</v>
      </c>
      <c r="D52">
        <f t="shared" si="17"/>
        <v>-62.08984375</v>
      </c>
      <c r="E52">
        <f t="shared" si="17"/>
        <v>-0.3466796875</v>
      </c>
      <c r="F52">
        <f t="shared" si="17"/>
        <v>20.087890625</v>
      </c>
      <c r="G52">
        <f t="shared" si="17"/>
        <v>-0.3466796875</v>
      </c>
      <c r="H52">
        <f t="shared" si="17"/>
        <v>-0.126953125</v>
      </c>
      <c r="I52">
        <f t="shared" si="17"/>
        <v>-9.794921875</v>
      </c>
      <c r="J52">
        <f t="shared" si="17"/>
        <v>9.27734375E-2</v>
      </c>
    </row>
    <row r="53" spans="1:10" x14ac:dyDescent="0.2">
      <c r="A53" s="3" t="s">
        <v>40</v>
      </c>
      <c r="B53">
        <f>B18-$K$18</f>
        <v>-67.2421875</v>
      </c>
      <c r="C53">
        <f t="shared" ref="C53:J53" si="18">C18-$K$18</f>
        <v>-65.484375</v>
      </c>
      <c r="D53">
        <f t="shared" si="18"/>
        <v>-67.681640625</v>
      </c>
      <c r="E53">
        <f t="shared" si="18"/>
        <v>-2.4228515625</v>
      </c>
      <c r="F53">
        <f t="shared" si="18"/>
        <v>4.828125</v>
      </c>
      <c r="G53">
        <f t="shared" si="18"/>
        <v>1.0927734375</v>
      </c>
      <c r="H53">
        <f t="shared" si="18"/>
        <v>-1.9833984375</v>
      </c>
      <c r="I53">
        <f t="shared" si="18"/>
        <v>4.828125</v>
      </c>
      <c r="J53">
        <f t="shared" si="18"/>
        <v>-22.41796875</v>
      </c>
    </row>
    <row r="54" spans="1:10" x14ac:dyDescent="0.2">
      <c r="A54" s="3" t="s">
        <v>41</v>
      </c>
      <c r="B54">
        <f>B19-$K$19</f>
        <v>-66.4619140625</v>
      </c>
      <c r="C54">
        <f t="shared" ref="C54:J54" si="19">C19-$K$19</f>
        <v>-66.4619140625</v>
      </c>
      <c r="D54">
        <f t="shared" si="19"/>
        <v>-63.60546875</v>
      </c>
      <c r="E54">
        <f t="shared" si="19"/>
        <v>-2.08203125</v>
      </c>
      <c r="F54">
        <f t="shared" si="19"/>
        <v>22.3076171875</v>
      </c>
      <c r="G54">
        <f t="shared" si="19"/>
        <v>-13.5078125</v>
      </c>
      <c r="H54">
        <f t="shared" si="19"/>
        <v>-3.1806640625</v>
      </c>
      <c r="I54">
        <f t="shared" si="19"/>
        <v>22.3076171875</v>
      </c>
      <c r="J54">
        <f t="shared" si="19"/>
        <v>-15.265625</v>
      </c>
    </row>
    <row r="55" spans="1:10" x14ac:dyDescent="0.2">
      <c r="A55" s="14" t="s">
        <v>42</v>
      </c>
      <c r="B55">
        <f>B20-$K$20</f>
        <v>-65.681640625</v>
      </c>
      <c r="C55">
        <f t="shared" ref="C55:I55" si="20">C20-$K$20</f>
        <v>-64.802734375</v>
      </c>
      <c r="D55">
        <f t="shared" si="20"/>
        <v>-63.044921875</v>
      </c>
      <c r="E55">
        <f t="shared" si="20"/>
        <v>-7.0146484375</v>
      </c>
      <c r="F55">
        <f t="shared" si="20"/>
        <v>-7.0146484375</v>
      </c>
      <c r="G55">
        <f t="shared" si="20"/>
        <v>-0.203125</v>
      </c>
      <c r="H55">
        <f t="shared" si="20"/>
        <v>-7.0146484375</v>
      </c>
      <c r="I55">
        <f t="shared" si="20"/>
        <v>-6.794921875</v>
      </c>
      <c r="J55">
        <f>J20-$K$20</f>
        <v>0.236328125</v>
      </c>
    </row>
    <row r="56" spans="1:10" x14ac:dyDescent="0.2">
      <c r="A56" s="14" t="s">
        <v>43</v>
      </c>
      <c r="B56">
        <f>B21-$K$21</f>
        <v>-63.7265625</v>
      </c>
      <c r="C56">
        <f t="shared" ref="C56:J56" si="21">C21-$K$21</f>
        <v>-65.2646484375</v>
      </c>
      <c r="D56">
        <f t="shared" si="21"/>
        <v>-63.7265625</v>
      </c>
      <c r="E56">
        <f t="shared" si="21"/>
        <v>6.146484375</v>
      </c>
      <c r="F56">
        <f t="shared" si="21"/>
        <v>-8.35546875</v>
      </c>
      <c r="G56">
        <f t="shared" si="21"/>
        <v>-3.9609375</v>
      </c>
      <c r="H56">
        <f t="shared" si="21"/>
        <v>0.43359375</v>
      </c>
      <c r="I56">
        <f t="shared" si="21"/>
        <v>-9.234375</v>
      </c>
      <c r="J56">
        <f t="shared" si="21"/>
        <v>-3.3017578125</v>
      </c>
    </row>
    <row r="57" spans="1:10" x14ac:dyDescent="0.2">
      <c r="A57" s="14" t="s">
        <v>44</v>
      </c>
      <c r="B57">
        <f>B22-$K$22</f>
        <v>-65.484375</v>
      </c>
      <c r="C57">
        <f t="shared" ref="C57:J57" si="22">C22-$K$22</f>
        <v>-66.5830078125</v>
      </c>
      <c r="D57">
        <f t="shared" si="22"/>
        <v>-67.681640625</v>
      </c>
      <c r="E57">
        <f t="shared" si="22"/>
        <v>-2.8623046875</v>
      </c>
      <c r="F57">
        <f t="shared" si="22"/>
        <v>50.970703125</v>
      </c>
      <c r="G57">
        <f t="shared" si="22"/>
        <v>-8.1357421875</v>
      </c>
      <c r="H57">
        <f t="shared" si="22"/>
        <v>-2.203125</v>
      </c>
      <c r="I57">
        <f t="shared" si="22"/>
        <v>50.970703125</v>
      </c>
      <c r="J57">
        <f t="shared" si="22"/>
        <v>-7.916015625</v>
      </c>
    </row>
    <row r="58" spans="1:10" x14ac:dyDescent="0.2">
      <c r="A58" s="14" t="s">
        <v>45</v>
      </c>
      <c r="B58">
        <f>B23-$K$23</f>
        <v>-67.044921875</v>
      </c>
      <c r="C58">
        <f t="shared" ref="C58:J58" si="23">C23-$K$23</f>
        <v>-69.681640625</v>
      </c>
      <c r="D58">
        <f t="shared" si="23"/>
        <v>-69.681640625</v>
      </c>
      <c r="E58">
        <f t="shared" si="23"/>
        <v>-10.794921875</v>
      </c>
      <c r="F58">
        <f t="shared" si="23"/>
        <v>78.853515625</v>
      </c>
      <c r="G58">
        <f t="shared" si="23"/>
        <v>-10.5751953125</v>
      </c>
      <c r="H58">
        <f t="shared" si="23"/>
        <v>-11.4541015625</v>
      </c>
      <c r="I58">
        <f t="shared" si="23"/>
        <v>79.0732421875</v>
      </c>
      <c r="J58">
        <f t="shared" si="23"/>
        <v>-11.0146484375</v>
      </c>
    </row>
    <row r="59" spans="1:10" ht="17" thickBot="1" x14ac:dyDescent="0.25">
      <c r="A59" s="22" t="s">
        <v>46</v>
      </c>
      <c r="B59">
        <f>B24-$K$24</f>
        <v>-65.5830078125</v>
      </c>
      <c r="C59">
        <f t="shared" ref="C59:J59" si="24">C24-$K$24</f>
        <v>-64.484375</v>
      </c>
      <c r="D59">
        <f t="shared" si="24"/>
        <v>-64.7041015625</v>
      </c>
      <c r="E59">
        <f t="shared" si="24"/>
        <v>-7.794921875</v>
      </c>
      <c r="F59">
        <f t="shared" si="24"/>
        <v>-6.6962890625</v>
      </c>
      <c r="G59">
        <f t="shared" si="24"/>
        <v>-13.5078125</v>
      </c>
      <c r="H59">
        <f t="shared" si="24"/>
        <v>-8.4541015625</v>
      </c>
      <c r="I59">
        <f t="shared" si="24"/>
        <v>22.087890625</v>
      </c>
      <c r="J59">
        <f t="shared" si="24"/>
        <v>-8.0146484375</v>
      </c>
    </row>
    <row r="60" spans="1:10" ht="17" thickBot="1" x14ac:dyDescent="0.25">
      <c r="A60" s="23" t="s">
        <v>58</v>
      </c>
      <c r="B60" s="16" cm="1">
        <f t="array" ref="B60">SUM(ABS(B38:B59))</f>
        <v>1567.5048828125</v>
      </c>
      <c r="C60" s="32" cm="1">
        <f t="array" ref="C60">SUM(ABS(C38:C59))</f>
        <v>1370.263671875</v>
      </c>
      <c r="D60" s="16" cm="1">
        <f t="array" ref="D60">SUM(ABS(D38:D59))</f>
        <v>1643.5302734375</v>
      </c>
      <c r="E60" s="32" cm="1">
        <f t="array" ref="E60">SUM(ABS(E38:E59))</f>
        <v>181.9482421875</v>
      </c>
      <c r="F60" s="16" cm="1">
        <f t="array" ref="F60">SUM(ABS(F38:F59))</f>
        <v>439.3251953125</v>
      </c>
      <c r="G60" s="16" cm="1">
        <f t="array" ref="G60">SUM(ABS(G38:G59))</f>
        <v>369.4482421875</v>
      </c>
      <c r="H60" s="32" cm="1">
        <f t="array" ref="H60">SUM(ABS(H38:H59))</f>
        <v>185.09765625</v>
      </c>
      <c r="I60" s="16" cm="1">
        <f t="array" ref="I60">SUM(ABS(I38:I59))</f>
        <v>422.546875</v>
      </c>
      <c r="J60" s="17" cm="1">
        <f t="array" ref="J60">SUM(ABS(J38:J59))</f>
        <v>319.8515625</v>
      </c>
    </row>
    <row r="62" spans="1:10" x14ac:dyDescent="0.2">
      <c r="A62" s="13" t="s">
        <v>60</v>
      </c>
      <c r="B62" s="25" t="s">
        <v>0</v>
      </c>
      <c r="C62" s="26" t="s">
        <v>1</v>
      </c>
      <c r="D62" s="27" t="s">
        <v>2</v>
      </c>
    </row>
    <row r="63" spans="1:10" x14ac:dyDescent="0.2">
      <c r="B63" s="33">
        <f>SUM(B60,E60,H60)/3</f>
        <v>644.85026041666663</v>
      </c>
      <c r="C63">
        <f>SUM(C60,F60,I60)/3</f>
        <v>744.04524739583337</v>
      </c>
      <c r="D63">
        <f t="shared" ref="C63:D63" si="25">SUM(D60,G60,J60)/3</f>
        <v>777.61002604166663</v>
      </c>
    </row>
    <row r="64" spans="1:10" x14ac:dyDescent="0.2">
      <c r="A64" s="2" t="s">
        <v>61</v>
      </c>
      <c r="B64" s="25" t="s">
        <v>0</v>
      </c>
      <c r="C64" s="26" t="s">
        <v>1</v>
      </c>
      <c r="D64" s="27" t="s">
        <v>2</v>
      </c>
    </row>
    <row r="65" spans="1:4" x14ac:dyDescent="0.2">
      <c r="B65" s="33">
        <f>SUM(E60,H60)/3</f>
        <v>122.3486328125</v>
      </c>
      <c r="C65">
        <f>SUM(F60,I60)/3</f>
        <v>287.29069010416669</v>
      </c>
      <c r="D65">
        <f t="shared" ref="C65:D65" si="26">SUM(G60,J60)/3</f>
        <v>229.7666015625</v>
      </c>
    </row>
    <row r="67" spans="1:4" x14ac:dyDescent="0.2">
      <c r="A67" t="s">
        <v>62</v>
      </c>
    </row>
  </sheetData>
  <mergeCells count="37">
    <mergeCell ref="B31:J31"/>
    <mergeCell ref="B36:D36"/>
    <mergeCell ref="E36:G36"/>
    <mergeCell ref="H36:J36"/>
    <mergeCell ref="A35:J35"/>
    <mergeCell ref="L26:O26"/>
    <mergeCell ref="B26:D26"/>
    <mergeCell ref="E26:G26"/>
    <mergeCell ref="H26:J26"/>
    <mergeCell ref="B27:J27"/>
    <mergeCell ref="B29:J29"/>
    <mergeCell ref="L21:O21"/>
    <mergeCell ref="L22:O22"/>
    <mergeCell ref="L20:O20"/>
    <mergeCell ref="L23:O23"/>
    <mergeCell ref="L24:O24"/>
    <mergeCell ref="L18:O18"/>
    <mergeCell ref="L19:O19"/>
    <mergeCell ref="L15:O15"/>
    <mergeCell ref="L16:O16"/>
    <mergeCell ref="L17:O17"/>
    <mergeCell ref="L10:O10"/>
    <mergeCell ref="L11:O11"/>
    <mergeCell ref="L12:O12"/>
    <mergeCell ref="L13:O13"/>
    <mergeCell ref="L14:O14"/>
    <mergeCell ref="L4:O4"/>
    <mergeCell ref="L5:O5"/>
    <mergeCell ref="L6:O6"/>
    <mergeCell ref="L7:O7"/>
    <mergeCell ref="L8:O8"/>
    <mergeCell ref="L9:O9"/>
    <mergeCell ref="B1:D1"/>
    <mergeCell ref="E1:G1"/>
    <mergeCell ref="H1:J1"/>
    <mergeCell ref="L1:O2"/>
    <mergeCell ref="L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Gogstad</dc:creator>
  <cp:lastModifiedBy>Magnus Gogstad</cp:lastModifiedBy>
  <dcterms:created xsi:type="dcterms:W3CDTF">2025-03-10T17:15:03Z</dcterms:created>
  <dcterms:modified xsi:type="dcterms:W3CDTF">2025-03-10T23:02:12Z</dcterms:modified>
</cp:coreProperties>
</file>