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uspension\AxleTA4Watts\"/>
    </mc:Choice>
  </mc:AlternateContent>
  <xr:revisionPtr revIDLastSave="0" documentId="13_ncr:1_{BD70FA3C-45B5-4B67-A89D-B167905D24DC}" xr6:coauthVersionLast="47" xr6:coauthVersionMax="47" xr10:uidLastSave="{00000000-0000-0000-0000-000000000000}"/>
  <bookViews>
    <workbookView xWindow="29220" yWindow="0" windowWidth="17640" windowHeight="15585" tabRatio="794" xr2:uid="{5368FE27-1559-47FB-BDD2-777FB297959A}"/>
  </bookViews>
  <sheets>
    <sheet name="AxleTA4Watts_SUV_Landy_r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5" l="1"/>
  <c r="H16" i="5"/>
  <c r="H15" i="5"/>
  <c r="H13" i="5"/>
  <c r="H12" i="5"/>
  <c r="F13" i="5"/>
  <c r="F12" i="5"/>
  <c r="F18" i="5"/>
  <c r="F16" i="5"/>
  <c r="F15" i="5"/>
  <c r="F10" i="5"/>
  <c r="H18" i="5"/>
  <c r="F39" i="5"/>
  <c r="F38" i="5"/>
  <c r="F7" i="5"/>
  <c r="G7" i="5"/>
  <c r="G10" i="5"/>
  <c r="F9" i="5"/>
  <c r="F6" i="5"/>
</calcChain>
</file>

<file path=xl/sharedStrings.xml><?xml version="1.0" encoding="utf-8"?>
<sst xmlns="http://schemas.openxmlformats.org/spreadsheetml/2006/main" count="109" uniqueCount="53">
  <si>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</si>
  <si>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</si>
  <si>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</si>
  <si>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</si>
  <si>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</si>
  <si>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</si>
  <si>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</si>
  <si>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</si>
  <si>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</si>
  <si>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kg</t>
  </si>
  <si>
    <t>sWheelCentre</t>
  </si>
  <si>
    <t>sTop</t>
  </si>
  <si>
    <t>sBottom</t>
  </si>
  <si>
    <t>mPiston</t>
  </si>
  <si>
    <t>mCylinder</t>
  </si>
  <si>
    <t>Endstop</t>
  </si>
  <si>
    <t>xMax</t>
  </si>
  <si>
    <t>xMin</t>
  </si>
  <si>
    <t>sBody</t>
  </si>
  <si>
    <t>Susp</t>
  </si>
  <si>
    <t>Axle</t>
  </si>
  <si>
    <t>sAxle</t>
  </si>
  <si>
    <t>Must be consistent with value in Dampers</t>
  </si>
  <si>
    <t>Axle housing mass</t>
  </si>
  <si>
    <t>sCG</t>
  </si>
  <si>
    <t>Bumpstop</t>
  </si>
  <si>
    <t>sChassis</t>
  </si>
  <si>
    <t>xHeight</t>
  </si>
  <si>
    <t>K</t>
  </si>
  <si>
    <t>N/m</t>
  </si>
  <si>
    <t>d</t>
  </si>
  <si>
    <t>N/(m/s)</t>
  </si>
  <si>
    <t>xTransition</t>
  </si>
  <si>
    <t>sPointCloud</t>
  </si>
  <si>
    <t>SphereSurface</t>
  </si>
  <si>
    <t>[xyz], npts x 3, ref frame is sChassis</t>
  </si>
  <si>
    <t>AxleTA4Watts_SUV_Landy_r</t>
  </si>
  <si>
    <t>AxleTA4Watts</t>
  </si>
  <si>
    <t>TrailingArmUpper</t>
  </si>
  <si>
    <t>TrailingArmLower</t>
  </si>
  <si>
    <t>WattsLinkUpper</t>
  </si>
  <si>
    <t>WattsLinkLower</t>
  </si>
  <si>
    <t>WattsLinkPivot</t>
  </si>
  <si>
    <t>sPivot</t>
  </si>
  <si>
    <t>Damper</t>
  </si>
  <si>
    <t>xWCtoBearing</t>
  </si>
  <si>
    <t>Wheel Center to Bearing</t>
  </si>
  <si>
    <t>Spring</t>
  </si>
  <si>
    <t>Must be consistent with values in Damper</t>
  </si>
  <si>
    <t>Must be consistent with values in Spring</t>
  </si>
  <si>
    <t>xAxle</t>
  </si>
  <si>
    <t>Axle length</t>
  </si>
  <si>
    <t>StubAxle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</si>
</sst>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horizontal="left"/>
    </xf>
    <xf numFmtId="164" fontId="2" fillId="0" borderId="0" xfId="0" applyNumberFormat="1" applyFont="1"/>
    <xf numFmtId="2" fontId="2" fillId="6" borderId="0" xfId="0" applyNumberFormat="1" applyFont="1" applyFill="1"/>
    <xf numFmtId="2" fontId="0" fillId="5" borderId="0" xfId="0" applyNumberFormat="1" applyFill="1"/>
    <xf numFmtId="0" fontId="0" fillId="3" borderId="0" xfId="0" applyFill="1" applyAlignment="1">
      <alignment horizontal="right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9276-C901-496B-AE9A-B4C0F23CEBE5}">
  <sheetPr>
    <tabColor theme="7" tint="0.59999389629810485"/>
  </sheetPr>
  <dimension ref="A1:O42"/>
  <sheetViews>
    <sheetView tabSelected="1" workbookViewId="0">
      <pane xSplit="3" ySplit="1" topLeftCell="D14" activePane="bottomRight" state="frozen"/>
      <selection activeCell="E9" sqref="E9"/>
      <selection pane="topRight" activeCell="E9" sqref="E9"/>
      <selection pane="bottomLeft" activeCell="E9" sqref="E9"/>
      <selection pane="bottomRight" activeCell="L22" sqref="L22"/>
    </sheetView>
  </sheetViews>
  <sheetFormatPr defaultRowHeight="15" x14ac:dyDescent="0.25"/>
  <cols>
    <col min="1" max="1" width="14.42578125" style="17" customWidth="1"/>
    <col min="2" max="2" width="19" customWidth="1"/>
    <col min="3" max="3" width="15.7109375" customWidth="1"/>
    <col min="4" max="4" width="11.140625" customWidth="1"/>
    <col min="5" max="5" width="8.5703125" customWidth="1"/>
    <col min="6" max="8" width="10" customWidth="1"/>
    <col min="9" max="9" width="6.7109375" customWidth="1"/>
    <col min="10" max="10" width="11.42578125" customWidth="1"/>
    <col min="11" max="13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19</v>
      </c>
    </row>
    <row r="3" spans="1:10" x14ac:dyDescent="0.25">
      <c r="A3" s="8" t="s">
        <v>6</v>
      </c>
      <c r="B3" s="9"/>
      <c r="C3" s="9"/>
      <c r="F3" s="10"/>
      <c r="G3" s="10"/>
      <c r="H3" s="11" t="s">
        <v>36</v>
      </c>
    </row>
    <row r="4" spans="1:10" x14ac:dyDescent="0.25">
      <c r="A4" s="4" t="s">
        <v>7</v>
      </c>
      <c r="B4" s="5"/>
      <c r="C4" s="5"/>
      <c r="D4" s="5"/>
      <c r="E4" s="5"/>
      <c r="F4" s="6"/>
      <c r="G4" s="6"/>
      <c r="H4" s="7" t="s">
        <v>37</v>
      </c>
      <c r="J4" s="18"/>
    </row>
    <row r="5" spans="1:10" x14ac:dyDescent="0.25">
      <c r="A5" s="8" t="s">
        <v>37</v>
      </c>
      <c r="B5" s="4" t="s">
        <v>7</v>
      </c>
      <c r="C5" s="5"/>
      <c r="D5" s="5"/>
      <c r="E5" s="5"/>
      <c r="F5" s="6"/>
      <c r="G5" s="6"/>
      <c r="H5" s="7" t="s">
        <v>37</v>
      </c>
      <c r="J5" s="18"/>
    </row>
    <row r="6" spans="1:10" x14ac:dyDescent="0.25">
      <c r="A6" s="8"/>
      <c r="B6" s="9" t="s">
        <v>38</v>
      </c>
      <c r="C6" s="9" t="s">
        <v>18</v>
      </c>
      <c r="D6" t="s">
        <v>8</v>
      </c>
      <c r="F6" s="10">
        <f>2.8-2.0282</f>
        <v>0.77179999999999982</v>
      </c>
      <c r="G6" s="10">
        <v>0.4</v>
      </c>
      <c r="H6" s="10">
        <v>0.5</v>
      </c>
    </row>
    <row r="7" spans="1:10" x14ac:dyDescent="0.25">
      <c r="A7" s="8"/>
      <c r="B7" s="9"/>
      <c r="C7" s="9" t="s">
        <v>21</v>
      </c>
      <c r="D7" t="s">
        <v>8</v>
      </c>
      <c r="F7" s="10">
        <f>0.05</f>
        <v>0.05</v>
      </c>
      <c r="G7" s="10">
        <f>0.48</f>
        <v>0.48</v>
      </c>
      <c r="H7" s="10">
        <v>0.45</v>
      </c>
    </row>
    <row r="8" spans="1:10" x14ac:dyDescent="0.25">
      <c r="A8" s="8"/>
      <c r="B8" s="9"/>
      <c r="C8" s="9" t="s">
        <v>8</v>
      </c>
      <c r="D8" t="s">
        <v>9</v>
      </c>
      <c r="F8" s="10"/>
      <c r="G8" s="10"/>
      <c r="H8" s="10">
        <v>0.5</v>
      </c>
    </row>
    <row r="9" spans="1:10" x14ac:dyDescent="0.25">
      <c r="A9" s="8"/>
      <c r="B9" s="9" t="s">
        <v>39</v>
      </c>
      <c r="C9" s="9" t="s">
        <v>18</v>
      </c>
      <c r="D9" t="s">
        <v>8</v>
      </c>
      <c r="F9" s="10">
        <f>2.8-2.0282</f>
        <v>0.77179999999999982</v>
      </c>
      <c r="G9" s="10">
        <v>0.44600000000000001</v>
      </c>
      <c r="H9" s="10">
        <v>0.3</v>
      </c>
    </row>
    <row r="10" spans="1:10" x14ac:dyDescent="0.25">
      <c r="A10" s="8"/>
      <c r="B10" s="9"/>
      <c r="C10" s="9" t="s">
        <v>21</v>
      </c>
      <c r="D10" t="s">
        <v>8</v>
      </c>
      <c r="F10" s="10">
        <f>0.1</f>
        <v>0.1</v>
      </c>
      <c r="G10" s="10">
        <f>0.4525</f>
        <v>0.45250000000000001</v>
      </c>
      <c r="H10" s="10">
        <v>0.25</v>
      </c>
    </row>
    <row r="11" spans="1:10" x14ac:dyDescent="0.25">
      <c r="A11" s="8"/>
      <c r="B11" s="9"/>
      <c r="C11" s="9" t="s">
        <v>8</v>
      </c>
      <c r="D11" t="s">
        <v>9</v>
      </c>
      <c r="F11" s="10"/>
      <c r="G11" s="10"/>
      <c r="H11" s="10">
        <v>0.5</v>
      </c>
    </row>
    <row r="12" spans="1:10" x14ac:dyDescent="0.25">
      <c r="A12" s="8"/>
      <c r="B12" s="9" t="s">
        <v>40</v>
      </c>
      <c r="C12" s="9" t="s">
        <v>18</v>
      </c>
      <c r="D12" t="s">
        <v>8</v>
      </c>
      <c r="F12" s="10">
        <f>-0.1</f>
        <v>-0.1</v>
      </c>
      <c r="G12" s="10">
        <v>-0.5</v>
      </c>
      <c r="H12" s="10">
        <f>0.38+0.1</f>
        <v>0.48</v>
      </c>
    </row>
    <row r="13" spans="1:10" x14ac:dyDescent="0.25">
      <c r="A13" s="8"/>
      <c r="B13" s="9"/>
      <c r="C13" s="9" t="s">
        <v>43</v>
      </c>
      <c r="D13" t="s">
        <v>8</v>
      </c>
      <c r="F13" s="10">
        <f>-0.1</f>
        <v>-0.1</v>
      </c>
      <c r="G13" s="10">
        <v>0</v>
      </c>
      <c r="H13" s="10">
        <f>0.38+0.1</f>
        <v>0.48</v>
      </c>
    </row>
    <row r="14" spans="1:10" x14ac:dyDescent="0.25">
      <c r="A14" s="8"/>
      <c r="B14" s="9"/>
      <c r="C14" s="9" t="s">
        <v>8</v>
      </c>
      <c r="D14" t="s">
        <v>9</v>
      </c>
      <c r="F14" s="10"/>
      <c r="G14" s="10"/>
      <c r="H14" s="10">
        <v>0.5</v>
      </c>
    </row>
    <row r="15" spans="1:10" x14ac:dyDescent="0.25">
      <c r="A15" s="8"/>
      <c r="B15" s="9" t="s">
        <v>41</v>
      </c>
      <c r="C15" s="9" t="s">
        <v>18</v>
      </c>
      <c r="D15" t="s">
        <v>8</v>
      </c>
      <c r="F15" s="10">
        <f>-0.1</f>
        <v>-0.1</v>
      </c>
      <c r="G15" s="10">
        <v>0.5</v>
      </c>
      <c r="H15" s="10">
        <f>0.38-0.1</f>
        <v>0.28000000000000003</v>
      </c>
    </row>
    <row r="16" spans="1:10" x14ac:dyDescent="0.25">
      <c r="A16" s="8"/>
      <c r="B16" s="9"/>
      <c r="C16" s="9" t="s">
        <v>43</v>
      </c>
      <c r="D16" t="s">
        <v>8</v>
      </c>
      <c r="F16" s="10">
        <f>-0.1</f>
        <v>-0.1</v>
      </c>
      <c r="G16" s="10">
        <v>0</v>
      </c>
      <c r="H16" s="10">
        <f>0.38-0.1</f>
        <v>0.28000000000000003</v>
      </c>
    </row>
    <row r="17" spans="1:10" x14ac:dyDescent="0.25">
      <c r="A17" s="8"/>
      <c r="B17" s="9"/>
      <c r="C17" s="9" t="s">
        <v>8</v>
      </c>
      <c r="D17" t="s">
        <v>9</v>
      </c>
      <c r="F17" s="10"/>
      <c r="G17" s="10"/>
      <c r="H17" s="10">
        <v>0.5</v>
      </c>
    </row>
    <row r="18" spans="1:10" x14ac:dyDescent="0.25">
      <c r="A18" s="8"/>
      <c r="B18" s="9" t="s">
        <v>42</v>
      </c>
      <c r="C18" s="9" t="s">
        <v>21</v>
      </c>
      <c r="D18" t="s">
        <v>8</v>
      </c>
      <c r="F18" s="10">
        <f>-0.1</f>
        <v>-0.1</v>
      </c>
      <c r="G18" s="10">
        <v>0</v>
      </c>
      <c r="H18" s="10">
        <f>0.38</f>
        <v>0.38</v>
      </c>
    </row>
    <row r="19" spans="1:10" x14ac:dyDescent="0.25">
      <c r="A19" s="8"/>
      <c r="B19" s="9"/>
      <c r="C19" s="9" t="s">
        <v>8</v>
      </c>
      <c r="D19" t="s">
        <v>9</v>
      </c>
      <c r="F19" s="10"/>
      <c r="G19" s="10"/>
      <c r="H19" s="10">
        <v>0.5</v>
      </c>
    </row>
    <row r="20" spans="1:10" x14ac:dyDescent="0.25">
      <c r="A20" s="8"/>
      <c r="B20" s="8" t="s">
        <v>20</v>
      </c>
      <c r="C20" s="9" t="s">
        <v>24</v>
      </c>
      <c r="D20" t="s">
        <v>8</v>
      </c>
      <c r="F20" s="10">
        <v>0</v>
      </c>
      <c r="G20" s="10">
        <v>0</v>
      </c>
      <c r="H20" s="10">
        <v>0.38</v>
      </c>
      <c r="J20" s="18"/>
    </row>
    <row r="21" spans="1:10" x14ac:dyDescent="0.25">
      <c r="A21" s="8"/>
      <c r="B21" s="8"/>
      <c r="C21" s="9" t="s">
        <v>10</v>
      </c>
      <c r="D21" t="s">
        <v>8</v>
      </c>
      <c r="F21" s="10">
        <v>0</v>
      </c>
      <c r="G21" s="10">
        <v>0.74295</v>
      </c>
      <c r="H21" s="10">
        <v>0.38</v>
      </c>
      <c r="J21" s="18"/>
    </row>
    <row r="22" spans="1:10" x14ac:dyDescent="0.25">
      <c r="A22" s="8"/>
      <c r="B22" s="9"/>
      <c r="C22" s="9" t="s">
        <v>45</v>
      </c>
      <c r="D22" t="s">
        <v>8</v>
      </c>
      <c r="E22" t="s">
        <v>46</v>
      </c>
      <c r="F22" s="10"/>
      <c r="G22" s="10"/>
      <c r="H22" s="10">
        <v>0.05</v>
      </c>
    </row>
    <row r="23" spans="1:10" x14ac:dyDescent="0.25">
      <c r="A23" s="8"/>
      <c r="B23" s="8"/>
      <c r="C23" s="9" t="s">
        <v>8</v>
      </c>
      <c r="D23" t="s">
        <v>9</v>
      </c>
      <c r="E23" t="s">
        <v>23</v>
      </c>
      <c r="F23" s="12"/>
      <c r="G23" s="10"/>
      <c r="H23" s="10">
        <v>143</v>
      </c>
    </row>
    <row r="24" spans="1:10" x14ac:dyDescent="0.25">
      <c r="A24" s="8"/>
      <c r="B24" s="8" t="s">
        <v>52</v>
      </c>
      <c r="C24" s="9" t="s">
        <v>50</v>
      </c>
      <c r="D24" t="s">
        <v>8</v>
      </c>
      <c r="E24" t="s">
        <v>51</v>
      </c>
      <c r="F24" s="10"/>
      <c r="G24" s="10"/>
      <c r="H24" s="10">
        <v>0.15</v>
      </c>
    </row>
    <row r="25" spans="1:10" x14ac:dyDescent="0.25">
      <c r="A25" s="8"/>
      <c r="B25" s="8"/>
      <c r="C25" s="9" t="s">
        <v>8</v>
      </c>
      <c r="D25" t="s">
        <v>9</v>
      </c>
      <c r="F25" s="12"/>
      <c r="G25" s="10"/>
      <c r="H25" s="10">
        <v>1</v>
      </c>
    </row>
    <row r="26" spans="1:10" x14ac:dyDescent="0.25">
      <c r="A26" s="8"/>
      <c r="B26" s="8" t="s">
        <v>25</v>
      </c>
      <c r="C26" s="4" t="s">
        <v>7</v>
      </c>
      <c r="D26" s="5"/>
      <c r="E26" s="5"/>
      <c r="F26" s="4"/>
      <c r="G26" s="5"/>
      <c r="H26" s="21" t="s">
        <v>34</v>
      </c>
    </row>
    <row r="27" spans="1:10" x14ac:dyDescent="0.25">
      <c r="A27" s="8"/>
      <c r="B27" s="8"/>
      <c r="C27" s="9" t="s">
        <v>21</v>
      </c>
      <c r="D27" t="s">
        <v>8</v>
      </c>
      <c r="F27" s="10">
        <v>0</v>
      </c>
      <c r="G27" s="10">
        <v>0</v>
      </c>
      <c r="H27" s="10">
        <v>0.438</v>
      </c>
    </row>
    <row r="28" spans="1:10" x14ac:dyDescent="0.25">
      <c r="A28" s="8"/>
      <c r="B28" s="8"/>
      <c r="C28" s="9" t="s">
        <v>26</v>
      </c>
      <c r="D28" t="s">
        <v>8</v>
      </c>
      <c r="F28" s="10">
        <v>0</v>
      </c>
      <c r="G28" s="10">
        <v>0.35749999999999998</v>
      </c>
      <c r="H28" s="10">
        <v>0.51</v>
      </c>
    </row>
    <row r="29" spans="1:10" x14ac:dyDescent="0.25">
      <c r="A29" s="8"/>
      <c r="B29" s="8"/>
      <c r="C29" s="9" t="s">
        <v>27</v>
      </c>
      <c r="D29" t="s">
        <v>8</v>
      </c>
      <c r="F29" s="10"/>
      <c r="G29" s="10"/>
      <c r="H29" s="10">
        <v>0.06</v>
      </c>
    </row>
    <row r="30" spans="1:10" x14ac:dyDescent="0.25">
      <c r="A30" s="8"/>
      <c r="B30" s="8"/>
      <c r="C30" s="9" t="s">
        <v>33</v>
      </c>
      <c r="D30" t="s">
        <v>8</v>
      </c>
      <c r="E30" t="s">
        <v>35</v>
      </c>
      <c r="F30" s="10"/>
      <c r="G30" s="10"/>
      <c r="H30" s="10">
        <v>0</v>
      </c>
      <c r="I30" s="10">
        <v>0</v>
      </c>
      <c r="J30" s="10">
        <v>-0.06</v>
      </c>
    </row>
    <row r="31" spans="1:10" x14ac:dyDescent="0.25">
      <c r="A31" s="8"/>
      <c r="B31" s="8"/>
      <c r="C31" s="9" t="s">
        <v>28</v>
      </c>
      <c r="D31" t="s">
        <v>29</v>
      </c>
      <c r="F31" s="10"/>
      <c r="G31" s="10"/>
      <c r="H31" s="10">
        <v>100000</v>
      </c>
    </row>
    <row r="32" spans="1:10" x14ac:dyDescent="0.25">
      <c r="A32" s="8"/>
      <c r="B32" s="8"/>
      <c r="C32" s="9" t="s">
        <v>30</v>
      </c>
      <c r="D32" t="s">
        <v>31</v>
      </c>
      <c r="F32" s="10"/>
      <c r="G32" s="10"/>
      <c r="H32" s="10">
        <v>150</v>
      </c>
    </row>
    <row r="33" spans="1:15" x14ac:dyDescent="0.25">
      <c r="A33" s="8"/>
      <c r="B33" s="8"/>
      <c r="C33" s="9" t="s">
        <v>32</v>
      </c>
      <c r="D33" t="s">
        <v>8</v>
      </c>
      <c r="F33" s="10"/>
      <c r="G33" s="10"/>
      <c r="H33" s="10">
        <v>1E-4</v>
      </c>
    </row>
    <row r="34" spans="1:15" x14ac:dyDescent="0.25">
      <c r="A34" s="8"/>
      <c r="B34" s="13" t="s">
        <v>44</v>
      </c>
      <c r="C34" s="14" t="s">
        <v>11</v>
      </c>
      <c r="D34" t="s">
        <v>8</v>
      </c>
      <c r="F34" s="20">
        <f>-0.2</f>
        <v>-0.2</v>
      </c>
      <c r="G34" s="20">
        <v>0.4</v>
      </c>
      <c r="H34" s="20">
        <v>0.9</v>
      </c>
      <c r="J34" s="14" t="s">
        <v>48</v>
      </c>
      <c r="K34" s="14"/>
      <c r="L34" s="14"/>
      <c r="M34" s="14"/>
      <c r="N34" s="14"/>
      <c r="O34" s="14"/>
    </row>
    <row r="35" spans="1:15" x14ac:dyDescent="0.25">
      <c r="A35" s="8"/>
      <c r="B35" s="13"/>
      <c r="C35" s="14" t="s">
        <v>12</v>
      </c>
      <c r="D35" t="s">
        <v>8</v>
      </c>
      <c r="F35" s="20">
        <v>-0.05</v>
      </c>
      <c r="G35" s="20">
        <v>0.6</v>
      </c>
      <c r="H35" s="20">
        <v>0.3</v>
      </c>
      <c r="J35" s="14" t="s">
        <v>48</v>
      </c>
      <c r="K35" s="14"/>
      <c r="L35" s="14"/>
      <c r="M35" s="14"/>
      <c r="N35" s="14"/>
      <c r="O35" s="14"/>
    </row>
    <row r="36" spans="1:15" x14ac:dyDescent="0.25">
      <c r="A36" s="8"/>
      <c r="B36" s="8"/>
      <c r="C36" s="9" t="s">
        <v>13</v>
      </c>
      <c r="D36" t="s">
        <v>9</v>
      </c>
      <c r="F36" s="10"/>
      <c r="G36" s="10"/>
      <c r="H36" s="10">
        <v>3.6529410000000002</v>
      </c>
    </row>
    <row r="37" spans="1:15" x14ac:dyDescent="0.25">
      <c r="A37" s="8"/>
      <c r="B37" s="8"/>
      <c r="C37" s="9" t="s">
        <v>14</v>
      </c>
      <c r="D37" t="s">
        <v>9</v>
      </c>
      <c r="F37" s="10"/>
      <c r="G37" s="10"/>
      <c r="H37" s="10">
        <v>4.3157700000000006</v>
      </c>
    </row>
    <row r="38" spans="1:15" x14ac:dyDescent="0.25">
      <c r="A38" s="8"/>
      <c r="B38" s="13" t="s">
        <v>47</v>
      </c>
      <c r="C38" s="14" t="s">
        <v>11</v>
      </c>
      <c r="D38" t="s">
        <v>8</v>
      </c>
      <c r="F38" s="20">
        <f>2.8-2.79</f>
        <v>9.9999999999997868E-3</v>
      </c>
      <c r="G38" s="20">
        <v>0.48549999999999999</v>
      </c>
      <c r="H38" s="20">
        <v>0.9</v>
      </c>
      <c r="J38" s="14" t="s">
        <v>49</v>
      </c>
      <c r="K38" s="14"/>
      <c r="L38" s="14"/>
      <c r="M38" s="14"/>
      <c r="N38" s="14"/>
      <c r="O38" s="14"/>
    </row>
    <row r="39" spans="1:15" x14ac:dyDescent="0.25">
      <c r="A39" s="8"/>
      <c r="B39" s="13"/>
      <c r="C39" s="14" t="s">
        <v>12</v>
      </c>
      <c r="D39" t="s">
        <v>8</v>
      </c>
      <c r="F39" s="20">
        <f>2.8-2.79</f>
        <v>9.9999999999997868E-3</v>
      </c>
      <c r="G39" s="20">
        <v>0.48549999999999999</v>
      </c>
      <c r="H39" s="20">
        <v>0.54</v>
      </c>
      <c r="J39" s="14" t="s">
        <v>49</v>
      </c>
      <c r="K39" s="14"/>
      <c r="L39" s="14"/>
      <c r="M39" s="14"/>
      <c r="N39" s="14"/>
      <c r="O39" s="14"/>
    </row>
    <row r="40" spans="1:15" x14ac:dyDescent="0.25">
      <c r="A40" s="8"/>
      <c r="B40" s="9"/>
      <c r="C40" s="9" t="s">
        <v>8</v>
      </c>
      <c r="D40" t="s">
        <v>9</v>
      </c>
      <c r="F40" s="10"/>
      <c r="G40" s="10"/>
      <c r="H40" s="10">
        <v>0.5</v>
      </c>
    </row>
    <row r="41" spans="1:15" x14ac:dyDescent="0.25">
      <c r="A41" s="8"/>
      <c r="B41" s="15" t="s">
        <v>15</v>
      </c>
      <c r="C41" s="16" t="s">
        <v>16</v>
      </c>
      <c r="D41" t="s">
        <v>8</v>
      </c>
      <c r="F41" s="12"/>
      <c r="G41" s="12"/>
      <c r="H41" s="19">
        <v>0.13500000000000001</v>
      </c>
      <c r="J41" s="16" t="s">
        <v>22</v>
      </c>
      <c r="K41" s="16"/>
      <c r="L41" s="16"/>
      <c r="M41" s="16"/>
      <c r="N41" s="16"/>
    </row>
    <row r="42" spans="1:15" x14ac:dyDescent="0.25">
      <c r="A42" s="8"/>
      <c r="B42" s="15"/>
      <c r="C42" s="16" t="s">
        <v>17</v>
      </c>
      <c r="D42" t="s">
        <v>8</v>
      </c>
      <c r="F42" s="12"/>
      <c r="G42" s="12"/>
      <c r="H42" s="19">
        <v>-0.115</v>
      </c>
      <c r="J42" s="16" t="s">
        <v>22</v>
      </c>
      <c r="K42" s="16"/>
      <c r="L42" s="16"/>
      <c r="M42" s="16"/>
      <c r="N42" s="16"/>
    </row>
  </sheetData>
  <conditionalFormatting sqref="B27 B34:C39">
    <cfRule type="cellIs" dxfId="3" priority="1" operator="equal">
      <formula>"class"</formula>
    </cfRule>
  </conditionalFormatting>
  <conditionalFormatting sqref="B41:C42">
    <cfRule type="cellIs" dxfId="2" priority="2" operator="equal">
      <formula>"class"</formula>
    </cfRule>
  </conditionalFormatting>
  <conditionalFormatting sqref="E34:E39 E41:E42">
    <cfRule type="cellIs" dxfId="1" priority="6" operator="equal">
      <formula>"class"</formula>
    </cfRule>
  </conditionalFormatting>
  <conditionalFormatting sqref="J41:J42">
    <cfRule type="cellIs" dxfId="0" priority="3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AxleTA4Watts_SUV_Landy_r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2019-11-05T07:30:43Z</dcterms:created>
  <dcterms:modified xsi:type="dcterms:W3CDTF">2025-08-24T18:07:50Z</dcterms:modified>
</cp:coreProperties>
</file>