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13_ncr:1_{2E7347B6-8D34-41CB-9194-4CB20BEC6634}" xr6:coauthVersionLast="47" xr6:coauthVersionMax="47" xr10:uidLastSave="{00000000-0000-0000-0000-000000000000}"/>
  <bookViews>
    <workbookView xWindow="-120" yWindow="-120" windowWidth="29040" windowHeight="15840" xr2:uid="{86C44CE1-1010-4E30-92B1-BDE677C7682C}"/>
  </bookViews>
  <sheets>
    <sheet name="2023b_240930_0651" sheetId="17" r:id="rId1"/>
    <sheet name="2023b_250420_1024" sheetId="18" r:id="rId2"/>
  </sheets>
  <definedNames>
    <definedName name="_xlnm._FilterDatabase" localSheetId="1" hidden="1">'2023b_250420_1024'!$A$1:$P$286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8" l="1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</calcChain>
</file>

<file path=xl/sharedStrings.xml><?xml version="1.0" encoding="utf-8"?>
<sst xmlns="http://schemas.openxmlformats.org/spreadsheetml/2006/main" count="5016" uniqueCount="138">
  <si>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</si>
  <si>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</si>
  <si>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</si>
  <si>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</si>
  <si>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</si>
  <si>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</si>
  <si>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</si>
  <si>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</si>
  <si>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</si>
  <si>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</si>
  <si>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</si>
  <si>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</si>
  <si>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</si>
  <si>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</si>
  <si>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</si>
  <si>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</si>
  <si>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</si>
  <si>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</si>
  <si>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</si>
  <si>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</si>
  <si>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</si>
  <si>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</si>
  <si>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</si>
  <si>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</si>
  <si>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</si>
  <si>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</si>
  <si>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</si>
  <si>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</si>
  <si>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</si>
  <si>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</si>
  <si>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</si>
  <si>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</si>
  <si>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</si>
  <si>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</si>
  <si>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</si>
  <si>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</si>
  <si>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</si>
  <si>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</si>
  <si>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</si>
  <si>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</si>
  <si>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</si>
  <si>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</si>
  <si>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</si>
  <si>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</si>
  <si>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</si>
  <si>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</si>
  <si>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</si>
  <si>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</si>
  <si>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</si>
  <si>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</si>
  <si>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</si>
  <si>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</si>
  <si>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</si>
  <si>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</si>
  <si>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</si>
  <si>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</si>
  <si>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</si>
  <si>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</si>
  <si>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</si>
  <si>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</si>
  <si>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</si>
  <si>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</si>
  <si>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</si>
  <si>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</si>
  <si>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</si>
  <si>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</si>
  <si>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</si>
  <si>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</si>
  <si>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</si>
  <si>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</si>
  <si>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</si>
  <si>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</si>
  <si>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</si>
  <si>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</si>
  <si>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</si>
  <si>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</si>
  <si>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</si>
  <si>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</si>
  <si>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</si>
  <si>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</si>
  <si>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</si>
  <si>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</si>
  <si>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</si>
  <si>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</si>
  <si>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</si>
  <si>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</si>
  <si>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</si>
  <si>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</si>
  <si>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</si>
  <si>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</si>
  <si>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</si>
  <si>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</si>
  <si>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</si>
  <si>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</si>
  <si>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</si>
  <si>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</si>
  <si>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</si>
  <si>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</si>
  <si>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</si>
  <si>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</si>
  <si>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</si>
  <si>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</si>
  <si>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</si>
  <si>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</si>
  <si>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</si>
  <si>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</si>
  <si>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</si>
  <si>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</si>
  <si>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</si>
  <si>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</si>
  <si>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</si>
  <si>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</si>
  <si>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</si>
  <si>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</si>
  <si>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</si>
  <si>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</si>
  <si>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</si>
  <si>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</si>
  <si>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</si>
  <si>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23.2.0.2668659 (R2023b) Update 9</t>
  </si>
  <si>
    <t>30-Sep-2024 09:09:41</t>
  </si>
  <si>
    <t>v3p2 R23b newTrajFollower stopXMax</t>
  </si>
  <si>
    <t>dwpull</t>
  </si>
  <si>
    <t>4MotorCool</t>
  </si>
  <si>
    <t>MacPh</t>
  </si>
  <si>
    <t>dwbAU</t>
  </si>
  <si>
    <t>bushings</t>
  </si>
  <si>
    <t>dwpush</t>
  </si>
  <si>
    <t>TwistBeam</t>
  </si>
  <si>
    <t>Fishhook</t>
  </si>
  <si>
    <t>Sine With Dwell</t>
  </si>
  <si>
    <t>Ramp Steer</t>
  </si>
  <si>
    <t>Slalom</t>
  </si>
  <si>
    <t>20-Apr-2025 15:25:36</t>
  </si>
  <si>
    <t>MUC-VIDEOSTUDIO</t>
  </si>
  <si>
    <t>23.2.0.2459199 (R2023b) Update 5</t>
  </si>
  <si>
    <t>MF-Swift Version: 2312</t>
  </si>
  <si>
    <t>R23b v4p0 KnC Fishhook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</si>
</sst>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5E47-B680-43F1-9CA7-C062A0820922}">
  <dimension ref="A1:R266"/>
  <sheetViews>
    <sheetView tabSelected="1" workbookViewId="0">
      <selection activeCell="T4" sqref="T4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5.28515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396</v>
      </c>
      <c r="L2" s="4">
        <v>6.2314610999999998</v>
      </c>
      <c r="M2" s="4">
        <v>233.7943545125583</v>
      </c>
      <c r="N2" s="4">
        <v>8.7573756048312766E-3</v>
      </c>
      <c r="O2" s="1" t="str">
        <f>HYPERLINK(".\sm_car_240930_0651\sm_car_240930_0651_001_Ca000TrN_MaWOT_ode23t.png","figure")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523</v>
      </c>
      <c r="L3" s="4">
        <v>7.2842941000000003</v>
      </c>
      <c r="M3" s="4">
        <v>72.046473658093873</v>
      </c>
      <c r="N3" s="4">
        <v>-0.55378048573647509</v>
      </c>
      <c r="O3" s="1" t="str">
        <f>HYPERLINK(".\sm_car_240930_0651\sm_car_240930_0651_002_Ca000TrN_MaLSS_ode23t.png","figure")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395</v>
      </c>
      <c r="L4" s="4">
        <v>7.2431551000000001</v>
      </c>
      <c r="M4" s="4">
        <v>232.8822007105031</v>
      </c>
      <c r="N4" s="4">
        <v>2.3644105581510733E-4</v>
      </c>
      <c r="O4" s="1" t="str">
        <f>HYPERLINK(".\sm_car_240930_0651\sm_car_240930_0651_003_Ca001TrN_MaWOT_ode23t.png","figure")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515</v>
      </c>
      <c r="L5" s="4">
        <v>8.2234581000000002</v>
      </c>
      <c r="M5" s="4">
        <v>71.757457013757588</v>
      </c>
      <c r="N5" s="4">
        <v>-0.54700847146136078</v>
      </c>
      <c r="O5" s="1" t="str">
        <f>HYPERLINK(".\sm_car_240930_0651\sm_car_240930_0651_004_Ca001TrN_MaLSS_ode23t.png","figure")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421</v>
      </c>
      <c r="L6" s="4">
        <v>10.083202099999999</v>
      </c>
      <c r="M6" s="4">
        <v>233.04224977274501</v>
      </c>
      <c r="N6" s="4">
        <v>0.1053894950427358</v>
      </c>
      <c r="O6" s="1" t="str">
        <f>HYPERLINK(".\sm_car_240930_0651\sm_car_240930_0651_005_Ca002TrN_MaWOT_ode23t.png","figure")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520</v>
      </c>
      <c r="L7" s="4">
        <v>11.087243900000001</v>
      </c>
      <c r="M7" s="4">
        <v>71.752365266088034</v>
      </c>
      <c r="N7" s="4">
        <v>-0.54378686888942385</v>
      </c>
      <c r="O7" s="1" t="str">
        <f>HYPERLINK(".\sm_car_240930_0651\sm_car_240930_0651_006_Ca002TrN_MaLSS_ode23t.png","figure")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439</v>
      </c>
      <c r="L8" s="4">
        <v>10.675657599999999</v>
      </c>
      <c r="M8" s="4">
        <v>232.41399247012859</v>
      </c>
      <c r="N8" s="4">
        <v>6.3596962579487909E-2</v>
      </c>
      <c r="O8" s="1" t="str">
        <f>HYPERLINK(".\sm_car_240930_0651\sm_car_240930_0651_007_Ca003TrN_MaWOT_ode23t.png","figure")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537</v>
      </c>
      <c r="L9" s="4">
        <v>11.6778327</v>
      </c>
      <c r="M9" s="4">
        <v>71.6219756120379</v>
      </c>
      <c r="N9" s="4">
        <v>-0.53826877556506703</v>
      </c>
      <c r="O9" s="1" t="str">
        <f>HYPERLINK(".\sm_car_240930_0651\sm_car_240930_0651_008_Ca003TrN_MaLSS_ode23t.png","figure")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1051</v>
      </c>
      <c r="L10" s="4">
        <v>10.490463500000001</v>
      </c>
      <c r="M10" s="4">
        <v>234.02316443880059</v>
      </c>
      <c r="N10" s="4">
        <v>9.6058262110875915E-3</v>
      </c>
      <c r="O10" s="1" t="str">
        <f>HYPERLINK(".\sm_car_240930_0651\sm_car_240930_0651_009_Ca004TrN_MaWOT_ode23t.png","figure")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1181</v>
      </c>
      <c r="L11" s="4">
        <v>12.7232834</v>
      </c>
      <c r="M11" s="4">
        <v>72.064660752801259</v>
      </c>
      <c r="N11" s="4">
        <v>-0.55549756154943275</v>
      </c>
      <c r="O11" s="1" t="str">
        <f>HYPERLINK(".\sm_car_240930_0651\sm_car_240930_0651_010_Ca004TrN_MaLSS_ode23t.png","figure")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1060</v>
      </c>
      <c r="L12" s="4">
        <v>12.2779554</v>
      </c>
      <c r="M12" s="4">
        <v>232.98202922332666</v>
      </c>
      <c r="N12" s="4">
        <v>3.7407534692555726E-4</v>
      </c>
      <c r="O12" s="1" t="str">
        <f>HYPERLINK(".\sm_car_240930_0651\sm_car_240930_0651_011_Ca005TrN_MaWOT_ode23t.png","figure")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13.7823057</v>
      </c>
      <c r="M13" s="4">
        <v>71.772677078246218</v>
      </c>
      <c r="N13" s="4">
        <v>-0.54641030284604653</v>
      </c>
      <c r="O13" s="1" t="str">
        <f>HYPERLINK(".\sm_car_240930_0651\sm_car_240930_0651_012_Ca005TrN_MaLSS_ode23t.png","figure")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1136</v>
      </c>
      <c r="L14" s="4">
        <v>13.900684399999999</v>
      </c>
      <c r="M14" s="4">
        <v>232.9261193606373</v>
      </c>
      <c r="N14" s="4">
        <v>6.4938838824118675E-2</v>
      </c>
      <c r="O14" s="1" t="str">
        <f>HYPERLINK(".\sm_car_240930_0651\sm_car_240930_0651_013_Ca006TrN_MaWOT_ode23t.png","figure")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1244</v>
      </c>
      <c r="L15" s="4">
        <v>14.366461899999999</v>
      </c>
      <c r="M15" s="4">
        <v>71.7512295995258</v>
      </c>
      <c r="N15" s="4">
        <v>-0.54450141108533645</v>
      </c>
      <c r="O15" s="1" t="str">
        <f>HYPERLINK(".\sm_car_240930_0651\sm_car_240930_0651_014_Ca006TrN_MaLSS_ode23t.png","figure")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1176</v>
      </c>
      <c r="L16" s="4">
        <v>16.1284241</v>
      </c>
      <c r="M16" s="4">
        <v>232.62238172191275</v>
      </c>
      <c r="N16" s="4">
        <v>6.6085677653763178E-2</v>
      </c>
      <c r="O16" s="1" t="str">
        <f>HYPERLINK(".\sm_car_240930_0651\sm_car_240930_0651_015_Ca007TrN_MaWOT_ode23t.png","figure")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1244</v>
      </c>
      <c r="L17" s="4">
        <v>16.059038999999999</v>
      </c>
      <c r="M17" s="4">
        <v>71.634151251256895</v>
      </c>
      <c r="N17" s="4">
        <v>-0.53942493675765002</v>
      </c>
      <c r="O17" s="1" t="str">
        <f>HYPERLINK(".\sm_car_240930_0651\sm_car_240930_0651_016_Ca007TrN_MaLSS_ode23t.png","figure")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 s="4">
        <v>5.5874126000000004</v>
      </c>
      <c r="M18" s="4">
        <v>234.9178138771637</v>
      </c>
      <c r="N18" s="4">
        <v>-6.9784035487130608E-2</v>
      </c>
      <c r="O18" s="1" t="str">
        <f>HYPERLINK(".\sm_car_240930_0651\sm_car_240930_0651_017_Ca016TrN_MaWOT_ode23t.png","figure")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4">
        <v>5.2867483000000002</v>
      </c>
      <c r="M19" s="4">
        <v>72.416849589060007</v>
      </c>
      <c r="N19" s="4">
        <v>-2.1645375953034684E-2</v>
      </c>
      <c r="O19" s="1" t="str">
        <f>HYPERLINK(".\sm_car_240930_0651\sm_car_240930_0651_018_Ca016TrN_MaLSS_ode23t.png","figure")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389</v>
      </c>
      <c r="L20" s="4">
        <v>7.4863252999999998</v>
      </c>
      <c r="M20" s="4">
        <v>233.76155691267664</v>
      </c>
      <c r="N20" s="4">
        <v>2.0404364388403647E-2</v>
      </c>
      <c r="O20" s="1" t="str">
        <f>HYPERLINK(".\sm_car_240930_0651\sm_car_240930_0651_019_Ca032TrN_MaWOT_ode23t.png","figure")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507</v>
      </c>
      <c r="L21" s="4">
        <v>7.9490439000000004</v>
      </c>
      <c r="M21" s="4">
        <v>72.057023163750472</v>
      </c>
      <c r="N21" s="4">
        <v>-0.53546339973508339</v>
      </c>
      <c r="O21" s="1" t="str">
        <f>HYPERLINK(".\sm_car_240930_0651\sm_car_240930_0651_020_Ca032TrN_MaLSS_ode23t.png","figure")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4">
        <v>8.0328174000000008</v>
      </c>
      <c r="M22" s="4">
        <v>234.0508395225398</v>
      </c>
      <c r="N22" s="4">
        <v>-4.4155107329615579E-3</v>
      </c>
      <c r="O22" s="1" t="str">
        <f>HYPERLINK(".\sm_car_240930_0651\sm_car_240930_0651_021_Ca048TrN_MaWOT_ode23t.png","figure")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504</v>
      </c>
      <c r="L23" s="4">
        <v>7.8233546</v>
      </c>
      <c r="M23" s="4">
        <v>72.054315419250372</v>
      </c>
      <c r="N23" s="4">
        <v>-0.54055352190235073</v>
      </c>
      <c r="O23" s="1" t="str">
        <f>HYPERLINK(".\sm_car_240930_0651\sm_car_240930_0651_022_Ca048TrN_MaLSS_ode23t.png","figure")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8.2630008999999998</v>
      </c>
      <c r="M24" s="4">
        <v>234.11628092355735</v>
      </c>
      <c r="N24" s="4">
        <v>2.2153153933866365E-2</v>
      </c>
      <c r="O24" s="1" t="str">
        <f>HYPERLINK(".\sm_car_240930_0651\sm_car_240930_0651_023_Ca064TrN_MaWOT_ode23t.png","figure")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9.0446711999999998</v>
      </c>
      <c r="M25" s="4">
        <v>72.06283625530213</v>
      </c>
      <c r="N25" s="4">
        <v>-0.53088141627245788</v>
      </c>
      <c r="O25" s="1" t="str">
        <f>HYPERLINK(".\sm_car_240930_0651\sm_car_240930_0651_024_Ca064TrN_MaLSS_ode23t.png","figure")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391</v>
      </c>
      <c r="L26" s="4">
        <v>8.3877310999999999</v>
      </c>
      <c r="M26" s="4">
        <v>234.26851736786753</v>
      </c>
      <c r="N26" s="4">
        <v>-8.6101901358082763E-3</v>
      </c>
      <c r="O26" s="1" t="str">
        <f>HYPERLINK(".\sm_car_240930_0651\sm_car_240930_0651_025_Ca080TrN_MaWOT_ode23t.png","figure")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520</v>
      </c>
      <c r="L27" s="4">
        <v>9.4309773000000003</v>
      </c>
      <c r="M27" s="4">
        <v>72.122339486937932</v>
      </c>
      <c r="N27" s="4">
        <v>-0.54086569565090004</v>
      </c>
      <c r="O27" s="1" t="str">
        <f>HYPERLINK(".\sm_car_240930_0651\sm_car_240930_0651_026_Ca080TrN_MaLSS_ode23t.png","figure")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394</v>
      </c>
      <c r="L28" s="4">
        <v>6.2140085000000003</v>
      </c>
      <c r="M28" s="4">
        <v>236.00726724279676</v>
      </c>
      <c r="N28" s="4">
        <v>3.1743772217962263E-2</v>
      </c>
      <c r="O28" s="1" t="str">
        <f>HYPERLINK(".\sm_car_240930_0651\sm_car_240930_0651_027_Ca096TrN_MaWOT_ode23t.png","figure")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502</v>
      </c>
      <c r="L29" s="4">
        <v>7.0336163000000003</v>
      </c>
      <c r="M29" s="4">
        <v>72.654770046266265</v>
      </c>
      <c r="N29" s="4">
        <v>-0.53988110208508111</v>
      </c>
      <c r="O29" s="1" t="str">
        <f>HYPERLINK(".\sm_car_240930_0651\sm_car_240930_0651_028_Ca096TrN_MaLSS_ode23t.png","figure")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375</v>
      </c>
      <c r="L30" s="4">
        <v>2.3134939999999999</v>
      </c>
      <c r="M30" s="4">
        <v>242.66659684757968</v>
      </c>
      <c r="N30" s="4">
        <v>0.23471335283580222</v>
      </c>
      <c r="O30" s="1" t="str">
        <f>HYPERLINK(".\sm_car_240930_0651\sm_car_240930_0651_029_Ca112TrN_MaWOT_ode23t.png","figure")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479</v>
      </c>
      <c r="L31" s="4">
        <v>2.4293209</v>
      </c>
      <c r="M31" s="4">
        <v>74.662301932478982</v>
      </c>
      <c r="N31" s="4">
        <v>-0.33799217683846294</v>
      </c>
      <c r="O31" s="1" t="str">
        <f>HYPERLINK(".\sm_car_240930_0651\sm_car_240930_0651_030_Ca112TrN_MaLSS_ode23t.png","figure")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381</v>
      </c>
      <c r="L32" s="4">
        <v>2.9460194999999998</v>
      </c>
      <c r="M32" s="4">
        <v>241.4809733023389</v>
      </c>
      <c r="N32" s="4">
        <v>0.2284156335876229</v>
      </c>
      <c r="O32" s="1" t="str">
        <f>HYPERLINK(".\sm_car_240930_0651\sm_car_240930_0651_031_Ca113TrN_MaWOT_ode23t.png","figure")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474</v>
      </c>
      <c r="L33" s="4">
        <v>2.8973412999999999</v>
      </c>
      <c r="M33" s="4">
        <v>74.346929173822147</v>
      </c>
      <c r="N33" s="4">
        <v>-0.33522393102518444</v>
      </c>
      <c r="O33" s="1" t="str">
        <f>HYPERLINK(".\sm_car_240930_0651\sm_car_240930_0651_032_Ca113TrN_MaLSS_ode23t.png","figure")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372</v>
      </c>
      <c r="L34" s="4">
        <v>3.2216195999999999</v>
      </c>
      <c r="M34" s="4">
        <v>241.56288913705441</v>
      </c>
      <c r="N34" s="4">
        <v>0.22932350426412373</v>
      </c>
      <c r="O34" s="1" t="str">
        <f>HYPERLINK(".\sm_car_240930_0651\sm_car_240930_0651_033_Ca114TrN_MaWOT_ode23t.png","figure")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506</v>
      </c>
      <c r="L35" s="4">
        <v>3.4127548999999999</v>
      </c>
      <c r="M35" s="4">
        <v>74.349440698349369</v>
      </c>
      <c r="N35" s="4">
        <v>-0.33442130315761376</v>
      </c>
      <c r="O35" s="1" t="str">
        <f>HYPERLINK(".\sm_car_240930_0651\sm_car_240930_0651_034_Ca114TrN_MaLSS_ode23t.png","figure")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390</v>
      </c>
      <c r="L36" s="4">
        <v>3.2671402999999999</v>
      </c>
      <c r="M36" s="4">
        <v>241.09518630410309</v>
      </c>
      <c r="N36" s="4">
        <v>0.22762690361494706</v>
      </c>
      <c r="O36" s="1" t="str">
        <f>HYPERLINK(".\sm_car_240930_0651\sm_car_240930_0651_035_Ca115TrN_MaWOT_ode23t.png","figure")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502</v>
      </c>
      <c r="L37" s="4">
        <v>3.2158573000000001</v>
      </c>
      <c r="M37" s="4">
        <v>74.208202265048115</v>
      </c>
      <c r="N37" s="4">
        <v>-0.33236342316312184</v>
      </c>
      <c r="O37" s="1" t="str">
        <f>HYPERLINK(".\sm_car_240930_0651\sm_car_240930_0651_036_Ca115TrN_MaLSS_ode23t.png","figure")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934</v>
      </c>
      <c r="L38" s="4">
        <v>4.5191999999999997</v>
      </c>
      <c r="M38" s="4">
        <v>242.67672774494193</v>
      </c>
      <c r="N38" s="4">
        <v>0.23362581427729487</v>
      </c>
      <c r="O38" s="1" t="str">
        <f>HYPERLINK(".\sm_car_240930_0651\sm_car_240930_0651_037_Ca116TrN_MaWOT_ode23t.png","figure")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1046</v>
      </c>
      <c r="L39" s="4">
        <v>4.7212626000000002</v>
      </c>
      <c r="M39" s="4">
        <v>74.65961397242792</v>
      </c>
      <c r="N39" s="4">
        <v>-0.33905829499748558</v>
      </c>
      <c r="O39" s="1" t="str">
        <f>HYPERLINK(".\sm_car_240930_0651\sm_car_240930_0651_038_Ca116TrN_MaLSS_ode23t.png","figure")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946</v>
      </c>
      <c r="L40" s="4">
        <v>5.1172333999999999</v>
      </c>
      <c r="M40" s="4">
        <v>241.63241141713598</v>
      </c>
      <c r="N40" s="4">
        <v>0.23021702247040707</v>
      </c>
      <c r="O40" s="1" t="str">
        <f>HYPERLINK(".\sm_car_240930_0651\sm_car_240930_0651_039_Ca117TrN_MaWOT_ode23t.png","figure")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 s="4">
        <v>5.5932266000000004</v>
      </c>
      <c r="M41" s="4">
        <v>74.35106037960692</v>
      </c>
      <c r="N41" s="4">
        <v>-0.33672664319886098</v>
      </c>
      <c r="O41" s="1" t="str">
        <f>HYPERLINK(".\sm_car_240930_0651\sm_car_240930_0651_040_Ca117TrN_MaLSS_ode23t.png","figure")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945</v>
      </c>
      <c r="L42" s="4">
        <v>5.1775614000000001</v>
      </c>
      <c r="M42" s="4">
        <v>241.50224705303981</v>
      </c>
      <c r="N42" s="4">
        <v>0.22964513060442759</v>
      </c>
      <c r="O42" s="1" t="str">
        <f>HYPERLINK(".\sm_car_240930_0651\sm_car_240930_0651_041_Ca118TrN_MaWOT_ode23t.png","figure")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1061</v>
      </c>
      <c r="L43" s="4">
        <v>5.8588581</v>
      </c>
      <c r="M43" s="4">
        <v>74.350753543772854</v>
      </c>
      <c r="N43" s="4">
        <v>-0.33654861111692308</v>
      </c>
      <c r="O43" s="1" t="str">
        <f>HYPERLINK(".\sm_car_240930_0651\sm_car_240930_0651_042_Ca118TrN_MaLSS_ode23t.png","figure")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968</v>
      </c>
      <c r="L44" s="4">
        <v>5.3716358</v>
      </c>
      <c r="M44" s="4">
        <v>241.076582244306</v>
      </c>
      <c r="N44" s="4">
        <v>0.22488556418886024</v>
      </c>
      <c r="O44" s="1" t="str">
        <f>HYPERLINK(".\sm_car_240930_0651\sm_car_240930_0651_043_Ca119TrN_MaWOT_ode23t.png","figure")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1087</v>
      </c>
      <c r="L45" s="4">
        <v>5.8932878000000004</v>
      </c>
      <c r="M45" s="4">
        <v>74.200533943709615</v>
      </c>
      <c r="N45" s="4">
        <v>-0.33570721342891136</v>
      </c>
      <c r="O45" s="1" t="str">
        <f>HYPERLINK(".\sm_car_240930_0651\sm_car_240930_0651_044_Ca119TrN_MaLSS_ode23t.png","figure")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405</v>
      </c>
      <c r="L46" s="4">
        <v>13.1287308</v>
      </c>
      <c r="M46" s="4">
        <v>100.86613149945659</v>
      </c>
      <c r="N46" s="4">
        <v>-1.4357057540660792E-2</v>
      </c>
      <c r="O46" s="1" t="str">
        <f>HYPERLINK(".\sm_car_240930_0651\sm_car_240930_0651_045_Ca128TrN_MaWOT_ode23t.png","figure")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471</v>
      </c>
      <c r="L47" s="4">
        <v>11.5221579</v>
      </c>
      <c r="M47" s="4">
        <v>37.323873590505954</v>
      </c>
      <c r="N47" s="4">
        <v>-0.13870152242594028</v>
      </c>
      <c r="O47" s="1" t="str">
        <f>HYPERLINK(".\sm_car_240930_0651\sm_car_240930_0651_046_Ca128TrN_MaLSS_ode23t.png","figure")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399</v>
      </c>
      <c r="L48" s="4">
        <v>10.993366</v>
      </c>
      <c r="M48" s="4">
        <v>232.58626607853191</v>
      </c>
      <c r="N48" s="4">
        <v>8.0427397763510669E-2</v>
      </c>
      <c r="O48" s="1" t="str">
        <f>HYPERLINK(".\sm_car_240930_0651\sm_car_240930_0651_047_Ca129TrN_MaWOT_ode23t.png","figure")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504</v>
      </c>
      <c r="L49" s="4">
        <v>11.6469091</v>
      </c>
      <c r="M49" s="4">
        <v>71.583203083432565</v>
      </c>
      <c r="N49" s="4">
        <v>-0.5389873808071789</v>
      </c>
      <c r="O49" s="1" t="str">
        <f>HYPERLINK(".\sm_car_240930_0651\sm_car_240930_0651_048_Ca129TrN_MaLSS_ode23t.png","figure")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771</v>
      </c>
      <c r="L50" s="4">
        <v>20.9071842</v>
      </c>
      <c r="M50" s="4">
        <v>220.39059843036739</v>
      </c>
      <c r="N50" s="4">
        <v>-1.463880025013589</v>
      </c>
      <c r="O50" s="1" t="str">
        <f>HYPERLINK(".\sm_car_240930_0651\sm_car_240930_0651_049_Ca130TrN_MaWOT_ode23t.png","figure")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752</v>
      </c>
      <c r="L51" s="4">
        <v>18.494989100000002</v>
      </c>
      <c r="M51" s="4">
        <v>69.57241351916889</v>
      </c>
      <c r="N51" s="4">
        <v>-0.55072620974615771</v>
      </c>
      <c r="O51" s="1" t="str">
        <f>HYPERLINK(".\sm_car_240930_0651\sm_car_240930_0651_050_Ca130TrN_MaLSS_ode23t.png","figure")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589</v>
      </c>
      <c r="L52" s="4">
        <v>16.2852064</v>
      </c>
      <c r="M52" s="4">
        <v>177.37310331643786</v>
      </c>
      <c r="N52" s="4">
        <v>-5.9421223180854126</v>
      </c>
      <c r="O52" s="1" t="str">
        <f>HYPERLINK(".\sm_car_240930_0651\sm_car_240930_0651_051_Ca131TrN_MaWOT_ode23t.png","figure")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11.590020600000001</v>
      </c>
      <c r="M53" s="4">
        <v>37.435270491184433</v>
      </c>
      <c r="N53" s="4">
        <v>-0.16682841469423221</v>
      </c>
      <c r="O53" s="1" t="str">
        <f>HYPERLINK(".\sm_car_240930_0651\sm_car_240930_0651_052_Ca131TrN_MaLSS_ode23t.png","figure")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372</v>
      </c>
      <c r="L54" s="4">
        <v>7.6333279000000003</v>
      </c>
      <c r="M54" s="4">
        <v>232.25434405901916</v>
      </c>
      <c r="N54" s="4">
        <v>3.7523701952729201E-2</v>
      </c>
      <c r="O54" s="1" t="str">
        <f>HYPERLINK(".\sm_car_240930_0651\sm_car_240930_0651_053_Ca132TrN_MaWOT_ode23t.png","figure")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506</v>
      </c>
      <c r="L55" s="4">
        <v>8.8700401000000006</v>
      </c>
      <c r="M55" s="4">
        <v>71.223450127714955</v>
      </c>
      <c r="N55" s="4">
        <v>-0.53035927492958723</v>
      </c>
      <c r="O55" s="1" t="str">
        <f>HYPERLINK(".\sm_car_240930_0651\sm_car_240930_0651_054_Ca132TrN_MaLSS_ode23t.png","figure")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561</v>
      </c>
      <c r="L56" s="4">
        <v>13.283318400000001</v>
      </c>
      <c r="M56" s="4">
        <v>176.12861142075508</v>
      </c>
      <c r="N56" s="4">
        <v>-9.2582920124134134</v>
      </c>
      <c r="O56" s="1" t="str">
        <f>HYPERLINK(".\sm_car_240930_0651\sm_car_240930_0651_055_Ca133TrN_MaWOT_ode23t.png","figure")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554</v>
      </c>
      <c r="L57" s="4">
        <v>12.1248466</v>
      </c>
      <c r="M57" s="4">
        <v>36.213260939419527</v>
      </c>
      <c r="N57" s="4">
        <v>-0.1589460704562092</v>
      </c>
      <c r="O57" s="1" t="str">
        <f>HYPERLINK(".\sm_car_240930_0651\sm_car_240930_0651_056_Ca133TrN_MaLSS_ode23t.png","figure")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378</v>
      </c>
      <c r="L58" s="4">
        <v>7.4738620999999998</v>
      </c>
      <c r="M58" s="4">
        <v>233.09474571610622</v>
      </c>
      <c r="N58" s="4">
        <v>5.2498729348790063E-4</v>
      </c>
      <c r="O58" s="1" t="str">
        <f>HYPERLINK(".\sm_car_240930_0651\sm_car_240930_0651_057_Ca134TrN_MaWOT_ode23t.png","figure")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8.6158476000000004</v>
      </c>
      <c r="M59" s="4">
        <v>71.763607496146619</v>
      </c>
      <c r="N59" s="4">
        <v>-0.54678316769108926</v>
      </c>
      <c r="O59" s="1" t="str">
        <f>HYPERLINK(".\sm_car_240930_0651\sm_car_240930_0651_058_Ca134TrN_MaLSS_ode23t.png","figure")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363</v>
      </c>
      <c r="L60" s="4">
        <v>6.5765226999999999</v>
      </c>
      <c r="M60" s="4">
        <v>232.96687056818539</v>
      </c>
      <c r="N60" s="4">
        <v>2.4345008538149051E-3</v>
      </c>
      <c r="O60" s="1" t="str">
        <f>HYPERLINK(".\sm_car_240930_0651\sm_car_240930_0651_059_Ca135TrN_MaWOT_ode23t.png","figure")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509</v>
      </c>
      <c r="L61" s="4">
        <v>7.2536337</v>
      </c>
      <c r="M61" s="4">
        <v>71.767240915703141</v>
      </c>
      <c r="N61" s="4">
        <v>-0.54703871911959723</v>
      </c>
      <c r="O61" s="1" t="str">
        <f>HYPERLINK(".\sm_car_240930_0651\sm_car_240930_0651_060_Ca135TrN_MaLSS_ode23t.png","figure")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428</v>
      </c>
      <c r="L62" s="4">
        <v>10.4255107</v>
      </c>
      <c r="M62" s="4">
        <v>233.02276811029415</v>
      </c>
      <c r="N62" s="4">
        <v>6.7390265492644014E-2</v>
      </c>
      <c r="O62" s="1" t="str">
        <f>HYPERLINK(".\sm_car_240930_0651\sm_car_240930_0651_061_Ca136TrN_MaWOT_ode23t.png","figure")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529</v>
      </c>
      <c r="L63" s="4">
        <v>11.039469499999999</v>
      </c>
      <c r="M63" s="4">
        <v>71.756416474655808</v>
      </c>
      <c r="N63" s="4">
        <v>-0.54166270523377635</v>
      </c>
      <c r="O63" s="1" t="str">
        <f>HYPERLINK(".\sm_car_240930_0651\sm_car_240930_0651_062_Ca136TrN_MaLSS_ode23t.png","figure")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333</v>
      </c>
      <c r="L64" s="4">
        <v>5.9127770000000002</v>
      </c>
      <c r="M64" s="4">
        <v>233.64010681043797</v>
      </c>
      <c r="N64" s="4">
        <v>0.14247475862687123</v>
      </c>
      <c r="O64" s="1" t="str">
        <f>HYPERLINK(".\sm_car_240930_0651\sm_car_240930_0651_063_Ca137TrN_MaWOT_ode23t.png","figure")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469</v>
      </c>
      <c r="L65" s="4">
        <v>6.8531230000000001</v>
      </c>
      <c r="M65" s="4">
        <v>71.797454459517354</v>
      </c>
      <c r="N65" s="4">
        <v>-0.50403038507243769</v>
      </c>
      <c r="O65" s="1" t="str">
        <f>HYPERLINK(".\sm_car_240930_0651\sm_car_240930_0651_064_Ca137TrN_MaLSS_ode23t.png","figure")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339</v>
      </c>
      <c r="L66" s="4">
        <v>8.3812809000000001</v>
      </c>
      <c r="M66" s="4">
        <v>233.54460894402655</v>
      </c>
      <c r="N66" s="4">
        <v>0.15285371875530679</v>
      </c>
      <c r="O66" s="1" t="str">
        <f>HYPERLINK(".\sm_car_240930_0651\sm_car_240930_0651_065_Ca138TrN_MaWOT_ode23t.png","figure")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499</v>
      </c>
      <c r="L67" s="4">
        <v>9.3949306000000004</v>
      </c>
      <c r="M67" s="4">
        <v>71.664139815490941</v>
      </c>
      <c r="N67" s="4">
        <v>-0.82645650615734678</v>
      </c>
      <c r="O67" s="1" t="str">
        <f>HYPERLINK(".\sm_car_240930_0651\sm_car_240930_0651_066_Ca138TrN_MaLSS_ode23t.png","figure")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475</v>
      </c>
      <c r="L68" s="4">
        <v>13.224543199999999</v>
      </c>
      <c r="M68" s="4">
        <v>411.71264603021757</v>
      </c>
      <c r="N68" s="4">
        <v>1.5858094166407377</v>
      </c>
      <c r="O68" s="1" t="str">
        <f>HYPERLINK(".\sm_car_240930_0651\sm_car_240930_0651_067_Ca139TrN_MaWOT_ode23t.png","figure")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526</v>
      </c>
      <c r="L69" s="4">
        <v>9.8406711999999992</v>
      </c>
      <c r="M69" s="4">
        <v>157.23585894298103</v>
      </c>
      <c r="N69" s="4">
        <v>-0.57303786506528909</v>
      </c>
      <c r="O69" s="1" t="str">
        <f>HYPERLINK(".\sm_car_240930_0651\sm_car_240930_0651_068_Ca139TrN_MaLSS_ode23t.png","figure")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1689</v>
      </c>
      <c r="L70" s="4">
        <v>21.090749800000001</v>
      </c>
      <c r="M70" s="4">
        <v>411.78570068868981</v>
      </c>
      <c r="N70" s="4">
        <v>1.5688271603269441</v>
      </c>
      <c r="O70" s="1" t="str">
        <f>HYPERLINK(".\sm_car_240930_0651\sm_car_240930_0651_069_Ca141TrN_MaWOT_ode23t.png","figure")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1696</v>
      </c>
      <c r="L71" s="4">
        <v>15.792049</v>
      </c>
      <c r="M71" s="4">
        <v>157.30946242188563</v>
      </c>
      <c r="N71" s="4">
        <v>-0.56325567797862031</v>
      </c>
      <c r="O71" s="1" t="str">
        <f>HYPERLINK(".\sm_car_240930_0651\sm_car_240930_0651_070_Ca141TrN_MaLSS_ode23t.png","figure")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337</v>
      </c>
      <c r="L72" s="4">
        <v>13.867115500000001</v>
      </c>
      <c r="M72" s="4">
        <v>96.717479370668556</v>
      </c>
      <c r="N72" s="4">
        <v>-4.0408862266687565E-2</v>
      </c>
      <c r="O72" s="1" t="str">
        <f>HYPERLINK(".\sm_car_240930_0651\sm_car_240930_0651_071_Ca143TrN_MaWOT_ode23t.png","figure")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433</v>
      </c>
      <c r="L73" s="4">
        <v>13.842571899999999</v>
      </c>
      <c r="M73" s="4">
        <v>25.17407962142207</v>
      </c>
      <c r="N73" s="4">
        <v>-5.4658032845276497E-2</v>
      </c>
      <c r="O73" s="1" t="str">
        <f>HYPERLINK(".\sm_car_240930_0651\sm_car_240930_0651_072_Ca143TrN_MaLSS_ode23t.png","figure")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339</v>
      </c>
      <c r="L74" s="4">
        <v>10.3923542</v>
      </c>
      <c r="M74" s="4">
        <v>115.04801379002851</v>
      </c>
      <c r="N74" s="4">
        <v>0.53014906927755645</v>
      </c>
      <c r="O74" s="1" t="str">
        <f>HYPERLINK(".\sm_car_240930_0651\sm_car_240930_0651_073_Ca144TrN_MaWOT_ode23t.png","figure")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450</v>
      </c>
      <c r="L75" s="4">
        <v>10.261700599999999</v>
      </c>
      <c r="M75" s="4">
        <v>35.860747365879675</v>
      </c>
      <c r="N75" s="4">
        <v>-3.5266079154181937E-2</v>
      </c>
      <c r="O75" s="1" t="str">
        <f>HYPERLINK(".\sm_car_240930_0651\sm_car_240930_0651_074_Ca144TrN_MaLSS_ode23t.png","figure")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2391</v>
      </c>
      <c r="L76" s="4">
        <v>19.6174608</v>
      </c>
      <c r="M76" s="4">
        <v>401.45400687367737</v>
      </c>
      <c r="N76" s="4">
        <v>-64.802070760366064</v>
      </c>
      <c r="O76" s="1" t="str">
        <f>HYPERLINK(".\sm_car_240930_0651\sm_car_240930_0651_075_Ca147TrN_MaWOT_ode23t.png","figure")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1265</v>
      </c>
      <c r="L77" s="4">
        <v>13.3666816</v>
      </c>
      <c r="M77" s="4">
        <v>155.46767077386662</v>
      </c>
      <c r="N77" s="4">
        <v>-2.6662191873101171</v>
      </c>
      <c r="O77" s="1" t="str">
        <f>HYPERLINK(".\sm_car_240930_0651\sm_car_240930_0651_076_Ca147TrN_MaLSS_ode23t.png","figure")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1112</v>
      </c>
      <c r="L78" s="4">
        <v>41.867222400000003</v>
      </c>
      <c r="M78" s="4">
        <v>184.65914925335852</v>
      </c>
      <c r="N78" s="4">
        <v>-2.9826880831486206E-2</v>
      </c>
      <c r="O78" s="1" t="str">
        <f>HYPERLINK(".\sm_car_240930_0651\sm_car_240930_0651_077_Ca183TrN_MaWOT_ode23t.png","figure")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1395</v>
      </c>
      <c r="L79" s="4">
        <v>46.153571100000001</v>
      </c>
      <c r="M79" s="4">
        <v>57.737861957379302</v>
      </c>
      <c r="N79" s="4">
        <v>8.2762221105913067E-2</v>
      </c>
      <c r="O79" s="1" t="str">
        <f>HYPERLINK(".\sm_car_240930_0651\sm_car_240930_0651_078_Ca183TrN_MaLSS_ode23t.png","figure")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379</v>
      </c>
      <c r="L80" s="4">
        <v>9.3234852999999998</v>
      </c>
      <c r="M80" s="4">
        <v>233.88981813902785</v>
      </c>
      <c r="N80" s="4">
        <v>9.2440376925831073E-3</v>
      </c>
      <c r="O80" s="1" t="str">
        <f>HYPERLINK(".\sm_car_240930_0651\sm_car_240930_0651_079_Ca008TrN_MaWOT_ode23t_1.png","figure")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10.985500099999999</v>
      </c>
      <c r="M81" s="4">
        <v>72.061177590033125</v>
      </c>
      <c r="N81" s="4">
        <v>-0.54984787726948581</v>
      </c>
      <c r="O81" s="1" t="str">
        <f>HYPERLINK(".\sm_car_240930_0651\sm_car_240930_0651_080_Ca008TrN_MaLSS_ode23t_1.png","figure")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367</v>
      </c>
      <c r="L82" s="4">
        <v>9.8178038000000001</v>
      </c>
      <c r="M82" s="4">
        <v>233.12167979409475</v>
      </c>
      <c r="N82" s="4">
        <v>1.0273730614252664E-3</v>
      </c>
      <c r="O82" s="1" t="str">
        <f>HYPERLINK(".\sm_car_240930_0651\sm_car_240930_0651_081_Ca009TrN_MaWOT_ode23t_1.png","figure")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530</v>
      </c>
      <c r="L83" s="4">
        <v>12.4233086</v>
      </c>
      <c r="M83" s="4">
        <v>71.773296887041298</v>
      </c>
      <c r="N83" s="4">
        <v>-0.54074126859330529</v>
      </c>
      <c r="O83" s="1" t="str">
        <f>HYPERLINK(".\sm_car_240930_0651\sm_car_240930_0651_082_Ca009TrN_MaLSS_ode23t_1.png","figure")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377</v>
      </c>
      <c r="L84" s="4">
        <v>10.822333799999999</v>
      </c>
      <c r="M84" s="4">
        <v>232.79255825601646</v>
      </c>
      <c r="N84" s="4">
        <v>6.9480676210600292E-2</v>
      </c>
      <c r="O84" s="1" t="str">
        <f>HYPERLINK(".\sm_car_240930_0651\sm_car_240930_0651_083_Ca010TrN_MaWOT_ode23t_1.png","figure")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546</v>
      </c>
      <c r="L85" s="4">
        <v>14.5133724</v>
      </c>
      <c r="M85" s="4">
        <v>71.76656912111082</v>
      </c>
      <c r="N85" s="4">
        <v>-0.53935820258967604</v>
      </c>
      <c r="O85" s="1" t="str">
        <f>HYPERLINK(".\sm_car_240930_0651\sm_car_240930_0651_084_Ca010TrN_MaLSS_ode23t_1.png","figure")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420</v>
      </c>
      <c r="L86" s="4">
        <v>11.654698</v>
      </c>
      <c r="M86" s="4">
        <v>232.57831995212061</v>
      </c>
      <c r="N86" s="4">
        <v>6.7205287637926922E-2</v>
      </c>
      <c r="O86" s="1" t="str">
        <f>HYPERLINK(".\sm_car_240930_0651\sm_car_240930_0651_085_Ca011TrN_MaWOT_ode23t_1.png","figure")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591</v>
      </c>
      <c r="L87" s="4">
        <v>15.1917814</v>
      </c>
      <c r="M87" s="4">
        <v>71.634212836885865</v>
      </c>
      <c r="N87" s="4">
        <v>-0.53886098161264628</v>
      </c>
      <c r="O87" s="1" t="str">
        <f>HYPERLINK(".\sm_car_240930_0651\sm_car_240930_0651_086_Ca011TrN_MaLSS_ode23t_1.png","figure")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818</v>
      </c>
      <c r="L88" s="4">
        <v>9.4496657000000006</v>
      </c>
      <c r="M88" s="4">
        <v>234.08037263710426</v>
      </c>
      <c r="N88" s="4">
        <v>9.9499337266434999E-3</v>
      </c>
      <c r="O88" s="1" t="str">
        <f>HYPERLINK(".\sm_car_240930_0651\sm_car_240930_0651_087_Ca012TrN_MaWOT_ode23t_1.png","figure")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944</v>
      </c>
      <c r="L89" s="4">
        <v>10.8922419</v>
      </c>
      <c r="M89" s="4">
        <v>72.056974258112263</v>
      </c>
      <c r="N89" s="4">
        <v>-0.55809562998318374</v>
      </c>
      <c r="O89" s="1" t="str">
        <f>HYPERLINK(".\sm_car_240930_0651\sm_car_240930_0651_088_Ca012TrN_MaLSS_ode23t_1.png","figure")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818</v>
      </c>
      <c r="L90" s="4">
        <v>11.002333399999999</v>
      </c>
      <c r="M90" s="4">
        <v>233.05203620098266</v>
      </c>
      <c r="N90" s="4">
        <v>1.5066021242813121E-3</v>
      </c>
      <c r="O90" s="1" t="str">
        <f>HYPERLINK(".\sm_car_240930_0651\sm_car_240930_0651_089_Ca013TrN_MaWOT_ode23t_1.png","figure")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967</v>
      </c>
      <c r="L91" s="4">
        <v>13.6329691</v>
      </c>
      <c r="M91" s="4">
        <v>71.76231921029617</v>
      </c>
      <c r="N91" s="4">
        <v>-0.55091968922749912</v>
      </c>
      <c r="O91" s="1" t="str">
        <f>HYPERLINK(".\sm_car_240930_0651\sm_car_240930_0651_090_Ca013TrN_MaLSS_ode23t_1.png","figure")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859</v>
      </c>
      <c r="L92" s="4">
        <v>11.4889733</v>
      </c>
      <c r="M92" s="4">
        <v>232.90666690706524</v>
      </c>
      <c r="N92" s="4">
        <v>6.9970412619759642E-2</v>
      </c>
      <c r="O92" s="1" t="str">
        <f>HYPERLINK(".\sm_car_240930_0651\sm_car_240930_0651_091_Ca014TrN_MaWOT_ode23t_1.png","figure")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1003</v>
      </c>
      <c r="L93" s="4">
        <v>14.511082399999999</v>
      </c>
      <c r="M93" s="4">
        <v>71.766776391197794</v>
      </c>
      <c r="N93" s="4">
        <v>-0.54437019852966262</v>
      </c>
      <c r="O93" s="1" t="str">
        <f>HYPERLINK(".\sm_car_240930_0651\sm_car_240930_0651_092_Ca014TrN_MaLSS_ode23t_1.png","figure")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863</v>
      </c>
      <c r="L94" s="4">
        <v>12.053130700000001</v>
      </c>
      <c r="M94" s="4">
        <v>232.29508518127042</v>
      </c>
      <c r="N94" s="4">
        <v>6.6943108156506712E-2</v>
      </c>
      <c r="O94" s="1" t="str">
        <f>HYPERLINK(".\sm_car_240930_0651\sm_car_240930_0651_093_Ca015TrN_MaWOT_ode23t_1.png","figure")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1028</v>
      </c>
      <c r="L95" s="4">
        <v>15.5490751</v>
      </c>
      <c r="M95" s="4">
        <v>71.625886875277402</v>
      </c>
      <c r="N95" s="4">
        <v>-0.54532233720239243</v>
      </c>
      <c r="O95" s="1" t="str">
        <f>HYPERLINK(".\sm_car_240930_0651\sm_car_240930_0651_094_Ca015TrN_MaLSS_ode23t_1.png","figure")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402</v>
      </c>
      <c r="L96" s="4">
        <v>2.9808962999999999</v>
      </c>
      <c r="M96" s="4">
        <v>242.5890714015209</v>
      </c>
      <c r="N96" s="4">
        <v>0.23206489866861765</v>
      </c>
      <c r="O96" s="1" t="str">
        <f>HYPERLINK(".\sm_car_240930_0651\sm_car_240930_0651_095_Ca120TrN_MaWOT_ode23t_1.png","figure")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3.2755255999999999</v>
      </c>
      <c r="M97" s="4">
        <v>74.670422538606061</v>
      </c>
      <c r="N97" s="4">
        <v>-0.33784609217060607</v>
      </c>
      <c r="O97" s="1" t="str">
        <f>HYPERLINK(".\sm_car_240930_0651\sm_car_240930_0651_096_Ca120TrN_MaLSS_ode23t_1.png","figure")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419</v>
      </c>
      <c r="L98" s="4">
        <v>3.5837289999999999</v>
      </c>
      <c r="M98" s="4">
        <v>241.54746412970036</v>
      </c>
      <c r="N98" s="4">
        <v>0.2286791372248424</v>
      </c>
      <c r="O98" s="1" t="str">
        <f>HYPERLINK(".\sm_car_240930_0651\sm_car_240930_0651_097_Ca121TrN_MaWOT_ode23t_1.png","figure")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518</v>
      </c>
      <c r="L99" s="4">
        <v>3.8804504999999998</v>
      </c>
      <c r="M99" s="4">
        <v>74.354010081986644</v>
      </c>
      <c r="N99" s="4">
        <v>-0.32907378161057715</v>
      </c>
      <c r="O99" s="1" t="str">
        <f>HYPERLINK(".\sm_car_240930_0651\sm_car_240930_0651_098_Ca121TrN_MaLSS_ode23t_1.png","figure")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410</v>
      </c>
      <c r="L100" s="4">
        <v>3.7814662000000001</v>
      </c>
      <c r="M100" s="4">
        <v>241.76031608215175</v>
      </c>
      <c r="N100" s="4">
        <v>0.2287509880189641</v>
      </c>
      <c r="O100" s="1" t="str">
        <f>HYPERLINK(".\sm_car_240930_0651\sm_car_240930_0651_099_Ca122TrN_MaWOT_ode23t_1.png","figure")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533</v>
      </c>
      <c r="L101" s="4">
        <v>4.2351653000000002</v>
      </c>
      <c r="M101" s="4">
        <v>74.382058503710709</v>
      </c>
      <c r="N101" s="4">
        <v>-0.33271982565124353</v>
      </c>
      <c r="O101" s="1" t="str">
        <f>HYPERLINK(".\sm_car_240930_0651\sm_car_240930_0651_100_Ca122TrN_MaLSS_ode23t_1.png","figure")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414</v>
      </c>
      <c r="L102" s="4">
        <v>3.869815</v>
      </c>
      <c r="M102" s="4">
        <v>241.04484655394788</v>
      </c>
      <c r="N102" s="4">
        <v>0.22465897906448798</v>
      </c>
      <c r="O102" s="1" t="str">
        <f>HYPERLINK(".\sm_car_240930_0651\sm_car_240930_0651_101_Ca123TrN_MaWOT_ode23t_1.png","figure")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554</v>
      </c>
      <c r="L103" s="4">
        <v>4.4484294000000002</v>
      </c>
      <c r="M103" s="4">
        <v>74.213416454370815</v>
      </c>
      <c r="N103" s="4">
        <v>-0.33228636994882738</v>
      </c>
      <c r="O103" s="1" t="str">
        <f>HYPERLINK(".\sm_car_240930_0651\sm_car_240930_0651_102_Ca123TrN_MaLSS_ode23t_1.png","figure")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1015</v>
      </c>
      <c r="L104" s="4">
        <v>4.3364700999999997</v>
      </c>
      <c r="M104" s="4">
        <v>242.54521277554818</v>
      </c>
      <c r="N104" s="4">
        <v>0.23283647464583762</v>
      </c>
      <c r="O104" s="1" t="str">
        <f>HYPERLINK(".\sm_car_240930_0651\sm_car_240930_0651_103_Ca124TrN_MaWOT_ode23t_1.png","figure")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1117</v>
      </c>
      <c r="L105" s="4">
        <v>4.6684238999999996</v>
      </c>
      <c r="M105" s="4">
        <v>74.661751867260918</v>
      </c>
      <c r="N105" s="4">
        <v>-0.34112488351822423</v>
      </c>
      <c r="O105" s="1" t="str">
        <f>HYPERLINK(".\sm_car_240930_0651\sm_car_240930_0651_104_Ca124TrN_MaLSS_ode23t_1.png","figure")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1013</v>
      </c>
      <c r="L106" s="4">
        <v>4.5302550999999998</v>
      </c>
      <c r="M106" s="4">
        <v>241.54321991377375</v>
      </c>
      <c r="N106" s="4">
        <v>0.22948012359384246</v>
      </c>
      <c r="O106" s="1" t="str">
        <f>HYPERLINK(".\sm_car_240930_0651\sm_car_240930_0651_105_Ca125TrN_MaWOT_ode23t_1.png","figure")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1134</v>
      </c>
      <c r="L107" s="4">
        <v>5.3550180999999997</v>
      </c>
      <c r="M107" s="4">
        <v>74.344280217840364</v>
      </c>
      <c r="N107" s="4">
        <v>-0.33726477426703827</v>
      </c>
      <c r="O107" s="1" t="str">
        <f>HYPERLINK(".\sm_car_240930_0651\sm_car_240930_0651_106_Ca125TrN_MaLSS_ode23t_1.png","figure")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1007</v>
      </c>
      <c r="L108" s="4">
        <v>4.5203499000000003</v>
      </c>
      <c r="M108" s="4">
        <v>241.64872011860234</v>
      </c>
      <c r="N108" s="4">
        <v>0.22966395422700261</v>
      </c>
      <c r="O108" s="1" t="str">
        <f>HYPERLINK(".\sm_car_240930_0651\sm_car_240930_0651_107_Ca126TrN_MaWOT_ode23t_1.png","figure")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1171</v>
      </c>
      <c r="L109" s="4">
        <v>5.8805128</v>
      </c>
      <c r="M109" s="4">
        <v>74.346636840002731</v>
      </c>
      <c r="N109" s="4">
        <v>-0.33748378352333974</v>
      </c>
      <c r="O109" s="1" t="str">
        <f>HYPERLINK(".\sm_car_240930_0651\sm_car_240930_0651_108_Ca126TrN_MaLSS_ode23t_1.png","figure")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1035</v>
      </c>
      <c r="L110" s="4">
        <v>4.9637954999999998</v>
      </c>
      <c r="M110" s="4">
        <v>240.87403313183822</v>
      </c>
      <c r="N110" s="4">
        <v>0.22829136348677009</v>
      </c>
      <c r="O110" s="1" t="str">
        <f>HYPERLINK(".\sm_car_240930_0651\sm_car_240930_0651_109_Ca127TrN_MaWOT_ode23t_1.png","figure")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1175</v>
      </c>
      <c r="L111" s="4">
        <v>6.0075232999999999</v>
      </c>
      <c r="M111" s="4">
        <v>74.197620729887959</v>
      </c>
      <c r="N111" s="4">
        <v>-0.33498300245992313</v>
      </c>
      <c r="O111" s="1" t="str">
        <f>HYPERLINK(".\sm_car_240930_0651\sm_car_240930_0651_110_Ca127TrN_MaLSS_ode23t_1.png","figure")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459</v>
      </c>
      <c r="L112" s="4">
        <v>15.6323571</v>
      </c>
      <c r="M112" s="4">
        <v>411.4519654661467</v>
      </c>
      <c r="N112" s="4">
        <v>1.5906316832174423</v>
      </c>
      <c r="O112" s="1" t="str">
        <f>HYPERLINK(".\sm_car_240930_0651\sm_car_240930_0651_111_Ca140TrN_MaWOT_ode23t_1.png","figure")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561</v>
      </c>
      <c r="L113" s="4">
        <v>13.0565598</v>
      </c>
      <c r="M113" s="4">
        <v>157.23775378648574</v>
      </c>
      <c r="N113" s="4">
        <v>-0.56103013973216631</v>
      </c>
      <c r="O113" s="1" t="str">
        <f>HYPERLINK(".\sm_car_240930_0651\sm_car_240930_0651_112_Ca140TrN_MaLSS_ode23t_1.png","figure")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960</v>
      </c>
      <c r="L114" s="4">
        <v>13.8966619</v>
      </c>
      <c r="M114" s="4">
        <v>411.79066281328937</v>
      </c>
      <c r="N114" s="4">
        <v>1.5944987829644963</v>
      </c>
      <c r="O114" s="1" t="str">
        <f>HYPERLINK(".\sm_car_240930_0651\sm_car_240930_0651_113_Ca142TrN_MaWOT_ode23t_1.png","figure")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1107</v>
      </c>
      <c r="L115" s="4">
        <v>13.190015600000001</v>
      </c>
      <c r="M115" s="4">
        <v>157.33772544740492</v>
      </c>
      <c r="N115" s="4">
        <v>-0.57625387568378428</v>
      </c>
      <c r="O115" s="1" t="str">
        <f>HYPERLINK(".\sm_car_240930_0651\sm_car_240930_0651_114_Ca142TrN_MaLSS_ode23t_1.png","figure")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346</v>
      </c>
      <c r="L116" s="4">
        <v>12.4139371</v>
      </c>
      <c r="M116" s="4">
        <v>96.615684526513192</v>
      </c>
      <c r="N116" s="4">
        <v>-4.1982048482484435E-2</v>
      </c>
      <c r="O116" s="1" t="str">
        <f>HYPERLINK(".\sm_car_240930_0651\sm_car_240930_0651_115_Ca145TrN_MaWOT_ode23t_1.png","figure")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451</v>
      </c>
      <c r="L117" s="4">
        <v>14.5749406</v>
      </c>
      <c r="M117" s="4">
        <v>25.166113695689589</v>
      </c>
      <c r="N117" s="4">
        <v>-5.1639386815979682E-2</v>
      </c>
      <c r="O117" s="1" t="str">
        <f>HYPERLINK(".\sm_car_240930_0651\sm_car_240930_0651_116_Ca145TrN_MaLSS_ode23t_1.png","figure")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321</v>
      </c>
      <c r="L118" s="4">
        <v>8.4857248999999992</v>
      </c>
      <c r="M118" s="4">
        <v>115.1116549754821</v>
      </c>
      <c r="N118" s="4">
        <v>0.53506826013176589</v>
      </c>
      <c r="O118" s="1" t="str">
        <f>HYPERLINK(".\sm_car_240930_0651\sm_car_240930_0651_117_Ca146TrN_MaWOT_ode23t_1.png","figure")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456</v>
      </c>
      <c r="L119" s="4">
        <v>11.0686768</v>
      </c>
      <c r="M119" s="4">
        <v>35.870251409757721</v>
      </c>
      <c r="N119" s="4">
        <v>-3.0691183805647605E-2</v>
      </c>
      <c r="O119" s="1" t="str">
        <f>HYPERLINK(".\sm_car_240930_0651\sm_car_240930_0651_118_Ca146TrN_MaLSS_ode23t_1.png","figure")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321</v>
      </c>
      <c r="L120" s="4">
        <v>8.6017668</v>
      </c>
      <c r="M120" s="4">
        <v>115.1116549754821</v>
      </c>
      <c r="N120" s="4">
        <v>0.53506826013176589</v>
      </c>
      <c r="O120" s="1" t="str">
        <f>HYPERLINK(".\sm_car_240930_0651\sm_car_240930_0651_119_Ca146TrN_MaWOT_ode23t_1.png","figure")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456</v>
      </c>
      <c r="L121" s="4">
        <v>11.692603999999999</v>
      </c>
      <c r="M121" s="4">
        <v>35.870251409757721</v>
      </c>
      <c r="N121" s="4">
        <v>-3.0691183805647605E-2</v>
      </c>
      <c r="O121" s="1" t="str">
        <f>HYPERLINK(".\sm_car_240930_0651\sm_car_240930_0651_120_Ca146TrN_MaLSS_ode23t_1.png","figure")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455</v>
      </c>
      <c r="L122" s="4">
        <v>15.538615200000001</v>
      </c>
      <c r="M122" s="4">
        <v>183.12704048305986</v>
      </c>
      <c r="N122" s="4">
        <v>0.3054901113753864</v>
      </c>
      <c r="O122" s="1" t="str">
        <f>HYPERLINK(".\sm_car_240930_0651\sm_car_240930_0651_121_Ca161TrN_MaWOT_ode23t_1.png","figure")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590</v>
      </c>
      <c r="L123" s="4">
        <v>19.130721399999999</v>
      </c>
      <c r="M123" s="4">
        <v>157.06198782252935</v>
      </c>
      <c r="N123" s="4">
        <v>-0.55680748263444502</v>
      </c>
      <c r="O123" s="1" t="str">
        <f>HYPERLINK(".\sm_car_240930_0651\sm_car_240930_0651_122_Ca161TrN_MaLSS_ode23t_1.png","figure")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481</v>
      </c>
      <c r="L124" s="4">
        <v>16.691067199999999</v>
      </c>
      <c r="M124" s="4">
        <v>282.34357825576171</v>
      </c>
      <c r="N124" s="4">
        <v>0.73409871044442787</v>
      </c>
      <c r="O124" s="1" t="str">
        <f>HYPERLINK(".\sm_car_240930_0651\sm_car_240930_0651_123_Ca163TrN_MaWOT_ode23t_1.png","figure")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702</v>
      </c>
      <c r="L125" s="4">
        <v>22.751524</v>
      </c>
      <c r="M125" s="4">
        <v>260.89141587239124</v>
      </c>
      <c r="N125" s="4">
        <v>-0.47334832600774118</v>
      </c>
      <c r="O125" s="1" t="str">
        <f>HYPERLINK(".\sm_car_240930_0651\sm_car_240930_0651_124_Ca163TrN_MaLSS_ode23t_1.png","figure")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322</v>
      </c>
      <c r="L126" s="4">
        <v>14.388147</v>
      </c>
      <c r="M126" s="4">
        <v>313.20816812667243</v>
      </c>
      <c r="N126" s="4">
        <v>1.5291435344814343E-4</v>
      </c>
      <c r="O126" s="1" t="str">
        <f>HYPERLINK(".\sm_car_240930_0651\sm_car_240930_0651_125_Ca184TrN_MaWOT_ode23t_1.png","figure")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479</v>
      </c>
      <c r="L127" s="4">
        <v>10.769655800000001</v>
      </c>
      <c r="M127" s="4">
        <v>112.44333081299311</v>
      </c>
      <c r="N127" s="4">
        <v>-0.19957904970453647</v>
      </c>
      <c r="O127" s="1" t="str">
        <f>HYPERLINK(".\sm_car_240930_0651\sm_car_240930_0651_126_Ca184TrN_MaLSS_ode23t_1.png","figure")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761</v>
      </c>
      <c r="L128" s="4">
        <v>9.9930441999999999</v>
      </c>
      <c r="M128" s="4">
        <v>254.6698845475496</v>
      </c>
      <c r="N128" s="4">
        <v>3.4163189081519718E-3</v>
      </c>
      <c r="O128" s="1" t="str">
        <f>HYPERLINK(".\sm_car_240930_0651\sm_car_240930_0651_127_Ca012TrN_MaDLC_ode23t_1.png","figure")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904</v>
      </c>
      <c r="L129" s="4">
        <v>13.2786335</v>
      </c>
      <c r="M129" s="4">
        <v>75.695097292580172</v>
      </c>
      <c r="N129" s="4">
        <v>0.76556561609180662</v>
      </c>
      <c r="O129" s="1" t="str">
        <f>HYPERLINK(".\sm_car_240930_0651\sm_car_240930_0651_128_Ca012TrN_MaIPA_ode23t_1.png","figure")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741</v>
      </c>
      <c r="L130" s="4">
        <v>11.5645264</v>
      </c>
      <c r="M130" s="4">
        <v>256.03902220483462</v>
      </c>
      <c r="N130" s="4">
        <v>-4.7189425097471371E-3</v>
      </c>
      <c r="O130" s="1" t="str">
        <f>HYPERLINK(".\sm_car_240930_0651\sm_car_240930_0651_129_Ca142TrN_MaDLC_ode23t_1.png","figure")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1542</v>
      </c>
      <c r="L131" s="4">
        <v>36.1710116</v>
      </c>
      <c r="M131" s="4">
        <v>85.058423777422746</v>
      </c>
      <c r="N131" s="4">
        <v>0.83646563911599581</v>
      </c>
      <c r="O131" s="1" t="str">
        <f>HYPERLINK(".\sm_car_240930_0651\sm_car_240930_0651_130_Ca142TrN_MaIPA_ode23t_1.png","figure")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474</v>
      </c>
      <c r="L132" s="4">
        <v>15.349698200000001</v>
      </c>
      <c r="M132" s="4">
        <v>253.27180401064624</v>
      </c>
      <c r="N132" s="4">
        <v>4.9160894154999468E-2</v>
      </c>
      <c r="O132" s="1" t="str">
        <f>HYPERLINK(".\sm_car_240930_0651\sm_car_240930_0651_131_Ca145TrN_MaDLC_ode23t_1.png","figure")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317</v>
      </c>
      <c r="L133" s="4">
        <v>10.7505322</v>
      </c>
      <c r="M133" s="4">
        <v>28.2728261248444</v>
      </c>
      <c r="N133" s="4">
        <v>1.5548543716459501E-2</v>
      </c>
      <c r="O133" s="1" t="str">
        <f>HYPERLINK(".\sm_car_240930_0651\sm_car_240930_0651_132_Ca145TrN_MaIPA_ode23t_1.png","figure")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414</v>
      </c>
      <c r="L134" s="4">
        <v>9.8396448000000003</v>
      </c>
      <c r="M134" s="4">
        <v>253.84596743819276</v>
      </c>
      <c r="N134" s="4">
        <v>1.2996891345370187E-2</v>
      </c>
      <c r="O134" s="1" t="str">
        <f>HYPERLINK(".\sm_car_240930_0651\sm_car_240930_0651_133_Ca184TrN_MaDLC_ode23t_1.png","figure")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11.202164700000001</v>
      </c>
      <c r="M135" s="4">
        <v>61.825138185713087</v>
      </c>
      <c r="N135" s="4">
        <v>0.56400296068770284</v>
      </c>
      <c r="O135" s="1" t="str">
        <f>HYPERLINK(".\sm_car_240930_0651\sm_car_240930_0651_134_Ca184TrN_MaIPA_ode23t_1.png","figure")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1975</v>
      </c>
      <c r="L136" s="4">
        <v>29.687452799999999</v>
      </c>
      <c r="M136" s="4">
        <v>255.18544733154397</v>
      </c>
      <c r="N136" s="4">
        <v>1.5062633559493221E-2</v>
      </c>
      <c r="O136" s="1" t="str">
        <f>HYPERLINK(".\sm_car_240930_0651\sm_car_240930_0651_135_Ca204TrN_MaDLC_ode23t_1.png","figure")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671</v>
      </c>
      <c r="L137" s="4">
        <v>13.0078365</v>
      </c>
      <c r="M137" s="4">
        <v>26.038549295500125</v>
      </c>
      <c r="N137" s="4">
        <v>9.6710687165359483E-3</v>
      </c>
      <c r="O137" s="1" t="str">
        <f>HYPERLINK(".\sm_car_240930_0651\sm_car_240930_0651_136_Ca204TrN_MaIPA_ode23t_1.png","figure")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2696</v>
      </c>
      <c r="L138" s="4">
        <v>24.881414400000001</v>
      </c>
      <c r="M138" s="4">
        <v>-2.0841191367567249E-2</v>
      </c>
      <c r="N138" s="4">
        <v>-0.62252173162016589</v>
      </c>
      <c r="O138" s="1" t="str">
        <f>HYPERLINK(".\sm_car_240930_0651\sm_car_240930_0651_137_Ca012TrN_MaMPK_ode23t_1.png","figure")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3104</v>
      </c>
      <c r="L139" s="4">
        <v>29.7292433</v>
      </c>
      <c r="M139" s="4">
        <v>0.78691469347250553</v>
      </c>
      <c r="N139" s="4">
        <v>-0.32250835255474725</v>
      </c>
      <c r="O139" s="1" t="str">
        <f>HYPERLINK(".\sm_car_240930_0651\sm_car_240930_0651_138_Ca012TrN_MaMPC_ode23t_1.png","figure")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2496</v>
      </c>
      <c r="L140" s="4">
        <v>30.117118900000001</v>
      </c>
      <c r="M140" s="4">
        <v>-1.1533469441517424E-2</v>
      </c>
      <c r="N140" s="4">
        <v>-0.54629161976314344</v>
      </c>
      <c r="O140" s="1" t="str">
        <f>HYPERLINK(".\sm_car_240930_0651\sm_car_240930_0651_139_Ca142TrN_MaMPK_ode23t_1.png","figure")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3130</v>
      </c>
      <c r="L141" s="4">
        <v>44.954032099999999</v>
      </c>
      <c r="M141" s="4">
        <v>0.788223705234957</v>
      </c>
      <c r="N141" s="4">
        <v>-0.36582640180120124</v>
      </c>
      <c r="O141" s="1" t="str">
        <f>HYPERLINK(".\sm_car_240930_0651\sm_car_240930_0651_140_Ca142TrN_MaMPC_ode23t_1.png","figure")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2886</v>
      </c>
      <c r="L142" s="4">
        <v>11.875861499999999</v>
      </c>
      <c r="M142" s="4">
        <v>-1.6830958857765976E-2</v>
      </c>
      <c r="N142" s="4">
        <v>-0.52487693276259617</v>
      </c>
      <c r="O142" s="1" t="str">
        <f>HYPERLINK(".\sm_car_240930_0651\sm_car_240930_0651_141_Ca116TrN_MaMPK_ode23t_1.png","figure")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3352</v>
      </c>
      <c r="L143" s="4">
        <v>12.512768599999999</v>
      </c>
      <c r="M143" s="4">
        <v>0.78767149027523509</v>
      </c>
      <c r="N143" s="4">
        <v>-0.35488938993729874</v>
      </c>
      <c r="O143" s="1" t="str">
        <f>HYPERLINK(".\sm_car_240930_0651\sm_car_240930_0651_142_Ca116TrN_MaMPC_ode23t_1.png","figure")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2733</v>
      </c>
      <c r="L144" s="4">
        <v>48.012627199999997</v>
      </c>
      <c r="M144" s="4">
        <v>-1.6382284496449323E-2</v>
      </c>
      <c r="N144" s="4">
        <v>-0.39082880626947575</v>
      </c>
      <c r="O144" s="1" t="str">
        <f>HYPERLINK(".\sm_car_240930_0651\sm_car_240930_0651_143_Ca143TrN_MaMPK_ode23t_1.png","figure")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2903</v>
      </c>
      <c r="L145" s="4">
        <v>65.363933700000004</v>
      </c>
      <c r="M145" s="4">
        <v>0.78603008091049809</v>
      </c>
      <c r="N145" s="4">
        <v>-0.25819695975894019</v>
      </c>
      <c r="O145" s="1" t="str">
        <f>HYPERLINK(".\sm_car_240930_0651\sm_car_240930_0651_144_Ca143TrN_MaMPC_ode23t_1.png","figure")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3196</v>
      </c>
      <c r="L146" s="4">
        <v>39.467459099999999</v>
      </c>
      <c r="M146" s="4">
        <v>9.9628923427065863E-3</v>
      </c>
      <c r="N146" s="4">
        <v>-0.55626161271344654</v>
      </c>
      <c r="O146" s="1" t="str">
        <f>HYPERLINK(".\sm_car_240930_0651\sm_car_240930_0651_145_Ca166TrN_MaMPK_ode23t_1.png","figure")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3574</v>
      </c>
      <c r="L147" s="4">
        <v>44.237844699999997</v>
      </c>
      <c r="M147" s="4">
        <v>0.78906568590537951</v>
      </c>
      <c r="N147" s="4">
        <v>-0.35640291233813953</v>
      </c>
      <c r="O147" s="1" t="str">
        <f>HYPERLINK(".\sm_car_240930_0651\sm_car_240930_0651_146_Ca166TrN_MaMPC_ode23t_1.png","figure")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3103</v>
      </c>
      <c r="L148" s="4">
        <v>33.881706100000002</v>
      </c>
      <c r="M148" s="4">
        <v>-1.9144182621308653E-2</v>
      </c>
      <c r="N148" s="4">
        <v>-0.55649831898065838</v>
      </c>
      <c r="O148" s="1" t="str">
        <f>HYPERLINK(".\sm_car_240930_0651\sm_car_240930_0651_147_Ca169TrN_MaMPK_ode23t_1.png","figure")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3394</v>
      </c>
      <c r="L149" s="4">
        <v>35.955725600000001</v>
      </c>
      <c r="M149" s="4">
        <v>0.78833073229676032</v>
      </c>
      <c r="N149" s="4">
        <v>-0.35566888692635129</v>
      </c>
      <c r="O149" s="1" t="str">
        <f>HYPERLINK(".\sm_car_240930_0651\sm_car_240930_0651_148_Ca169TrN_MaMPC_ode23t_1.png","figure")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2105</v>
      </c>
      <c r="L150" s="4">
        <v>48.295612400000003</v>
      </c>
      <c r="M150" s="4">
        <v>-2.1525288450339214E-2</v>
      </c>
      <c r="N150" s="4">
        <v>-0.69907542978572057</v>
      </c>
      <c r="O150" s="1" t="str">
        <f>HYPERLINK(".\sm_car_240930_0651\sm_car_240930_0651_149_Ca184TrN_MaMPK_ode23t_1.png","figure")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2171</v>
      </c>
      <c r="L151" s="4">
        <v>46.208136799999998</v>
      </c>
      <c r="M151" s="4">
        <v>0.78734991679020538</v>
      </c>
      <c r="N151" s="4">
        <v>-0.32968747359741024</v>
      </c>
      <c r="O151" s="1" t="str">
        <f>HYPERLINK(".\sm_car_240930_0651\sm_car_240930_0651_150_Ca184TrN_MaMPC_ode23t_1.png","figure")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3143</v>
      </c>
      <c r="L152" s="4">
        <v>32.697151499999997</v>
      </c>
      <c r="M152" s="4">
        <v>-1.2991504004787449E-2</v>
      </c>
      <c r="N152" s="4">
        <v>-0.55664405906273973</v>
      </c>
      <c r="O152" s="1" t="str">
        <f>HYPERLINK(".\sm_car_240930_0651\sm_car_240930_0651_151_Ca195TrN_MaMPK_ode23t_1.png","figure")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3385</v>
      </c>
      <c r="L153" s="4">
        <v>31.529353199999999</v>
      </c>
      <c r="M153" s="4">
        <v>0.78848626297646796</v>
      </c>
      <c r="N153" s="4">
        <v>-0.3556634371062129</v>
      </c>
      <c r="O153" s="1" t="str">
        <f>HYPERLINK(".\sm_car_240930_0651\sm_car_240930_0651_152_Ca195TrN_MaMPC_ode23t_1.png","figure")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2114</v>
      </c>
      <c r="L154" s="4">
        <v>25.288538299999999</v>
      </c>
      <c r="M154" s="4">
        <v>-2.1067021151887133E-2</v>
      </c>
      <c r="N154" s="4">
        <v>-0.69905298431748542</v>
      </c>
      <c r="O154" s="1" t="str">
        <f>HYPERLINK(".\sm_car_240930_0651\sm_car_240930_0651_153_Ca198TrN_MaMPK_ode23t_1.png","figure")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2197</v>
      </c>
      <c r="L155" s="4">
        <v>28.014292000000001</v>
      </c>
      <c r="M155" s="4">
        <v>0.78943604693566272</v>
      </c>
      <c r="N155" s="4">
        <v>-0.32973798683709848</v>
      </c>
      <c r="O155" s="1" t="str">
        <f>HYPERLINK(".\sm_car_240930_0651\sm_car_240930_0651_154_Ca198TrN_MaMPC_ode23t_1.png","figure")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508</v>
      </c>
      <c r="L156" s="4">
        <v>11.0011603</v>
      </c>
      <c r="M156" s="4">
        <v>73.394344531417474</v>
      </c>
      <c r="N156" s="4">
        <v>-0.84672947879271887</v>
      </c>
      <c r="O156" s="1" t="str">
        <f>HYPERLINK(".\sm_car_240930_0651\sm_car_240930_0651_155_Ca151TrN_MaLSS_ode23t_1.png","figure")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520</v>
      </c>
      <c r="L157" s="4">
        <v>11.6142468</v>
      </c>
      <c r="M157" s="4">
        <v>71.752365266088034</v>
      </c>
      <c r="N157" s="4">
        <v>-0.54378686888942385</v>
      </c>
      <c r="O157" s="1" t="str">
        <f>HYPERLINK(".\sm_car_240930_0651\sm_car_240930_0651_156_Ca152TrN_MaLSS_ode23t_1.png","figure")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538</v>
      </c>
      <c r="L158" s="4">
        <v>12.523371300000001</v>
      </c>
      <c r="M158" s="4">
        <v>71.597114022628929</v>
      </c>
      <c r="N158" s="4">
        <v>-0.88815958543458584</v>
      </c>
      <c r="O158" s="1" t="str">
        <f>HYPERLINK(".\sm_car_240930_0651\sm_car_240930_0651_157_Ca153TrN_MaLSS_ode23t_1.png","figure")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473</v>
      </c>
      <c r="L159" s="4">
        <v>14.162714100000001</v>
      </c>
      <c r="M159" s="4">
        <v>71.792182760424197</v>
      </c>
      <c r="N159" s="4">
        <v>-0.36059864001295194</v>
      </c>
      <c r="O159" s="1" t="str">
        <f>HYPERLINK(".\sm_car_240930_0651\sm_car_240930_0651_158_Ca154TrN_MaLSS_ode23t_1.png","figure")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538</v>
      </c>
      <c r="L160" s="4">
        <v>17.107874200000001</v>
      </c>
      <c r="M160" s="4">
        <v>71.629907558251602</v>
      </c>
      <c r="N160" s="4">
        <v>-0.8657669769635884</v>
      </c>
      <c r="O160" s="1" t="str">
        <f>HYPERLINK(".\sm_car_240930_0651\sm_car_240930_0651_159_Ca155TrN_MaLSS_ode23t_1.png","figure")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8.118938</v>
      </c>
      <c r="M161" s="4">
        <v>234.09520337872848</v>
      </c>
      <c r="N161" s="4">
        <v>1.5597601237183302E-2</v>
      </c>
      <c r="O161" s="1" t="str">
        <f>HYPERLINK(".\sm_car_240930_0651\sm_car_240930_0651_160_Ca004TrN_MaWOT_ode3_1.png","figure")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6.6368288</v>
      </c>
      <c r="M162" s="4">
        <v>72.060968646483076</v>
      </c>
      <c r="N162" s="4">
        <v>-0.55315112787421983</v>
      </c>
      <c r="O162" s="1" t="str">
        <f>HYPERLINK(".\sm_car_240930_0651\sm_car_240930_0651_161_Ca004TrN_MaLSS_ode3_1.png","figure")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6.6266717000000002</v>
      </c>
      <c r="M163" s="4">
        <v>64.366272556222512</v>
      </c>
      <c r="N163" s="4">
        <v>-25.53945015042936</v>
      </c>
      <c r="O163" s="1" t="str">
        <f>HYPERLINK(".\sm_car_240930_0651\sm_car_240930_0651_162_Ca004TrN_MaTUR_ode3_1.png","figure")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3.3776620999999998</v>
      </c>
      <c r="M164" s="4">
        <v>242.70379428436041</v>
      </c>
      <c r="N164" s="4">
        <v>0.23327324309701689</v>
      </c>
      <c r="O164" s="1" t="str">
        <f>HYPERLINK(".\sm_car_240930_0651\sm_car_240930_0651_163_Ca116TrN_MaWOT_ode3_1.png","figure")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2.8763964</v>
      </c>
      <c r="M165" s="4">
        <v>74.659491982450774</v>
      </c>
      <c r="N165" s="4">
        <v>-0.34093758006291858</v>
      </c>
      <c r="O165" s="1" t="str">
        <f>HYPERLINK(".\sm_car_240930_0651\sm_car_240930_0651_164_Ca116TrN_MaLSS_ode3_1.png","figure")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2.8926386000000002</v>
      </c>
      <c r="M166" s="4">
        <v>71.32397117118802</v>
      </c>
      <c r="N166" s="4">
        <v>-17.591551103430934</v>
      </c>
      <c r="O166" s="1" t="str">
        <f>HYPERLINK(".\sm_car_240930_0651\sm_car_240930_0651_165_Ca116TrN_MaTUR_ode3_1.png","figure")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2.0858096000000002</v>
      </c>
      <c r="M167" s="4">
        <v>242.88013068819623</v>
      </c>
      <c r="N167" s="4">
        <v>0.23307974035338433</v>
      </c>
      <c r="O167" s="1" t="str">
        <f>HYPERLINK(".\sm_car_240930_0651\sm_car_240930_0651_166_Ca124TrN_MaWOT_ode3_1.png","figure")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1.6516645000000001</v>
      </c>
      <c r="M168" s="4">
        <v>74.798394612599097</v>
      </c>
      <c r="N168" s="4">
        <v>-0.34251622055333664</v>
      </c>
      <c r="O168" s="1" t="str">
        <f>HYPERLINK(".\sm_car_240930_0651\sm_car_240930_0651_167_Ca124TrN_MaLSS_ode3_1.png","figure")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1.6245318</v>
      </c>
      <c r="M169" s="4">
        <v>71.449352968456878</v>
      </c>
      <c r="N169" s="4">
        <v>-17.63759605520924</v>
      </c>
      <c r="O169" s="1" t="str">
        <f>HYPERLINK(".\sm_car_240930_0651\sm_car_240930_0651_168_Ca124TrN_MaTUR_ode3_1.png","figure")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11.468351200000001</v>
      </c>
      <c r="M170" s="4">
        <v>411.77327955286199</v>
      </c>
      <c r="N170" s="4">
        <v>1.5228309409456255</v>
      </c>
      <c r="O170" s="1" t="str">
        <f>HYPERLINK(".\sm_car_240930_0651\sm_car_240930_0651_169_Ca141TrN_MaWOT_ode3_1.png","figure")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9.7114928000000003</v>
      </c>
      <c r="M171" s="4">
        <v>157.35652746778001</v>
      </c>
      <c r="N171" s="4">
        <v>-0.56383994623820011</v>
      </c>
      <c r="O171" s="1" t="str">
        <f>HYPERLINK(".\sm_car_240930_0651\sm_car_240930_0651_170_Ca141TrN_MaLSS_ode3_1.png","figure")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9.4873115000000006</v>
      </c>
      <c r="M172" s="4">
        <v>99.307823665682164</v>
      </c>
      <c r="N172" s="4">
        <v>-89.462983441218384</v>
      </c>
      <c r="O172" s="1" t="str">
        <f>HYPERLINK(".\sm_car_240930_0651\sm_car_240930_0651_171_Ca141TrN_MaTUR_ode3_1.png","figure")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7.3562753000000001</v>
      </c>
      <c r="M173" s="4">
        <v>96.995322014775226</v>
      </c>
      <c r="N173" s="4">
        <v>-4.6573667052158575E-2</v>
      </c>
      <c r="O173" s="1" t="str">
        <f>HYPERLINK(".\sm_car_240930_0651\sm_car_240930_0651_172_Ca145TrN_MaWOT_ode3_1.png","figure")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6.0952782000000001</v>
      </c>
      <c r="M174" s="4">
        <v>25.42026532342183</v>
      </c>
      <c r="N174" s="4">
        <v>-5.3207840803906344E-2</v>
      </c>
      <c r="O174" s="1" t="str">
        <f>HYPERLINK(".\sm_car_240930_0651\sm_car_240930_0651_173_Ca145TrN_MaLSS_ode3_1.png","figure")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2381</v>
      </c>
      <c r="L175" s="4">
        <v>6.0492381000000002</v>
      </c>
      <c r="M175" s="4">
        <v>25.26694321471393</v>
      </c>
      <c r="N175" s="4">
        <v>-2.6407447650070699</v>
      </c>
      <c r="O175" s="1" t="str">
        <f>HYPERLINK(".\sm_car_240930_0651\sm_car_240930_0651_174_Ca145TrN_MaTUR_ode3_1.png","figure")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2856</v>
      </c>
      <c r="L176" s="4">
        <v>8.4651163</v>
      </c>
      <c r="M176" s="4">
        <v>97.744507729046816</v>
      </c>
      <c r="N176" s="4">
        <v>-4.7359678244855444E-2</v>
      </c>
      <c r="O176" s="1" t="str">
        <f>HYPERLINK(".\sm_car_240930_0651\sm_car_240930_0651_175_Ca199TrN_MaWOT_ode3_1.png","figure")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 s="4">
        <v>7.0182003000000002</v>
      </c>
      <c r="M177" s="4">
        <v>26.056312107681578</v>
      </c>
      <c r="N177" s="4">
        <v>-5.2693296890221342E-2</v>
      </c>
      <c r="O177" s="1" t="str">
        <f>HYPERLINK(".\sm_car_240930_0651\sm_car_240930_0651_176_Ca199TrN_MaLSS_ode3_1.png","figure")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2382</v>
      </c>
      <c r="L178" s="4">
        <v>6.8469778000000003</v>
      </c>
      <c r="M178" s="4">
        <v>25.894956540091155</v>
      </c>
      <c r="N178" s="4">
        <v>-2.7238125714713917</v>
      </c>
      <c r="O178" s="1" t="str">
        <f>HYPERLINK(".\sm_car_240930_0651\sm_car_240930_0651_177_Ca199TrN_MaTUR_ode3_1.png","figure")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524</v>
      </c>
      <c r="L179" s="4">
        <v>7.2618647999999997</v>
      </c>
      <c r="M179" s="4">
        <v>256.07268794564766</v>
      </c>
      <c r="N179" s="4">
        <v>-5.4662386572017496E-3</v>
      </c>
      <c r="O179" s="1" t="str">
        <f>HYPERLINK(".\sm_car_240930_0651\sm_car_240930_0651_178_Ca139TrN_MaDLC_ode23t_1.png","figure")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784</v>
      </c>
      <c r="L180" s="4">
        <v>21.972485299999999</v>
      </c>
      <c r="M180" s="4">
        <v>253.34805739443681</v>
      </c>
      <c r="N180" s="4">
        <v>1.9761578387674561E-2</v>
      </c>
      <c r="O180" s="1" t="str">
        <f>HYPERLINK(".\sm_car_240930_0651\sm_car_240930_0651_179_Ca139TrE_MaDLC_ode23t_1.png","figure")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788</v>
      </c>
      <c r="L181" s="4">
        <v>19.288487100000001</v>
      </c>
      <c r="M181" s="4">
        <v>254.86359321232487</v>
      </c>
      <c r="N181" s="4">
        <v>-5.7514107028877604E-3</v>
      </c>
      <c r="O181" s="1" t="str">
        <f>HYPERLINK(".\sm_car_240930_0651\sm_car_240930_0651_180_Ca139TrT_MaDLC_ode23t_1.png","figure")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771</v>
      </c>
      <c r="L182" s="4">
        <v>17.284679300000001</v>
      </c>
      <c r="M182" s="4">
        <v>253.19486536256659</v>
      </c>
      <c r="N182" s="4">
        <v>1.3544752995082732E-2</v>
      </c>
      <c r="O182" s="1" t="str">
        <f>HYPERLINK(".\sm_car_240930_0651\sm_car_240930_0651_181_Ca139TrE_MaDLC_ode23t_1.png","figure")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623</v>
      </c>
      <c r="L183" s="4">
        <v>8.4886578000000004</v>
      </c>
      <c r="M183" s="4">
        <v>254.22399869364</v>
      </c>
      <c r="N183" s="4">
        <v>3.2190303826000743E-3</v>
      </c>
      <c r="O183" s="1" t="str">
        <f>HYPERLINK(".\sm_car_240930_0651\sm_car_240930_0651_182_Ca002TrN_MaDLC_ode23t_1.png","figure")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779</v>
      </c>
      <c r="L184" s="4">
        <v>19.463864000000001</v>
      </c>
      <c r="M184" s="4">
        <v>253.9454262116538</v>
      </c>
      <c r="N184" s="4">
        <v>3.3738121611746053E-3</v>
      </c>
      <c r="O184" s="1" t="str">
        <f>HYPERLINK(".\sm_car_240930_0651\sm_car_240930_0651_183_Ca002TrE_MaDLC_ode23t_1.png","figure")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960</v>
      </c>
      <c r="L185" s="4">
        <v>24.051374800000001</v>
      </c>
      <c r="M185" s="4">
        <v>254.1289643914796</v>
      </c>
      <c r="N185" s="4">
        <v>3.2751904423848899E-3</v>
      </c>
      <c r="O185" s="1" t="str">
        <f>HYPERLINK(".\sm_car_240930_0651\sm_car_240930_0651_184_Ca002TrT_MaDLC_ode23t_1.png","figure")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786</v>
      </c>
      <c r="L186" s="4">
        <v>14.2351194</v>
      </c>
      <c r="M186" s="4">
        <v>253.55125490281631</v>
      </c>
      <c r="N186" s="4">
        <v>3.5662559452234177E-3</v>
      </c>
      <c r="O186" s="1" t="str">
        <f>HYPERLINK(".\sm_car_240930_0651\sm_car_240930_0651_185_Ca002TrE_MaDLC_ode23t_1.png","figure")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474</v>
      </c>
      <c r="L187" s="4">
        <v>15.787716400000001</v>
      </c>
      <c r="M187" s="4">
        <v>253.27180401064624</v>
      </c>
      <c r="N187" s="4">
        <v>4.9160894154999468E-2</v>
      </c>
      <c r="O187" s="1" t="str">
        <f>HYPERLINK(".\sm_car_240930_0651\sm_car_240930_0651_186_Ca145TrN_MaDLC_ode23t_1.png","figure")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555</v>
      </c>
      <c r="L188" s="4">
        <v>27.449654200000001</v>
      </c>
      <c r="M188" s="4">
        <v>253.63294225015278</v>
      </c>
      <c r="N188" s="4">
        <v>4.810377017588241E-2</v>
      </c>
      <c r="O188" s="1" t="str">
        <f>HYPERLINK(".\sm_car_240930_0651\sm_car_240930_0651_187_Ca145TrE_MaDLC_ode23t_1.png","figure")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661</v>
      </c>
      <c r="L189" s="4">
        <v>33.896692399999999</v>
      </c>
      <c r="M189" s="4">
        <v>253.3709348291647</v>
      </c>
      <c r="N189" s="4">
        <v>4.8806518332155768E-2</v>
      </c>
      <c r="O189" s="1" t="str">
        <f>HYPERLINK(".\sm_car_240930_0651\sm_car_240930_0651_188_Ca145TrT_MaDLC_ode23t_1.png","figure")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552</v>
      </c>
      <c r="L190" s="4">
        <v>23.032370700000001</v>
      </c>
      <c r="M190" s="4">
        <v>254.25984835913818</v>
      </c>
      <c r="N190" s="4">
        <v>4.5680834620504207E-2</v>
      </c>
      <c r="O190" s="1" t="str">
        <f>HYPERLINK(".\sm_car_240930_0651\sm_car_240930_0651_189_Ca145TrE_MaDLC_ode23t_1.png","figure")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479</v>
      </c>
      <c r="L191" s="4">
        <v>5.9978942000000002</v>
      </c>
      <c r="M191" s="4">
        <v>253.61890887799672</v>
      </c>
      <c r="N191" s="4">
        <v>4.7716316255700164E-2</v>
      </c>
      <c r="O191" s="1" t="str">
        <f>HYPERLINK(".\sm_car_240930_0651\sm_car_240930_0651_190_Ca199TrN_MaDLC_ode23t_1.png","figure")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557</v>
      </c>
      <c r="L192" s="4">
        <v>15.092715200000001</v>
      </c>
      <c r="M192" s="4">
        <v>254.260402662704</v>
      </c>
      <c r="N192" s="4">
        <v>4.5731255622589728E-2</v>
      </c>
      <c r="O192" s="1" t="str">
        <f>HYPERLINK(".\sm_car_240930_0651\sm_car_240930_0651_191_Ca199TrE_MaDLC_ode23t_1.png","figure")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694</v>
      </c>
      <c r="L193" s="4">
        <v>17.224721599999999</v>
      </c>
      <c r="M193" s="4">
        <v>253.25351002868609</v>
      </c>
      <c r="N193" s="4">
        <v>4.9207336715380023E-2</v>
      </c>
      <c r="O193" s="1" t="str">
        <f>HYPERLINK(".\sm_car_240930_0651\sm_car_240930_0651_192_Ca199TrT_MaDLC_ode23t_1.png","figure")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556</v>
      </c>
      <c r="L194" s="4">
        <v>10.684606</v>
      </c>
      <c r="M194" s="4">
        <v>254.26043066391662</v>
      </c>
      <c r="N194" s="4">
        <v>4.5748004975679102E-2</v>
      </c>
      <c r="O194" s="1" t="str">
        <f>HYPERLINK(".\sm_car_240930_0651\sm_car_240930_0651_193_Ca199TrE_MaDLC_ode23t_1.png","figure")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424</v>
      </c>
      <c r="L195" s="4">
        <v>9.9482643999999993</v>
      </c>
      <c r="M195" s="4">
        <v>261.08166040169237</v>
      </c>
      <c r="N195" s="4">
        <v>2.5016336386640723</v>
      </c>
      <c r="O195" s="1" t="str">
        <f>HYPERLINK(".\sm_car_240930_0651\sm_car_240930_0651_194_Ca139TrE_MaTRD_ode23t_1.png","figure")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473</v>
      </c>
      <c r="L196" s="4">
        <v>9.5922903000000002</v>
      </c>
      <c r="M196" s="4">
        <v>261.06407810151654</v>
      </c>
      <c r="N196" s="4">
        <v>2.50146032858953</v>
      </c>
      <c r="O196" s="1" t="str">
        <f>HYPERLINK(".\sm_car_240930_0651\sm_car_240930_0651_195_Ca139TrU_MaTRD_ode23t_1.png","figure")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1270</v>
      </c>
      <c r="L197" s="4">
        <v>11.567644100000001</v>
      </c>
      <c r="M197" s="4">
        <v>-5.2072433849134295E-3</v>
      </c>
      <c r="N197" s="4">
        <v>-6.1836375124176891E-4</v>
      </c>
      <c r="O197" s="1" t="str">
        <f>HYPERLINK(".\sm_car_240930_0651\sm_car_240930_0651_196_Ca149TrN_MaPST_ode23t_1.png","figure")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1534</v>
      </c>
      <c r="L198" s="4">
        <v>28.487518900000001</v>
      </c>
      <c r="M198" s="4">
        <v>36.527316122048688</v>
      </c>
      <c r="N198" s="4">
        <v>0.34473477421245408</v>
      </c>
      <c r="O198" s="1" t="str">
        <f>HYPERLINK(".\sm_car_240930_0651\sm_car_240930_0651_197_Ca139TrN_MaSKD_ode23t_1.png","figure")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1068</v>
      </c>
      <c r="L199" s="4">
        <v>25.600088199999998</v>
      </c>
      <c r="M199" s="4">
        <v>3.2963512131621115</v>
      </c>
      <c r="N199" s="4">
        <v>26.633185141562961</v>
      </c>
      <c r="O199" s="1" t="str">
        <f>HYPERLINK(".\sm_car_240930_0651\sm_car_240930_0651_198_Ca139TrN_MaRAD_ode23t_1.png","figure")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1324</v>
      </c>
      <c r="L200" s="4">
        <v>43.122450000000001</v>
      </c>
      <c r="M200" s="4">
        <v>36.473954929183741</v>
      </c>
      <c r="N200" s="4">
        <v>0.24152554958136607</v>
      </c>
      <c r="O200" s="1" t="str">
        <f>HYPERLINK(".\sm_car_240930_0651\sm_car_240930_0651_199_Ca184TrN_MaSKD_ode23t_1.png","figure")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630</v>
      </c>
      <c r="L201" s="4">
        <v>19.3392163</v>
      </c>
      <c r="M201" s="4">
        <v>12.325249526502066</v>
      </c>
      <c r="N201" s="4">
        <v>21.750765145281377</v>
      </c>
      <c r="O201" s="1" t="str">
        <f>HYPERLINK(".\sm_car_240930_0651\sm_car_240930_0651_200_Ca184TrN_MaRAD_ode23t_1.png","figure")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1420</v>
      </c>
      <c r="L202" s="4">
        <v>25.736760700000001</v>
      </c>
      <c r="M202" s="4">
        <v>36.481830843237923</v>
      </c>
      <c r="N202" s="4">
        <v>0.24082475243609128</v>
      </c>
      <c r="O202" s="1" t="str">
        <f>HYPERLINK(".\sm_car_240930_0651\sm_car_240930_0651_201_Ca198TrN_MaSKD_ode23t_1.png","figure")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671</v>
      </c>
      <c r="L203" s="4">
        <v>11.342545400000001</v>
      </c>
      <c r="M203" s="4">
        <v>12.31122417552997</v>
      </c>
      <c r="N203" s="4">
        <v>21.706182500865388</v>
      </c>
      <c r="O203" s="1" t="str">
        <f>HYPERLINK(".\sm_car_240930_0651\sm_car_240930_0651_202_Ca198TrN_MaRAD_ode23t_1.png","figure")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27243</v>
      </c>
      <c r="L204" s="4">
        <v>351.91965549999998</v>
      </c>
      <c r="M204" s="4">
        <v>20.636780660349928</v>
      </c>
      <c r="N204" s="4">
        <v>2.6236283163076557</v>
      </c>
      <c r="O204" s="1" t="str">
        <f>HYPERLINK(".\sm_car_240930_0651\sm_car_240930_0651_203_Ca156TrN_MaIPA_ode23t.png","figure")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19038</v>
      </c>
      <c r="L205" s="4">
        <v>240.6878859</v>
      </c>
      <c r="M205" s="4">
        <v>16.632571092353267</v>
      </c>
      <c r="N205" s="4">
        <v>0.59977102241128721</v>
      </c>
      <c r="O205" s="1" t="str">
        <f>HYPERLINK(".\sm_car_240930_0651\sm_car_240930_0651_204_Ca130TrN_MaIPA_ode23t.png","figure")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1341</v>
      </c>
      <c r="L206" s="4">
        <v>18.102271300000002</v>
      </c>
      <c r="M206" s="4">
        <v>347.06965940566118</v>
      </c>
      <c r="N206" s="4">
        <v>0.7418504809659543</v>
      </c>
      <c r="O206" s="1" t="str">
        <f>HYPERLINK(".\sm_car_240930_0651\sm_car_240930_0651_205_Ca171TrN_MaRDP_ode23t_1.png","figure")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1343</v>
      </c>
      <c r="L207" s="4">
        <v>9.8940824000000003</v>
      </c>
      <c r="M207" s="4">
        <v>144.12805935798102</v>
      </c>
      <c r="N207" s="4">
        <v>3.6049700607179436E-2</v>
      </c>
      <c r="O207" s="1" t="str">
        <f>HYPERLINK(".\sm_car_240930_0651\sm_car_240930_0651_206_Ca172TrN_MaRDP_ode23t_1.png","figure")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1425</v>
      </c>
      <c r="L208" s="4">
        <v>14.706552200000001</v>
      </c>
      <c r="M208" s="4">
        <v>371.49017605651255</v>
      </c>
      <c r="N208" s="4">
        <v>0.81154442293087081</v>
      </c>
      <c r="O208" s="1" t="str">
        <f>HYPERLINK(".\sm_car_240930_0651\sm_car_240930_0651_207_Ca139TrN_MaZPL_ode23t_1.png","figure")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2103</v>
      </c>
      <c r="L209" s="4">
        <v>9.0977359999999994</v>
      </c>
      <c r="M209" s="4">
        <v>397.67073171998339</v>
      </c>
      <c r="N209" s="4">
        <v>0.33476835033906699</v>
      </c>
      <c r="O209" s="1" t="str">
        <f>HYPERLINK(".\sm_car_240930_0651\sm_car_240930_0651_208_Ca165TrN_MaZPL_ode23t_1.png","figure")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1446</v>
      </c>
      <c r="L210" s="4">
        <v>18.7540342</v>
      </c>
      <c r="M210" s="4">
        <v>371.05201521787399</v>
      </c>
      <c r="N210" s="4">
        <v>0.80529120515221708</v>
      </c>
      <c r="O210" s="1" t="str">
        <f>HYPERLINK(".\sm_car_240930_0651\sm_car_240930_0651_209_Ca171TrN_MaZPL_ode23t_1.png","figure")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500</v>
      </c>
      <c r="L211" s="4">
        <v>4.0829939</v>
      </c>
      <c r="M211" s="4">
        <v>378.34551114397271</v>
      </c>
      <c r="N211" s="4">
        <v>0.32222478157510459</v>
      </c>
      <c r="O211" s="1" t="str">
        <f>HYPERLINK(".\sm_car_240930_0651\sm_car_240930_0651_210_Ca165TrN_MaCPL_ode23t_1.png","figure")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412</v>
      </c>
      <c r="L212" s="4">
        <v>13.6876856</v>
      </c>
      <c r="M212" s="4">
        <v>347.40648316636668</v>
      </c>
      <c r="N212" s="4">
        <v>0.70574701768388082</v>
      </c>
      <c r="O212" s="1" t="str">
        <f>HYPERLINK(".\sm_car_240930_0651\sm_car_240930_0651_211_Ca171TrN_MaCPL_ode23t_1.png","figure")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2441</v>
      </c>
      <c r="L213" s="4">
        <v>32.007344500000002</v>
      </c>
      <c r="M213" s="4">
        <v>152.46624457755527</v>
      </c>
      <c r="N213" s="4">
        <v>1.9413477001689746E-3</v>
      </c>
      <c r="O213" s="1" t="str">
        <f>HYPERLINK(".\sm_car_240930_0651\sm_car_240930_0651_212_Ca171TrN_MaRDR_ode23t_1.png","figure")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2837</v>
      </c>
      <c r="L214" s="4">
        <v>22.353320100000001</v>
      </c>
      <c r="M214" s="4">
        <v>146.53857677739339</v>
      </c>
      <c r="N214" s="4">
        <v>-4.7701634856845256E-3</v>
      </c>
      <c r="O214" s="1" t="str">
        <f>HYPERLINK(".\sm_car_240930_0651\sm_car_240930_0651_213_Ca172TrN_MaRDR_ode23t_1.png","figure")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2933</v>
      </c>
      <c r="L215" s="4">
        <v>28.789513400000001</v>
      </c>
      <c r="M215" s="4">
        <v>176.57156798735582</v>
      </c>
      <c r="N215" s="4">
        <v>8.6936610414568513E-4</v>
      </c>
      <c r="O215" s="1" t="str">
        <f>HYPERLINK(".\sm_car_240930_0651\sm_car_240930_0651_214_Ca139TrN_MaZRR_ode23t_1.png","figure")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3542</v>
      </c>
      <c r="L216" s="4">
        <v>18.589272900000001</v>
      </c>
      <c r="M216" s="4">
        <v>176.84780159382117</v>
      </c>
      <c r="N216" s="4">
        <v>8.1686592870201043E-5</v>
      </c>
      <c r="O216" s="1" t="str">
        <f>HYPERLINK(".\sm_car_240930_0651\sm_car_240930_0651_215_Ca165TrN_MaZRR_ode23t_1.png","figure")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2949</v>
      </c>
      <c r="L217" s="4">
        <v>40.944189000000001</v>
      </c>
      <c r="M217" s="4">
        <v>176.58793752379347</v>
      </c>
      <c r="N217" s="4">
        <v>8.6300939401287872E-4</v>
      </c>
      <c r="O217" s="1" t="str">
        <f>HYPERLINK(".\sm_car_240930_0651\sm_car_240930_0651_216_Ca171TrN_MaZRR_ode23t_1.png","figure")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4972</v>
      </c>
      <c r="L218" s="4">
        <v>16.317820699999999</v>
      </c>
      <c r="M218" s="4">
        <v>-5.9991254595402488</v>
      </c>
      <c r="N218" s="4">
        <v>2.8537503614540724E-3</v>
      </c>
      <c r="O218" s="1" t="str">
        <f>HYPERLINK(".\sm_car_240930_0651\sm_car_240930_0651_217_Ca170TrN_MaCMP_ode23t_1.png","figure")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1799</v>
      </c>
      <c r="L219" s="4">
        <v>10.4864405</v>
      </c>
      <c r="M219" s="4">
        <v>-5.9726656783988181</v>
      </c>
      <c r="N219" s="4">
        <v>2.8449919010700574E-3</v>
      </c>
      <c r="O219" s="1" t="str">
        <f>HYPERLINK(".\sm_car_240930_0651\sm_car_240930_0651_218_Ca170TrN_MaCMF_ode23t_1.png","figure")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4611</v>
      </c>
      <c r="L220" s="4">
        <v>30.470402100000001</v>
      </c>
      <c r="M220" s="4">
        <v>-329.53567917592096</v>
      </c>
      <c r="N220" s="4">
        <v>6.1312762399027676</v>
      </c>
      <c r="O220" s="1" t="str">
        <f>HYPERLINK(".\sm_car_240930_0651\sm_car_240930_0651_219_Ca170TrN_MaMPO_ode23t_1.png","figure")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1189</v>
      </c>
      <c r="L221" s="4">
        <v>8.7921192999999995</v>
      </c>
      <c r="M221" s="4">
        <v>-13.867948143582701</v>
      </c>
      <c r="N221" s="4">
        <v>0.22443531131060013</v>
      </c>
      <c r="O221" s="1" t="str">
        <f>HYPERLINK(".\sm_car_240930_0651\sm_car_240930_0651_220_Ca170TrN_MaMCI_ode23t_1.png","figure")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5804</v>
      </c>
      <c r="L222" s="4">
        <v>16.6303181</v>
      </c>
      <c r="M222" s="4">
        <v>-5.9982045826768076</v>
      </c>
      <c r="N222" s="4">
        <v>-4.4792032632720137E-3</v>
      </c>
      <c r="O222" s="1" t="str">
        <f>HYPERLINK(".\sm_car_240930_0651\sm_car_240930_0651_221_Ca170TrN_MaCHO_ode23t_1.png","figure")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3424</v>
      </c>
      <c r="L223" s="4">
        <v>15.354661200000001</v>
      </c>
      <c r="M223" s="4">
        <v>-5.9972843174621753</v>
      </c>
      <c r="N223" s="4">
        <v>-4.5297124179603685E-3</v>
      </c>
      <c r="O223" s="1" t="str">
        <f>HYPERLINK(".\sm_car_240930_0651\sm_car_240930_0651_222_Ca170TrN_MaCHF_ode23t_1.png","figure")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7124</v>
      </c>
      <c r="L224" s="4">
        <v>27.919169799999999</v>
      </c>
      <c r="M224" s="4">
        <v>-752.11388561220849</v>
      </c>
      <c r="N224" s="4">
        <v>628.45203341313902</v>
      </c>
      <c r="O224" s="1" t="str">
        <f>HYPERLINK(".\sm_car_240930_0651\sm_car_240930_0651_223_Ca170TrN_MaCKY_ode23t_1.png","figure")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2159</v>
      </c>
      <c r="L225" s="4">
        <v>13.264477100000001</v>
      </c>
      <c r="M225" s="4">
        <v>-758.74802770655413</v>
      </c>
      <c r="N225" s="4">
        <v>632.74607041001832</v>
      </c>
      <c r="O225" s="1" t="str">
        <f>HYPERLINK(".\sm_car_240930_0651\sm_car_240930_0651_224_Ca170TrN_MaCKF_ode23t_1.png","figure")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2839</v>
      </c>
      <c r="L226" s="4">
        <v>13.4071487</v>
      </c>
      <c r="M226" s="4">
        <v>177.34510860271695</v>
      </c>
      <c r="N226" s="4">
        <v>288.25150738557329</v>
      </c>
      <c r="O226" s="1" t="str">
        <f>HYPERLINK(".\sm_car_240930_0651\sm_car_240930_0651_225_Ca170TrN_MaCNN_ode23t_1.png","figure")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4356</v>
      </c>
      <c r="L227" s="4">
        <v>55.142650000000003</v>
      </c>
      <c r="M227" s="4">
        <v>2994.8759137739453</v>
      </c>
      <c r="N227" s="4">
        <v>-3064.8910805854848</v>
      </c>
      <c r="O227" s="1" t="str">
        <f>HYPERLINK(".\sm_car_240930_0651\sm_car_240930_0651_226_Ca170TrN_MaCNF_ode23t_1.png","figure")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2951</v>
      </c>
      <c r="L228" s="4">
        <v>11.642736299999999</v>
      </c>
      <c r="M228" s="4">
        <v>522.24045562762728</v>
      </c>
      <c r="N228" s="4">
        <v>-164.33132904038584</v>
      </c>
      <c r="O228" s="1" t="str">
        <f>HYPERLINK(".\sm_car_240930_0651\sm_car_240930_0651_227_Ca170TrN_MaCSZ_ode23t_1.png","figure")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5673</v>
      </c>
      <c r="L229" s="4">
        <v>68.634571600000001</v>
      </c>
      <c r="M229" s="4">
        <v>-8.9728629388324688</v>
      </c>
      <c r="N229" s="4">
        <v>1.0034872062229231E-2</v>
      </c>
      <c r="O229" s="1" t="str">
        <f>HYPERLINK(".\sm_car_240930_0651\sm_car_240930_0651_228_Ca170TrN_MaCSF_ode23t_1.png","figure")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2241</v>
      </c>
      <c r="L230" s="4">
        <v>13.1002747</v>
      </c>
      <c r="M230" s="4">
        <v>209.02280860099125</v>
      </c>
      <c r="N230" s="4">
        <v>379.24686055694934</v>
      </c>
      <c r="O230" s="1" t="str">
        <f>HYPERLINK(".\sm_car_240930_0651\sm_car_240930_0651_229_Ca170TrN_MaCPU_ode23t_1.png","figure")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2538</v>
      </c>
      <c r="L231" s="4">
        <v>13.928376800000001</v>
      </c>
      <c r="M231" s="4">
        <v>183.03269898530789</v>
      </c>
      <c r="N231" s="4">
        <v>-170.24435589518907</v>
      </c>
      <c r="O231" s="1" t="str">
        <f>HYPERLINK(".\sm_car_240930_0651\sm_car_240930_0651_230_Ca170TrN_MaCPD_ode23t_1.png","figure")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1833</v>
      </c>
      <c r="L232" s="4">
        <v>3.7261962</v>
      </c>
      <c r="M232" s="4">
        <v>-5.9989452283678029</v>
      </c>
      <c r="N232" s="4">
        <v>2.9149286655359881E-3</v>
      </c>
      <c r="O232" s="1" t="str">
        <f>HYPERLINK(".\sm_car_240930_0651\sm_car_240930_0651_231_Ca202TrN_MaCMF_ode23t_1.png","figure")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4494</v>
      </c>
      <c r="L233" s="4">
        <v>19.192789099999999</v>
      </c>
      <c r="M233" s="4">
        <v>-329.5346720413765</v>
      </c>
      <c r="N233" s="4">
        <v>6.1280042524881084</v>
      </c>
      <c r="O233" s="1" t="str">
        <f>HYPERLINK(".\sm_car_240930_0651\sm_car_240930_0651_232_Ca202TrN_MaMPO_ode23t_1.png","figure")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1228</v>
      </c>
      <c r="L234" s="4">
        <v>5.1897251000000004</v>
      </c>
      <c r="M234" s="4">
        <v>-13.866561094853914</v>
      </c>
      <c r="N234" s="4">
        <v>0.22505929677404879</v>
      </c>
      <c r="O234" s="1" t="str">
        <f>HYPERLINK(".\sm_car_240930_0651\sm_car_240930_0651_233_Ca202TrN_MaMCI_ode23t_1.png","figure")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3623</v>
      </c>
      <c r="L235" s="4">
        <v>8.1839969000000004</v>
      </c>
      <c r="M235" s="4">
        <v>-5.9973644509489237</v>
      </c>
      <c r="N235" s="4">
        <v>-7.1877005592359692E-3</v>
      </c>
      <c r="O235" s="1" t="str">
        <f>HYPERLINK(".\sm_car_240930_0651\sm_car_240930_0651_234_Ca202TrN_MaCKF_ode23t_1.png","figure")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10267</v>
      </c>
      <c r="L236" s="4">
        <v>85.782134200000002</v>
      </c>
      <c r="M236" s="4">
        <v>-8.9955870080525102</v>
      </c>
      <c r="N236" s="4">
        <v>4.6945714894128583E-2</v>
      </c>
      <c r="O236" s="1" t="str">
        <f>HYPERLINK(".\sm_car_240930_0651\sm_car_240930_0651_235_Ca202TrN_MaCNF_ode23t_1.png","figure")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5730</v>
      </c>
      <c r="L237" s="4">
        <v>40.567216000000002</v>
      </c>
      <c r="M237" s="4">
        <v>-8.9541086974422974</v>
      </c>
      <c r="N237" s="4">
        <v>9.9196943581524311E-3</v>
      </c>
      <c r="O237" s="1" t="str">
        <f>HYPERLINK(".\sm_car_240930_0651\sm_car_240930_0651_236_Ca202TrN_MaCSF_ode23t_1.png","figure")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5482</v>
      </c>
      <c r="L238" s="4">
        <v>17.130053100000001</v>
      </c>
      <c r="M238" s="4">
        <v>-5.9993464123157887</v>
      </c>
      <c r="N238" s="4">
        <v>2.9681563327125368E-3</v>
      </c>
      <c r="O238" s="1" t="str">
        <f>HYPERLINK(".\sm_car_240930_0651\sm_car_240930_0651_237_Ca202TrN_MaCMP_ode23t_1.png","figure")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14970</v>
      </c>
      <c r="L239" s="4">
        <v>49.186618899999999</v>
      </c>
      <c r="M239" s="4">
        <v>-5.9994184932941126</v>
      </c>
      <c r="N239" s="4">
        <v>-8.8994053961336268E-3</v>
      </c>
      <c r="O239" s="1" t="str">
        <f>HYPERLINK(".\sm_car_240930_0651\sm_car_240930_0651_238_Ca202TrN_MaCKY_ode23t_1.png","figure")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2.3599804999999998</v>
      </c>
      <c r="M240" s="4">
        <v>381.37486659164909</v>
      </c>
      <c r="N240" s="4">
        <v>0.32857745548546308</v>
      </c>
      <c r="O240" s="1" t="str">
        <f>HYPERLINK(".\sm_car_240930_0651\sm_car_240930_0651_239_Ca202TrN_MaCPL_ode23t_1.png","figure")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2621</v>
      </c>
      <c r="L241" s="4">
        <v>33.495898699999998</v>
      </c>
      <c r="M241" s="4">
        <v>176.38757123963492</v>
      </c>
      <c r="N241" s="4">
        <v>7.5313585530835609E-4</v>
      </c>
      <c r="O241" s="1" t="str">
        <f>HYPERLINK(".\sm_car_240930_0651\sm_car_240930_0651_240_Ca140TrN_MaCRR_ode23t_1.png","figure")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3225</v>
      </c>
      <c r="L242" s="4">
        <v>31.6129584</v>
      </c>
      <c r="M242" s="4">
        <v>176.44721089387855</v>
      </c>
      <c r="N242" s="4">
        <v>7.815473884677256E-4</v>
      </c>
      <c r="O242" s="1" t="str">
        <f>HYPERLINK(".\sm_car_240930_0651\sm_car_240930_0651_241_Ca189TrN_MaCRR_ode23t_1.png","figure")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1730</v>
      </c>
      <c r="L243" s="4">
        <v>72.932537300000007</v>
      </c>
      <c r="M243" s="4">
        <v>51.299677113743009</v>
      </c>
      <c r="N243" s="4">
        <v>9.0083815906742484E-3</v>
      </c>
      <c r="O243" s="1" t="str">
        <f>HYPERLINK(".\sm_car_240930_0651\sm_car_240930_0651_242_Ca173TrN_MaDCA_daessc_1.png","figure")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4249</v>
      </c>
      <c r="L244" s="4">
        <v>114.9303862</v>
      </c>
      <c r="M244" s="4">
        <v>980.4691875567853</v>
      </c>
      <c r="N244" s="4">
        <v>0.72233131442744603</v>
      </c>
      <c r="O244" s="1" t="str">
        <f>HYPERLINK(".\sm_car_240930_0651\sm_car_240930_0651_243_Ca173TrN_MaDC1_daessc_1.png","figure")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323</v>
      </c>
      <c r="L245" s="4">
        <v>2.9563058999999998</v>
      </c>
      <c r="M245" s="4">
        <v>53.509319715849301</v>
      </c>
      <c r="N245" s="4">
        <v>9.7689027667346214E-3</v>
      </c>
      <c r="O245" s="1" t="str">
        <f>HYPERLINK(".\sm_car_240930_0651\sm_car_240930_0651_244_Ca165TrN_MaDCA_ode23t_1.png","figure")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1204</v>
      </c>
      <c r="L246" s="4">
        <v>6.8210006999999999</v>
      </c>
      <c r="M246" s="4">
        <v>992.65379357671691</v>
      </c>
      <c r="N246" s="4">
        <v>0.86000426375834593</v>
      </c>
      <c r="O246" s="1" t="str">
        <f>HYPERLINK(".\sm_car_240930_0651\sm_car_240930_0651_245_Ca165TrN_MaDC1_ode23t_1.png","figure")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4123</v>
      </c>
      <c r="L247" s="4">
        <v>59.242603699999997</v>
      </c>
      <c r="M247" s="4">
        <v>980.46294643382373</v>
      </c>
      <c r="N247" s="4">
        <v>0.72247009918101013</v>
      </c>
      <c r="O247" s="1" t="str">
        <f>HYPERLINK(".\sm_car_240930_0651\sm_car_240930_0651_246_Ca196TrN_MaDC1_daessc_1.png","figure")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468</v>
      </c>
      <c r="L248" s="4">
        <v>4.2243835000000001</v>
      </c>
      <c r="M248" s="4">
        <v>147.84737210464033</v>
      </c>
      <c r="N248" s="4">
        <v>9.5038349493720295E-2</v>
      </c>
      <c r="O248" s="1" t="str">
        <f>HYPERLINK(".\sm_car_240930_0651\sm_car_240930_0651_247_Ca179TrN_MaWOT_ode23t_1.png","figure")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512</v>
      </c>
      <c r="L249" s="4">
        <v>6.0750147999999999</v>
      </c>
      <c r="M249" s="4">
        <v>147.83268219081276</v>
      </c>
      <c r="N249" s="4">
        <v>9.4502180585988416E-2</v>
      </c>
      <c r="O249" s="1" t="str">
        <f>HYPERLINK(".\sm_car_240930_0651\sm_car_240930_0651_248_Ca180TrN_MaWOT_ode23t_1.png","figure")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459</v>
      </c>
      <c r="L250" s="4">
        <v>1.9295977</v>
      </c>
      <c r="M250" s="4">
        <v>147.82486338693215</v>
      </c>
      <c r="N250" s="4">
        <v>9.4418738181751574E-2</v>
      </c>
      <c r="O250" s="1" t="str">
        <f>HYPERLINK(".\sm_car_240930_0651\sm_car_240930_0651_249_Ca197TrN_MaWOT_ode23t_1.png","figure")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11.530829300000001</v>
      </c>
      <c r="M251" s="4">
        <v>63.227172416907337</v>
      </c>
      <c r="N251" s="4">
        <v>-25.378190011468046</v>
      </c>
      <c r="O251" s="1" t="str">
        <f>HYPERLINK(".\sm_car_240930_0651\sm_car_240930_0651_250_Ca182TrN_MaTUR_ode23t_1.png","figure")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351</v>
      </c>
      <c r="L252" s="4">
        <v>4.2043727999999998</v>
      </c>
      <c r="M252" s="4">
        <v>63.21430152446672</v>
      </c>
      <c r="N252" s="4">
        <v>-25.381027537908963</v>
      </c>
      <c r="O252" s="1" t="str">
        <f>HYPERLINK(".\sm_car_240930_0651\sm_car_240930_0651_251_Ca203TrN_MaTUR_ode23t_1.png","figure")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419</v>
      </c>
      <c r="L253" s="4">
        <v>13.7534104</v>
      </c>
      <c r="M253" s="4">
        <v>114.17680892945702</v>
      </c>
      <c r="N253" s="4">
        <v>-80.786480806163979</v>
      </c>
      <c r="O253" s="1" t="str">
        <f>HYPERLINK(".\sm_car_240930_0651\sm_car_240930_0651_252_Ca185TrN_MaTUR_ode23t_1.png","figure")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551</v>
      </c>
      <c r="L254" s="4">
        <v>7.3327941000000001</v>
      </c>
      <c r="M254" s="4">
        <v>140.63774240418851</v>
      </c>
      <c r="N254" s="4">
        <v>-71.763277607417052</v>
      </c>
      <c r="O254" s="1" t="str">
        <f>HYPERLINK(".\sm_car_240930_0651\sm_car_240930_0651_253_Ca188TrN_MaTUR_ode23t_1.png","figure")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453</v>
      </c>
      <c r="L255" s="4">
        <v>16.2606982</v>
      </c>
      <c r="M255" s="4">
        <v>79.191403342521781</v>
      </c>
      <c r="N255" s="4">
        <v>-0.33364204715638829</v>
      </c>
      <c r="O255" s="1" t="str">
        <f>HYPERLINK(".\sm_car_240930_0651\sm_car_Axle3_240930_0651_254_CaAxle3_000TrN_MaWOT_ode23t_1.png","figure")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490</v>
      </c>
      <c r="L256" s="4">
        <v>15.939799600000001</v>
      </c>
      <c r="M256" s="4">
        <v>69.13329697133797</v>
      </c>
      <c r="N256" s="4">
        <v>8.3863063097864898E-2</v>
      </c>
      <c r="O256" s="1" t="str">
        <f>HYPERLINK(".\sm_car_240930_0651\sm_car_Axle3_240930_0651_255_CaAxle3_008TrN_MaWOT_ode23t_1.png","figure")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12.639070200000001</v>
      </c>
      <c r="M257" s="4">
        <v>79.272926513404613</v>
      </c>
      <c r="N257" s="4">
        <v>-0.31352220349035204</v>
      </c>
      <c r="O257" s="1" t="str">
        <f>HYPERLINK(".\sm_car_240930_0651\sm_car_Axle3_240930_0651_256_CaAxle3_003TrN_MaWOT_ode23t_1.png","figure")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437</v>
      </c>
      <c r="L258" s="4">
        <v>2.1520635000000001</v>
      </c>
      <c r="M258" s="4">
        <v>80.15192099333315</v>
      </c>
      <c r="N258" s="4">
        <v>-0.31967225606407207</v>
      </c>
      <c r="O258" s="1" t="str">
        <f>HYPERLINK(".\sm_car_240930_0651\sm_car_Axle3_240930_0651_257_CaAxle3_017TrN_MaWOT_ode23t_1.png","figure")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380</v>
      </c>
      <c r="L259" s="4">
        <v>29.925108099999999</v>
      </c>
      <c r="M259" s="4">
        <v>23.326491618587372</v>
      </c>
      <c r="N259" s="4">
        <v>2.4826709087205634E-3</v>
      </c>
      <c r="O259" s="1" t="str">
        <f>HYPERLINK(".\sm_car_240930_0651\sm_car_Axle3_240930_0651_258_CaAxle3_010TrK_MaWOT_ode23t_1.png","figure")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404</v>
      </c>
      <c r="L260" s="4">
        <v>31.137050899999998</v>
      </c>
      <c r="M260" s="4">
        <v>23.441154051369235</v>
      </c>
      <c r="N260" s="4">
        <v>2.5318378727670898E-3</v>
      </c>
      <c r="O260" s="1" t="str">
        <f>HYPERLINK(".\sm_car_240930_0651\sm_car_Axle3_240930_0651_259_CaAxle3_010TrK_MaWOT_ode23t_1.png","figure")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2.4905575999999998</v>
      </c>
      <c r="M261" s="4">
        <v>26.915041029821563</v>
      </c>
      <c r="N261" s="4">
        <v>3.6189163614937514E-3</v>
      </c>
      <c r="O261" s="1" t="str">
        <f>HYPERLINK(".\sm_car_240930_0651\sm_car_Axle3_240930_0651_260_CaAxle3_019TrK_MaWOT_ode23t_1.png","figure")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2.6966304999999999</v>
      </c>
      <c r="M262" s="4">
        <v>26.904146124473968</v>
      </c>
      <c r="N262" s="4">
        <v>3.611462807766589E-3</v>
      </c>
      <c r="O262" s="1" t="str">
        <f>HYPERLINK(".\sm_car_240930_0651\sm_car_Axle3_240930_0651_261_CaAxle3_019TrK_MaWOT_ode23t_1.png","figure")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678</v>
      </c>
      <c r="L263" s="4">
        <v>21.304439200000001</v>
      </c>
      <c r="M263" s="4">
        <v>254.21605199052124</v>
      </c>
      <c r="N263" s="4">
        <v>-0.10050739200938441</v>
      </c>
      <c r="O263" s="1" t="str">
        <f>HYPERLINK(".\sm_car_240930_0651\sm_car_Axle3_240930_0651_262_CaAxle3_012TrK_MaDLC_ode23t_1.png","figure")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759</v>
      </c>
      <c r="L264" s="4">
        <v>25.4199406</v>
      </c>
      <c r="M264" s="4">
        <v>254.39301612588906</v>
      </c>
      <c r="N264" s="4">
        <v>-9.8901011708036002E-2</v>
      </c>
      <c r="O264" s="1" t="str">
        <f>HYPERLINK(".\sm_car_240930_0651\sm_car_Axle3_240930_0651_263_CaAxle3_012TrK_MaDLC_ode23t_1.png","figure")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665</v>
      </c>
      <c r="L265" s="4">
        <v>21.600452900000001</v>
      </c>
      <c r="M265" s="4">
        <v>254.14114228036419</v>
      </c>
      <c r="N265" s="4">
        <v>-0.10005833685288401</v>
      </c>
      <c r="O265" s="1" t="str">
        <f>HYPERLINK(".\sm_car_240930_0651\sm_car_Axle3_240930_0651_264_CaAxle3_012TrK_MaDLC_ode23t_1.png","figure")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939</v>
      </c>
      <c r="L266" s="4">
        <v>26.0470048</v>
      </c>
      <c r="M266" s="4">
        <v>253.33300494342768</v>
      </c>
      <c r="N266" s="4">
        <v>-8.9199969287908409E-2</v>
      </c>
      <c r="O266" s="1" t="str">
        <f>HYPERLINK(".\sm_car_240930_0651\sm_car_Axle3_240930_0651_265_CaAxle3_012TrK_MaDLC_ode23t_1.png","figure")</f>
        <v>figure</v>
      </c>
      <c r="P266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28C5-97F3-4D40-9F22-98C5DE0AE8CD}">
  <dimension ref="A1:R286"/>
  <sheetViews>
    <sheetView workbookViewId="0">
      <selection activeCell="R10" sqref="R10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6.5703125" bestFit="1" customWidth="1"/>
    <col min="13" max="13" width="7.5703125" bestFit="1" customWidth="1"/>
    <col min="14" max="14" width="8.28515625" bestFit="1" customWidth="1"/>
    <col min="15" max="15" width="6.5703125" bestFit="1" customWidth="1"/>
    <col min="16" max="16" width="4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133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410</v>
      </c>
      <c r="L2" s="5">
        <v>12.5464118</v>
      </c>
      <c r="M2" s="5">
        <v>231.25112630621558</v>
      </c>
      <c r="N2" s="5">
        <v>-3.3795476403583563E-3</v>
      </c>
      <c r="O2" s="1" t="str">
        <f>HYPERLINK(".\sm_car_250420_1024\sm_car_250420_1024_001_Ca000TrN_MaWOT_ode23t.png","figure")</f>
        <v>figure</v>
      </c>
      <c r="P2" t="s">
        <v>15</v>
      </c>
      <c r="R2" s="2" t="s">
        <v>134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531</v>
      </c>
      <c r="L3" s="5">
        <v>15.2901039</v>
      </c>
      <c r="M3" s="5">
        <v>71.235616613759632</v>
      </c>
      <c r="N3" s="5">
        <v>-0.53996049646051314</v>
      </c>
      <c r="O3" s="1" t="str">
        <f>HYPERLINK(".\sm_car_250420_1024\sm_car_250420_1024_002_Ca000TrN_MaLSS_ode23t.png","figure")</f>
        <v>figure</v>
      </c>
      <c r="P3" t="s">
        <v>15</v>
      </c>
      <c r="R3" s="2" t="s">
        <v>135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413</v>
      </c>
      <c r="L4" s="5">
        <v>14.7766638</v>
      </c>
      <c r="M4" s="5">
        <v>230.40146073983365</v>
      </c>
      <c r="N4" s="5">
        <v>-1.1829122185963969E-2</v>
      </c>
      <c r="O4" s="1" t="str">
        <f>HYPERLINK(".\sm_car_250420_1024\sm_car_250420_1024_003_Ca001TrN_MaWOT_ode23t.png","figure")</f>
        <v>figure</v>
      </c>
      <c r="P4" t="s">
        <v>15</v>
      </c>
      <c r="R4" s="2" t="s">
        <v>136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534</v>
      </c>
      <c r="L5" s="5">
        <v>17.063913800000002</v>
      </c>
      <c r="M5" s="5">
        <v>70.961639608181073</v>
      </c>
      <c r="N5" s="5">
        <v>-0.53256782442674522</v>
      </c>
      <c r="O5" s="1" t="str">
        <f>HYPERLINK(".\sm_car_250420_1024\sm_car_250420_1024_004_Ca001TrN_MaLSS_ode23t.png","figure")</f>
        <v>figure</v>
      </c>
      <c r="P5" t="s">
        <v>15</v>
      </c>
      <c r="R5" t="s">
        <v>137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456</v>
      </c>
      <c r="L6" s="5">
        <v>25.0763213</v>
      </c>
      <c r="M6" s="5">
        <v>230.36956035821498</v>
      </c>
      <c r="N6" s="5">
        <v>5.5127788899371893E-2</v>
      </c>
      <c r="O6" s="1" t="str">
        <f>HYPERLINK(".\sm_car_250420_1024\sm_car_250420_1024_005_Ca002TrN_MaWOT_ode23t.png","figure")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533</v>
      </c>
      <c r="L7" s="5">
        <v>23.9197743</v>
      </c>
      <c r="M7" s="5">
        <v>70.960276007449281</v>
      </c>
      <c r="N7" s="5">
        <v>-0.52571295952416486</v>
      </c>
      <c r="O7" s="1" t="str">
        <f>HYPERLINK(".\sm_car_250420_1024\sm_car_250420_1024_006_Ca002TrN_MaLSS_ode23t.png","figure")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469</v>
      </c>
      <c r="L8" s="5">
        <v>25.326451800000001</v>
      </c>
      <c r="M8" s="5">
        <v>229.7564696760393</v>
      </c>
      <c r="N8" s="5">
        <v>5.3990201216270191E-2</v>
      </c>
      <c r="O8" s="1" t="str">
        <f>HYPERLINK(".\sm_car_250420_1024\sm_car_250420_1024_007_Ca003TrN_MaWOT_ode23t.png","figure")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553</v>
      </c>
      <c r="L9" s="5">
        <v>27.5753737</v>
      </c>
      <c r="M9" s="5">
        <v>70.835055766877929</v>
      </c>
      <c r="N9" s="5">
        <v>-0.52884452222341205</v>
      </c>
      <c r="O9" s="1" t="str">
        <f>HYPERLINK(".\sm_car_250420_1024\sm_car_250420_1024_008_Ca003TrN_MaLSS_ode23t.png","figure")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1076</v>
      </c>
      <c r="L10" s="5">
        <v>23.446054</v>
      </c>
      <c r="M10" s="5">
        <v>231.10033717414385</v>
      </c>
      <c r="N10" s="5">
        <v>-3.3737761365582107E-3</v>
      </c>
      <c r="O10" s="1" t="str">
        <f>HYPERLINK(".\sm_car_250420_1024\sm_car_250420_1024_009_Ca004TrN_MaWOT_ode23t.png","figure")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1221</v>
      </c>
      <c r="L11" s="5">
        <v>29.113508499999998</v>
      </c>
      <c r="M11" s="5">
        <v>71.250555237438121</v>
      </c>
      <c r="N11" s="5">
        <v>-0.5433062772519609</v>
      </c>
      <c r="O11" s="1" t="str">
        <f>HYPERLINK(".\sm_car_250420_1024\sm_car_250420_1024_010_Ca004TrN_MaLSS_ode23t.png","figure")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1120</v>
      </c>
      <c r="L12" s="5">
        <v>26.767770899999999</v>
      </c>
      <c r="M12" s="5">
        <v>230.39146954859132</v>
      </c>
      <c r="N12" s="5">
        <v>-1.1345570903835409E-2</v>
      </c>
      <c r="O12" s="1" t="str">
        <f>HYPERLINK(".\sm_car_250420_1024\sm_car_250420_1024_011_Ca005TrN_MaWOT_ode23t.png","figure")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1261</v>
      </c>
      <c r="L13" s="5">
        <v>30.6233854</v>
      </c>
      <c r="M13" s="5">
        <v>70.974593406874391</v>
      </c>
      <c r="N13" s="5">
        <v>-0.53826287581263454</v>
      </c>
      <c r="O13" s="1" t="str">
        <f>HYPERLINK(".\sm_car_250420_1024\sm_car_250420_1024_012_Ca005TrN_MaLSS_ode23t.png","figure")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1212</v>
      </c>
      <c r="L14" s="5">
        <v>32.8053344</v>
      </c>
      <c r="M14" s="5">
        <v>230.34644547071937</v>
      </c>
      <c r="N14" s="5">
        <v>5.4242983186816925E-2</v>
      </c>
      <c r="O14" s="1" t="str">
        <f>HYPERLINK(".\sm_car_250420_1024\sm_car_250420_1024_013_Ca006TrN_MaWOT_ode23t.png","figure")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1271</v>
      </c>
      <c r="L15" s="5">
        <v>30.968184999999998</v>
      </c>
      <c r="M15" s="5">
        <v>70.95904879919361</v>
      </c>
      <c r="N15" s="5">
        <v>-0.53456829554033969</v>
      </c>
      <c r="O15" s="1" t="str">
        <f>HYPERLINK(".\sm_car_250420_1024\sm_car_250420_1024_014_Ca006TrN_MaLSS_ode23t.png","figure")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1215</v>
      </c>
      <c r="L16" s="5">
        <v>35.7778809</v>
      </c>
      <c r="M16" s="5">
        <v>229.90470246942917</v>
      </c>
      <c r="N16" s="5">
        <v>5.2670455683502156E-2</v>
      </c>
      <c r="O16" s="1" t="str">
        <f>HYPERLINK(".\sm_car_250420_1024\sm_car_250420_1024_015_Ca007TrN_MaWOT_ode23t.png","figure")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1248</v>
      </c>
      <c r="L17" s="5">
        <v>30.035205399999999</v>
      </c>
      <c r="M17" s="5">
        <v>70.839028370668018</v>
      </c>
      <c r="N17" s="5">
        <v>-0.52979445616676768</v>
      </c>
      <c r="O17" s="1" t="str">
        <f>HYPERLINK(".\sm_car_250420_1024\sm_car_250420_1024_016_Ca007TrN_MaLSS_ode23t.png","figure")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401</v>
      </c>
      <c r="L18" s="5">
        <v>10.898757099999999</v>
      </c>
      <c r="M18" s="5">
        <v>231.99149805505377</v>
      </c>
      <c r="N18" s="5">
        <v>-6.9843453776656517E-2</v>
      </c>
      <c r="O18" s="1" t="str">
        <f>HYPERLINK(".\sm_car_250420_1024\sm_car_250420_1024_017_Ca016TrN_MaWOT_ode23t.png","figure")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505</v>
      </c>
      <c r="L19" s="5">
        <v>12.402321600000001</v>
      </c>
      <c r="M19" s="5">
        <v>71.52084117405235</v>
      </c>
      <c r="N19" s="5">
        <v>-2.1535669256168764E-2</v>
      </c>
      <c r="O19" s="1" t="str">
        <f>HYPERLINK(".\sm_car_250420_1024\sm_car_250420_1024_018_Ca016TrN_MaLSS_ode23t.png","figure")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404</v>
      </c>
      <c r="L20" s="5">
        <v>14.8694752</v>
      </c>
      <c r="M20" s="5">
        <v>231.13614364131348</v>
      </c>
      <c r="N20" s="5">
        <v>8.9436386361535277E-3</v>
      </c>
      <c r="O20" s="1" t="str">
        <f>HYPERLINK(".\sm_car_250420_1024\sm_car_250420_1024_019_Ca032TrN_MaWOT_ode23t.png","figure")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522</v>
      </c>
      <c r="L21" s="5">
        <v>15.7548374</v>
      </c>
      <c r="M21" s="5">
        <v>71.245026736378279</v>
      </c>
      <c r="N21" s="5">
        <v>-0.52230507782872182</v>
      </c>
      <c r="O21" s="1" t="str">
        <f>HYPERLINK(".\sm_car_250420_1024\sm_car_250420_1024_020_Ca032TrN_MaLSS_ode23t.png","figure")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412</v>
      </c>
      <c r="L22" s="5">
        <v>14.898847200000001</v>
      </c>
      <c r="M22" s="5">
        <v>231.31523341698724</v>
      </c>
      <c r="N22" s="5">
        <v>-1.8814257183652858E-2</v>
      </c>
      <c r="O22" s="1" t="str">
        <f>HYPERLINK(".\sm_car_250420_1024\sm_car_250420_1024_021_Ca048TrN_MaWOT_ode23t.png","figure")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528</v>
      </c>
      <c r="L23" s="5">
        <v>16.648477100000001</v>
      </c>
      <c r="M23" s="5">
        <v>71.242106251821951</v>
      </c>
      <c r="N23" s="5">
        <v>-0.52871623321710337</v>
      </c>
      <c r="O23" s="1" t="str">
        <f>HYPERLINK(".\sm_car_250420_1024\sm_car_250420_1024_022_Ca048TrN_MaLSS_ode23t.png","figure")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397</v>
      </c>
      <c r="L24" s="5">
        <v>16.3822987</v>
      </c>
      <c r="M24" s="5">
        <v>230.98082472795366</v>
      </c>
      <c r="N24" s="5">
        <v>1.1942151093856783E-2</v>
      </c>
      <c r="O24" s="1" t="str">
        <f>HYPERLINK(".\sm_car_250420_1024\sm_car_250420_1024_023_Ca064TrN_MaWOT_ode23t.png","figure")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534</v>
      </c>
      <c r="L25" s="5">
        <v>17.779547099999998</v>
      </c>
      <c r="M25" s="5">
        <v>71.257963072968963</v>
      </c>
      <c r="N25" s="5">
        <v>-0.51884468113380777</v>
      </c>
      <c r="O25" s="1" t="str">
        <f>HYPERLINK(".\sm_car_250420_1024\sm_car_250420_1024_024_Ca064TrN_MaLSS_ode23t.png","figure")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415</v>
      </c>
      <c r="L26" s="5">
        <v>17.278006600000001</v>
      </c>
      <c r="M26" s="5">
        <v>231.32447701164261</v>
      </c>
      <c r="N26" s="5">
        <v>-1.9777565644685739E-2</v>
      </c>
      <c r="O26" s="1" t="str">
        <f>HYPERLINK(".\sm_car_250420_1024\sm_car_250420_1024_025_Ca080TrN_MaWOT_ode23t.png","figure")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519</v>
      </c>
      <c r="L27" s="5">
        <v>16.737228099999999</v>
      </c>
      <c r="M27" s="5">
        <v>71.243742253326602</v>
      </c>
      <c r="N27" s="5">
        <v>-0.52594647830151153</v>
      </c>
      <c r="O27" s="1" t="str">
        <f>HYPERLINK(".\sm_car_250420_1024\sm_car_250420_1024_026_Ca080TrN_MaLSS_ode23t.png","figure")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409</v>
      </c>
      <c r="L28" s="5">
        <v>12.3401464</v>
      </c>
      <c r="M28" s="5">
        <v>233.11137345828902</v>
      </c>
      <c r="N28" s="5">
        <v>1.9032351462101572E-2</v>
      </c>
      <c r="O28" s="1" t="str">
        <f>HYPERLINK(".\sm_car_250420_1024\sm_car_250420_1024_027_Ca096TrN_MaWOT_ode23t.png","figure")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500</v>
      </c>
      <c r="L29" s="5">
        <v>12.600576800000001</v>
      </c>
      <c r="M29" s="5">
        <v>71.763513331040301</v>
      </c>
      <c r="N29" s="5">
        <v>-0.52893149612131907</v>
      </c>
      <c r="O29" s="1" t="str">
        <f>HYPERLINK(".\sm_car_250420_1024\sm_car_250420_1024_028_Ca096TrN_MaLSS_ode23t.png","figure")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371</v>
      </c>
      <c r="L30" s="5">
        <v>4.5789407000000004</v>
      </c>
      <c r="M30" s="5">
        <v>242.67152292699501</v>
      </c>
      <c r="N30" s="5">
        <v>0.2345591293344764</v>
      </c>
      <c r="O30" s="1" t="str">
        <f>HYPERLINK(".\sm_car_250420_1024\sm_car_250420_1024_029_Ca112TrN_MaWOT_ode23t.png","figure")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480</v>
      </c>
      <c r="L31" s="5">
        <v>4.8543038999999997</v>
      </c>
      <c r="M31" s="5">
        <v>74.659633852677175</v>
      </c>
      <c r="N31" s="5">
        <v>-0.33798931083008427</v>
      </c>
      <c r="O31" s="1" t="str">
        <f>HYPERLINK(".\sm_car_250420_1024\sm_car_250420_1024_030_Ca112TrN_MaLSS_ode23t.png","figure")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370</v>
      </c>
      <c r="L32" s="5">
        <v>5.6671391</v>
      </c>
      <c r="M32" s="5">
        <v>241.60028767735233</v>
      </c>
      <c r="N32" s="5">
        <v>0.22956271767286854</v>
      </c>
      <c r="O32" s="1" t="str">
        <f>HYPERLINK(".\sm_car_250420_1024\sm_car_250420_1024_031_Ca113TrN_MaWOT_ode23t.png","figure")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486</v>
      </c>
      <c r="L33" s="5">
        <v>6.0120066999999997</v>
      </c>
      <c r="M33" s="5">
        <v>74.344835010765863</v>
      </c>
      <c r="N33" s="5">
        <v>-0.3330222353566557</v>
      </c>
      <c r="O33" s="1" t="str">
        <f>HYPERLINK(".\sm_car_250420_1024\sm_car_250420_1024_032_Ca113TrN_MaLSS_ode23t.png","figure")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382</v>
      </c>
      <c r="L34" s="5">
        <v>6.1016575</v>
      </c>
      <c r="M34" s="5">
        <v>241.3818193664282</v>
      </c>
      <c r="N34" s="5">
        <v>0.22892276262057781</v>
      </c>
      <c r="O34" s="1" t="str">
        <f>HYPERLINK(".\sm_car_250420_1024\sm_car_250420_1024_033_Ca114TrN_MaWOT_ode23t.png","figure")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472</v>
      </c>
      <c r="L35" s="5">
        <v>6.4065560000000001</v>
      </c>
      <c r="M35" s="5">
        <v>74.34931285540948</v>
      </c>
      <c r="N35" s="5">
        <v>-0.3344513747117917</v>
      </c>
      <c r="O35" s="1" t="str">
        <f>HYPERLINK(".\sm_car_250420_1024\sm_car_250420_1024_034_Ca114TrN_MaLSS_ode23t.png","figure")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389</v>
      </c>
      <c r="L36" s="5">
        <v>6.2666689</v>
      </c>
      <c r="M36" s="5">
        <v>240.95208980304585</v>
      </c>
      <c r="N36" s="5">
        <v>0.23457905713366689</v>
      </c>
      <c r="O36" s="1" t="str">
        <f>HYPERLINK(".\sm_car_250420_1024\sm_car_250420_1024_035_Ca115TrN_MaWOT_ode23t.png","figure")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494</v>
      </c>
      <c r="L37" s="5">
        <v>6.2554746999999997</v>
      </c>
      <c r="M37" s="5">
        <v>74.210837041678502</v>
      </c>
      <c r="N37" s="5">
        <v>-0.33232356574952504</v>
      </c>
      <c r="O37" s="1" t="str">
        <f>HYPERLINK(".\sm_car_250420_1024\sm_car_250420_1024_036_Ca115TrN_MaLSS_ode23t.png","figure")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5">
        <v>8.4252935000000004</v>
      </c>
      <c r="M38" s="5">
        <v>242.63118630005806</v>
      </c>
      <c r="N38" s="5">
        <v>0.2327919371692862</v>
      </c>
      <c r="O38" s="1" t="str">
        <f>HYPERLINK(".\sm_car_250420_1024\sm_car_250420_1024_037_Ca116TrN_MaWOT_ode23t.png","figure")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5">
        <v>9.2245149000000008</v>
      </c>
      <c r="M39" s="5">
        <v>74.660234080632137</v>
      </c>
      <c r="N39" s="5">
        <v>-0.34043153147504285</v>
      </c>
      <c r="O39" s="1" t="str">
        <f>HYPERLINK(".\sm_car_250420_1024\sm_car_250420_1024_038_Ca116TrN_MaLSS_ode23t.png","figure")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946</v>
      </c>
      <c r="L40" s="5">
        <v>9.9015261999999993</v>
      </c>
      <c r="M40" s="5">
        <v>241.25975141784832</v>
      </c>
      <c r="N40" s="5">
        <v>0.2300479975253151</v>
      </c>
      <c r="O40" s="1" t="str">
        <f>HYPERLINK(".\sm_car_250420_1024\sm_car_250420_1024_039_Ca117TrN_MaWOT_ode23t.png","figure")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1055</v>
      </c>
      <c r="L41" s="5">
        <v>10.3550205</v>
      </c>
      <c r="M41" s="5">
        <v>74.349865219751152</v>
      </c>
      <c r="N41" s="5">
        <v>-0.33715209517744699</v>
      </c>
      <c r="O41" s="1" t="str">
        <f>HYPERLINK(".\sm_car_250420_1024\sm_car_250420_1024_040_Ca117TrN_MaLSS_ode23t.png","figure")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941</v>
      </c>
      <c r="L42" s="5">
        <v>9.9046041999999996</v>
      </c>
      <c r="M42" s="5">
        <v>241.60159540732994</v>
      </c>
      <c r="N42" s="5">
        <v>0.22991099707644874</v>
      </c>
      <c r="O42" s="1" t="str">
        <f>HYPERLINK(".\sm_car_250420_1024\sm_car_250420_1024_041_Ca118TrN_MaWOT_ode23t.png","figure")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1055</v>
      </c>
      <c r="L43" s="5">
        <v>10.6719624</v>
      </c>
      <c r="M43" s="5">
        <v>74.352021513152593</v>
      </c>
      <c r="N43" s="5">
        <v>-0.33731972554506157</v>
      </c>
      <c r="O43" s="1" t="str">
        <f>HYPERLINK(".\sm_car_250420_1024\sm_car_250420_1024_042_Ca118TrN_MaLSS_ode23t.png","figure")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961</v>
      </c>
      <c r="L44" s="5">
        <v>10.038475</v>
      </c>
      <c r="M44" s="5">
        <v>240.87206940616559</v>
      </c>
      <c r="N44" s="5">
        <v>0.22597411174209028</v>
      </c>
      <c r="O44" s="1" t="str">
        <f>HYPERLINK(".\sm_car_250420_1024\sm_car_250420_1024_043_Ca119TrN_MaWOT_ode23t.png","figure")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1081</v>
      </c>
      <c r="L45" s="5">
        <v>10.8961404</v>
      </c>
      <c r="M45" s="5">
        <v>74.199619540147268</v>
      </c>
      <c r="N45" s="5">
        <v>-0.33355242031883703</v>
      </c>
      <c r="O45" s="1" t="str">
        <f>HYPERLINK(".\sm_car_250420_1024\sm_car_250420_1024_044_Ca119TrN_MaLSS_ode23t.png","figure")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311</v>
      </c>
      <c r="L46" s="5">
        <v>11.876709</v>
      </c>
      <c r="M46" s="5">
        <v>99.786525670341717</v>
      </c>
      <c r="N46" s="5">
        <v>-1.3733988475600931E-2</v>
      </c>
      <c r="O46" s="1" t="str">
        <f>HYPERLINK(".\sm_car_250420_1024\sm_car_250420_1024_045_Ca128TrN_MaWOT_ode23t.png","figure")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 s="5">
        <v>14.574718000000001</v>
      </c>
      <c r="M47" s="5">
        <v>36.974787200611161</v>
      </c>
      <c r="N47" s="5">
        <v>-0.13061568648747557</v>
      </c>
      <c r="O47" s="1" t="str">
        <f>HYPERLINK(".\sm_car_250420_1024\sm_car_250420_1024_046_Ca128TrN_MaLSS_ode23t.png","figure")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335</v>
      </c>
      <c r="L48" s="5">
        <v>14.260232200000001</v>
      </c>
      <c r="M48" s="5">
        <v>229.40616268762457</v>
      </c>
      <c r="N48" s="5">
        <v>6.199868588387053E-2</v>
      </c>
      <c r="O48" s="1" t="str">
        <f>HYPERLINK(".\sm_car_250420_1024\sm_car_250420_1024_047_Ca129TrN_MaWOT_ode23t.png","figure")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470</v>
      </c>
      <c r="L49" s="5">
        <v>16.915298199999999</v>
      </c>
      <c r="M49" s="5">
        <v>70.691791593352647</v>
      </c>
      <c r="N49" s="5">
        <v>-0.52591853592592397</v>
      </c>
      <c r="O49" s="1" t="str">
        <f>HYPERLINK(".\sm_car_250420_1024\sm_car_250420_1024_048_Ca129TrN_MaLSS_ode23t.png","figure")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818</v>
      </c>
      <c r="L50" s="5">
        <v>44.689249199999999</v>
      </c>
      <c r="M50" s="5">
        <v>217.18869014365791</v>
      </c>
      <c r="N50" s="5">
        <v>-1.5407263863449434</v>
      </c>
      <c r="O50" s="1" t="str">
        <f>HYPERLINK(".\sm_car_250420_1024\sm_car_250420_1024_049_Ca130TrN_MaWOT_ode23t.png","figure")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778</v>
      </c>
      <c r="L51" s="5">
        <v>39.673905300000001</v>
      </c>
      <c r="M51" s="5">
        <v>68.77188773750386</v>
      </c>
      <c r="N51" s="5">
        <v>-0.54724884722266709</v>
      </c>
      <c r="O51" s="1" t="str">
        <f>HYPERLINK(".\sm_car_250420_1024\sm_car_250420_1024_050_Ca130TrN_MaLSS_ode23t.png","figure")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358</v>
      </c>
      <c r="L52" s="5">
        <v>9.7524926000000001</v>
      </c>
      <c r="M52" s="5">
        <v>230.3526115344437</v>
      </c>
      <c r="N52" s="5">
        <v>-4.5254673250969803E-2</v>
      </c>
      <c r="O52" s="1" t="str">
        <f>HYPERLINK(".\sm_car_250420_1024\sm_car_250420_1024_051_Ca131TrN_MaWOT_ode23t.png","figure")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479</v>
      </c>
      <c r="L53" s="5">
        <v>10.5866097</v>
      </c>
      <c r="M53" s="5">
        <v>70.972762589006351</v>
      </c>
      <c r="N53" s="5">
        <v>-0.5345848639101779</v>
      </c>
      <c r="O53" s="1" t="str">
        <f>HYPERLINK(".\sm_car_250420_1024\sm_car_250420_1024_052_Ca131TrN_MaLSS_ode23t.png","figure")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351</v>
      </c>
      <c r="L54" s="5">
        <v>9.3843890999999999</v>
      </c>
      <c r="M54" s="5">
        <v>230.36198078517197</v>
      </c>
      <c r="N54" s="5">
        <v>-9.4357066352858555E-3</v>
      </c>
      <c r="O54" s="1" t="str">
        <f>HYPERLINK(".\sm_car_250420_1024\sm_car_250420_1024_053_Ca132TrN_MaWOT_ode23t.png","figure")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501</v>
      </c>
      <c r="L55" s="5">
        <v>11.3340312</v>
      </c>
      <c r="M55" s="5">
        <v>70.964890798302704</v>
      </c>
      <c r="N55" s="5">
        <v>-0.53102834137529931</v>
      </c>
      <c r="O55" s="1" t="str">
        <f>HYPERLINK(".\sm_car_250420_1024\sm_car_250420_1024_054_Ca132TrN_MaLSS_ode23t.png","figure")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357</v>
      </c>
      <c r="L56" s="5">
        <v>9.3739250999999992</v>
      </c>
      <c r="M56" s="5">
        <v>230.38423823097838</v>
      </c>
      <c r="N56" s="5">
        <v>-1.3223933517824533E-2</v>
      </c>
      <c r="O56" s="1" t="str">
        <f>HYPERLINK(".\sm_car_250420_1024\sm_car_250420_1024_055_Ca133TrN_MaWOT_ode23t.png","figure")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501</v>
      </c>
      <c r="L57" s="5">
        <v>10.6909995</v>
      </c>
      <c r="M57" s="5">
        <v>70.974509926090747</v>
      </c>
      <c r="N57" s="5">
        <v>-0.53423888656162299</v>
      </c>
      <c r="O57" s="1" t="str">
        <f>HYPERLINK(".\sm_car_250420_1024\sm_car_250420_1024_056_Ca133TrN_MaLSS_ode23t.png","figure")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355</v>
      </c>
      <c r="L58" s="5">
        <v>9.7600262999999998</v>
      </c>
      <c r="M58" s="5">
        <v>230.35308302668588</v>
      </c>
      <c r="N58" s="5">
        <v>-7.5560024464944907E-3</v>
      </c>
      <c r="O58" s="1" t="str">
        <f>HYPERLINK(".\sm_car_250420_1024\sm_car_250420_1024_057_Ca134TrN_MaWOT_ode23t.png","figure")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495</v>
      </c>
      <c r="L59" s="5">
        <v>10.7469129</v>
      </c>
      <c r="M59" s="5">
        <v>70.98023435685478</v>
      </c>
      <c r="N59" s="5">
        <v>-0.53015074308322341</v>
      </c>
      <c r="O59" s="1" t="str">
        <f>HYPERLINK(".\sm_car_250420_1024\sm_car_250420_1024_058_Ca134TrN_MaLSS_ode23t.png","figure")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346</v>
      </c>
      <c r="L60" s="5">
        <v>9.5130216999999995</v>
      </c>
      <c r="M60" s="5">
        <v>230.41973631366307</v>
      </c>
      <c r="N60" s="5">
        <v>-8.382221868129586E-3</v>
      </c>
      <c r="O60" s="1" t="str">
        <f>HYPERLINK(".\sm_car_250420_1024\sm_car_250420_1024_059_Ca135TrN_MaWOT_ode23t.png","figure")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479</v>
      </c>
      <c r="L61" s="5">
        <v>11.271972699999999</v>
      </c>
      <c r="M61" s="5">
        <v>70.981167670847512</v>
      </c>
      <c r="N61" s="5">
        <v>-0.51783844189883177</v>
      </c>
      <c r="O61" s="1" t="str">
        <f>HYPERLINK(".\sm_car_250420_1024\sm_car_250420_1024_060_Ca135TrN_MaLSS_ode23t.png","figure")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387</v>
      </c>
      <c r="L62" s="5">
        <v>11.5810256</v>
      </c>
      <c r="M62" s="5">
        <v>230.34777577624652</v>
      </c>
      <c r="N62" s="5">
        <v>5.3124071874808804E-2</v>
      </c>
      <c r="O62" s="1" t="str">
        <f>HYPERLINK(".\sm_car_250420_1024\sm_car_250420_1024_061_Ca136TrN_MaWOT_ode23t.png","figure")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493</v>
      </c>
      <c r="L63" s="5">
        <v>13.820650799999999</v>
      </c>
      <c r="M63" s="5">
        <v>70.982646456299392</v>
      </c>
      <c r="N63" s="5">
        <v>-0.52941061779608756</v>
      </c>
      <c r="O63" s="1" t="str">
        <f>HYPERLINK(".\sm_car_250420_1024\sm_car_250420_1024_062_Ca136TrN_MaLSS_ode23t.png","figure")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328</v>
      </c>
      <c r="L64" s="5">
        <v>7.6321120000000002</v>
      </c>
      <c r="M64" s="5">
        <v>231.38156003230634</v>
      </c>
      <c r="N64" s="5">
        <v>0.13970764698529092</v>
      </c>
      <c r="O64" s="1" t="str">
        <f>HYPERLINK(".\sm_car_250420_1024\sm_car_250420_1024_063_Ca137TrN_MaWOT_ode23t.png","figure")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 s="5">
        <v>9.7452778000000002</v>
      </c>
      <c r="M65" s="5">
        <v>71.244310987772664</v>
      </c>
      <c r="N65" s="5">
        <v>-0.51200629096362693</v>
      </c>
      <c r="O65" s="1" t="str">
        <f>HYPERLINK(".\sm_car_250420_1024\sm_car_250420_1024_064_Ca137TrN_MaLSS_ode23t.png","figure")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332</v>
      </c>
      <c r="L66" s="5">
        <v>11.9217061</v>
      </c>
      <c r="M66" s="5">
        <v>230.98754698245858</v>
      </c>
      <c r="N66" s="5">
        <v>0.14882105891144864</v>
      </c>
      <c r="O66" s="1" t="str">
        <f>HYPERLINK(".\sm_car_250420_1024\sm_car_250420_1024_065_Ca138TrN_MaWOT_ode23t.png","figure")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495</v>
      </c>
      <c r="L67" s="5">
        <v>14.1722755</v>
      </c>
      <c r="M67" s="5">
        <v>71.133254050416596</v>
      </c>
      <c r="N67" s="5">
        <v>-0.82864230304632336</v>
      </c>
      <c r="O67" s="1" t="str">
        <f>HYPERLINK(".\sm_car_250420_1024\sm_car_250420_1024_066_Ca138TrN_MaLSS_ode23t.png","figure")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678</v>
      </c>
      <c r="L68" s="5">
        <v>53.074384600000002</v>
      </c>
      <c r="M68" s="5">
        <v>405.24767856094996</v>
      </c>
      <c r="N68" s="5">
        <v>1.5201617131653966</v>
      </c>
      <c r="O68" s="1" t="str">
        <f>HYPERLINK(".\sm_car_250420_1024\sm_car_250420_1024_067_Ca139TrN_MaWOT_ode23t.png","figure")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636</v>
      </c>
      <c r="L69" s="5">
        <v>32.282821599999998</v>
      </c>
      <c r="M69" s="5">
        <v>154.33059133931494</v>
      </c>
      <c r="N69" s="5">
        <v>-0.57705036909997154</v>
      </c>
      <c r="O69" s="1" t="str">
        <f>HYPERLINK(".\sm_car_250420_1024\sm_car_250420_1024_068_Ca139TrN_MaLSS_ode23t.png","figure")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1959</v>
      </c>
      <c r="L70" s="5">
        <v>72.993774000000002</v>
      </c>
      <c r="M70" s="5">
        <v>405.29789766910801</v>
      </c>
      <c r="N70" s="5">
        <v>1.6045999172576129</v>
      </c>
      <c r="O70" s="1" t="str">
        <f>HYPERLINK(".\sm_car_250420_1024\sm_car_250420_1024_069_Ca141TrN_MaWOT_ode23t.png","figure")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1891</v>
      </c>
      <c r="L71" s="5">
        <v>55.391709599999999</v>
      </c>
      <c r="M71" s="5">
        <v>154.41716595894906</v>
      </c>
      <c r="N71" s="5">
        <v>-0.58157003983749778</v>
      </c>
      <c r="O71" s="1" t="str">
        <f>HYPERLINK(".\sm_car_250420_1024\sm_car_250420_1024_070_Ca141TrN_MaLSS_ode23t.png","figure")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361</v>
      </c>
      <c r="L72" s="5">
        <v>29.290059100000001</v>
      </c>
      <c r="M72" s="5">
        <v>95.844812254862717</v>
      </c>
      <c r="N72" s="5">
        <v>-3.411903439345227E-2</v>
      </c>
      <c r="O72" s="1" t="str">
        <f>HYPERLINK(".\sm_car_250420_1024\sm_car_250420_1024_071_Ca143TrN_MaWOT_ode23t.png","figure")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448</v>
      </c>
      <c r="L73" s="5">
        <v>29.749314999999999</v>
      </c>
      <c r="M73" s="5">
        <v>25.015914193427847</v>
      </c>
      <c r="N73" s="5">
        <v>-5.2924201926769041E-2</v>
      </c>
      <c r="O73" s="1" t="str">
        <f>HYPERLINK(".\sm_car_250420_1024\sm_car_250420_1024_072_Ca143TrN_MaLSS_ode23t.png","figure")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347</v>
      </c>
      <c r="L74" s="5">
        <v>20.992001599999998</v>
      </c>
      <c r="M74" s="5">
        <v>114.00332366650457</v>
      </c>
      <c r="N74" s="5">
        <v>0.53115278870914517</v>
      </c>
      <c r="O74" s="1" t="str">
        <f>HYPERLINK(".\sm_car_250420_1024\sm_car_250420_1024_073_Ca144TrN_MaWOT_ode23t.png","figure")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453</v>
      </c>
      <c r="L75" s="5">
        <v>20.064181999999999</v>
      </c>
      <c r="M75" s="5">
        <v>35.601159267340137</v>
      </c>
      <c r="N75" s="5">
        <v>-3.1551389405952403E-2</v>
      </c>
      <c r="O75" s="1" t="str">
        <f>HYPERLINK(".\sm_car_250420_1024\sm_car_250420_1024_074_Ca144TrN_MaLSS_ode23t.png","figure")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2536</v>
      </c>
      <c r="L76" s="5">
        <v>53.005811399999999</v>
      </c>
      <c r="M76" s="5">
        <v>399.78162945825301</v>
      </c>
      <c r="N76" s="5">
        <v>-16.189477965942253</v>
      </c>
      <c r="O76" s="1" t="str">
        <f>HYPERLINK(".\sm_car_250420_1024\sm_car_250420_1024_075_Ca147TrN_MaWOT_ode23t.png","figure")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1298</v>
      </c>
      <c r="L77" s="5">
        <v>35.694135099999997</v>
      </c>
      <c r="M77" s="5">
        <v>151.93922359726011</v>
      </c>
      <c r="N77" s="5">
        <v>-2.4928410991243433</v>
      </c>
      <c r="O77" s="1" t="str">
        <f>HYPERLINK(".\sm_car_250420_1024\sm_car_250420_1024_076_Ca147TrN_MaLSS_ode23t.png","figure")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122</v>
      </c>
      <c r="E78" t="s">
        <v>108</v>
      </c>
      <c r="F78" t="s">
        <v>123</v>
      </c>
      <c r="G78" t="s">
        <v>20</v>
      </c>
      <c r="H78" t="s">
        <v>21</v>
      </c>
      <c r="I78" t="s">
        <v>22</v>
      </c>
      <c r="J78" t="s">
        <v>23</v>
      </c>
      <c r="K78">
        <v>298</v>
      </c>
      <c r="L78" s="5">
        <v>14.617262</v>
      </c>
      <c r="M78" s="5">
        <v>229.67521511483739</v>
      </c>
      <c r="N78" s="5">
        <v>5.7365753430022219E-3</v>
      </c>
      <c r="O78" s="1" t="str">
        <f>HYPERLINK(".\sm_car_250420_1024\sm_car_250420_1024_077_Ca215TrN_MaWOT_ode23t.png","figure")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122</v>
      </c>
      <c r="E79" t="s">
        <v>108</v>
      </c>
      <c r="F79" t="s">
        <v>123</v>
      </c>
      <c r="G79" t="s">
        <v>20</v>
      </c>
      <c r="H79" t="s">
        <v>21</v>
      </c>
      <c r="I79" t="s">
        <v>24</v>
      </c>
      <c r="J79" t="s">
        <v>23</v>
      </c>
      <c r="K79">
        <v>482</v>
      </c>
      <c r="L79" s="5">
        <v>14.9922608</v>
      </c>
      <c r="M79" s="5">
        <v>81.27344129436338</v>
      </c>
      <c r="N79" s="5">
        <v>-0.22162301831316961</v>
      </c>
      <c r="O79" s="1" t="str">
        <f>HYPERLINK(".\sm_car_250420_1024\sm_car_250420_1024_078_Ca215TrN_MaLSS_ode23t.png","figure")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124</v>
      </c>
      <c r="E80" t="s">
        <v>108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356</v>
      </c>
      <c r="L80" s="5">
        <v>8.5795966999999997</v>
      </c>
      <c r="M80" s="5">
        <v>230.30926334965741</v>
      </c>
      <c r="N80" s="5">
        <v>0.16864693478942711</v>
      </c>
      <c r="O80" s="1" t="str">
        <f>HYPERLINK(".\sm_car_250420_1024\sm_car_250420_1024_079_Ca218TrN_MaWOT_ode23t.png","figure")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124</v>
      </c>
      <c r="E81" t="s">
        <v>108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492</v>
      </c>
      <c r="L81" s="5">
        <v>9.3643775999999992</v>
      </c>
      <c r="M81" s="5">
        <v>70.958602804217122</v>
      </c>
      <c r="N81" s="5">
        <v>-0.53319375149909398</v>
      </c>
      <c r="O81" s="1" t="str">
        <f>HYPERLINK(".\sm_car_250420_1024\sm_car_250420_1024_080_Ca218TrN_MaLSS_ode23t.png","figure")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125</v>
      </c>
      <c r="E82" t="s">
        <v>108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398</v>
      </c>
      <c r="L82" s="5">
        <v>13.5321096</v>
      </c>
      <c r="M82" s="5">
        <v>229.7689963930992</v>
      </c>
      <c r="N82" s="5">
        <v>0.17133066131126018</v>
      </c>
      <c r="O82" s="1" t="str">
        <f>HYPERLINK(".\sm_car_250420_1024\sm_car_250420_1024_081_Ca219TrN_MaWOT_ode23t.png","figure")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125</v>
      </c>
      <c r="E83" t="s">
        <v>108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499</v>
      </c>
      <c r="L83" s="5">
        <v>15.9576475</v>
      </c>
      <c r="M83" s="5">
        <v>70.79085282959268</v>
      </c>
      <c r="N83" s="5">
        <v>-0.54986935816427973</v>
      </c>
      <c r="O83" s="1" t="str">
        <f>HYPERLINK(".\sm_car_250420_1024\sm_car_250420_1024_082_Ca219TrN_MaLSS_ode23t.png","figure")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125</v>
      </c>
      <c r="E84" t="s">
        <v>108</v>
      </c>
      <c r="F84" t="s">
        <v>126</v>
      </c>
      <c r="G84" t="s">
        <v>26</v>
      </c>
      <c r="H84" t="s">
        <v>21</v>
      </c>
      <c r="I84" t="s">
        <v>22</v>
      </c>
      <c r="J84" t="s">
        <v>23</v>
      </c>
      <c r="K84">
        <v>932</v>
      </c>
      <c r="L84" s="5">
        <v>56.4487174</v>
      </c>
      <c r="M84" s="5">
        <v>223.93748664958972</v>
      </c>
      <c r="N84" s="5">
        <v>-1.204873923228138</v>
      </c>
      <c r="O84" s="1" t="str">
        <f>HYPERLINK(".\sm_car_250420_1024\sm_car_250420_1024_083_Ca220TrN_MaWOT_ode23t.png","figure")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125</v>
      </c>
      <c r="E85" t="s">
        <v>108</v>
      </c>
      <c r="F85" t="s">
        <v>126</v>
      </c>
      <c r="G85" t="s">
        <v>26</v>
      </c>
      <c r="H85" t="s">
        <v>21</v>
      </c>
      <c r="I85" t="s">
        <v>24</v>
      </c>
      <c r="J85" t="s">
        <v>23</v>
      </c>
      <c r="K85">
        <v>1078</v>
      </c>
      <c r="L85" s="5">
        <v>72.605596500000004</v>
      </c>
      <c r="M85" s="5">
        <v>69.47820327529017</v>
      </c>
      <c r="N85" s="5">
        <v>-1.5002026317011619</v>
      </c>
      <c r="O85" s="1" t="str">
        <f>HYPERLINK(".\sm_car_250420_1024\sm_car_250420_1024_084_Ca220TrN_MaLSS_ode23t.png","figure")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127</v>
      </c>
      <c r="E86" t="s">
        <v>108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474</v>
      </c>
      <c r="L86" s="5">
        <v>13.569562700000001</v>
      </c>
      <c r="M86" s="5">
        <v>293.17051871855892</v>
      </c>
      <c r="N86" s="5">
        <v>-1.184463549533043E-4</v>
      </c>
      <c r="O86" s="1" t="str">
        <f>HYPERLINK(".\sm_car_250420_1024\sm_car_250420_1024_085_Ca223TrN_MaWOT_ode23t.png","figure")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127</v>
      </c>
      <c r="E87" t="s">
        <v>108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645</v>
      </c>
      <c r="L87" s="5">
        <v>13.934201099999999</v>
      </c>
      <c r="M87" s="5">
        <v>103.53163334525404</v>
      </c>
      <c r="N87" s="5">
        <v>-0.15314539130601251</v>
      </c>
      <c r="O87" s="1" t="str">
        <f>HYPERLINK(".\sm_car_250420_1024\sm_car_250420_1024_086_Ca223TrN_MaLSS_ode23t.png","figure")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128</v>
      </c>
      <c r="E88" t="s">
        <v>108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660</v>
      </c>
      <c r="L88" s="5">
        <v>39.5165504</v>
      </c>
      <c r="M88" s="5">
        <v>409.19532232834138</v>
      </c>
      <c r="N88" s="5">
        <v>1.5752209751124993</v>
      </c>
      <c r="O88" s="1" t="str">
        <f>HYPERLINK(".\sm_car_250420_1024\sm_car_250420_1024_087_Ca227TrN_MaWOT_ode23t.png","figure")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128</v>
      </c>
      <c r="E89" t="s">
        <v>108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650</v>
      </c>
      <c r="L89" s="5">
        <v>27.2531377</v>
      </c>
      <c r="M89" s="5">
        <v>156.26276467031818</v>
      </c>
      <c r="N89" s="5">
        <v>-0.36454057329142919</v>
      </c>
      <c r="O89" s="1" t="str">
        <f>HYPERLINK(".\sm_car_250420_1024\sm_car_250420_1024_088_Ca227TrN_MaLSS_ode23t.png","figure")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385</v>
      </c>
      <c r="L90" s="5">
        <v>18.718690299999999</v>
      </c>
      <c r="M90" s="5">
        <v>231.36014522580828</v>
      </c>
      <c r="N90" s="5">
        <v>-4.6585454407044461E-3</v>
      </c>
      <c r="O90" s="1" t="str">
        <f>HYPERLINK(".\sm_car_250420_1024\sm_car_250420_1024_089_Ca008TrN_MaWOT_ode23t_1.png","figure")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554</v>
      </c>
      <c r="L91" s="5">
        <v>22.794863500000002</v>
      </c>
      <c r="M91" s="5">
        <v>71.257630312092289</v>
      </c>
      <c r="N91" s="5">
        <v>-0.53955683577826374</v>
      </c>
      <c r="O91" s="1" t="str">
        <f>HYPERLINK(".\sm_car_250420_1024\sm_car_250420_1024_090_Ca008TrN_MaLSS_ode23t_1.png","figure")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386</v>
      </c>
      <c r="L92" s="5">
        <v>22.1234684</v>
      </c>
      <c r="M92" s="5">
        <v>230.36004423357369</v>
      </c>
      <c r="N92" s="5">
        <v>-1.208641260916303E-2</v>
      </c>
      <c r="O92" s="1" t="str">
        <f>HYPERLINK(".\sm_car_250420_1024\sm_car_250420_1024_091_Ca009TrN_MaWOT_ode23t_1.png","figure")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550</v>
      </c>
      <c r="L93" s="5">
        <v>26.057441799999999</v>
      </c>
      <c r="M93" s="5">
        <v>70.966420119104981</v>
      </c>
      <c r="N93" s="5">
        <v>-0.5324917876942592</v>
      </c>
      <c r="O93" s="1" t="str">
        <f>HYPERLINK(".\sm_car_250420_1024\sm_car_250420_1024_092_Ca009TrN_MaLSS_ode23t_1.png","figure")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407</v>
      </c>
      <c r="L94" s="5">
        <v>24.024340500000001</v>
      </c>
      <c r="M94" s="5">
        <v>230.37847411247134</v>
      </c>
      <c r="N94" s="5">
        <v>5.7084638655814729E-2</v>
      </c>
      <c r="O94" s="1" t="str">
        <f>HYPERLINK(".\sm_car_250420_1024\sm_car_250420_1024_093_Ca010TrN_MaWOT_ode23t_1.png","figure")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561</v>
      </c>
      <c r="L95" s="5">
        <v>30.301578200000002</v>
      </c>
      <c r="M95" s="5">
        <v>70.975386567691729</v>
      </c>
      <c r="N95" s="5">
        <v>-0.52815235490471202</v>
      </c>
      <c r="O95" s="1" t="str">
        <f>HYPERLINK(".\sm_car_250420_1024\sm_car_250420_1024_094_Ca010TrN_MaLSS_ode23t_1.png","figure")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444</v>
      </c>
      <c r="L96" s="5">
        <v>25.4338248</v>
      </c>
      <c r="M96" s="5">
        <v>229.79537681314986</v>
      </c>
      <c r="N96" s="5">
        <v>5.4418004072883365E-2</v>
      </c>
      <c r="O96" s="1" t="str">
        <f>HYPERLINK(".\sm_car_250420_1024\sm_car_250420_1024_095_Ca011TrN_MaWOT_ode23t_1.png","figure")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597</v>
      </c>
      <c r="L97" s="5">
        <v>32.355796400000003</v>
      </c>
      <c r="M97" s="5">
        <v>70.839177376128532</v>
      </c>
      <c r="N97" s="5">
        <v>-0.52593940847072018</v>
      </c>
      <c r="O97" s="1" t="str">
        <f>HYPERLINK(".\sm_car_250420_1024\sm_car_250420_1024_096_Ca011TrN_MaLSS_ode23t_1.png","figure")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835</v>
      </c>
      <c r="L98" s="5">
        <v>20.6509903</v>
      </c>
      <c r="M98" s="5">
        <v>231.27879220367387</v>
      </c>
      <c r="N98" s="5">
        <v>-4.0911170757446588E-3</v>
      </c>
      <c r="O98" s="1" t="str">
        <f>HYPERLINK(".\sm_car_250420_1024\sm_car_250420_1024_097_Ca012TrN_MaWOT_ode23t_1.png","figure")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1000</v>
      </c>
      <c r="L99" s="5">
        <v>26.441821699999998</v>
      </c>
      <c r="M99" s="5">
        <v>71.260292537781595</v>
      </c>
      <c r="N99" s="5">
        <v>-0.54330101700391631</v>
      </c>
      <c r="O99" s="1" t="str">
        <f>HYPERLINK(".\sm_car_250420_1024\sm_car_250420_1024_098_Ca012TrN_MaLSS_ode23t_1.png","figure")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846</v>
      </c>
      <c r="L100" s="5">
        <v>24.308373400000001</v>
      </c>
      <c r="M100" s="5">
        <v>230.36078370904195</v>
      </c>
      <c r="N100" s="5">
        <v>-1.1706331082351298E-2</v>
      </c>
      <c r="O100" s="1" t="str">
        <f>HYPERLINK(".\sm_car_250420_1024\sm_car_250420_1024_099_Ca013TrN_MaWOT_ode23t_1.png","figure")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1017</v>
      </c>
      <c r="L101" s="5">
        <v>29.074794000000001</v>
      </c>
      <c r="M101" s="5">
        <v>70.959458351241466</v>
      </c>
      <c r="N101" s="5">
        <v>-0.54075382042783382</v>
      </c>
      <c r="O101" s="1" t="str">
        <f>HYPERLINK(".\sm_car_250420_1024\sm_car_250420_1024_100_Ca013TrN_MaLSS_ode23t_1.png","figure")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877</v>
      </c>
      <c r="L102" s="5">
        <v>24.8002684</v>
      </c>
      <c r="M102" s="5">
        <v>230.39651688287782</v>
      </c>
      <c r="N102" s="5">
        <v>5.3747247240062496E-2</v>
      </c>
      <c r="O102" s="1" t="str">
        <f>HYPERLINK(".\sm_car_250420_1024\sm_car_250420_1024_101_Ca014TrN_MaWOT_ode23t_1.png","figure")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1033</v>
      </c>
      <c r="L103" s="5">
        <v>30.502238200000001</v>
      </c>
      <c r="M103" s="5">
        <v>70.9705919698293</v>
      </c>
      <c r="N103" s="5">
        <v>-0.53576959704835825</v>
      </c>
      <c r="O103" s="1" t="str">
        <f>HYPERLINK(".\sm_car_250420_1024\sm_car_250420_1024_102_Ca014TrN_MaLSS_ode23t_1.png","figure")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886</v>
      </c>
      <c r="L104" s="5">
        <v>24.896176499999999</v>
      </c>
      <c r="M104" s="5">
        <v>229.9100236566907</v>
      </c>
      <c r="N104" s="5">
        <v>5.3422461401468536E-2</v>
      </c>
      <c r="O104" s="1" t="str">
        <f>HYPERLINK(".\sm_car_250420_1024\sm_car_250420_1024_103_Ca015TrN_MaWOT_ode23t_1.png","figure")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1034</v>
      </c>
      <c r="L105" s="5">
        <v>32.2378456</v>
      </c>
      <c r="M105" s="5">
        <v>70.834529139514956</v>
      </c>
      <c r="N105" s="5">
        <v>-0.53071389128971191</v>
      </c>
      <c r="O105" s="1" t="str">
        <f>HYPERLINK(".\sm_car_250420_1024\sm_car_250420_1024_104_Ca015TrN_MaLSS_ode23t_1.png","figure")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397</v>
      </c>
      <c r="L106" s="5">
        <v>6.5982836999999996</v>
      </c>
      <c r="M106" s="5">
        <v>242.58916330408013</v>
      </c>
      <c r="N106" s="5">
        <v>0.23206014586347745</v>
      </c>
      <c r="O106" s="1" t="str">
        <f>HYPERLINK(".\sm_car_250420_1024\sm_car_250420_1024_105_Ca120TrN_MaWOT_ode23t_1.png","figure")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529</v>
      </c>
      <c r="L107" s="5">
        <v>7.9491421999999998</v>
      </c>
      <c r="M107" s="5">
        <v>74.667522578058751</v>
      </c>
      <c r="N107" s="5">
        <v>-0.33829686602551789</v>
      </c>
      <c r="O107" s="1" t="str">
        <f>HYPERLINK(".\sm_car_250420_1024\sm_car_250420_1024_106_Ca120TrN_MaLSS_ode23t_1.png","figure")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387</v>
      </c>
      <c r="L108" s="5">
        <v>8.0916011000000001</v>
      </c>
      <c r="M108" s="5">
        <v>241.53722643581142</v>
      </c>
      <c r="N108" s="5">
        <v>0.22866020255073893</v>
      </c>
      <c r="O108" s="1" t="str">
        <f>HYPERLINK(".\sm_car_250420_1024\sm_car_250420_1024_107_Ca121TrN_MaWOT_ode23t_1.png","figure")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532</v>
      </c>
      <c r="L109" s="5">
        <v>8.9017792</v>
      </c>
      <c r="M109" s="5">
        <v>74.355769905943291</v>
      </c>
      <c r="N109" s="5">
        <v>-0.33469939118367853</v>
      </c>
      <c r="O109" s="1" t="str">
        <f>HYPERLINK(".\sm_car_250420_1024\sm_car_250420_1024_108_Ca121TrN_MaLSS_ode23t_1.png","figure")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405</v>
      </c>
      <c r="L110" s="5">
        <v>8.8809109999999993</v>
      </c>
      <c r="M110" s="5">
        <v>241.76376885622159</v>
      </c>
      <c r="N110" s="5">
        <v>0.22876873955799948</v>
      </c>
      <c r="O110" s="1" t="str">
        <f>HYPERLINK(".\sm_car_250420_1024\sm_car_250420_1024_109_Ca122TrN_MaWOT_ode23t_1.png","figure")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530</v>
      </c>
      <c r="L111" s="5">
        <v>10.2191019</v>
      </c>
      <c r="M111" s="5">
        <v>74.378736888615563</v>
      </c>
      <c r="N111" s="5">
        <v>-0.33216359084440894</v>
      </c>
      <c r="O111" s="1" t="str">
        <f>HYPERLINK(".\sm_car_250420_1024\sm_car_250420_1024_110_Ca122TrN_MaLSS_ode23t_1.png","figure")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431</v>
      </c>
      <c r="L112" s="5">
        <v>8.8959589999999995</v>
      </c>
      <c r="M112" s="5">
        <v>241.04405694458345</v>
      </c>
      <c r="N112" s="5">
        <v>0.22465404738422975</v>
      </c>
      <c r="O112" s="1" t="str">
        <f>HYPERLINK(".\sm_car_250420_1024\sm_car_250420_1024_111_Ca123TrN_MaWOT_ode23t_1.png","figure")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534</v>
      </c>
      <c r="L113" s="5">
        <v>9.9905494000000008</v>
      </c>
      <c r="M113" s="5">
        <v>74.214808064949352</v>
      </c>
      <c r="N113" s="5">
        <v>-0.33051331142590662</v>
      </c>
      <c r="O113" s="1" t="str">
        <f>HYPERLINK(".\sm_car_250420_1024\sm_car_250420_1024_112_Ca123TrN_MaLSS_ode23t_1.png","figure")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1019</v>
      </c>
      <c r="L114" s="5">
        <v>9.4867469999999994</v>
      </c>
      <c r="M114" s="5">
        <v>242.55761503033963</v>
      </c>
      <c r="N114" s="5">
        <v>0.23285189659838673</v>
      </c>
      <c r="O114" s="1" t="str">
        <f>HYPERLINK(".\sm_car_250420_1024\sm_car_250420_1024_113_Ca124TrN_MaWOT_ode23t_1.png","figure")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1128</v>
      </c>
      <c r="L115" s="5">
        <v>10.3823065</v>
      </c>
      <c r="M115" s="5">
        <v>74.661131377413668</v>
      </c>
      <c r="N115" s="5">
        <v>-0.34138063442205635</v>
      </c>
      <c r="O115" s="1" t="str">
        <f>HYPERLINK(".\sm_car_250420_1024\sm_car_250420_1024_114_Ca124TrN_MaLSS_ode23t_1.png","figure")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1027</v>
      </c>
      <c r="L116" s="5">
        <v>10.5795692</v>
      </c>
      <c r="M116" s="5">
        <v>241.53786644176284</v>
      </c>
      <c r="N116" s="5">
        <v>0.22947290276390778</v>
      </c>
      <c r="O116" s="1" t="str">
        <f>HYPERLINK(".\sm_car_250420_1024\sm_car_250420_1024_115_Ca125TrN_MaWOT_ode23t_1.png","figure")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1141</v>
      </c>
      <c r="L117" s="5">
        <v>11.374186699999999</v>
      </c>
      <c r="M117" s="5">
        <v>74.343355082946488</v>
      </c>
      <c r="N117" s="5">
        <v>-0.33694502066485432</v>
      </c>
      <c r="O117" s="1" t="str">
        <f>HYPERLINK(".\sm_car_250420_1024\sm_car_250420_1024_116_Ca125TrN_MaLSS_ode23t_1.png","figure")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1014</v>
      </c>
      <c r="L118" s="5">
        <v>10.476491299999999</v>
      </c>
      <c r="M118" s="5">
        <v>241.64268079198624</v>
      </c>
      <c r="N118" s="5">
        <v>0.22965954868570851</v>
      </c>
      <c r="O118" s="1" t="str">
        <f>HYPERLINK(".\sm_car_250420_1024\sm_car_250420_1024_117_Ca126TrN_MaWOT_ode23t_1.png","figure")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1172</v>
      </c>
      <c r="L119" s="5">
        <v>13.4237109</v>
      </c>
      <c r="M119" s="5">
        <v>74.346502591807294</v>
      </c>
      <c r="N119" s="5">
        <v>-0.33735213046365375</v>
      </c>
      <c r="O119" s="1" t="str">
        <f>HYPERLINK(".\sm_car_250420_1024\sm_car_250420_1024_118_Ca126TrN_MaLSS_ode23t_1.png","figure")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1035</v>
      </c>
      <c r="L120" s="5">
        <v>10.8931456</v>
      </c>
      <c r="M120" s="5">
        <v>240.98541858051379</v>
      </c>
      <c r="N120" s="5">
        <v>0.22848460953038752</v>
      </c>
      <c r="O120" s="1" t="str">
        <f>HYPERLINK(".\sm_car_250420_1024\sm_car_250420_1024_119_Ca127TrN_MaWOT_ode23t_1.png","figure")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1180</v>
      </c>
      <c r="L121" s="5">
        <v>12.822786799999999</v>
      </c>
      <c r="M121" s="5">
        <v>74.198264424383652</v>
      </c>
      <c r="N121" s="5">
        <v>-0.33249740088861457</v>
      </c>
      <c r="O121" s="1" t="str">
        <f>HYPERLINK(".\sm_car_250420_1024\sm_car_250420_1024_120_Ca127TrN_MaLSS_ode23t_1.png","figure")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690</v>
      </c>
      <c r="L122" s="5">
        <v>73.603915700000002</v>
      </c>
      <c r="M122" s="5">
        <v>405.06226618259501</v>
      </c>
      <c r="N122" s="5">
        <v>1.6648338166880119</v>
      </c>
      <c r="O122" s="1" t="str">
        <f>HYPERLINK(".\sm_car_250420_1024\sm_car_250420_1024_121_Ca140TrN_MaWOT_ode23t_1.png","figure")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655</v>
      </c>
      <c r="L123" s="5">
        <v>44.171293300000002</v>
      </c>
      <c r="M123" s="5">
        <v>154.37581706598235</v>
      </c>
      <c r="N123" s="5">
        <v>-0.60122095519177621</v>
      </c>
      <c r="O123" s="1" t="str">
        <f>HYPERLINK(".\sm_car_250420_1024\sm_car_250420_1024_122_Ca140TrN_MaLSS_ode23t_1.png","figure")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1243</v>
      </c>
      <c r="L124" s="5">
        <v>64.471138999999994</v>
      </c>
      <c r="M124" s="5">
        <v>405.39263751311989</v>
      </c>
      <c r="N124" s="5">
        <v>1.4654260846902729</v>
      </c>
      <c r="O124" s="1" t="str">
        <f>HYPERLINK(".\sm_car_250420_1024\sm_car_250420_1024_123_Ca142TrN_MaWOT_ode23t_1.png","figure")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1222</v>
      </c>
      <c r="L125" s="5">
        <v>43.2165295</v>
      </c>
      <c r="M125" s="5">
        <v>154.47744455064455</v>
      </c>
      <c r="N125" s="5">
        <v>-0.60093171576851845</v>
      </c>
      <c r="O125" s="1" t="str">
        <f>HYPERLINK(".\sm_car_250420_1024\sm_car_250420_1024_124_Ca142TrN_MaLSS_ode23t_1.png","figure")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340</v>
      </c>
      <c r="L126" s="5">
        <v>24.088218600000001</v>
      </c>
      <c r="M126" s="5">
        <v>95.794779770647835</v>
      </c>
      <c r="N126" s="5">
        <v>-3.2708321824273738E-2</v>
      </c>
      <c r="O126" s="1" t="str">
        <f>HYPERLINK(".\sm_car_250420_1024\sm_car_250420_1024_125_Ca145TrN_MaWOT_ode23t_1.png","figure")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468</v>
      </c>
      <c r="L127" s="5">
        <v>30.582794100000001</v>
      </c>
      <c r="M127" s="5">
        <v>25.010566594705789</v>
      </c>
      <c r="N127" s="5">
        <v>-4.9776398261511749E-2</v>
      </c>
      <c r="O127" s="1" t="str">
        <f>HYPERLINK(".\sm_car_250420_1024\sm_car_250420_1024_126_Ca145TrN_MaLSS_ode23t_1.png","figure")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326</v>
      </c>
      <c r="L128" s="5">
        <v>17.645502400000002</v>
      </c>
      <c r="M128" s="5">
        <v>113.94391625909525</v>
      </c>
      <c r="N128" s="5">
        <v>0.53134202905541095</v>
      </c>
      <c r="O128" s="1" t="str">
        <f>HYPERLINK(".\sm_car_250420_1024\sm_car_250420_1024_127_Ca146TrN_MaWOT_ode23t_1.png","figure")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451</v>
      </c>
      <c r="L129" s="5">
        <v>21.561715499999998</v>
      </c>
      <c r="M129" s="5">
        <v>35.602311435063491</v>
      </c>
      <c r="N129" s="5">
        <v>-2.7770589710281821E-2</v>
      </c>
      <c r="O129" s="1" t="str">
        <f>HYPERLINK(".\sm_car_250420_1024\sm_car_250420_1024_128_Ca146TrN_MaLSS_ode23t_1.png","figure")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326</v>
      </c>
      <c r="L130" s="5">
        <v>17.527435400000002</v>
      </c>
      <c r="M130" s="5">
        <v>113.94391625909525</v>
      </c>
      <c r="N130" s="5">
        <v>0.53134202905541095</v>
      </c>
      <c r="O130" s="1" t="str">
        <f>HYPERLINK(".\sm_car_250420_1024\sm_car_250420_1024_129_Ca146TrN_MaWOT_ode23t_1.png","figure")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451</v>
      </c>
      <c r="L131" s="5">
        <v>21.223243700000001</v>
      </c>
      <c r="M131" s="5">
        <v>35.602311435063491</v>
      </c>
      <c r="N131" s="5">
        <v>-2.7770589710281821E-2</v>
      </c>
      <c r="O131" s="1" t="str">
        <f>HYPERLINK(".\sm_car_250420_1024\sm_car_250420_1024_130_Ca146TrN_MaLSS_ode23t_1.png","figure")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556</v>
      </c>
      <c r="L132" s="5">
        <v>49.428351800000002</v>
      </c>
      <c r="M132" s="5">
        <v>179.77331938636428</v>
      </c>
      <c r="N132" s="5">
        <v>0.30671572847622552</v>
      </c>
      <c r="O132" s="1" t="str">
        <f>HYPERLINK(".\sm_car_250420_1024\sm_car_250420_1024_131_Ca161TrN_MaWOT_ode23t_1.png","figure")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688</v>
      </c>
      <c r="L133" s="5">
        <v>54.982022999999998</v>
      </c>
      <c r="M133" s="5">
        <v>154.15294262069523</v>
      </c>
      <c r="N133" s="5">
        <v>-0.59439133792388354</v>
      </c>
      <c r="O133" s="1" t="str">
        <f>HYPERLINK(".\sm_car_250420_1024\sm_car_250420_1024_132_Ca161TrN_MaLSS_ode23t_1.png","figure")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641</v>
      </c>
      <c r="L134" s="5">
        <v>66.255928900000001</v>
      </c>
      <c r="M134" s="5">
        <v>277.45892951728007</v>
      </c>
      <c r="N134" s="5">
        <v>0.68367444962246804</v>
      </c>
      <c r="O134" s="1" t="str">
        <f>HYPERLINK(".\sm_car_250420_1024\sm_car_250420_1024_133_Ca163TrN_MaWOT_ode23t_1.png","figure")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797</v>
      </c>
      <c r="L135" s="5">
        <v>72.648505799999995</v>
      </c>
      <c r="M135" s="5">
        <v>256.38036151578535</v>
      </c>
      <c r="N135" s="5">
        <v>-0.85910877235637761</v>
      </c>
      <c r="O135" s="1" t="str">
        <f>HYPERLINK(".\sm_car_250420_1024\sm_car_250420_1024_134_Ca163TrN_MaLSS_ode23t_1.png","figure")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122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314</v>
      </c>
      <c r="L136" s="5">
        <v>26.350826000000001</v>
      </c>
      <c r="M136" s="5">
        <v>294.60516400503144</v>
      </c>
      <c r="N136" s="5">
        <v>3.0070182992938076E-4</v>
      </c>
      <c r="O136" s="1" t="str">
        <f>HYPERLINK(".\sm_car_250420_1024\sm_car_250420_1024_135_Ca184TrN_MaWOT_ode23t_1.png","figure")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122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480</v>
      </c>
      <c r="L137" s="5">
        <v>23.393977199999998</v>
      </c>
      <c r="M137" s="5">
        <v>103.55339590683327</v>
      </c>
      <c r="N137" s="5">
        <v>-0.21425990128684613</v>
      </c>
      <c r="O137" s="1" t="str">
        <f>HYPERLINK(".\sm_car_250420_1024\sm_car_250420_1024_136_Ca184TrN_MaLSS_ode23t_1.png","figure")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108</v>
      </c>
      <c r="F138" t="s">
        <v>126</v>
      </c>
      <c r="G138" t="s">
        <v>26</v>
      </c>
      <c r="H138" t="s">
        <v>21</v>
      </c>
      <c r="I138" t="s">
        <v>22</v>
      </c>
      <c r="J138" t="s">
        <v>23</v>
      </c>
      <c r="K138">
        <v>746</v>
      </c>
      <c r="L138" s="5">
        <v>59.302095999999999</v>
      </c>
      <c r="M138" s="5">
        <v>278.59324074130217</v>
      </c>
      <c r="N138" s="5">
        <v>0.72522942954911507</v>
      </c>
      <c r="O138" s="1" t="str">
        <f>HYPERLINK(".\sm_car_250420_1024\sm_car_250420_1024_137_Ca217TrN_MaWOT_ode23t_1.png","figure")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108</v>
      </c>
      <c r="F139" t="s">
        <v>126</v>
      </c>
      <c r="G139" t="s">
        <v>26</v>
      </c>
      <c r="H139" t="s">
        <v>21</v>
      </c>
      <c r="I139" t="s">
        <v>24</v>
      </c>
      <c r="J139" t="s">
        <v>23</v>
      </c>
      <c r="K139">
        <v>861</v>
      </c>
      <c r="L139" s="5">
        <v>66.870580099999998</v>
      </c>
      <c r="M139" s="5">
        <v>110.08656713582636</v>
      </c>
      <c r="N139" s="5">
        <v>-0.35935274510462339</v>
      </c>
      <c r="O139" s="1" t="str">
        <f>HYPERLINK(".\sm_car_250420_1024\sm_car_250420_1024_138_Ca217TrN_MaLSS_ode23t_1.png","figure")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786</v>
      </c>
      <c r="L140" s="5">
        <v>21.383517300000001</v>
      </c>
      <c r="M140" s="5">
        <v>253.78005681332536</v>
      </c>
      <c r="N140" s="5">
        <v>3.8673249127931797E-3</v>
      </c>
      <c r="O140" s="1" t="str">
        <f>HYPERLINK(".\sm_car_250420_1024\sm_car_250420_1024_139_Ca012TrN_MaDLC_ode23t_1.png","figure")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935</v>
      </c>
      <c r="L141" s="5">
        <v>29.6306242</v>
      </c>
      <c r="M141" s="5">
        <v>74.817615996745658</v>
      </c>
      <c r="N141" s="5">
        <v>0.72077054446042399</v>
      </c>
      <c r="O141" s="1" t="str">
        <f>HYPERLINK(".\sm_car_250420_1024\sm_car_250420_1024_140_Ca012TrN_MaIPA_ode23t_1.png","figure")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770</v>
      </c>
      <c r="L142" s="5">
        <v>25.904425</v>
      </c>
      <c r="M142" s="5">
        <v>253.99547271109304</v>
      </c>
      <c r="N142" s="5">
        <v>-5.6520341526375972E-3</v>
      </c>
      <c r="O142" s="1" t="str">
        <f>HYPERLINK(".\sm_car_250420_1024\sm_car_250420_1024_141_Ca142TrN_MaDLC_ode23t_1.png","figure")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1636</v>
      </c>
      <c r="L143" s="5">
        <v>95.958253600000006</v>
      </c>
      <c r="M143" s="5">
        <v>83.378123958063</v>
      </c>
      <c r="N143" s="5">
        <v>0.85366166737846239</v>
      </c>
      <c r="O143" s="1" t="str">
        <f>HYPERLINK(".\sm_car_250420_1024\sm_car_250420_1024_142_Ca142TrN_MaIPA_ode23t_1.png","figure")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482</v>
      </c>
      <c r="L144" s="5">
        <v>30.691322899999999</v>
      </c>
      <c r="M144" s="5">
        <v>254.18905116588712</v>
      </c>
      <c r="N144" s="5">
        <v>4.5587358654605836E-2</v>
      </c>
      <c r="O144" s="1" t="str">
        <f>HYPERLINK(".\sm_car_250420_1024\sm_car_250420_1024_143_Ca145TrN_MaDLC_ode23t_1.png","figure")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329</v>
      </c>
      <c r="L145" s="5">
        <v>22.5243638</v>
      </c>
      <c r="M145" s="5">
        <v>28.08967856285755</v>
      </c>
      <c r="N145" s="5">
        <v>1.5869091630223646E-2</v>
      </c>
      <c r="O145" s="1" t="str">
        <f>HYPERLINK(".\sm_car_250420_1024\sm_car_250420_1024_144_Ca145TrN_MaIPA_ode23t_1.png","figure")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122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420</v>
      </c>
      <c r="L146" s="5">
        <v>22.3110894</v>
      </c>
      <c r="M146" s="5">
        <v>255.75190158488505</v>
      </c>
      <c r="N146" s="5">
        <v>1.0774654573443954E-2</v>
      </c>
      <c r="O146" s="1" t="str">
        <f>HYPERLINK(".\sm_car_250420_1024\sm_car_250420_1024_145_Ca184TrN_MaDLC_ode23t_1.png","figure")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122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336</v>
      </c>
      <c r="L147" s="5">
        <v>23.939929899999999</v>
      </c>
      <c r="M147" s="5">
        <v>55.272887960032172</v>
      </c>
      <c r="N147" s="5">
        <v>5.7852257024535716E-3</v>
      </c>
      <c r="O147" s="1" t="str">
        <f>HYPERLINK(".\sm_car_250420_1024\sm_car_250420_1024_146_Ca184TrN_MaIPA_ode23t_1.png","figure")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107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1954</v>
      </c>
      <c r="L148" s="5">
        <v>53.529829200000002</v>
      </c>
      <c r="M148" s="5">
        <v>255.2348863461624</v>
      </c>
      <c r="N148" s="5">
        <v>1.4893622807115925E-2</v>
      </c>
      <c r="O148" s="1" t="str">
        <f>HYPERLINK(".\sm_car_250420_1024\sm_car_250420_1024_147_Ca204TrN_MaDLC_ode23t_1.png","figure")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107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705</v>
      </c>
      <c r="L149" s="5">
        <v>25.497684799999998</v>
      </c>
      <c r="M149" s="5">
        <v>26.035401245788204</v>
      </c>
      <c r="N149" s="5">
        <v>9.6563362341288757E-3</v>
      </c>
      <c r="O149" s="1" t="str">
        <f>HYPERLINK(".\sm_car_250420_1024\sm_car_250420_1024_148_Ca204TrN_MaIPA_ode23t_1.png","figure")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2724</v>
      </c>
      <c r="L150" s="5">
        <v>60.681245400000002</v>
      </c>
      <c r="M150" s="5">
        <v>-2.0282539589919935E-2</v>
      </c>
      <c r="N150" s="5">
        <v>-0.62234057563320144</v>
      </c>
      <c r="O150" s="1" t="str">
        <f>HYPERLINK(".\sm_car_250420_1024\sm_car_250420_1024_149_Ca012TrN_MaMPK_ode23t_1.png","figure")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3135</v>
      </c>
      <c r="L151" s="5">
        <v>63.345193500000001</v>
      </c>
      <c r="M151" s="5">
        <v>0.78944602788815921</v>
      </c>
      <c r="N151" s="5">
        <v>-0.32244763171547214</v>
      </c>
      <c r="O151" s="1" t="str">
        <f>HYPERLINK(".\sm_car_250420_1024\sm_car_250420_1024_150_Ca012TrN_MaMPC_ode23t_1.png","figure")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2589</v>
      </c>
      <c r="L152" s="5">
        <v>128.57713609999999</v>
      </c>
      <c r="M152" s="5">
        <v>-3.4502634478115607E-3</v>
      </c>
      <c r="N152" s="5">
        <v>-0.54669626514885061</v>
      </c>
      <c r="O152" s="1" t="str">
        <f>HYPERLINK(".\sm_car_250420_1024\sm_car_250420_1024_151_Ca142TrN_MaMPK_ode23t_1.png","figure")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3176</v>
      </c>
      <c r="L153" s="5">
        <v>149.27885449999999</v>
      </c>
      <c r="M153" s="5">
        <v>0.78838774549481627</v>
      </c>
      <c r="N153" s="5">
        <v>-0.36597126170810595</v>
      </c>
      <c r="O153" s="1" t="str">
        <f>HYPERLINK(".\sm_car_250420_1024\sm_car_250420_1024_152_Ca142TrN_MaMPC_ode23t_1.png","figure")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2851</v>
      </c>
      <c r="L154" s="5">
        <v>28.206603999999999</v>
      </c>
      <c r="M154" s="5">
        <v>-1.8694688787418479E-2</v>
      </c>
      <c r="N154" s="5">
        <v>-0.52483382999244454</v>
      </c>
      <c r="O154" s="1" t="str">
        <f>HYPERLINK(".\sm_car_250420_1024\sm_car_250420_1024_153_Ca116TrN_MaMPK_ode23t_1.png","figure")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3382</v>
      </c>
      <c r="L155" s="5">
        <v>29.707937600000001</v>
      </c>
      <c r="M155" s="5">
        <v>0.78926035271040185</v>
      </c>
      <c r="N155" s="5">
        <v>-0.35484003171995726</v>
      </c>
      <c r="O155" s="1" t="str">
        <f>HYPERLINK(".\sm_car_250420_1024\sm_car_250420_1024_154_Ca116TrN_MaMPC_ode23t_1.png","figure")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2725</v>
      </c>
      <c r="L156" s="5">
        <v>97.281631099999998</v>
      </c>
      <c r="M156" s="5">
        <v>-1.6352152207505646E-2</v>
      </c>
      <c r="N156" s="5">
        <v>-0.38955115961826975</v>
      </c>
      <c r="O156" s="1" t="str">
        <f>HYPERLINK(".\sm_car_250420_1024\sm_car_250420_1024_155_Ca143TrN_MaMPK_ode23t_1.png","figure")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2858</v>
      </c>
      <c r="L157" s="5">
        <v>120.98578259999999</v>
      </c>
      <c r="M157" s="5">
        <v>0.78924475307381314</v>
      </c>
      <c r="N157" s="5">
        <v>-0.25885295262285996</v>
      </c>
      <c r="O157" s="1" t="str">
        <f>HYPERLINK(".\sm_car_250420_1024\sm_car_250420_1024_156_Ca143TrN_MaMPC_ode23t_1.png","figure")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3165</v>
      </c>
      <c r="L158" s="5">
        <v>87.980970600000006</v>
      </c>
      <c r="M158" s="5">
        <v>-1.8442074981657355E-2</v>
      </c>
      <c r="N158" s="5">
        <v>-0.55562528870067096</v>
      </c>
      <c r="O158" s="1" t="str">
        <f>HYPERLINK(".\sm_car_250420_1024\sm_car_250420_1024_157_Ca166TrN_MaMPK_ode23t_1.png","figure")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3561</v>
      </c>
      <c r="L159" s="5">
        <v>99.111710400000007</v>
      </c>
      <c r="M159" s="5">
        <v>0.78886327840193182</v>
      </c>
      <c r="N159" s="5">
        <v>-0.35632617784695592</v>
      </c>
      <c r="O159" s="1" t="str">
        <f>HYPERLINK(".\sm_car_250420_1024\sm_car_250420_1024_158_Ca166TrN_MaMPC_ode23t_1.png","figure")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3143</v>
      </c>
      <c r="L160" s="5">
        <v>81.557781399999996</v>
      </c>
      <c r="M160" s="5">
        <v>-1.9818241808769246E-2</v>
      </c>
      <c r="N160" s="5">
        <v>-0.55641306959808512</v>
      </c>
      <c r="O160" s="1" t="str">
        <f>HYPERLINK(".\sm_car_250420_1024\sm_car_250420_1024_159_Ca169TrN_MaMPK_ode23t_1.png","figure")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3393</v>
      </c>
      <c r="L161" s="5">
        <v>87.616505000000004</v>
      </c>
      <c r="M161" s="5">
        <v>0.78818961813435529</v>
      </c>
      <c r="N161" s="5">
        <v>-0.35561244106199419</v>
      </c>
      <c r="O161" s="1" t="str">
        <f>HYPERLINK(".\sm_car_250420_1024\sm_car_250420_1024_160_Ca169TrN_MaMPC_ode23t_1.png","figure")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122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2074</v>
      </c>
      <c r="L162" s="5">
        <v>103.1733922</v>
      </c>
      <c r="M162" s="5">
        <v>-1.0236132932835235E-2</v>
      </c>
      <c r="N162" s="5">
        <v>-0.69695291334362242</v>
      </c>
      <c r="O162" s="1" t="str">
        <f>HYPERLINK(".\sm_car_250420_1024\sm_car_250420_1024_161_Ca184TrN_MaMPK_ode23t_1.png","figure")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122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2169</v>
      </c>
      <c r="L163" s="5">
        <v>103.19567170000001</v>
      </c>
      <c r="M163" s="5">
        <v>0.78919646451335801</v>
      </c>
      <c r="N163" s="5">
        <v>-0.32942385098107274</v>
      </c>
      <c r="O163" s="1" t="str">
        <f>HYPERLINK(".\sm_car_250420_1024\sm_car_250420_1024_162_Ca184TrN_MaMPC_ode23t_1.png","figure")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108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3161</v>
      </c>
      <c r="L164" s="5">
        <v>79.338099700000001</v>
      </c>
      <c r="M164" s="5">
        <v>-1.7866760636508827E-2</v>
      </c>
      <c r="N164" s="5">
        <v>-0.55645097284176481</v>
      </c>
      <c r="O164" s="1" t="str">
        <f>HYPERLINK(".\sm_car_250420_1024\sm_car_250420_1024_163_Ca195TrN_MaMPK_ode23t_1.png","figure")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108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3385</v>
      </c>
      <c r="L165" s="5">
        <v>76.724291600000001</v>
      </c>
      <c r="M165" s="5">
        <v>0.78807444183406261</v>
      </c>
      <c r="N165" s="5">
        <v>-0.35561427340597707</v>
      </c>
      <c r="O165" s="1" t="str">
        <f>HYPERLINK(".\sm_car_250420_1024\sm_car_250420_1024_164_Ca195TrN_MaMPC_ode23t_1.png","figure")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122</v>
      </c>
      <c r="E166" t="s">
        <v>108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2158</v>
      </c>
      <c r="L166" s="5">
        <v>61.708091699999997</v>
      </c>
      <c r="M166" s="5">
        <v>-2.1567771057297652E-2</v>
      </c>
      <c r="N166" s="5">
        <v>-0.69680557744416227</v>
      </c>
      <c r="O166" s="1" t="str">
        <f>HYPERLINK(".\sm_car_250420_1024\sm_car_250420_1024_165_Ca198TrN_MaMPK_ode23t_1.png","figure")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122</v>
      </c>
      <c r="E167" t="s">
        <v>108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2179</v>
      </c>
      <c r="L167" s="5">
        <v>62.793325099999997</v>
      </c>
      <c r="M167" s="5">
        <v>0.78673515214097378</v>
      </c>
      <c r="N167" s="5">
        <v>-0.3293648002566576</v>
      </c>
      <c r="O167" s="1" t="str">
        <f>HYPERLINK(".\sm_car_250420_1024\sm_car_250420_1024_166_Ca198TrN_MaMPC_ode23t_1.png","figure")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514</v>
      </c>
      <c r="L168" s="5">
        <v>24.659402799999999</v>
      </c>
      <c r="M168" s="5">
        <v>72.552867962168321</v>
      </c>
      <c r="N168" s="5">
        <v>-0.79755480318982008</v>
      </c>
      <c r="O168" s="1" t="str">
        <f>HYPERLINK(".\sm_car_250420_1024\sm_car_250420_1024_167_Ca151TrN_MaLSS_ode23t_1.png","figure")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533</v>
      </c>
      <c r="L169" s="5">
        <v>26.054524700000002</v>
      </c>
      <c r="M169" s="5">
        <v>70.960276007449281</v>
      </c>
      <c r="N169" s="5">
        <v>-0.52571295952416486</v>
      </c>
      <c r="O169" s="1" t="str">
        <f>HYPERLINK(".\sm_car_250420_1024\sm_car_250420_1024_168_Ca152TrN_MaLSS_ode23t_1.png","figure")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550</v>
      </c>
      <c r="L170" s="5">
        <v>24.9045123</v>
      </c>
      <c r="M170" s="5">
        <v>70.800196010875865</v>
      </c>
      <c r="N170" s="5">
        <v>-0.87215933897520881</v>
      </c>
      <c r="O170" s="1" t="str">
        <f>HYPERLINK(".\sm_car_250420_1024\sm_car_250420_1024_169_Ca153TrN_MaLSS_ode23t_1.png","figure")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109</v>
      </c>
      <c r="H171" t="s">
        <v>21</v>
      </c>
      <c r="I171" t="s">
        <v>24</v>
      </c>
      <c r="J171" t="s">
        <v>23</v>
      </c>
      <c r="K171">
        <v>484</v>
      </c>
      <c r="L171" s="5">
        <v>28.9801027</v>
      </c>
      <c r="M171" s="5">
        <v>70.986968277698281</v>
      </c>
      <c r="N171" s="5">
        <v>-0.35977129595688356</v>
      </c>
      <c r="O171" s="1" t="str">
        <f>HYPERLINK(".\sm_car_250420_1024\sm_car_250420_1024_170_Ca154TrN_MaLSS_ode23t_1.png","figure")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565</v>
      </c>
      <c r="L172" s="5">
        <v>35.920209399999997</v>
      </c>
      <c r="M172" s="5">
        <v>70.840776579245031</v>
      </c>
      <c r="N172" s="5">
        <v>-0.84727577892306893</v>
      </c>
      <c r="O172" s="1" t="str">
        <f>HYPERLINK(".\sm_car_250420_1024\sm_car_250420_1024_171_Ca155TrN_MaLSS_ode23t_1.png","figure")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 s="5">
        <v>14.4653206</v>
      </c>
      <c r="M173" s="5">
        <v>231.38923252163076</v>
      </c>
      <c r="N173" s="5">
        <v>2.2944610708496901E-3</v>
      </c>
      <c r="O173" s="1" t="str">
        <f>HYPERLINK(".\sm_car_250420_1024\sm_car_250420_1024_172_Ca004TrN_MaWOT_ode3_1.png","figure")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 s="5">
        <v>11.549526699999999</v>
      </c>
      <c r="M174" s="5">
        <v>71.253969951402098</v>
      </c>
      <c r="N174" s="5">
        <v>-0.54014322697826567</v>
      </c>
      <c r="O174" s="1" t="str">
        <f>HYPERLINK(".\sm_car_250420_1024\sm_car_250420_1024_173_Ca004TrN_MaLSS_ode3_1.png","figure")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 s="5">
        <v>11.628457600000001</v>
      </c>
      <c r="M175" s="5">
        <v>63.785889456714656</v>
      </c>
      <c r="N175" s="5">
        <v>-25.043861215377692</v>
      </c>
      <c r="O175" s="1" t="str">
        <f>HYPERLINK(".\sm_car_250420_1024\sm_car_250420_1024_174_Ca004TrN_MaTUR_ode3_1.png","figure")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 s="5">
        <v>6.5040070999999999</v>
      </c>
      <c r="M176" s="5">
        <v>242.70379428436041</v>
      </c>
      <c r="N176" s="5">
        <v>0.23327324309701689</v>
      </c>
      <c r="O176" s="1" t="str">
        <f>HYPERLINK(".\sm_car_250420_1024\sm_car_250420_1024_175_Ca116TrN_MaWOT_ode3_1.png","figure")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 s="5">
        <v>5.2988873999999999</v>
      </c>
      <c r="M177" s="5">
        <v>74.659491982450774</v>
      </c>
      <c r="N177" s="5">
        <v>-0.34093758006291858</v>
      </c>
      <c r="O177" s="1" t="str">
        <f>HYPERLINK(".\sm_car_250420_1024\sm_car_250420_1024_176_Ca116TrN_MaLSS_ode3_1.png","figure")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 s="5">
        <v>5.3709717000000001</v>
      </c>
      <c r="M178" s="5">
        <v>71.32397117118802</v>
      </c>
      <c r="N178" s="5">
        <v>-17.591551103430934</v>
      </c>
      <c r="O178" s="1" t="str">
        <f>HYPERLINK(".\sm_car_250420_1024\sm_car_250420_1024_177_Ca116TrN_MaTUR_ode3_1.png","figure")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 s="5">
        <v>3.8579143</v>
      </c>
      <c r="M179" s="5">
        <v>242.88013068819623</v>
      </c>
      <c r="N179" s="5">
        <v>0.23307974035338433</v>
      </c>
      <c r="O179" s="1" t="str">
        <f>HYPERLINK(".\sm_car_250420_1024\sm_car_250420_1024_178_Ca124TrN_MaWOT_ode3_1.png","figure")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 s="5">
        <v>3.2882414999999998</v>
      </c>
      <c r="M180" s="5">
        <v>74.798394612599097</v>
      </c>
      <c r="N180" s="5">
        <v>-0.34251622055333664</v>
      </c>
      <c r="O180" s="1" t="str">
        <f>HYPERLINK(".\sm_car_250420_1024\sm_car_250420_1024_179_Ca124TrN_MaLSS_ode3_1.png","figure")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 s="5">
        <v>3.1325025000000002</v>
      </c>
      <c r="M181" s="5">
        <v>71.449352968456878</v>
      </c>
      <c r="N181" s="5">
        <v>-17.63759605520924</v>
      </c>
      <c r="O181" s="1" t="str">
        <f>HYPERLINK(".\sm_car_250420_1024\sm_car_250420_1024_180_Ca124TrN_MaTUR_ode3_1.png","figure")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 s="5">
        <v>19.6260306</v>
      </c>
      <c r="M182" s="5">
        <v>405.30632134100546</v>
      </c>
      <c r="N182" s="5">
        <v>1.5698091305946216</v>
      </c>
      <c r="O182" s="1" t="str">
        <f>HYPERLINK(".\sm_car_250420_1024\sm_car_250420_1024_181_Ca141TrN_MaWOT_ode3_1.png","figure")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 s="5">
        <v>16.5700188</v>
      </c>
      <c r="M183" s="5">
        <v>154.47541568034066</v>
      </c>
      <c r="N183" s="5">
        <v>-0.5837101190115932</v>
      </c>
      <c r="O183" s="1" t="str">
        <f>HYPERLINK(".\sm_car_250420_1024\sm_car_250420_1024_182_Ca141TrN_MaLSS_ode3_1.png","figure")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 s="5">
        <v>16.396379499999998</v>
      </c>
      <c r="M184" s="5">
        <v>98.346090981501419</v>
      </c>
      <c r="N184" s="5">
        <v>-87.528834297815479</v>
      </c>
      <c r="O184" s="1" t="str">
        <f>HYPERLINK(".\sm_car_250420_1024\sm_car_250420_1024_183_Ca141TrN_MaTUR_ode3_1.png","figure")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2853</v>
      </c>
      <c r="L185" s="5">
        <v>13.1840872</v>
      </c>
      <c r="M185" s="5">
        <v>96.209777371576479</v>
      </c>
      <c r="N185" s="5">
        <v>-6.268717987411708E-2</v>
      </c>
      <c r="O185" s="1" t="str">
        <f>HYPERLINK(".\sm_car_250420_1024\sm_car_250420_1024_184_Ca145TrN_MaWOT_ode3_1.png","figure")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2381</v>
      </c>
      <c r="L186" s="5">
        <v>10.574281300000001</v>
      </c>
      <c r="M186" s="5">
        <v>25.347056822807058</v>
      </c>
      <c r="N186" s="5">
        <v>-5.5468035674094057E-2</v>
      </c>
      <c r="O186" s="1" t="str">
        <f>HYPERLINK(".\sm_car_250420_1024\sm_car_250420_1024_185_Ca145TrN_MaLSS_ode3_1.png","figure")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 s="5">
        <v>10.5884079</v>
      </c>
      <c r="M187" s="5">
        <v>25.18709553334434</v>
      </c>
      <c r="N187" s="5">
        <v>-2.6264793968017099</v>
      </c>
      <c r="O187" s="1" t="str">
        <f>HYPERLINK(".\sm_car_250420_1024\sm_car_250420_1024_186_Ca145TrN_MaTUR_ode3_1.png","figure")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110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2855</v>
      </c>
      <c r="L188" s="5">
        <v>14.3459872</v>
      </c>
      <c r="M188" s="5">
        <v>96.878381386336329</v>
      </c>
      <c r="N188" s="5">
        <v>0.14646621937649884</v>
      </c>
      <c r="O188" s="1" t="str">
        <f>HYPERLINK(".\sm_car_250420_1024\sm_car_250420_1024_187_Ca199TrN_MaWOT_ode3_1.png","figure")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110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2380</v>
      </c>
      <c r="L189" s="5">
        <v>12.4856163</v>
      </c>
      <c r="M189" s="5">
        <v>25.961292515468749</v>
      </c>
      <c r="N189" s="5">
        <v>-2.8540310149333017E-2</v>
      </c>
      <c r="O189" s="1" t="str">
        <f>HYPERLINK(".\sm_car_250420_1024\sm_car_250420_1024_188_Ca199TrN_MaLSS_ode3_1.png","figure")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110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2383</v>
      </c>
      <c r="L190" s="5">
        <v>11.868525500000001</v>
      </c>
      <c r="M190" s="5">
        <v>25.754329299585113</v>
      </c>
      <c r="N190" s="5">
        <v>-2.678209467543446</v>
      </c>
      <c r="O190" s="1" t="str">
        <f>HYPERLINK(".\sm_car_250420_1024\sm_car_250420_1024_189_Ca199TrN_MaTUR_ode3_1.png","figure")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551</v>
      </c>
      <c r="L191" s="5">
        <v>20.763996800000001</v>
      </c>
      <c r="M191" s="5">
        <v>255.31020999060303</v>
      </c>
      <c r="N191" s="5">
        <v>-5.9865527037574751E-3</v>
      </c>
      <c r="O191" s="1" t="str">
        <f>HYPERLINK(".\sm_car_250420_1024\sm_car_250420_1024_190_Ca139TrN_MaDLC_ode23t_1.png","figure")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907</v>
      </c>
      <c r="L192" s="5">
        <v>57.524085900000003</v>
      </c>
      <c r="M192" s="5">
        <v>253.19422410571082</v>
      </c>
      <c r="N192" s="5">
        <v>0.17928967508170945</v>
      </c>
      <c r="O192" s="1" t="str">
        <f>HYPERLINK(".\sm_car_250420_1024\sm_car_250420_1024_191_Ca139TrE_MaDLC_ode23t_1.png","figure")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1107</v>
      </c>
      <c r="L193" s="5">
        <v>84.684240200000005</v>
      </c>
      <c r="M193" s="5">
        <v>253.9170685375887</v>
      </c>
      <c r="N193" s="5">
        <v>-6.3716323929678964E-3</v>
      </c>
      <c r="O193" s="1" t="str">
        <f>HYPERLINK(".\sm_car_250420_1024\sm_car_250420_1024_192_Ca139TrT_MaDLC_ode23t_1.png","figure")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791</v>
      </c>
      <c r="L194" s="5">
        <v>40.538105899999998</v>
      </c>
      <c r="M194" s="5">
        <v>254.11814799565906</v>
      </c>
      <c r="N194" s="5">
        <v>1.1888006245191818E-2</v>
      </c>
      <c r="O194" s="1" t="str">
        <f>HYPERLINK(".\sm_car_250420_1024\sm_car_250420_1024_193_Ca139TrE_MaDLC_ode23t_1.png","figure")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632</v>
      </c>
      <c r="L195" s="5">
        <v>18.956599700000002</v>
      </c>
      <c r="M195" s="5">
        <v>254.05449588650123</v>
      </c>
      <c r="N195" s="5">
        <v>3.2734466477277735E-3</v>
      </c>
      <c r="O195" s="1" t="str">
        <f>HYPERLINK(".\sm_car_250420_1024\sm_car_250420_1024_194_Ca002TrN_MaDLC_ode23t_1.png","figure")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791</v>
      </c>
      <c r="L196" s="5">
        <v>41.180835799999997</v>
      </c>
      <c r="M196" s="5">
        <v>253.27481301459767</v>
      </c>
      <c r="N196" s="5">
        <v>3.691488723377212E-3</v>
      </c>
      <c r="O196" s="1" t="str">
        <f>HYPERLINK(".\sm_car_250420_1024\sm_car_250420_1024_195_Ca002TrE_MaDLC_ode23t_1.png","figure")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920</v>
      </c>
      <c r="L197" s="5">
        <v>48.805924699999998</v>
      </c>
      <c r="M197" s="5">
        <v>253.76390676132178</v>
      </c>
      <c r="N197" s="5">
        <v>3.3925402634729096E-3</v>
      </c>
      <c r="O197" s="1" t="str">
        <f>HYPERLINK(".\sm_car_250420_1024\sm_car_250420_1024_196_Ca002TrT_MaDLC_ode23t_1.png","figure")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804</v>
      </c>
      <c r="L198" s="5">
        <v>32.2701864</v>
      </c>
      <c r="M198" s="5">
        <v>253.24386665456848</v>
      </c>
      <c r="N198" s="5">
        <v>3.7046768084856296E-3</v>
      </c>
      <c r="O198" s="1" t="str">
        <f>HYPERLINK(".\sm_car_250420_1024\sm_car_250420_1024_197_Ca002TrE_MaDLC_ode23t_1.png","figure")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482</v>
      </c>
      <c r="L199" s="5">
        <v>31.147336599999999</v>
      </c>
      <c r="M199" s="5">
        <v>254.18905116588712</v>
      </c>
      <c r="N199" s="5">
        <v>4.5587358654605836E-2</v>
      </c>
      <c r="O199" s="1" t="str">
        <f>HYPERLINK(".\sm_car_250420_1024\sm_car_250420_1024_198_Ca145TrN_MaDLC_ode23t_1.png","figure")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559</v>
      </c>
      <c r="L200" s="5">
        <v>60.903920999999997</v>
      </c>
      <c r="M200" s="5">
        <v>253.87424868900791</v>
      </c>
      <c r="N200" s="5">
        <v>4.7209016051876773E-2</v>
      </c>
      <c r="O200" s="1" t="str">
        <f>HYPERLINK(".\sm_car_250420_1024\sm_car_250420_1024_199_Ca145TrE_MaDLC_ode23t_1.png","figure")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712</v>
      </c>
      <c r="L201" s="5">
        <v>82.806147199999998</v>
      </c>
      <c r="M201" s="5">
        <v>254.98722566055199</v>
      </c>
      <c r="N201" s="5">
        <v>4.2834630477733171E-2</v>
      </c>
      <c r="O201" s="1" t="str">
        <f>HYPERLINK(".\sm_car_250420_1024\sm_car_250420_1024_200_Ca145TrT_MaDLC_ode23t_1.png","figure")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561</v>
      </c>
      <c r="L202" s="5">
        <v>52.825008799999999</v>
      </c>
      <c r="M202" s="5">
        <v>253.5367796072594</v>
      </c>
      <c r="N202" s="5">
        <v>4.8469947644149691E-2</v>
      </c>
      <c r="O202" s="1" t="str">
        <f>HYPERLINK(".\sm_car_250420_1024\sm_car_250420_1024_201_Ca145TrE_MaDLC_ode23t_1.png","figure")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110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485</v>
      </c>
      <c r="L203" s="5">
        <v>15.2150433</v>
      </c>
      <c r="M203" s="5">
        <v>255.34534721843988</v>
      </c>
      <c r="N203" s="5">
        <v>4.1422564933204065E-2</v>
      </c>
      <c r="O203" s="1" t="str">
        <f>HYPERLINK(".\sm_car_250420_1024\sm_car_250420_1024_202_Ca199TrN_MaDLC_ode23t_1.png","figure")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110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556</v>
      </c>
      <c r="L204" s="5">
        <v>32.849061599999999</v>
      </c>
      <c r="M204" s="5">
        <v>253.84395054032126</v>
      </c>
      <c r="N204" s="5">
        <v>4.7312842685008683E-2</v>
      </c>
      <c r="O204" s="1" t="str">
        <f>HYPERLINK(".\sm_car_250420_1024\sm_car_250420_1024_203_Ca199TrE_MaDLC_ode23t_1.png","figure")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110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634</v>
      </c>
      <c r="L205" s="5">
        <v>34.900782900000003</v>
      </c>
      <c r="M205" s="5">
        <v>254.12770856683409</v>
      </c>
      <c r="N205" s="5">
        <v>4.5845620406335996E-2</v>
      </c>
      <c r="O205" s="1" t="str">
        <f>HYPERLINK(".\sm_car_250420_1024\sm_car_250420_1024_204_Ca199TrT_MaDLC_ode23t_1.png","figure")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110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556</v>
      </c>
      <c r="L206" s="5">
        <v>25.387884700000001</v>
      </c>
      <c r="M206" s="5">
        <v>254.12818212358161</v>
      </c>
      <c r="N206" s="5">
        <v>4.6227610846161227E-2</v>
      </c>
      <c r="O206" s="1" t="str">
        <f>HYPERLINK(".\sm_car_250420_1024\sm_car_250420_1024_205_Ca199TrE_MaDLC_ode23t_1.png","figure")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108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468</v>
      </c>
      <c r="L207" s="5">
        <v>22.019841700000001</v>
      </c>
      <c r="M207" s="5">
        <v>259.59891280678067</v>
      </c>
      <c r="N207" s="5">
        <v>5.0015233228867846</v>
      </c>
      <c r="O207" s="1" t="str">
        <f>HYPERLINK(".\sm_car_250420_1024\sm_car_250420_1024_206_Ca189TrE_MaTRD_ode23t_1.png","figure")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108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639</v>
      </c>
      <c r="L208" s="5">
        <v>31.163602900000001</v>
      </c>
      <c r="M208" s="5">
        <v>259.57261501734786</v>
      </c>
      <c r="N208" s="5">
        <v>4.9172535529803234</v>
      </c>
      <c r="O208" s="1" t="str">
        <f>HYPERLINK(".\sm_car_250420_1024\sm_car_250420_1024_207_Ca189TrU_MaTRD_ode23t_1.png","figure")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672</v>
      </c>
      <c r="L209" s="5">
        <v>19.3669571</v>
      </c>
      <c r="M209" s="5">
        <v>-5.5504694434747037E-3</v>
      </c>
      <c r="N209" s="5">
        <v>-4.1404194951746853E-4</v>
      </c>
      <c r="O209" s="1" t="str">
        <f>HYPERLINK(".\sm_car_250420_1024\sm_car_250420_1024_208_Ca149TrN_MaPST_ode23t_1.png","figure")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1598</v>
      </c>
      <c r="L210" s="5">
        <v>77.748089399999998</v>
      </c>
      <c r="M210" s="5">
        <v>36.40115693666062</v>
      </c>
      <c r="N210" s="5">
        <v>0.35020705875206404</v>
      </c>
      <c r="O210" s="1" t="str">
        <f>HYPERLINK(".\sm_car_250420_1024\sm_car_250420_1024_209_Ca139TrN_MaSKD_ode23t_1.png","figure")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1075</v>
      </c>
      <c r="L211" s="5">
        <v>64.353884199999996</v>
      </c>
      <c r="M211" s="5">
        <v>3.4985791220167854</v>
      </c>
      <c r="N211" s="5">
        <v>27.097015776063849</v>
      </c>
      <c r="O211" s="1" t="str">
        <f>HYPERLINK(".\sm_car_250420_1024\sm_car_250420_1024_210_Ca139TrN_MaRAD_ode23t_1.png","figure")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122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1338</v>
      </c>
      <c r="L212" s="5">
        <v>98.362519199999994</v>
      </c>
      <c r="M212" s="5">
        <v>36.655202156183201</v>
      </c>
      <c r="N212" s="5">
        <v>0.2397032329658752</v>
      </c>
      <c r="O212" s="1" t="str">
        <f>HYPERLINK(".\sm_car_250420_1024\sm_car_250420_1024_211_Ca184TrN_MaSKD_ode23t_1.png","figure")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122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625</v>
      </c>
      <c r="L213" s="5">
        <v>44.412136500000003</v>
      </c>
      <c r="M213" s="5">
        <v>13.88475447389755</v>
      </c>
      <c r="N213" s="5">
        <v>23.763626991696441</v>
      </c>
      <c r="O213" s="1" t="str">
        <f>HYPERLINK(".\sm_car_250420_1024\sm_car_250420_1024_212_Ca184TrN_MaRAD_ode23t_1.png","figure")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122</v>
      </c>
      <c r="E214" t="s">
        <v>108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1404</v>
      </c>
      <c r="L214" s="5">
        <v>64.265662300000002</v>
      </c>
      <c r="M214" s="5">
        <v>36.66103588549062</v>
      </c>
      <c r="N214" s="5">
        <v>0.23936466819609897</v>
      </c>
      <c r="O214" s="1" t="str">
        <f>HYPERLINK(".\sm_car_250420_1024\sm_car_250420_1024_213_Ca198TrN_MaSKD_ode23t_1.png","figure")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122</v>
      </c>
      <c r="E215" t="s">
        <v>108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667</v>
      </c>
      <c r="L215" s="5">
        <v>29.650121800000001</v>
      </c>
      <c r="M215" s="5">
        <v>13.858153899610237</v>
      </c>
      <c r="N215" s="5">
        <v>23.710800807876534</v>
      </c>
      <c r="O215" s="1" t="str">
        <f>HYPERLINK(".\sm_car_250420_1024\sm_car_250420_1024_214_Ca198TrN_MaRAD_ode23t_1.png","figure")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108</v>
      </c>
      <c r="F216" t="s">
        <v>19</v>
      </c>
      <c r="G216" t="s">
        <v>26</v>
      </c>
      <c r="H216" t="s">
        <v>21</v>
      </c>
      <c r="I216" t="s">
        <v>129</v>
      </c>
      <c r="J216" t="s">
        <v>23</v>
      </c>
      <c r="K216">
        <v>753</v>
      </c>
      <c r="L216" s="5">
        <v>24.043166800000002</v>
      </c>
      <c r="M216" s="5">
        <v>120.13579708800647</v>
      </c>
      <c r="N216" s="5">
        <v>-15.840310279143154</v>
      </c>
      <c r="O216" s="1" t="str">
        <f>HYPERLINK(".\sm_car_250420_1024\sm_car_250420_1024_215_Ca189TrN_MaFSH_ode23t_1.png","figure")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108</v>
      </c>
      <c r="F217" t="s">
        <v>19</v>
      </c>
      <c r="G217" t="s">
        <v>26</v>
      </c>
      <c r="H217" t="s">
        <v>21</v>
      </c>
      <c r="I217" t="s">
        <v>130</v>
      </c>
      <c r="J217" t="s">
        <v>23</v>
      </c>
      <c r="K217">
        <v>534</v>
      </c>
      <c r="L217" s="5">
        <v>14.3991782</v>
      </c>
      <c r="M217" s="5">
        <v>117.00435455544654</v>
      </c>
      <c r="N217" s="5">
        <v>-9.4450937801849904</v>
      </c>
      <c r="O217" s="1" t="str">
        <f>HYPERLINK(".\sm_car_250420_1024\sm_car_250420_1024_216_Ca189TrN_MaSWD_ode23t_1.png","figure")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108</v>
      </c>
      <c r="F218" t="s">
        <v>19</v>
      </c>
      <c r="G218" t="s">
        <v>26</v>
      </c>
      <c r="H218" t="s">
        <v>21</v>
      </c>
      <c r="I218" t="s">
        <v>131</v>
      </c>
      <c r="J218" t="s">
        <v>23</v>
      </c>
      <c r="K218">
        <v>532</v>
      </c>
      <c r="L218" s="5">
        <v>17.396875600000001</v>
      </c>
      <c r="M218" s="5">
        <v>100.62725969050994</v>
      </c>
      <c r="N218" s="5">
        <v>18.071864626897668</v>
      </c>
      <c r="O218" s="1" t="str">
        <f>HYPERLINK(".\sm_car_250420_1024\sm_car_250420_1024_217_Ca189TrN_MaRST_ode23t_1.png","figure")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108</v>
      </c>
      <c r="F219" t="s">
        <v>19</v>
      </c>
      <c r="G219" t="s">
        <v>26</v>
      </c>
      <c r="H219" t="s">
        <v>21</v>
      </c>
      <c r="I219" t="s">
        <v>132</v>
      </c>
      <c r="J219" t="s">
        <v>23</v>
      </c>
      <c r="K219">
        <v>605</v>
      </c>
      <c r="L219" s="5">
        <v>35.681175199999998</v>
      </c>
      <c r="M219" s="5">
        <v>230.87729631640349</v>
      </c>
      <c r="N219" s="5">
        <v>6.3677194495132719E-2</v>
      </c>
      <c r="O219" s="1" t="str">
        <f>HYPERLINK(".\sm_car_250420_1024\sm_car_250420_1024_218_Ca189TrN_MaSLA_ode23t_1.png","figure")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124</v>
      </c>
      <c r="E220" t="s">
        <v>108</v>
      </c>
      <c r="F220" t="s">
        <v>19</v>
      </c>
      <c r="G220" t="s">
        <v>26</v>
      </c>
      <c r="H220" t="s">
        <v>21</v>
      </c>
      <c r="I220" t="s">
        <v>129</v>
      </c>
      <c r="J220" t="s">
        <v>23</v>
      </c>
      <c r="K220">
        <v>685</v>
      </c>
      <c r="L220" s="5">
        <v>14.1957193</v>
      </c>
      <c r="M220" s="5">
        <v>90.639969209812023</v>
      </c>
      <c r="N220" s="5">
        <v>-21.970777345486919</v>
      </c>
      <c r="O220" s="1" t="str">
        <f>HYPERLINK(".\sm_car_250420_1024\sm_car_250420_1024_219_Ca218TrN_MaFSH_ode23t_1.png","figure")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124</v>
      </c>
      <c r="E221" t="s">
        <v>108</v>
      </c>
      <c r="F221" t="s">
        <v>19</v>
      </c>
      <c r="G221" t="s">
        <v>26</v>
      </c>
      <c r="H221" t="s">
        <v>21</v>
      </c>
      <c r="I221" t="s">
        <v>130</v>
      </c>
      <c r="J221" t="s">
        <v>23</v>
      </c>
      <c r="K221">
        <v>553</v>
      </c>
      <c r="L221" s="5">
        <v>10.497525100000001</v>
      </c>
      <c r="M221" s="5">
        <v>125.30960576473279</v>
      </c>
      <c r="N221" s="5">
        <v>-8.5975494221952946</v>
      </c>
      <c r="O221" s="1" t="str">
        <f>HYPERLINK(".\sm_car_250420_1024\sm_car_250420_1024_220_Ca218TrN_MaSWD_ode23t_1.png","figure")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124</v>
      </c>
      <c r="E222" t="s">
        <v>108</v>
      </c>
      <c r="F222" t="s">
        <v>19</v>
      </c>
      <c r="G222" t="s">
        <v>26</v>
      </c>
      <c r="H222" t="s">
        <v>21</v>
      </c>
      <c r="I222" t="s">
        <v>131</v>
      </c>
      <c r="J222" t="s">
        <v>23</v>
      </c>
      <c r="K222">
        <v>474</v>
      </c>
      <c r="L222" s="5">
        <v>10.389427100000001</v>
      </c>
      <c r="M222" s="5">
        <v>90.664079833571748</v>
      </c>
      <c r="N222" s="5">
        <v>28.882458606752738</v>
      </c>
      <c r="O222" s="1" t="str">
        <f>HYPERLINK(".\sm_car_250420_1024\sm_car_250420_1024_221_Ca218TrN_MaRST_ode23t_1.png","figure")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124</v>
      </c>
      <c r="E223" t="s">
        <v>108</v>
      </c>
      <c r="F223" t="s">
        <v>19</v>
      </c>
      <c r="G223" t="s">
        <v>26</v>
      </c>
      <c r="H223" t="s">
        <v>21</v>
      </c>
      <c r="I223" t="s">
        <v>132</v>
      </c>
      <c r="J223" t="s">
        <v>23</v>
      </c>
      <c r="K223">
        <v>556</v>
      </c>
      <c r="L223" s="5">
        <v>21.2543717</v>
      </c>
      <c r="M223" s="5">
        <v>230.17967120445542</v>
      </c>
      <c r="N223" s="5">
        <v>6.6745167681241377E-2</v>
      </c>
      <c r="O223" s="1" t="str">
        <f>HYPERLINK(".\sm_car_250420_1024\sm_car_250420_1024_222_Ca218TrN_MaSLA_ode23t_1.png","figure")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26620</v>
      </c>
      <c r="L224" s="5">
        <v>792.65940599999999</v>
      </c>
      <c r="M224" s="5">
        <v>19.452923429854465</v>
      </c>
      <c r="N224" s="5">
        <v>2.7252186782144152</v>
      </c>
      <c r="O224" s="1" t="str">
        <f>HYPERLINK(".\sm_car_250420_1024\sm_car_250420_1024_223_Ca156TrN_MaIPA_ode23t.png","figure")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17625</v>
      </c>
      <c r="L225" s="5">
        <v>521.19952420000004</v>
      </c>
      <c r="M225" s="5">
        <v>16.354383687405829</v>
      </c>
      <c r="N225" s="5">
        <v>0.57188839244563583</v>
      </c>
      <c r="O225" s="1" t="str">
        <f>HYPERLINK(".\sm_car_250420_1024\sm_car_250420_1024_224_Ca130TrN_MaIPA_ode23t.png","figure")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1364</v>
      </c>
      <c r="L226" s="5">
        <v>41.909517600000001</v>
      </c>
      <c r="M226" s="5">
        <v>338.19803600032606</v>
      </c>
      <c r="N226" s="5">
        <v>0.65865479607955635</v>
      </c>
      <c r="O226" s="1" t="str">
        <f>HYPERLINK(".\sm_car_250420_1024\sm_car_250420_1024_225_Ca171TrN_MaRDP_ode23t_1.png","figure")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1262</v>
      </c>
      <c r="L227" s="5">
        <v>23.272929900000001</v>
      </c>
      <c r="M227" s="5">
        <v>138.25830839634645</v>
      </c>
      <c r="N227" s="5">
        <v>3.7488794528985486E-2</v>
      </c>
      <c r="O227" s="1" t="str">
        <f>HYPERLINK(".\sm_car_250420_1024\sm_car_250420_1024_226_Ca172TrN_MaRDP_ode23t_1.png","figure")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1436</v>
      </c>
      <c r="L228" s="5">
        <v>36.125015900000001</v>
      </c>
      <c r="M228" s="5">
        <v>364.27307513500347</v>
      </c>
      <c r="N228" s="5">
        <v>0.73180865787911131</v>
      </c>
      <c r="O228" s="1" t="str">
        <f>HYPERLINK(".\sm_car_250420_1024\sm_car_250420_1024_227_Ca139TrN_MaZPL_ode23t_1.png","figure")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2097</v>
      </c>
      <c r="L229" s="5">
        <v>19.183282699999999</v>
      </c>
      <c r="M229" s="5">
        <v>397.67062233406364</v>
      </c>
      <c r="N229" s="5">
        <v>0.3347888389790637</v>
      </c>
      <c r="O229" s="1" t="str">
        <f>HYPERLINK(".\sm_car_250420_1024\sm_car_250420_1024_228_Ca165TrN_MaZPL_ode23t_1.png","figure")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1441</v>
      </c>
      <c r="L230" s="5">
        <v>42.508143500000003</v>
      </c>
      <c r="M230" s="5">
        <v>363.87062182659861</v>
      </c>
      <c r="N230" s="5">
        <v>0.72765483272016618</v>
      </c>
      <c r="O230" s="1" t="str">
        <f>HYPERLINK(".\sm_car_250420_1024\sm_car_250420_1024_229_Ca171TrN_MaZPL_ode23t_1.png","figure")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503</v>
      </c>
      <c r="L231" s="5">
        <v>8.4397187000000002</v>
      </c>
      <c r="M231" s="5">
        <v>378.33357728512516</v>
      </c>
      <c r="N231" s="5">
        <v>0.32224736517305352</v>
      </c>
      <c r="O231" s="1" t="str">
        <f>HYPERLINK(".\sm_car_250420_1024\sm_car_250420_1024_230_Ca165TrN_MaCPL_ode23t_1.png","figure")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465</v>
      </c>
      <c r="L232" s="5">
        <v>5.1936011999999998</v>
      </c>
      <c r="M232" s="5">
        <v>380.91793190860193</v>
      </c>
      <c r="N232" s="5">
        <v>0.32782964600872139</v>
      </c>
      <c r="O232" s="1" t="str">
        <f>HYPERLINK(".\sm_car_250420_1024\sm_car_250420_1024_231_Ca170TrN_MaCPL_ode23t_1.png","figure")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2490</v>
      </c>
      <c r="L233" s="5">
        <v>82.356799499999994</v>
      </c>
      <c r="M233" s="5">
        <v>152.36952217780077</v>
      </c>
      <c r="N233" s="5">
        <v>1.9096957855208379E-3</v>
      </c>
      <c r="O233" s="1" t="str">
        <f>HYPERLINK(".\sm_car_250420_1024\sm_car_250420_1024_232_Ca171TrN_MaRDR_ode23t_1.png","figure")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2941</v>
      </c>
      <c r="L234" s="5">
        <v>53.969895399999999</v>
      </c>
      <c r="M234" s="5">
        <v>146.5050443649678</v>
      </c>
      <c r="N234" s="5">
        <v>-4.8557105746438282E-3</v>
      </c>
      <c r="O234" s="1" t="str">
        <f>HYPERLINK(".\sm_car_250420_1024\sm_car_250420_1024_233_Ca172TrN_MaRDR_ode23t_1.png","figure")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3010</v>
      </c>
      <c r="L235" s="5">
        <v>72.650199700000002</v>
      </c>
      <c r="M235" s="5">
        <v>176.47606521833075</v>
      </c>
      <c r="N235" s="5">
        <v>8.2732671093065405E-4</v>
      </c>
      <c r="O235" s="1" t="str">
        <f>HYPERLINK(".\sm_car_250420_1024\sm_car_250420_1024_234_Ca139TrN_MaZRR_ode23t_1.png","figure")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3577</v>
      </c>
      <c r="L236" s="5">
        <v>44.596632399999997</v>
      </c>
      <c r="M236" s="5">
        <v>176.81358991241854</v>
      </c>
      <c r="N236" s="5">
        <v>8.1596893819268622E-5</v>
      </c>
      <c r="O236" s="1" t="str">
        <f>HYPERLINK(".\sm_car_250420_1024\sm_car_250420_1024_235_Ca165TrN_MaZRR_ode23t_1.png","figure")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3058</v>
      </c>
      <c r="L237" s="5">
        <v>105.9904961</v>
      </c>
      <c r="M237" s="5">
        <v>176.48614672048538</v>
      </c>
      <c r="N237" s="5">
        <v>8.3098231168866692E-4</v>
      </c>
      <c r="O237" s="1" t="str">
        <f>HYPERLINK(".\sm_car_250420_1024\sm_car_250420_1024_236_Ca171TrN_MaZRR_ode23t_1.png","figure")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5001</v>
      </c>
      <c r="L238" s="5">
        <v>36.017363400000001</v>
      </c>
      <c r="M238" s="5">
        <v>-5.9984391889106057</v>
      </c>
      <c r="N238" s="5">
        <v>2.9511154544561596E-3</v>
      </c>
      <c r="O238" s="1" t="str">
        <f>HYPERLINK(".\sm_car_250420_1024\sm_car_250420_1024_237_Ca170TrN_MaCMP_ode23t_1.png","figure")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1804</v>
      </c>
      <c r="L239" s="5">
        <v>22.784697300000001</v>
      </c>
      <c r="M239" s="5">
        <v>-5.9916587917691295</v>
      </c>
      <c r="N239" s="5">
        <v>2.8087275029185883E-3</v>
      </c>
      <c r="O239" s="1" t="str">
        <f>HYPERLINK(".\sm_car_250420_1024\sm_car_250420_1024_238_Ca170TrN_MaCMF_ode23t_1.png","figure")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4592</v>
      </c>
      <c r="L240" s="5">
        <v>79.799422399999997</v>
      </c>
      <c r="M240" s="5">
        <v>-329.46706034458236</v>
      </c>
      <c r="N240" s="5">
        <v>5.9510708299600497</v>
      </c>
      <c r="O240" s="1" t="str">
        <f>HYPERLINK(".\sm_car_250420_1024\sm_car_250420_1024_239_Ca170TrN_MaMPO_ode23t_1.png","figure")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1223</v>
      </c>
      <c r="L241" s="5">
        <v>23.440555</v>
      </c>
      <c r="M241" s="5">
        <v>-13.89961545676605</v>
      </c>
      <c r="N241" s="5">
        <v>0.20652869004308627</v>
      </c>
      <c r="O241" s="1" t="str">
        <f>HYPERLINK(".\sm_car_250420_1024\sm_car_250420_1024_240_Ca170TrN_MaMCI_ode23t_1.png","figure")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111</v>
      </c>
      <c r="J242" t="s">
        <v>23</v>
      </c>
      <c r="K242">
        <v>6313</v>
      </c>
      <c r="L242" s="5">
        <v>39.7918722</v>
      </c>
      <c r="M242" s="5">
        <v>-5.9993087951414754</v>
      </c>
      <c r="N242" s="5">
        <v>-4.470465602435714E-3</v>
      </c>
      <c r="O242" s="1" t="str">
        <f>HYPERLINK(".\sm_car_250420_1024\sm_car_250420_1024_241_Ca170TrN_MaCHO_ode23t_1.png","figure")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112</v>
      </c>
      <c r="J243" t="s">
        <v>23</v>
      </c>
      <c r="K243">
        <v>3494</v>
      </c>
      <c r="L243" s="5">
        <v>37.329464799999997</v>
      </c>
      <c r="M243" s="5">
        <v>-5.999276266684026</v>
      </c>
      <c r="N243" s="5">
        <v>-4.4960508729344015E-3</v>
      </c>
      <c r="O243" s="1" t="str">
        <f>HYPERLINK(".\sm_car_250420_1024\sm_car_250420_1024_242_Ca170TrN_MaCHF_ode23t_1.png","figure")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7072</v>
      </c>
      <c r="L244" s="5">
        <v>58.232197200000002</v>
      </c>
      <c r="M244" s="5">
        <v>-751.82137104202582</v>
      </c>
      <c r="N244" s="5">
        <v>628.25537221728086</v>
      </c>
      <c r="O244" s="1" t="str">
        <f>HYPERLINK(".\sm_car_250420_1024\sm_car_250420_1024_243_Ca170TrN_MaCKY_ode23t_1.png","figure")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2166</v>
      </c>
      <c r="L245" s="5">
        <v>30.350617400000001</v>
      </c>
      <c r="M245" s="5">
        <v>-758.4552033876131</v>
      </c>
      <c r="N245" s="5">
        <v>632.56362794815743</v>
      </c>
      <c r="O245" s="1" t="str">
        <f>HYPERLINK(".\sm_car_250420_1024\sm_car_250420_1024_244_Ca170TrN_MaCKF_ode23t_1.png","figure")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2689</v>
      </c>
      <c r="L246" s="5">
        <v>30.6205377</v>
      </c>
      <c r="M246" s="5">
        <v>177.30566379441814</v>
      </c>
      <c r="N246" s="5">
        <v>288.17276632215129</v>
      </c>
      <c r="O246" s="1" t="str">
        <f>HYPERLINK(".\sm_car_250420_1024\sm_car_250420_1024_245_Ca170TrN_MaCNN_ode23t_1.png","figure")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4338</v>
      </c>
      <c r="L247" s="5">
        <v>127.61284329999999</v>
      </c>
      <c r="M247" s="5">
        <v>2995.854402378066</v>
      </c>
      <c r="N247" s="5">
        <v>-3063.9251766536672</v>
      </c>
      <c r="O247" s="1" t="str">
        <f>HYPERLINK(".\sm_car_250420_1024\sm_car_250420_1024_246_Ca170TrN_MaCNF_ode23t_1.png","figure")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2953</v>
      </c>
      <c r="L248" s="5">
        <v>29.502214800000001</v>
      </c>
      <c r="M248" s="5">
        <v>522.30563047505348</v>
      </c>
      <c r="N248" s="5">
        <v>-164.27199365396243</v>
      </c>
      <c r="O248" s="1" t="str">
        <f>HYPERLINK(".\sm_car_250420_1024\sm_car_250420_1024_247_Ca170TrN_MaCSZ_ode23t_1.png","figure")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5728</v>
      </c>
      <c r="L249" s="5">
        <v>180.0976302</v>
      </c>
      <c r="M249" s="5">
        <v>-8.9252103664167581</v>
      </c>
      <c r="N249" s="5">
        <v>9.7025438625618077E-3</v>
      </c>
      <c r="O249" s="1" t="str">
        <f>HYPERLINK(".\sm_car_250420_1024\sm_car_250420_1024_248_Ca170TrN_MaCSF_ode23t_1.png","figure")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2171</v>
      </c>
      <c r="L250" s="5">
        <v>30.414563000000001</v>
      </c>
      <c r="M250" s="5">
        <v>208.95286162777646</v>
      </c>
      <c r="N250" s="5">
        <v>379.20719781173</v>
      </c>
      <c r="O250" s="1" t="str">
        <f>HYPERLINK(".\sm_car_250420_1024\sm_car_250420_1024_249_Ca170TrN_MaCPU_ode23t_1.png","figure")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2530</v>
      </c>
      <c r="L251" s="5">
        <v>31.673318699999999</v>
      </c>
      <c r="M251" s="5">
        <v>183.04721657421942</v>
      </c>
      <c r="N251" s="5">
        <v>-170.21979124069185</v>
      </c>
      <c r="O251" s="1" t="str">
        <f>HYPERLINK(".\sm_car_250420_1024\sm_car_250420_1024_250_Ca170TrN_MaCPD_ode23t_1.png","figure")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108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1828</v>
      </c>
      <c r="L252" s="5">
        <v>8.1774523000000006</v>
      </c>
      <c r="M252" s="5">
        <v>-5.9725427017089237</v>
      </c>
      <c r="N252" s="5">
        <v>2.7572863908226935E-3</v>
      </c>
      <c r="O252" s="1" t="str">
        <f>HYPERLINK(".\sm_car_250420_1024\sm_car_250420_1024_251_Ca202TrN_MaCMF_ode23t_1.png","figure")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108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4514</v>
      </c>
      <c r="L253" s="5">
        <v>47.200253400000001</v>
      </c>
      <c r="M253" s="5">
        <v>-329.50393032050147</v>
      </c>
      <c r="N253" s="5">
        <v>6.0480229235937664</v>
      </c>
      <c r="O253" s="1" t="str">
        <f>HYPERLINK(".\sm_car_250420_1024\sm_car_250420_1024_252_Ca202TrN_MaMPO_ode23t_1.png","figure")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108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1190</v>
      </c>
      <c r="L254" s="5">
        <v>12.3512995</v>
      </c>
      <c r="M254" s="5">
        <v>-13.901699158589693</v>
      </c>
      <c r="N254" s="5">
        <v>0.20534520743606777</v>
      </c>
      <c r="O254" s="1" t="str">
        <f>HYPERLINK(".\sm_car_250420_1024\sm_car_250420_1024_253_Ca202TrN_MaMCI_ode23t_1.png","figure")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108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3600</v>
      </c>
      <c r="L255" s="5">
        <v>17.758360400000001</v>
      </c>
      <c r="M255" s="5">
        <v>-5.9997957861234594</v>
      </c>
      <c r="N255" s="5">
        <v>-7.1828252654750832E-3</v>
      </c>
      <c r="O255" s="1" t="str">
        <f>HYPERLINK(".\sm_car_250420_1024\sm_car_250420_1024_254_Ca202TrN_MaCKF_ode23t_1.png","figure")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108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10268</v>
      </c>
      <c r="L256" s="5">
        <v>182.75195540000001</v>
      </c>
      <c r="M256" s="5">
        <v>-8.9994585072907896</v>
      </c>
      <c r="N256" s="5">
        <v>4.7269435566185333E-2</v>
      </c>
      <c r="O256" s="1" t="str">
        <f>HYPERLINK(".\sm_car_250420_1024\sm_car_250420_1024_255_Ca202TrN_MaCNF_ode23t_1.png","figure")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108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5704</v>
      </c>
      <c r="L257" s="5">
        <v>90.588701200000003</v>
      </c>
      <c r="M257" s="5">
        <v>-8.9355681212213707</v>
      </c>
      <c r="N257" s="5">
        <v>9.7653418325168249E-3</v>
      </c>
      <c r="O257" s="1" t="str">
        <f>HYPERLINK(".\sm_car_250420_1024\sm_car_250420_1024_256_Ca202TrN_MaCSF_ode23t_1.png","figure")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108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5460</v>
      </c>
      <c r="L258" s="5">
        <v>43.476658100000002</v>
      </c>
      <c r="M258" s="5">
        <v>-5.9982781117638524</v>
      </c>
      <c r="N258" s="5">
        <v>2.9503747399910918E-3</v>
      </c>
      <c r="O258" s="1" t="str">
        <f>HYPERLINK(".\sm_car_250420_1024\sm_car_250420_1024_257_Ca202TrN_MaCMP_ode23t_1.png","figure")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108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14988</v>
      </c>
      <c r="L259" s="5">
        <v>120.0858798</v>
      </c>
      <c r="M259" s="5">
        <v>-5.998380453684617</v>
      </c>
      <c r="N259" s="5">
        <v>-8.8739463813676499E-3</v>
      </c>
      <c r="O259" s="1" t="str">
        <f>HYPERLINK(".\sm_car_250420_1024\sm_car_250420_1024_258_Ca202TrN_MaCKY_ode23t_1.png","figure")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108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457</v>
      </c>
      <c r="L260" s="5">
        <v>5.2071318</v>
      </c>
      <c r="M260" s="5">
        <v>381.37085002295544</v>
      </c>
      <c r="N260" s="5">
        <v>0.32874686412208876</v>
      </c>
      <c r="O260" s="1" t="str">
        <f>HYPERLINK(".\sm_car_250420_1024\sm_car_250420_1024_259_Ca202TrN_MaCPL_ode23t_1.png","figure")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113</v>
      </c>
      <c r="J261" t="s">
        <v>23</v>
      </c>
      <c r="K261">
        <v>2644</v>
      </c>
      <c r="L261" s="5">
        <v>80.258896399999998</v>
      </c>
      <c r="M261" s="5">
        <v>176.28392700247616</v>
      </c>
      <c r="N261" s="5">
        <v>7.0365466995836912E-4</v>
      </c>
      <c r="O261" s="1" t="str">
        <f>HYPERLINK(".\sm_car_250420_1024\sm_car_250420_1024_260_Ca140TrN_MaCRR_ode23t_1.png","figure")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108</v>
      </c>
      <c r="F262" t="s">
        <v>19</v>
      </c>
      <c r="G262" t="s">
        <v>26</v>
      </c>
      <c r="H262" t="s">
        <v>21</v>
      </c>
      <c r="I262" t="s">
        <v>113</v>
      </c>
      <c r="J262" t="s">
        <v>23</v>
      </c>
      <c r="K262">
        <v>3394</v>
      </c>
      <c r="L262" s="5">
        <v>80.644497999999999</v>
      </c>
      <c r="M262" s="5">
        <v>176.33821115034024</v>
      </c>
      <c r="N262" s="5">
        <v>7.4266237521784491E-4</v>
      </c>
      <c r="O262" s="1" t="str">
        <f>HYPERLINK(".\sm_car_250420_1024\sm_car_250420_1024_261_Ca189TrN_MaCRR_ode23t_1.png","figure")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173</v>
      </c>
      <c r="C263" t="s">
        <v>45</v>
      </c>
      <c r="D263" t="s">
        <v>35</v>
      </c>
      <c r="E263" t="s">
        <v>49</v>
      </c>
      <c r="F263" t="s">
        <v>19</v>
      </c>
      <c r="G263" t="s">
        <v>90</v>
      </c>
      <c r="H263" t="s">
        <v>21</v>
      </c>
      <c r="I263" t="s">
        <v>91</v>
      </c>
      <c r="J263" t="s">
        <v>92</v>
      </c>
      <c r="K263">
        <v>1651</v>
      </c>
      <c r="L263" s="5">
        <v>142.22396269999999</v>
      </c>
      <c r="M263" s="5">
        <v>51.299327681235781</v>
      </c>
      <c r="N263" s="5">
        <v>9.0083134264258031E-3</v>
      </c>
      <c r="O263" s="1" t="str">
        <f>HYPERLINK(".\sm_car_250420_1024\sm_car_250420_1024_262_Ca173TrN_MaDCA_daessc_1.png","figure")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93</v>
      </c>
      <c r="J264" t="s">
        <v>92</v>
      </c>
      <c r="K264">
        <v>4178</v>
      </c>
      <c r="L264" s="5">
        <v>219.69192029999999</v>
      </c>
      <c r="M264" s="5">
        <v>980.46659233126456</v>
      </c>
      <c r="N264" s="5">
        <v>0.72215917150643416</v>
      </c>
      <c r="O264" s="1" t="str">
        <f>HYPERLINK(".\sm_car_250420_1024\sm_car_250420_1024_263_Ca173TrN_MaDC1_daessc_1.png","figure")</f>
        <v>figure</v>
      </c>
      <c r="P264" t="s">
        <v>15</v>
      </c>
    </row>
    <row r="265" spans="1:16" x14ac:dyDescent="0.25">
      <c r="A265">
        <v>264</v>
      </c>
      <c r="B265">
        <v>165</v>
      </c>
      <c r="C265" t="s">
        <v>45</v>
      </c>
      <c r="D265" t="s">
        <v>35</v>
      </c>
      <c r="E265" t="s">
        <v>49</v>
      </c>
      <c r="F265" t="s">
        <v>19</v>
      </c>
      <c r="G265" t="s">
        <v>26</v>
      </c>
      <c r="H265" t="s">
        <v>21</v>
      </c>
      <c r="I265" t="s">
        <v>91</v>
      </c>
      <c r="J265" t="s">
        <v>23</v>
      </c>
      <c r="K265">
        <v>323</v>
      </c>
      <c r="L265" s="5">
        <v>5.1976287000000001</v>
      </c>
      <c r="M265" s="5">
        <v>53.509310820105846</v>
      </c>
      <c r="N265" s="5">
        <v>9.7597287799969477E-3</v>
      </c>
      <c r="O265" s="1" t="str">
        <f>HYPERLINK(".\sm_car_250420_1024\sm_car_250420_1024_264_Ca165TrN_MaDCA_ode23t_1.png","figure")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93</v>
      </c>
      <c r="J266" t="s">
        <v>23</v>
      </c>
      <c r="K266">
        <v>1204</v>
      </c>
      <c r="L266" s="5">
        <v>13.1884807</v>
      </c>
      <c r="M266" s="5">
        <v>992.65512394284417</v>
      </c>
      <c r="N266" s="5">
        <v>0.8089532704426986</v>
      </c>
      <c r="O266" s="1" t="str">
        <f>HYPERLINK(".\sm_car_250420_1024\sm_car_250420_1024_265_Ca165TrN_MaDC1_ode23t_1.png","figure")</f>
        <v>figure</v>
      </c>
      <c r="P266" t="s">
        <v>15</v>
      </c>
    </row>
    <row r="267" spans="1:16" x14ac:dyDescent="0.25">
      <c r="A267">
        <v>266</v>
      </c>
      <c r="B267">
        <v>196</v>
      </c>
      <c r="C267" t="s">
        <v>45</v>
      </c>
      <c r="D267" t="s">
        <v>35</v>
      </c>
      <c r="E267" t="s">
        <v>108</v>
      </c>
      <c r="F267" t="s">
        <v>19</v>
      </c>
      <c r="G267" t="s">
        <v>90</v>
      </c>
      <c r="H267" t="s">
        <v>21</v>
      </c>
      <c r="I267" t="s">
        <v>93</v>
      </c>
      <c r="J267" t="s">
        <v>92</v>
      </c>
      <c r="K267">
        <v>4078</v>
      </c>
      <c r="L267" s="5">
        <v>102.7460159</v>
      </c>
      <c r="M267" s="5">
        <v>980.464143116071</v>
      </c>
      <c r="N267" s="5">
        <v>0.72248111675866811</v>
      </c>
      <c r="O267" s="1" t="str">
        <f>HYPERLINK(".\sm_car_250420_1024\sm_car_250420_1024_266_Ca196TrN_MaDC1_daessc_1.png","figure")</f>
        <v>figure</v>
      </c>
      <c r="P267" t="s">
        <v>15</v>
      </c>
    </row>
    <row r="268" spans="1:16" x14ac:dyDescent="0.25">
      <c r="A268">
        <v>267</v>
      </c>
      <c r="B268">
        <v>179</v>
      </c>
      <c r="C268" t="s">
        <v>45</v>
      </c>
      <c r="D268" t="s">
        <v>57</v>
      </c>
      <c r="E268" t="s">
        <v>18</v>
      </c>
      <c r="F268" t="s">
        <v>19</v>
      </c>
      <c r="G268" t="s">
        <v>26</v>
      </c>
      <c r="H268" t="s">
        <v>21</v>
      </c>
      <c r="I268" t="s">
        <v>22</v>
      </c>
      <c r="J268" t="s">
        <v>23</v>
      </c>
      <c r="K268">
        <v>486</v>
      </c>
      <c r="L268" s="5">
        <v>8.4661836000000008</v>
      </c>
      <c r="M268" s="5">
        <v>147.81671871137664</v>
      </c>
      <c r="N268" s="5">
        <v>9.4715986228992105E-2</v>
      </c>
      <c r="O268" s="1" t="str">
        <f>HYPERLINK(".\sm_car_250420_1024\sm_car_250420_1024_267_Ca179TrN_MaWOT_ode23t_1.png","figure")</f>
        <v>figure</v>
      </c>
      <c r="P268" t="s">
        <v>15</v>
      </c>
    </row>
    <row r="269" spans="1:16" x14ac:dyDescent="0.25">
      <c r="A269">
        <v>268</v>
      </c>
      <c r="B269">
        <v>180</v>
      </c>
      <c r="C269" t="s">
        <v>45</v>
      </c>
      <c r="D269" t="s">
        <v>57</v>
      </c>
      <c r="E269" t="s">
        <v>49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521</v>
      </c>
      <c r="L269" s="5">
        <v>12.806991099999999</v>
      </c>
      <c r="M269" s="5">
        <v>147.86066249527934</v>
      </c>
      <c r="N269" s="5">
        <v>9.4529968691258945E-2</v>
      </c>
      <c r="O269" s="1" t="str">
        <f>HYPERLINK(".\sm_car_250420_1024\sm_car_250420_1024_268_Ca180TrN_MaWOT_ode23t_1.png","figure")</f>
        <v>figure</v>
      </c>
      <c r="P269" t="s">
        <v>15</v>
      </c>
    </row>
    <row r="270" spans="1:16" x14ac:dyDescent="0.25">
      <c r="A270">
        <v>269</v>
      </c>
      <c r="B270">
        <v>197</v>
      </c>
      <c r="C270" t="s">
        <v>45</v>
      </c>
      <c r="D270" t="s">
        <v>57</v>
      </c>
      <c r="E270" t="s">
        <v>108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472</v>
      </c>
      <c r="L270" s="5">
        <v>3.9052798000000002</v>
      </c>
      <c r="M270" s="5">
        <v>147.82958487150458</v>
      </c>
      <c r="N270" s="5">
        <v>9.4435125392481459E-2</v>
      </c>
      <c r="O270" s="1" t="str">
        <f>HYPERLINK(".\sm_car_250420_1024\sm_car_250420_1024_269_Ca197TrN_MaWOT_ode23t_1.png","figure")</f>
        <v>figure</v>
      </c>
      <c r="P270" t="s">
        <v>15</v>
      </c>
    </row>
    <row r="271" spans="1:16" x14ac:dyDescent="0.25">
      <c r="A271">
        <v>270</v>
      </c>
      <c r="B271">
        <v>182</v>
      </c>
      <c r="C271" t="s">
        <v>45</v>
      </c>
      <c r="D271" t="s">
        <v>17</v>
      </c>
      <c r="E271" t="s">
        <v>49</v>
      </c>
      <c r="F271" t="s">
        <v>19</v>
      </c>
      <c r="G271" t="s">
        <v>26</v>
      </c>
      <c r="H271" t="s">
        <v>21</v>
      </c>
      <c r="I271" t="s">
        <v>64</v>
      </c>
      <c r="J271" t="s">
        <v>23</v>
      </c>
      <c r="K271">
        <v>420</v>
      </c>
      <c r="L271" s="5">
        <v>23.135392499999998</v>
      </c>
      <c r="M271" s="5">
        <v>62.247343367174878</v>
      </c>
      <c r="N271" s="5">
        <v>-24.541954766763507</v>
      </c>
      <c r="O271" s="1" t="str">
        <f>HYPERLINK(".\sm_car_250420_1024\sm_car_250420_1024_270_Ca182TrN_MaTUR_ode23t_1.png","figure")</f>
        <v>figure</v>
      </c>
      <c r="P271" t="s">
        <v>15</v>
      </c>
    </row>
    <row r="272" spans="1:16" x14ac:dyDescent="0.25">
      <c r="A272">
        <v>271</v>
      </c>
      <c r="B272">
        <v>203</v>
      </c>
      <c r="C272" t="s">
        <v>45</v>
      </c>
      <c r="D272" t="s">
        <v>17</v>
      </c>
      <c r="E272" t="s">
        <v>108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371</v>
      </c>
      <c r="L272" s="5">
        <v>8.8510106000000004</v>
      </c>
      <c r="M272" s="5">
        <v>62.260586909732069</v>
      </c>
      <c r="N272" s="5">
        <v>-24.563578735102226</v>
      </c>
      <c r="O272" s="1" t="str">
        <f>HYPERLINK(".\sm_car_250420_1024\sm_car_250420_1024_271_Ca203TrN_MaTUR_ode23t_1.png","figure")</f>
        <v>figure</v>
      </c>
      <c r="P272" t="s">
        <v>15</v>
      </c>
    </row>
    <row r="273" spans="1:16" x14ac:dyDescent="0.25">
      <c r="A273">
        <v>272</v>
      </c>
      <c r="B273">
        <v>185</v>
      </c>
      <c r="C273" t="s">
        <v>45</v>
      </c>
      <c r="D273" t="s">
        <v>17</v>
      </c>
      <c r="E273" t="s">
        <v>18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536</v>
      </c>
      <c r="L273" s="5">
        <v>41.002594299999998</v>
      </c>
      <c r="M273" s="5">
        <v>112.70140305929289</v>
      </c>
      <c r="N273" s="5">
        <v>-79.26383263483423</v>
      </c>
      <c r="O273" s="1" t="str">
        <f>HYPERLINK(".\sm_car_250420_1024\sm_car_250420_1024_272_Ca185TrN_MaTUR_ode23t_1.png","figure")</f>
        <v>figure</v>
      </c>
      <c r="P273" t="s">
        <v>15</v>
      </c>
    </row>
    <row r="274" spans="1:16" x14ac:dyDescent="0.25">
      <c r="A274">
        <v>273</v>
      </c>
      <c r="B274">
        <v>188</v>
      </c>
      <c r="C274" t="s">
        <v>45</v>
      </c>
      <c r="D274" t="s">
        <v>114</v>
      </c>
      <c r="E274" t="s">
        <v>49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554</v>
      </c>
      <c r="L274" s="5">
        <v>13.193270099999999</v>
      </c>
      <c r="M274" s="5">
        <v>140.63714856408038</v>
      </c>
      <c r="N274" s="5">
        <v>-71.762601439275073</v>
      </c>
      <c r="O274" s="1" t="str">
        <f>HYPERLINK(".\sm_car_250420_1024\sm_car_250420_1024_273_Ca188TrN_MaTUR_ode23t_1.png","figure")</f>
        <v>figure</v>
      </c>
      <c r="P274" t="s">
        <v>15</v>
      </c>
    </row>
    <row r="275" spans="1:16" x14ac:dyDescent="0.25">
      <c r="A275">
        <v>274</v>
      </c>
      <c r="B275" t="s">
        <v>94</v>
      </c>
      <c r="C275" t="s">
        <v>95</v>
      </c>
      <c r="D275" t="s">
        <v>35</v>
      </c>
      <c r="E275" t="s">
        <v>18</v>
      </c>
      <c r="F275" t="s">
        <v>19</v>
      </c>
      <c r="G275" t="s">
        <v>96</v>
      </c>
      <c r="H275" t="s">
        <v>21</v>
      </c>
      <c r="I275" t="s">
        <v>22</v>
      </c>
      <c r="J275" t="s">
        <v>23</v>
      </c>
      <c r="K275">
        <v>453</v>
      </c>
      <c r="L275" s="5">
        <v>24.952720100000001</v>
      </c>
      <c r="M275" s="5">
        <v>79.191403342521781</v>
      </c>
      <c r="N275" s="5">
        <v>-0.33364204715638829</v>
      </c>
      <c r="O275" s="1" t="str">
        <f>HYPERLINK(".\sm_car_250420_1024\sm_car_Axle3_250420_1024_274_CaAxle3_000TrN_MaWOT_ode23t_1.png","figure")</f>
        <v>figure</v>
      </c>
      <c r="P275" t="s">
        <v>15</v>
      </c>
    </row>
    <row r="276" spans="1:16" x14ac:dyDescent="0.25">
      <c r="A276">
        <v>275</v>
      </c>
      <c r="B276" t="s">
        <v>99</v>
      </c>
      <c r="C276" t="s">
        <v>100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490</v>
      </c>
      <c r="L276" s="5">
        <v>25.108927699999999</v>
      </c>
      <c r="M276" s="5">
        <v>69.13329697133797</v>
      </c>
      <c r="N276" s="5">
        <v>8.3863063097864898E-2</v>
      </c>
      <c r="O276" s="1" t="str">
        <f>HYPERLINK(".\sm_car_250420_1024\sm_car_Axle3_250420_1024_275_CaAxle3_008TrN_MaWOT_ode23t_1.png","figure")</f>
        <v>figure</v>
      </c>
      <c r="P276" t="s">
        <v>15</v>
      </c>
    </row>
    <row r="277" spans="1:16" x14ac:dyDescent="0.25">
      <c r="A277">
        <v>276</v>
      </c>
      <c r="B277" t="s">
        <v>97</v>
      </c>
      <c r="C277" t="s">
        <v>95</v>
      </c>
      <c r="D277" t="s">
        <v>35</v>
      </c>
      <c r="E277" t="s">
        <v>49</v>
      </c>
      <c r="F277" t="s">
        <v>19</v>
      </c>
      <c r="G277" t="s">
        <v>98</v>
      </c>
      <c r="H277" t="s">
        <v>21</v>
      </c>
      <c r="I277" t="s">
        <v>22</v>
      </c>
      <c r="J277" t="s">
        <v>23</v>
      </c>
      <c r="K277">
        <v>426</v>
      </c>
      <c r="L277" s="5">
        <v>19.667525399999999</v>
      </c>
      <c r="M277" s="5">
        <v>79.26753082601013</v>
      </c>
      <c r="N277" s="5">
        <v>-0.31346583892466412</v>
      </c>
      <c r="O277" s="1" t="str">
        <f>HYPERLINK(".\sm_car_250420_1024\sm_car_Axle3_250420_1024_276_CaAxle3_003TrN_MaWOT_ode23t_1.png","figure")</f>
        <v>figure</v>
      </c>
      <c r="P277" t="s">
        <v>15</v>
      </c>
    </row>
    <row r="278" spans="1:16" x14ac:dyDescent="0.25">
      <c r="A278">
        <v>277</v>
      </c>
      <c r="B278" t="s">
        <v>115</v>
      </c>
      <c r="C278" t="s">
        <v>95</v>
      </c>
      <c r="D278" t="s">
        <v>35</v>
      </c>
      <c r="E278" t="s">
        <v>108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438</v>
      </c>
      <c r="L278" s="5">
        <v>3.5688244999999998</v>
      </c>
      <c r="M278" s="5">
        <v>80.149536181477046</v>
      </c>
      <c r="N278" s="5">
        <v>-0.31965340500242301</v>
      </c>
      <c r="O278" s="1" t="str">
        <f>HYPERLINK(".\sm_car_250420_1024\sm_car_Axle3_250420_1024_277_CaAxle3_017TrN_MaWOT_ode23t_1.png","figure")</f>
        <v>figure</v>
      </c>
      <c r="P278" t="s">
        <v>15</v>
      </c>
    </row>
    <row r="279" spans="1:16" x14ac:dyDescent="0.25">
      <c r="A279">
        <v>278</v>
      </c>
      <c r="B279" t="s">
        <v>101</v>
      </c>
      <c r="C279" t="s">
        <v>100</v>
      </c>
      <c r="D279" t="s">
        <v>35</v>
      </c>
      <c r="E279" t="s">
        <v>49</v>
      </c>
      <c r="F279" t="s">
        <v>19</v>
      </c>
      <c r="G279" t="s">
        <v>96</v>
      </c>
      <c r="H279" t="s">
        <v>102</v>
      </c>
      <c r="I279" t="s">
        <v>22</v>
      </c>
      <c r="J279" t="s">
        <v>23</v>
      </c>
      <c r="K279">
        <v>379</v>
      </c>
      <c r="L279" s="5">
        <v>46.906820699999997</v>
      </c>
      <c r="M279" s="5">
        <v>23.326591154260509</v>
      </c>
      <c r="N279" s="5">
        <v>2.4825691196431639E-3</v>
      </c>
      <c r="O279" s="1" t="str">
        <f>HYPERLINK(".\sm_car_250420_1024\sm_car_Axle3_250420_1024_278_CaAxle3_010TrK_MaWOT_ode23t_1.png","figure")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402</v>
      </c>
      <c r="L280" s="5">
        <v>47.498134800000003</v>
      </c>
      <c r="M280" s="5">
        <v>23.441148459771718</v>
      </c>
      <c r="N280" s="5">
        <v>2.5318340812336311E-3</v>
      </c>
      <c r="O280" s="1" t="str">
        <f>HYPERLINK(".\sm_car_250420_1024\sm_car_Axle3_250420_1024_279_CaAxle3_010TrK_MaWOT_ode23t_1.png","figure")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116</v>
      </c>
      <c r="C281" t="s">
        <v>100</v>
      </c>
      <c r="D281" t="s">
        <v>35</v>
      </c>
      <c r="E281" t="s">
        <v>108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395</v>
      </c>
      <c r="L281" s="5">
        <v>4.0890456000000004</v>
      </c>
      <c r="M281" s="5">
        <v>26.915019489578448</v>
      </c>
      <c r="N281" s="5">
        <v>3.6189029850846564E-3</v>
      </c>
      <c r="O281" s="1" t="str">
        <f>HYPERLINK(".\sm_car_250420_1024\sm_car_Axle3_250420_1024_280_CaAxle3_019TrK_MaWOT_ode23t_1.png","figure")</f>
        <v>figure</v>
      </c>
      <c r="P281" t="s">
        <v>15</v>
      </c>
    </row>
    <row r="282" spans="1:16" x14ac:dyDescent="0.25">
      <c r="A282">
        <v>281</v>
      </c>
      <c r="B282" t="s">
        <v>116</v>
      </c>
      <c r="C282" t="s">
        <v>100</v>
      </c>
      <c r="D282" t="s">
        <v>35</v>
      </c>
      <c r="E282" t="s">
        <v>108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396</v>
      </c>
      <c r="L282" s="5">
        <v>4.1773937999999999</v>
      </c>
      <c r="M282" s="5">
        <v>26.904162930992729</v>
      </c>
      <c r="N282" s="5">
        <v>3.6114704161807551E-3</v>
      </c>
      <c r="O282" s="1" t="str">
        <f>HYPERLINK(".\sm_car_250420_1024\sm_car_Axle3_250420_1024_281_CaAxle3_019TrK_MaWOT_ode23t_1.png","figure")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103</v>
      </c>
      <c r="C283" t="s">
        <v>100</v>
      </c>
      <c r="D283" t="s">
        <v>35</v>
      </c>
      <c r="E283" t="s">
        <v>18</v>
      </c>
      <c r="F283" t="s">
        <v>19</v>
      </c>
      <c r="G283" t="s">
        <v>104</v>
      </c>
      <c r="H283" t="s">
        <v>102</v>
      </c>
      <c r="I283" t="s">
        <v>53</v>
      </c>
      <c r="J283" t="s">
        <v>23</v>
      </c>
      <c r="K283">
        <v>668</v>
      </c>
      <c r="L283" s="5">
        <v>31.323385200000001</v>
      </c>
      <c r="M283" s="5">
        <v>255.48009001448156</v>
      </c>
      <c r="N283" s="5">
        <v>-0.10388791104012185</v>
      </c>
      <c r="O283" s="1" t="str">
        <f>HYPERLINK(".\sm_car_250420_1024\sm_car_Axle3_250420_1024_282_CaAxle3_012TrK_MaDLC_ode23t_1.png","figure")</f>
        <v>figure</v>
      </c>
      <c r="P283" t="s">
        <v>15</v>
      </c>
    </row>
    <row r="284" spans="1:16" x14ac:dyDescent="0.25">
      <c r="A284">
        <v>283</v>
      </c>
      <c r="B284" t="s">
        <v>103</v>
      </c>
      <c r="C284" t="s">
        <v>100</v>
      </c>
      <c r="D284" t="s">
        <v>35</v>
      </c>
      <c r="E284" t="s">
        <v>18</v>
      </c>
      <c r="F284" t="s">
        <v>19</v>
      </c>
      <c r="G284" t="s">
        <v>104</v>
      </c>
      <c r="H284" t="s">
        <v>102</v>
      </c>
      <c r="I284" t="s">
        <v>53</v>
      </c>
      <c r="J284" t="s">
        <v>23</v>
      </c>
      <c r="K284">
        <v>770</v>
      </c>
      <c r="L284" s="5">
        <v>34.186413799999997</v>
      </c>
      <c r="M284" s="5">
        <v>253.23726366101505</v>
      </c>
      <c r="N284" s="5">
        <v>-9.5744935022639588E-2</v>
      </c>
      <c r="O284" s="1" t="str">
        <f>HYPERLINK(".\sm_car_250420_1024\sm_car_Axle3_250420_1024_283_CaAxle3_012TrK_MaDLC_ode23t_1.png","figure")</f>
        <v>figure</v>
      </c>
      <c r="P284" t="s">
        <v>15</v>
      </c>
    </row>
    <row r="285" spans="1:16" x14ac:dyDescent="0.25">
      <c r="A285">
        <v>284</v>
      </c>
      <c r="B285" t="s">
        <v>103</v>
      </c>
      <c r="C285" t="s">
        <v>100</v>
      </c>
      <c r="D285" t="s">
        <v>35</v>
      </c>
      <c r="E285" t="s">
        <v>18</v>
      </c>
      <c r="F285" t="s">
        <v>19</v>
      </c>
      <c r="G285" t="s">
        <v>104</v>
      </c>
      <c r="H285" t="s">
        <v>102</v>
      </c>
      <c r="I285" t="s">
        <v>53</v>
      </c>
      <c r="J285" t="s">
        <v>23</v>
      </c>
      <c r="K285">
        <v>669</v>
      </c>
      <c r="L285" s="5">
        <v>32.061884999999997</v>
      </c>
      <c r="M285" s="5">
        <v>255.71891998148755</v>
      </c>
      <c r="N285" s="5">
        <v>-0.10446007813190139</v>
      </c>
      <c r="O285" s="1" t="str">
        <f>HYPERLINK(".\sm_car_250420_1024\sm_car_Axle3_250420_1024_284_CaAxle3_012TrK_MaDLC_ode23t_1.png","figure")</f>
        <v>figure</v>
      </c>
      <c r="P285" t="s">
        <v>15</v>
      </c>
    </row>
    <row r="286" spans="1:16" x14ac:dyDescent="0.25">
      <c r="A286">
        <v>285</v>
      </c>
      <c r="B286" t="s">
        <v>103</v>
      </c>
      <c r="C286" t="s">
        <v>100</v>
      </c>
      <c r="D286" t="s">
        <v>35</v>
      </c>
      <c r="E286" t="s">
        <v>18</v>
      </c>
      <c r="F286" t="s">
        <v>19</v>
      </c>
      <c r="G286" t="s">
        <v>104</v>
      </c>
      <c r="H286" t="s">
        <v>102</v>
      </c>
      <c r="I286" t="s">
        <v>53</v>
      </c>
      <c r="J286" t="s">
        <v>23</v>
      </c>
      <c r="K286">
        <v>928</v>
      </c>
      <c r="L286" s="5">
        <v>40.256877299999999</v>
      </c>
      <c r="M286" s="5">
        <v>253.32004593726253</v>
      </c>
      <c r="N286" s="5">
        <v>-8.9148009527376892E-2</v>
      </c>
      <c r="O286" s="1" t="str">
        <f>HYPERLINK(".\sm_car_250420_1024\sm_car_Axle3_250420_1024_285_CaAxle3_012TrK_MaDLC_ode23t_1.png","figure")</f>
        <v>figure</v>
      </c>
      <c r="P286" t="s">
        <v>15</v>
      </c>
    </row>
  </sheetData>
  <autoFilter ref="A1:P286" xr:uid="{079628C5-97F3-4D40-9F22-98C5DE0AE8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2023b_240930_0651</vt:lpstr>
      <vt:lpstr>2023b_250420_1024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2025-04-20T13:28:40Z</dcterms:modified>
</cp:coreProperties>
</file>