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9B9661B7-3113-4AAE-B54C-5C1D9755801B}" xr6:coauthVersionLast="47" xr6:coauthVersionMax="47" xr10:uidLastSave="{00000000-0000-0000-0000-000000000000}"/>
  <bookViews>
    <workbookView xWindow="-120" yWindow="-120" windowWidth="29040" windowHeight="15720" tabRatio="988" xr2:uid="{5C9B011B-FECB-46A4-81D1-C980D278E613}"/>
  </bookViews>
  <sheets>
    <sheet name="Bushing_Sedan_UA" sheetId="4" r:id="rId1"/>
    <sheet name="Bushing_Sedan_LA" sheetId="2" r:id="rId2"/>
    <sheet name="BUJ_SLGf_5LS2F_UAF" sheetId="6" r:id="rId3"/>
    <sheet name="BUJ_SLGf_5LS2F_UAR" sheetId="32" r:id="rId4"/>
    <sheet name="BUJ_SLGf_5LS2F_LAF" sheetId="8" r:id="rId5"/>
    <sheet name="BUJ_SLGf_5LS2F_LAR" sheetId="9" r:id="rId6"/>
    <sheet name="BUJ_SLGr_5LS2F_UAF" sheetId="24" r:id="rId7"/>
    <sheet name="BUJ_SLGr_5LS2F_UAR" sheetId="7" r:id="rId8"/>
    <sheet name="BUJ_SLGr_5LS2F_LAF" sheetId="25" r:id="rId9"/>
    <sheet name="BUJ_SLGr_5LS2F_LAR" sheetId="26" r:id="rId10"/>
    <sheet name="BUJ_SLGf_5LS2R_UAF" sheetId="11" r:id="rId11"/>
    <sheet name="BUJ_SLGf_5LS2R_UAR" sheetId="12" r:id="rId12"/>
    <sheet name="BUJ_SLGf_5LS2R_LAF" sheetId="13" r:id="rId13"/>
    <sheet name="BUJ_SLGf_5LS2R_LAR" sheetId="14" r:id="rId14"/>
    <sheet name="BUJ_SLGr_5LS2R_UAF" sheetId="27" r:id="rId15"/>
    <sheet name="BUJ_SLGr_5LS2R_UAR" sheetId="28" r:id="rId16"/>
    <sheet name="BUJ_SLGr_5LS2R_LAF" sheetId="29" r:id="rId17"/>
    <sheet name="BUJ_SLGr_5LS2R_LAR" sheetId="30" r:id="rId18"/>
    <sheet name="BUJ_Sef_5LS2R_UAF" sheetId="31" r:id="rId19"/>
    <sheet name="BUJ_Sef_5LS2R_UAR" sheetId="33" r:id="rId20"/>
    <sheet name="BUJ_Sef_5LS2R_LAF" sheetId="34" r:id="rId21"/>
    <sheet name="BUJ_Sef_5LS2R_LAR" sheetId="35" r:id="rId22"/>
    <sheet name="BUJ_Ser_5LS2R_UAF" sheetId="36" r:id="rId23"/>
    <sheet name="BUJ_Ser_5LS2R_UAR" sheetId="38" r:id="rId24"/>
    <sheet name="BUJ_Ser_5LS2R_LAF" sheetId="39" r:id="rId25"/>
    <sheet name="BUJ_Ser_5LS2R_LAR" sheetId="40" r:id="rId26"/>
    <sheet name="BUJ_SLGf_S2LAF_LAF" sheetId="15" r:id="rId27"/>
    <sheet name="BUJ_SLGf_S2LAF_LAR" sheetId="16" r:id="rId28"/>
    <sheet name="BUJ_SLGr_S2LAF_LAF" sheetId="41" r:id="rId29"/>
    <sheet name="BUJ_SLGr_S2LAF_LAR" sheetId="42" r:id="rId30"/>
    <sheet name="BUJ_Sef_S2LAF_LAF" sheetId="43" r:id="rId31"/>
    <sheet name="BUJ_Sef_S2LAF_LAR" sheetId="44" r:id="rId32"/>
    <sheet name="BUJ_Ser_S2LAF_LAF" sheetId="45" r:id="rId33"/>
    <sheet name="BUJ_Ser_S2LAF_LAR" sheetId="46" r:id="rId34"/>
    <sheet name="BUJ_SLGf_S2LAR_LAF" sheetId="18" r:id="rId35"/>
    <sheet name="BUJ_SLGf_S2LAR_LAR" sheetId="19" r:id="rId36"/>
    <sheet name="BUJ_SLGr_S2LAR_LAF" sheetId="47" r:id="rId37"/>
    <sheet name="BUJ_SLGr_S2LAR_LAR" sheetId="48" r:id="rId38"/>
    <sheet name="BUJ_Achf_5LDecF_UAF" sheetId="20" r:id="rId39"/>
    <sheet name="BUJ_Achf_5LDecF_UAR" sheetId="21" r:id="rId40"/>
    <sheet name="BUJ_Achf_5LDecF_LAF" sheetId="22" r:id="rId41"/>
    <sheet name="BUJ_Achf_5LDecF_LAR" sheetId="23" r:id="rId42"/>
    <sheet name="Rigid_1Rev" sheetId="3" r:id="rId43"/>
    <sheet name="Rigid_UJoint" sheetId="5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5" i="28"/>
  <c r="F5" i="30"/>
  <c r="F5" i="29"/>
  <c r="F5" i="27"/>
  <c r="F5" i="14"/>
  <c r="F5" i="13"/>
  <c r="F5" i="12"/>
  <c r="F5" i="7"/>
  <c r="F5" i="6"/>
  <c r="G5" i="6"/>
  <c r="G5" i="26"/>
  <c r="F5" i="26"/>
  <c r="F5" i="25"/>
  <c r="F5" i="24"/>
  <c r="F5" i="9"/>
  <c r="F5" i="8"/>
  <c r="F5" i="32"/>
  <c r="F5" i="48"/>
  <c r="F5" i="47"/>
  <c r="F5" i="19"/>
  <c r="F5" i="18"/>
  <c r="F5" i="16"/>
  <c r="F5" i="42"/>
  <c r="F5" i="41"/>
  <c r="F5" i="15"/>
  <c r="F5" i="35"/>
  <c r="F5" i="34"/>
  <c r="F5" i="33"/>
  <c r="F5" i="40"/>
  <c r="F5" i="38"/>
  <c r="F5" i="36"/>
  <c r="F5" i="43"/>
  <c r="F5" i="46"/>
  <c r="F5" i="44"/>
  <c r="G5" i="40"/>
  <c r="G5" i="39"/>
  <c r="G5" i="38"/>
  <c r="G5" i="36"/>
  <c r="G5" i="35"/>
  <c r="H5" i="34"/>
  <c r="G5" i="34"/>
  <c r="G5" i="33"/>
  <c r="G5" i="31"/>
  <c r="G5" i="46"/>
  <c r="G5" i="45"/>
  <c r="G5" i="44"/>
  <c r="G5" i="43"/>
  <c r="H5" i="26"/>
  <c r="H5" i="48" l="1"/>
  <c r="G5" i="48"/>
  <c r="P25" i="48"/>
  <c r="O25" i="48"/>
  <c r="N25" i="48"/>
  <c r="M25" i="48"/>
  <c r="L25" i="48"/>
  <c r="K25" i="48"/>
  <c r="J25" i="48"/>
  <c r="I25" i="48"/>
  <c r="H25" i="48"/>
  <c r="P21" i="48"/>
  <c r="O21" i="48"/>
  <c r="N21" i="48"/>
  <c r="M21" i="48"/>
  <c r="L21" i="48"/>
  <c r="K21" i="48"/>
  <c r="J21" i="48"/>
  <c r="I21" i="48"/>
  <c r="H21" i="48"/>
  <c r="P17" i="48"/>
  <c r="O17" i="48"/>
  <c r="N17" i="48"/>
  <c r="M17" i="48"/>
  <c r="L17" i="48"/>
  <c r="K17" i="48"/>
  <c r="J17" i="48"/>
  <c r="I17" i="48"/>
  <c r="H17" i="48"/>
  <c r="P9" i="48"/>
  <c r="O9" i="48"/>
  <c r="N9" i="48"/>
  <c r="M9" i="48"/>
  <c r="L9" i="48"/>
  <c r="K9" i="48"/>
  <c r="J9" i="48"/>
  <c r="I9" i="48"/>
  <c r="H9" i="48"/>
  <c r="H5" i="47"/>
  <c r="G5" i="47"/>
  <c r="P25" i="47"/>
  <c r="O25" i="47"/>
  <c r="N25" i="47"/>
  <c r="M25" i="47"/>
  <c r="L25" i="47"/>
  <c r="K25" i="47"/>
  <c r="J25" i="47"/>
  <c r="I25" i="47"/>
  <c r="H25" i="47"/>
  <c r="P21" i="47"/>
  <c r="O21" i="47"/>
  <c r="N21" i="47"/>
  <c r="M21" i="47"/>
  <c r="L21" i="47"/>
  <c r="K21" i="47"/>
  <c r="J21" i="47"/>
  <c r="I21" i="47"/>
  <c r="H21" i="47"/>
  <c r="P17" i="47"/>
  <c r="O17" i="47"/>
  <c r="N17" i="47"/>
  <c r="M17" i="47"/>
  <c r="L17" i="47"/>
  <c r="K17" i="47"/>
  <c r="J17" i="47"/>
  <c r="I17" i="47"/>
  <c r="H17" i="47"/>
  <c r="P9" i="47"/>
  <c r="O9" i="47"/>
  <c r="N9" i="47"/>
  <c r="M9" i="47"/>
  <c r="L9" i="47"/>
  <c r="K9" i="47"/>
  <c r="J9" i="47"/>
  <c r="I9" i="47"/>
  <c r="H9" i="47"/>
  <c r="H5" i="46" l="1"/>
  <c r="P25" i="46"/>
  <c r="O25" i="46"/>
  <c r="N25" i="46"/>
  <c r="M25" i="46"/>
  <c r="L25" i="46"/>
  <c r="K25" i="46"/>
  <c r="J25" i="46"/>
  <c r="I25" i="46"/>
  <c r="H25" i="46"/>
  <c r="P21" i="46"/>
  <c r="O21" i="46"/>
  <c r="N21" i="46"/>
  <c r="M21" i="46"/>
  <c r="L21" i="46"/>
  <c r="K21" i="46"/>
  <c r="J21" i="46"/>
  <c r="I21" i="46"/>
  <c r="H21" i="46"/>
  <c r="P17" i="46"/>
  <c r="O17" i="46"/>
  <c r="N17" i="46"/>
  <c r="M17" i="46"/>
  <c r="L17" i="46"/>
  <c r="K17" i="46"/>
  <c r="J17" i="46"/>
  <c r="I17" i="46"/>
  <c r="H17" i="46"/>
  <c r="P9" i="46"/>
  <c r="O9" i="46"/>
  <c r="N9" i="46"/>
  <c r="M9" i="46"/>
  <c r="L9" i="46"/>
  <c r="K9" i="46"/>
  <c r="J9" i="46"/>
  <c r="I9" i="46"/>
  <c r="H9" i="46"/>
  <c r="H5" i="45"/>
  <c r="F5" i="45"/>
  <c r="P25" i="45"/>
  <c r="O25" i="45"/>
  <c r="N25" i="45"/>
  <c r="M25" i="45"/>
  <c r="L25" i="45"/>
  <c r="K25" i="45"/>
  <c r="J25" i="45"/>
  <c r="I25" i="45"/>
  <c r="H25" i="45"/>
  <c r="P21" i="45"/>
  <c r="O21" i="45"/>
  <c r="N21" i="45"/>
  <c r="M21" i="45"/>
  <c r="L21" i="45"/>
  <c r="K21" i="45"/>
  <c r="J21" i="45"/>
  <c r="I21" i="45"/>
  <c r="H21" i="45"/>
  <c r="P17" i="45"/>
  <c r="O17" i="45"/>
  <c r="N17" i="45"/>
  <c r="M17" i="45"/>
  <c r="L17" i="45"/>
  <c r="K17" i="45"/>
  <c r="J17" i="45"/>
  <c r="I17" i="45"/>
  <c r="H17" i="45"/>
  <c r="P9" i="45"/>
  <c r="O9" i="45"/>
  <c r="N9" i="45"/>
  <c r="M9" i="45"/>
  <c r="L9" i="45"/>
  <c r="K9" i="45"/>
  <c r="J9" i="45"/>
  <c r="I9" i="45"/>
  <c r="H9" i="45"/>
  <c r="H5" i="44"/>
  <c r="P25" i="44"/>
  <c r="O25" i="44"/>
  <c r="N25" i="44"/>
  <c r="M25" i="44"/>
  <c r="L25" i="44"/>
  <c r="K25" i="44"/>
  <c r="J25" i="44"/>
  <c r="I25" i="44"/>
  <c r="H25" i="44"/>
  <c r="P21" i="44"/>
  <c r="O21" i="44"/>
  <c r="N21" i="44"/>
  <c r="M21" i="44"/>
  <c r="L21" i="44"/>
  <c r="K21" i="44"/>
  <c r="J21" i="44"/>
  <c r="I21" i="44"/>
  <c r="H21" i="44"/>
  <c r="P17" i="44"/>
  <c r="O17" i="44"/>
  <c r="N17" i="44"/>
  <c r="M17" i="44"/>
  <c r="L17" i="44"/>
  <c r="K17" i="44"/>
  <c r="J17" i="44"/>
  <c r="I17" i="44"/>
  <c r="H17" i="44"/>
  <c r="P9" i="44"/>
  <c r="O9" i="44"/>
  <c r="N9" i="44"/>
  <c r="M9" i="44"/>
  <c r="L9" i="44"/>
  <c r="K9" i="44"/>
  <c r="J9" i="44"/>
  <c r="I9" i="44"/>
  <c r="H9" i="44"/>
  <c r="H5" i="43"/>
  <c r="P25" i="43"/>
  <c r="O25" i="43"/>
  <c r="N25" i="43"/>
  <c r="M25" i="43"/>
  <c r="L25" i="43"/>
  <c r="K25" i="43"/>
  <c r="J25" i="43"/>
  <c r="I25" i="43"/>
  <c r="H25" i="43"/>
  <c r="P21" i="43"/>
  <c r="O21" i="43"/>
  <c r="N21" i="43"/>
  <c r="M21" i="43"/>
  <c r="L21" i="43"/>
  <c r="K21" i="43"/>
  <c r="J21" i="43"/>
  <c r="I21" i="43"/>
  <c r="H21" i="43"/>
  <c r="P17" i="43"/>
  <c r="O17" i="43"/>
  <c r="N17" i="43"/>
  <c r="M17" i="43"/>
  <c r="L17" i="43"/>
  <c r="K17" i="43"/>
  <c r="J17" i="43"/>
  <c r="I17" i="43"/>
  <c r="H17" i="43"/>
  <c r="P9" i="43"/>
  <c r="O9" i="43"/>
  <c r="N9" i="43"/>
  <c r="M9" i="43"/>
  <c r="L9" i="43"/>
  <c r="K9" i="43"/>
  <c r="J9" i="43"/>
  <c r="I9" i="43"/>
  <c r="H9" i="43"/>
  <c r="H5" i="42"/>
  <c r="G5" i="42"/>
  <c r="P25" i="42"/>
  <c r="O25" i="42"/>
  <c r="N25" i="42"/>
  <c r="M25" i="42"/>
  <c r="L25" i="42"/>
  <c r="K25" i="42"/>
  <c r="J25" i="42"/>
  <c r="I25" i="42"/>
  <c r="H25" i="42"/>
  <c r="P21" i="42"/>
  <c r="O21" i="42"/>
  <c r="N21" i="42"/>
  <c r="M21" i="42"/>
  <c r="L21" i="42"/>
  <c r="K21" i="42"/>
  <c r="J21" i="42"/>
  <c r="I21" i="42"/>
  <c r="H21" i="42"/>
  <c r="P17" i="42"/>
  <c r="O17" i="42"/>
  <c r="N17" i="42"/>
  <c r="M17" i="42"/>
  <c r="L17" i="42"/>
  <c r="K17" i="42"/>
  <c r="J17" i="42"/>
  <c r="I17" i="42"/>
  <c r="H17" i="42"/>
  <c r="P9" i="42"/>
  <c r="O9" i="42"/>
  <c r="N9" i="42"/>
  <c r="M9" i="42"/>
  <c r="L9" i="42"/>
  <c r="K9" i="42"/>
  <c r="J9" i="42"/>
  <c r="I9" i="42"/>
  <c r="H9" i="42"/>
  <c r="H5" i="41"/>
  <c r="G5" i="41"/>
  <c r="P25" i="41"/>
  <c r="O25" i="41"/>
  <c r="N25" i="41"/>
  <c r="M25" i="41"/>
  <c r="L25" i="41"/>
  <c r="K25" i="41"/>
  <c r="J25" i="41"/>
  <c r="I25" i="41"/>
  <c r="H25" i="41"/>
  <c r="P21" i="41"/>
  <c r="O21" i="41"/>
  <c r="N21" i="41"/>
  <c r="M21" i="41"/>
  <c r="L21" i="41"/>
  <c r="K21" i="41"/>
  <c r="J21" i="41"/>
  <c r="I21" i="41"/>
  <c r="H21" i="41"/>
  <c r="P17" i="41"/>
  <c r="O17" i="41"/>
  <c r="N17" i="41"/>
  <c r="M17" i="41"/>
  <c r="L17" i="41"/>
  <c r="K17" i="41"/>
  <c r="J17" i="41"/>
  <c r="I17" i="41"/>
  <c r="H17" i="41"/>
  <c r="P9" i="41"/>
  <c r="O9" i="41"/>
  <c r="N9" i="41"/>
  <c r="M9" i="41"/>
  <c r="L9" i="41"/>
  <c r="K9" i="41"/>
  <c r="J9" i="41"/>
  <c r="I9" i="41"/>
  <c r="H9" i="41"/>
  <c r="H5" i="40" l="1"/>
  <c r="P25" i="40"/>
  <c r="O25" i="40"/>
  <c r="N25" i="40"/>
  <c r="M25" i="40"/>
  <c r="L25" i="40"/>
  <c r="K25" i="40"/>
  <c r="J25" i="40"/>
  <c r="I25" i="40"/>
  <c r="H25" i="40"/>
  <c r="P21" i="40"/>
  <c r="O21" i="40"/>
  <c r="N21" i="40"/>
  <c r="M21" i="40"/>
  <c r="L21" i="40"/>
  <c r="K21" i="40"/>
  <c r="J21" i="40"/>
  <c r="I21" i="40"/>
  <c r="H21" i="40"/>
  <c r="P17" i="40"/>
  <c r="O17" i="40"/>
  <c r="N17" i="40"/>
  <c r="M17" i="40"/>
  <c r="L17" i="40"/>
  <c r="K17" i="40"/>
  <c r="J17" i="40"/>
  <c r="I17" i="40"/>
  <c r="H17" i="40"/>
  <c r="P9" i="40"/>
  <c r="O9" i="40"/>
  <c r="N9" i="40"/>
  <c r="M9" i="40"/>
  <c r="L9" i="40"/>
  <c r="K9" i="40"/>
  <c r="J9" i="40"/>
  <c r="I9" i="40"/>
  <c r="H9" i="40"/>
  <c r="H5" i="39"/>
  <c r="F5" i="39"/>
  <c r="P25" i="39"/>
  <c r="O25" i="39"/>
  <c r="N25" i="39"/>
  <c r="M25" i="39"/>
  <c r="L25" i="39"/>
  <c r="K25" i="39"/>
  <c r="J25" i="39"/>
  <c r="I25" i="39"/>
  <c r="H25" i="39"/>
  <c r="P21" i="39"/>
  <c r="O21" i="39"/>
  <c r="N21" i="39"/>
  <c r="M21" i="39"/>
  <c r="L21" i="39"/>
  <c r="K21" i="39"/>
  <c r="J21" i="39"/>
  <c r="I21" i="39"/>
  <c r="H21" i="39"/>
  <c r="P17" i="39"/>
  <c r="O17" i="39"/>
  <c r="N17" i="39"/>
  <c r="M17" i="39"/>
  <c r="L17" i="39"/>
  <c r="K17" i="39"/>
  <c r="J17" i="39"/>
  <c r="I17" i="39"/>
  <c r="H17" i="39"/>
  <c r="P9" i="39"/>
  <c r="O9" i="39"/>
  <c r="N9" i="39"/>
  <c r="M9" i="39"/>
  <c r="L9" i="39"/>
  <c r="K9" i="39"/>
  <c r="J9" i="39"/>
  <c r="I9" i="39"/>
  <c r="H9" i="39"/>
  <c r="H5" i="38"/>
  <c r="P25" i="38"/>
  <c r="O25" i="38"/>
  <c r="N25" i="38"/>
  <c r="M25" i="38"/>
  <c r="L25" i="38"/>
  <c r="K25" i="38"/>
  <c r="J25" i="38"/>
  <c r="I25" i="38"/>
  <c r="H25" i="38"/>
  <c r="P21" i="38"/>
  <c r="O21" i="38"/>
  <c r="N21" i="38"/>
  <c r="M21" i="38"/>
  <c r="L21" i="38"/>
  <c r="K21" i="38"/>
  <c r="J21" i="38"/>
  <c r="I21" i="38"/>
  <c r="H21" i="38"/>
  <c r="P17" i="38"/>
  <c r="O17" i="38"/>
  <c r="N17" i="38"/>
  <c r="M17" i="38"/>
  <c r="L17" i="38"/>
  <c r="K17" i="38"/>
  <c r="J17" i="38"/>
  <c r="I17" i="38"/>
  <c r="H17" i="38"/>
  <c r="P9" i="38"/>
  <c r="O9" i="38"/>
  <c r="N9" i="38"/>
  <c r="M9" i="38"/>
  <c r="L9" i="38"/>
  <c r="K9" i="38"/>
  <c r="J9" i="38"/>
  <c r="I9" i="38"/>
  <c r="H9" i="38"/>
  <c r="H5" i="36"/>
  <c r="P25" i="36"/>
  <c r="O25" i="36"/>
  <c r="N25" i="36"/>
  <c r="M25" i="36"/>
  <c r="L25" i="36"/>
  <c r="K25" i="36"/>
  <c r="J25" i="36"/>
  <c r="I25" i="36"/>
  <c r="H25" i="36"/>
  <c r="P21" i="36"/>
  <c r="O21" i="36"/>
  <c r="N21" i="36"/>
  <c r="M21" i="36"/>
  <c r="L21" i="36"/>
  <c r="K21" i="36"/>
  <c r="J21" i="36"/>
  <c r="I21" i="36"/>
  <c r="H21" i="36"/>
  <c r="P17" i="36"/>
  <c r="O17" i="36"/>
  <c r="N17" i="36"/>
  <c r="M17" i="36"/>
  <c r="L17" i="36"/>
  <c r="K17" i="36"/>
  <c r="J17" i="36"/>
  <c r="I17" i="36"/>
  <c r="H17" i="36"/>
  <c r="P9" i="36"/>
  <c r="O9" i="36"/>
  <c r="N9" i="36"/>
  <c r="M9" i="36"/>
  <c r="L9" i="36"/>
  <c r="K9" i="36"/>
  <c r="J9" i="36"/>
  <c r="I9" i="36"/>
  <c r="H9" i="36"/>
  <c r="H5" i="35"/>
  <c r="P25" i="35"/>
  <c r="O25" i="35"/>
  <c r="N25" i="35"/>
  <c r="M25" i="35"/>
  <c r="L25" i="35"/>
  <c r="K25" i="35"/>
  <c r="J25" i="35"/>
  <c r="I25" i="35"/>
  <c r="H25" i="35"/>
  <c r="P21" i="35"/>
  <c r="O21" i="35"/>
  <c r="N21" i="35"/>
  <c r="M21" i="35"/>
  <c r="L21" i="35"/>
  <c r="K21" i="35"/>
  <c r="J21" i="35"/>
  <c r="I21" i="35"/>
  <c r="H21" i="35"/>
  <c r="P17" i="35"/>
  <c r="O17" i="35"/>
  <c r="N17" i="35"/>
  <c r="M17" i="35"/>
  <c r="L17" i="35"/>
  <c r="K17" i="35"/>
  <c r="J17" i="35"/>
  <c r="I17" i="35"/>
  <c r="H17" i="35"/>
  <c r="P9" i="35"/>
  <c r="O9" i="35"/>
  <c r="N9" i="35"/>
  <c r="M9" i="35"/>
  <c r="L9" i="35"/>
  <c r="K9" i="35"/>
  <c r="J9" i="35"/>
  <c r="I9" i="35"/>
  <c r="H9" i="35"/>
  <c r="P25" i="34"/>
  <c r="O25" i="34"/>
  <c r="N25" i="34"/>
  <c r="M25" i="34"/>
  <c r="L25" i="34"/>
  <c r="K25" i="34"/>
  <c r="J25" i="34"/>
  <c r="I25" i="34"/>
  <c r="H25" i="34"/>
  <c r="P21" i="34"/>
  <c r="O21" i="34"/>
  <c r="N21" i="34"/>
  <c r="M21" i="34"/>
  <c r="L21" i="34"/>
  <c r="K21" i="34"/>
  <c r="J21" i="34"/>
  <c r="I21" i="34"/>
  <c r="H21" i="34"/>
  <c r="P17" i="34"/>
  <c r="O17" i="34"/>
  <c r="N17" i="34"/>
  <c r="M17" i="34"/>
  <c r="L17" i="34"/>
  <c r="K17" i="34"/>
  <c r="J17" i="34"/>
  <c r="I17" i="34"/>
  <c r="H17" i="34"/>
  <c r="P9" i="34"/>
  <c r="O9" i="34"/>
  <c r="N9" i="34"/>
  <c r="M9" i="34"/>
  <c r="L9" i="34"/>
  <c r="K9" i="34"/>
  <c r="J9" i="34"/>
  <c r="I9" i="34"/>
  <c r="H9" i="34"/>
  <c r="H5" i="33"/>
  <c r="P25" i="33"/>
  <c r="O25" i="33"/>
  <c r="N25" i="33"/>
  <c r="M25" i="33"/>
  <c r="L25" i="33"/>
  <c r="K25" i="33"/>
  <c r="J25" i="33"/>
  <c r="I25" i="33"/>
  <c r="H25" i="33"/>
  <c r="P21" i="33"/>
  <c r="O21" i="33"/>
  <c r="N21" i="33"/>
  <c r="M21" i="33"/>
  <c r="L21" i="33"/>
  <c r="K21" i="33"/>
  <c r="J21" i="33"/>
  <c r="I21" i="33"/>
  <c r="H21" i="33"/>
  <c r="P17" i="33"/>
  <c r="O17" i="33"/>
  <c r="N17" i="33"/>
  <c r="M17" i="33"/>
  <c r="L17" i="33"/>
  <c r="K17" i="33"/>
  <c r="J17" i="33"/>
  <c r="I17" i="33"/>
  <c r="H17" i="33"/>
  <c r="P9" i="33"/>
  <c r="O9" i="33"/>
  <c r="N9" i="33"/>
  <c r="M9" i="33"/>
  <c r="L9" i="33"/>
  <c r="K9" i="33"/>
  <c r="J9" i="33"/>
  <c r="I9" i="33"/>
  <c r="H9" i="33"/>
  <c r="H5" i="32"/>
  <c r="G5" i="32"/>
  <c r="P25" i="32" l="1"/>
  <c r="O25" i="32"/>
  <c r="N25" i="32"/>
  <c r="M25" i="32"/>
  <c r="L25" i="32"/>
  <c r="K25" i="32"/>
  <c r="J25" i="32"/>
  <c r="I25" i="32"/>
  <c r="H25" i="32"/>
  <c r="P21" i="32"/>
  <c r="O21" i="32"/>
  <c r="N21" i="32"/>
  <c r="M21" i="32"/>
  <c r="L21" i="32"/>
  <c r="K21" i="32"/>
  <c r="J21" i="32"/>
  <c r="I21" i="32"/>
  <c r="H21" i="32"/>
  <c r="P17" i="32"/>
  <c r="O17" i="32"/>
  <c r="N17" i="32"/>
  <c r="M17" i="32"/>
  <c r="L17" i="32"/>
  <c r="K17" i="32"/>
  <c r="J17" i="32"/>
  <c r="I17" i="32"/>
  <c r="H17" i="32"/>
  <c r="P9" i="32"/>
  <c r="O9" i="32"/>
  <c r="N9" i="32"/>
  <c r="M9" i="32"/>
  <c r="L9" i="32"/>
  <c r="K9" i="32"/>
  <c r="J9" i="32"/>
  <c r="I9" i="32"/>
  <c r="H9" i="32"/>
  <c r="H5" i="31"/>
  <c r="F5" i="31"/>
  <c r="P25" i="31"/>
  <c r="O25" i="31"/>
  <c r="N25" i="31"/>
  <c r="M25" i="31"/>
  <c r="L25" i="31"/>
  <c r="K25" i="31"/>
  <c r="J25" i="31"/>
  <c r="I25" i="31"/>
  <c r="H25" i="31"/>
  <c r="P21" i="31"/>
  <c r="O21" i="31"/>
  <c r="N21" i="31"/>
  <c r="M21" i="31"/>
  <c r="L21" i="31"/>
  <c r="K21" i="31"/>
  <c r="J21" i="31"/>
  <c r="I21" i="31"/>
  <c r="H21" i="31"/>
  <c r="P17" i="31"/>
  <c r="O17" i="31"/>
  <c r="N17" i="31"/>
  <c r="M17" i="31"/>
  <c r="L17" i="31"/>
  <c r="K17" i="31"/>
  <c r="J17" i="31"/>
  <c r="I17" i="31"/>
  <c r="H17" i="31"/>
  <c r="P9" i="31"/>
  <c r="O9" i="31"/>
  <c r="N9" i="31"/>
  <c r="M9" i="31"/>
  <c r="L9" i="31"/>
  <c r="K9" i="31"/>
  <c r="J9" i="31"/>
  <c r="I9" i="31"/>
  <c r="H9" i="31"/>
  <c r="H5" i="30"/>
  <c r="G5" i="30"/>
  <c r="P25" i="30"/>
  <c r="O25" i="30"/>
  <c r="N25" i="30"/>
  <c r="M25" i="30"/>
  <c r="L25" i="30"/>
  <c r="K25" i="30"/>
  <c r="J25" i="30"/>
  <c r="I25" i="30"/>
  <c r="H25" i="30"/>
  <c r="P21" i="30"/>
  <c r="O21" i="30"/>
  <c r="N21" i="30"/>
  <c r="M21" i="30"/>
  <c r="L21" i="30"/>
  <c r="K21" i="30"/>
  <c r="J21" i="30"/>
  <c r="I21" i="30"/>
  <c r="H21" i="30"/>
  <c r="P17" i="30"/>
  <c r="O17" i="30"/>
  <c r="N17" i="30"/>
  <c r="M17" i="30"/>
  <c r="L17" i="30"/>
  <c r="K17" i="30"/>
  <c r="J17" i="30"/>
  <c r="I17" i="30"/>
  <c r="H17" i="30"/>
  <c r="P9" i="30"/>
  <c r="O9" i="30"/>
  <c r="N9" i="30"/>
  <c r="M9" i="30"/>
  <c r="L9" i="30"/>
  <c r="K9" i="30"/>
  <c r="J9" i="30"/>
  <c r="I9" i="30"/>
  <c r="H9" i="30"/>
  <c r="H5" i="29"/>
  <c r="G5" i="29"/>
  <c r="P25" i="29"/>
  <c r="O25" i="29"/>
  <c r="N25" i="29"/>
  <c r="M25" i="29"/>
  <c r="L25" i="29"/>
  <c r="K25" i="29"/>
  <c r="J25" i="29"/>
  <c r="I25" i="29"/>
  <c r="H25" i="29"/>
  <c r="P21" i="29"/>
  <c r="O21" i="29"/>
  <c r="N21" i="29"/>
  <c r="M21" i="29"/>
  <c r="L21" i="29"/>
  <c r="K21" i="29"/>
  <c r="J21" i="29"/>
  <c r="I21" i="29"/>
  <c r="H21" i="29"/>
  <c r="P17" i="29"/>
  <c r="O17" i="29"/>
  <c r="N17" i="29"/>
  <c r="M17" i="29"/>
  <c r="L17" i="29"/>
  <c r="K17" i="29"/>
  <c r="J17" i="29"/>
  <c r="I17" i="29"/>
  <c r="H17" i="29"/>
  <c r="P9" i="29"/>
  <c r="O9" i="29"/>
  <c r="N9" i="29"/>
  <c r="M9" i="29"/>
  <c r="L9" i="29"/>
  <c r="K9" i="29"/>
  <c r="J9" i="29"/>
  <c r="I9" i="29"/>
  <c r="H9" i="29"/>
  <c r="H5" i="28"/>
  <c r="G5" i="28"/>
  <c r="P25" i="28"/>
  <c r="O25" i="28"/>
  <c r="N25" i="28"/>
  <c r="M25" i="28"/>
  <c r="L25" i="28"/>
  <c r="K25" i="28"/>
  <c r="J25" i="28"/>
  <c r="I25" i="28"/>
  <c r="H25" i="28"/>
  <c r="P21" i="28"/>
  <c r="O21" i="28"/>
  <c r="N21" i="28"/>
  <c r="M21" i="28"/>
  <c r="L21" i="28"/>
  <c r="K21" i="28"/>
  <c r="J21" i="28"/>
  <c r="I21" i="28"/>
  <c r="H21" i="28"/>
  <c r="P17" i="28"/>
  <c r="O17" i="28"/>
  <c r="N17" i="28"/>
  <c r="M17" i="28"/>
  <c r="L17" i="28"/>
  <c r="K17" i="28"/>
  <c r="J17" i="28"/>
  <c r="I17" i="28"/>
  <c r="H17" i="28"/>
  <c r="P9" i="28"/>
  <c r="O9" i="28"/>
  <c r="N9" i="28"/>
  <c r="M9" i="28"/>
  <c r="L9" i="28"/>
  <c r="K9" i="28"/>
  <c r="J9" i="28"/>
  <c r="I9" i="28"/>
  <c r="H9" i="28"/>
  <c r="H5" i="27"/>
  <c r="G5" i="27"/>
  <c r="P25" i="27"/>
  <c r="O25" i="27"/>
  <c r="N25" i="27"/>
  <c r="M25" i="27"/>
  <c r="L25" i="27"/>
  <c r="K25" i="27"/>
  <c r="J25" i="27"/>
  <c r="I25" i="27"/>
  <c r="H25" i="27"/>
  <c r="P21" i="27"/>
  <c r="O21" i="27"/>
  <c r="N21" i="27"/>
  <c r="M21" i="27"/>
  <c r="L21" i="27"/>
  <c r="K21" i="27"/>
  <c r="J21" i="27"/>
  <c r="I21" i="27"/>
  <c r="H21" i="27"/>
  <c r="P17" i="27"/>
  <c r="O17" i="27"/>
  <c r="N17" i="27"/>
  <c r="M17" i="27"/>
  <c r="L17" i="27"/>
  <c r="K17" i="27"/>
  <c r="J17" i="27"/>
  <c r="I17" i="27"/>
  <c r="H17" i="27"/>
  <c r="P9" i="27"/>
  <c r="O9" i="27"/>
  <c r="N9" i="27"/>
  <c r="M9" i="27"/>
  <c r="L9" i="27"/>
  <c r="K9" i="27"/>
  <c r="J9" i="27"/>
  <c r="I9" i="27"/>
  <c r="H9" i="27"/>
  <c r="P25" i="26" l="1"/>
  <c r="O25" i="26"/>
  <c r="N25" i="26"/>
  <c r="M25" i="26"/>
  <c r="L25" i="26"/>
  <c r="K25" i="26"/>
  <c r="J25" i="26"/>
  <c r="I25" i="26"/>
  <c r="H25" i="26"/>
  <c r="P21" i="26"/>
  <c r="O21" i="26"/>
  <c r="N21" i="26"/>
  <c r="M21" i="26"/>
  <c r="L21" i="26"/>
  <c r="K21" i="26"/>
  <c r="J21" i="26"/>
  <c r="I21" i="26"/>
  <c r="H21" i="26"/>
  <c r="P17" i="26"/>
  <c r="O17" i="26"/>
  <c r="N17" i="26"/>
  <c r="M17" i="26"/>
  <c r="L17" i="26"/>
  <c r="K17" i="26"/>
  <c r="J17" i="26"/>
  <c r="I17" i="26"/>
  <c r="H17" i="26"/>
  <c r="P9" i="26"/>
  <c r="O9" i="26"/>
  <c r="N9" i="26"/>
  <c r="M9" i="26"/>
  <c r="L9" i="26"/>
  <c r="K9" i="26"/>
  <c r="J9" i="26"/>
  <c r="I9" i="26"/>
  <c r="H9" i="26"/>
  <c r="H5" i="25"/>
  <c r="G5" i="25"/>
  <c r="P25" i="25"/>
  <c r="O25" i="25"/>
  <c r="N25" i="25"/>
  <c r="M25" i="25"/>
  <c r="L25" i="25"/>
  <c r="K25" i="25"/>
  <c r="J25" i="25"/>
  <c r="I25" i="25"/>
  <c r="H25" i="25"/>
  <c r="P21" i="25"/>
  <c r="O21" i="25"/>
  <c r="N21" i="25"/>
  <c r="M21" i="25"/>
  <c r="L21" i="25"/>
  <c r="K21" i="25"/>
  <c r="J21" i="25"/>
  <c r="I21" i="25"/>
  <c r="H21" i="25"/>
  <c r="P17" i="25"/>
  <c r="O17" i="25"/>
  <c r="N17" i="25"/>
  <c r="M17" i="25"/>
  <c r="L17" i="25"/>
  <c r="K17" i="25"/>
  <c r="J17" i="25"/>
  <c r="I17" i="25"/>
  <c r="H17" i="25"/>
  <c r="P9" i="25"/>
  <c r="O9" i="25"/>
  <c r="N9" i="25"/>
  <c r="M9" i="25"/>
  <c r="L9" i="25"/>
  <c r="K9" i="25"/>
  <c r="J9" i="25"/>
  <c r="I9" i="25"/>
  <c r="H9" i="25"/>
  <c r="H5" i="7"/>
  <c r="G5" i="7"/>
  <c r="H5" i="24"/>
  <c r="G5" i="24"/>
  <c r="P25" i="24"/>
  <c r="O25" i="24"/>
  <c r="N25" i="24"/>
  <c r="M25" i="24"/>
  <c r="L25" i="24"/>
  <c r="K25" i="24"/>
  <c r="J25" i="24"/>
  <c r="I25" i="24"/>
  <c r="H25" i="24"/>
  <c r="P21" i="24"/>
  <c r="O21" i="24"/>
  <c r="N21" i="24"/>
  <c r="M21" i="24"/>
  <c r="L21" i="24"/>
  <c r="K21" i="24"/>
  <c r="J21" i="24"/>
  <c r="I21" i="24"/>
  <c r="H21" i="24"/>
  <c r="P17" i="24"/>
  <c r="O17" i="24"/>
  <c r="N17" i="24"/>
  <c r="M17" i="24"/>
  <c r="L17" i="24"/>
  <c r="K17" i="24"/>
  <c r="J17" i="24"/>
  <c r="I17" i="24"/>
  <c r="H17" i="24"/>
  <c r="P9" i="24"/>
  <c r="O9" i="24"/>
  <c r="N9" i="24"/>
  <c r="M9" i="24"/>
  <c r="L9" i="24"/>
  <c r="K9" i="24"/>
  <c r="J9" i="24"/>
  <c r="I9" i="24"/>
  <c r="H9" i="24"/>
  <c r="F5" i="23" l="1"/>
  <c r="F5" i="22"/>
  <c r="F5" i="21"/>
  <c r="F5" i="20"/>
  <c r="G5" i="20"/>
  <c r="G5" i="21"/>
  <c r="G5" i="23"/>
  <c r="G5" i="22"/>
  <c r="H5" i="22"/>
  <c r="H5" i="23" l="1"/>
  <c r="P25" i="23"/>
  <c r="O25" i="23"/>
  <c r="N25" i="23"/>
  <c r="M25" i="23"/>
  <c r="L25" i="23"/>
  <c r="K25" i="23"/>
  <c r="J25" i="23"/>
  <c r="I25" i="23"/>
  <c r="H25" i="23"/>
  <c r="P21" i="23"/>
  <c r="O21" i="23"/>
  <c r="N21" i="23"/>
  <c r="M21" i="23"/>
  <c r="L21" i="23"/>
  <c r="K21" i="23"/>
  <c r="J21" i="23"/>
  <c r="I21" i="23"/>
  <c r="H21" i="23"/>
  <c r="P17" i="23"/>
  <c r="O17" i="23"/>
  <c r="N17" i="23"/>
  <c r="M17" i="23"/>
  <c r="L17" i="23"/>
  <c r="K17" i="23"/>
  <c r="J17" i="23"/>
  <c r="I17" i="23"/>
  <c r="H17" i="23"/>
  <c r="P9" i="23"/>
  <c r="O9" i="23"/>
  <c r="N9" i="23"/>
  <c r="M9" i="23"/>
  <c r="L9" i="23"/>
  <c r="K9" i="23"/>
  <c r="J9" i="23"/>
  <c r="I9" i="23"/>
  <c r="H9" i="23"/>
  <c r="P25" i="22"/>
  <c r="O25" i="22"/>
  <c r="N25" i="22"/>
  <c r="M25" i="22"/>
  <c r="L25" i="22"/>
  <c r="K25" i="22"/>
  <c r="J25" i="22"/>
  <c r="I25" i="22"/>
  <c r="H25" i="22"/>
  <c r="P21" i="22"/>
  <c r="O21" i="22"/>
  <c r="N21" i="22"/>
  <c r="M21" i="22"/>
  <c r="L21" i="22"/>
  <c r="K21" i="22"/>
  <c r="J21" i="22"/>
  <c r="I21" i="22"/>
  <c r="H21" i="22"/>
  <c r="P17" i="22"/>
  <c r="O17" i="22"/>
  <c r="N17" i="22"/>
  <c r="M17" i="22"/>
  <c r="L17" i="22"/>
  <c r="K17" i="22"/>
  <c r="J17" i="22"/>
  <c r="I17" i="22"/>
  <c r="H17" i="22"/>
  <c r="P9" i="22"/>
  <c r="O9" i="22"/>
  <c r="N9" i="22"/>
  <c r="M9" i="22"/>
  <c r="L9" i="22"/>
  <c r="K9" i="22"/>
  <c r="J9" i="22"/>
  <c r="I9" i="22"/>
  <c r="H9" i="22"/>
  <c r="H5" i="21"/>
  <c r="P25" i="21"/>
  <c r="O25" i="21"/>
  <c r="N25" i="21"/>
  <c r="M25" i="21"/>
  <c r="L25" i="21"/>
  <c r="K25" i="21"/>
  <c r="J25" i="21"/>
  <c r="I25" i="21"/>
  <c r="H25" i="21"/>
  <c r="P21" i="21"/>
  <c r="O21" i="21"/>
  <c r="N21" i="21"/>
  <c r="M21" i="21"/>
  <c r="L21" i="21"/>
  <c r="K21" i="21"/>
  <c r="J21" i="21"/>
  <c r="I21" i="21"/>
  <c r="H21" i="21"/>
  <c r="P17" i="21"/>
  <c r="O17" i="21"/>
  <c r="N17" i="21"/>
  <c r="M17" i="21"/>
  <c r="L17" i="21"/>
  <c r="K17" i="21"/>
  <c r="J17" i="21"/>
  <c r="I17" i="21"/>
  <c r="H17" i="21"/>
  <c r="P9" i="21"/>
  <c r="O9" i="21"/>
  <c r="N9" i="21"/>
  <c r="M9" i="21"/>
  <c r="L9" i="21"/>
  <c r="K9" i="21"/>
  <c r="J9" i="21"/>
  <c r="I9" i="21"/>
  <c r="H9" i="21"/>
  <c r="H5" i="20"/>
  <c r="P25" i="20"/>
  <c r="O25" i="20"/>
  <c r="N25" i="20"/>
  <c r="M25" i="20"/>
  <c r="L25" i="20"/>
  <c r="K25" i="20"/>
  <c r="J25" i="20"/>
  <c r="I25" i="20"/>
  <c r="H25" i="20"/>
  <c r="P21" i="20"/>
  <c r="O21" i="20"/>
  <c r="N21" i="20"/>
  <c r="M21" i="20"/>
  <c r="L21" i="20"/>
  <c r="K21" i="20"/>
  <c r="J21" i="20"/>
  <c r="I21" i="20"/>
  <c r="H21" i="20"/>
  <c r="P17" i="20"/>
  <c r="O17" i="20"/>
  <c r="N17" i="20"/>
  <c r="M17" i="20"/>
  <c r="L17" i="20"/>
  <c r="K17" i="20"/>
  <c r="J17" i="20"/>
  <c r="I17" i="20"/>
  <c r="H17" i="20"/>
  <c r="P9" i="20"/>
  <c r="O9" i="20"/>
  <c r="N9" i="20"/>
  <c r="M9" i="20"/>
  <c r="L9" i="20"/>
  <c r="K9" i="20"/>
  <c r="J9" i="20"/>
  <c r="I9" i="20"/>
  <c r="H9" i="20"/>
  <c r="P25" i="19"/>
  <c r="O25" i="19"/>
  <c r="N25" i="19"/>
  <c r="M25" i="19"/>
  <c r="L25" i="19"/>
  <c r="K25" i="19"/>
  <c r="J25" i="19"/>
  <c r="I25" i="19"/>
  <c r="H25" i="19"/>
  <c r="P21" i="19"/>
  <c r="O21" i="19"/>
  <c r="N21" i="19"/>
  <c r="M21" i="19"/>
  <c r="L21" i="19"/>
  <c r="K21" i="19"/>
  <c r="J21" i="19"/>
  <c r="I21" i="19"/>
  <c r="H21" i="19"/>
  <c r="P17" i="19"/>
  <c r="O17" i="19"/>
  <c r="N17" i="19"/>
  <c r="M17" i="19"/>
  <c r="L17" i="19"/>
  <c r="K17" i="19"/>
  <c r="J17" i="19"/>
  <c r="I17" i="19"/>
  <c r="H17" i="19"/>
  <c r="P9" i="19"/>
  <c r="O9" i="19"/>
  <c r="N9" i="19"/>
  <c r="M9" i="19"/>
  <c r="L9" i="19"/>
  <c r="K9" i="19"/>
  <c r="J9" i="19"/>
  <c r="I9" i="19"/>
  <c r="H9" i="19"/>
  <c r="H5" i="19"/>
  <c r="G5" i="19"/>
  <c r="P25" i="18"/>
  <c r="O25" i="18"/>
  <c r="N25" i="18"/>
  <c r="M25" i="18"/>
  <c r="L25" i="18"/>
  <c r="K25" i="18"/>
  <c r="J25" i="18"/>
  <c r="I25" i="18"/>
  <c r="H25" i="18"/>
  <c r="P21" i="18"/>
  <c r="O21" i="18"/>
  <c r="N21" i="18"/>
  <c r="M21" i="18"/>
  <c r="L21" i="18"/>
  <c r="K21" i="18"/>
  <c r="J21" i="18"/>
  <c r="I21" i="18"/>
  <c r="H21" i="18"/>
  <c r="P17" i="18"/>
  <c r="O17" i="18"/>
  <c r="N17" i="18"/>
  <c r="M17" i="18"/>
  <c r="L17" i="18"/>
  <c r="K17" i="18"/>
  <c r="J17" i="18"/>
  <c r="I17" i="18"/>
  <c r="H17" i="18"/>
  <c r="P9" i="18"/>
  <c r="O9" i="18"/>
  <c r="N9" i="18"/>
  <c r="M9" i="18"/>
  <c r="L9" i="18"/>
  <c r="K9" i="18"/>
  <c r="J9" i="18"/>
  <c r="I9" i="18"/>
  <c r="H9" i="18"/>
  <c r="H5" i="18"/>
  <c r="G5" i="18"/>
  <c r="H5" i="16" l="1"/>
  <c r="G5" i="16"/>
  <c r="P25" i="16"/>
  <c r="O25" i="16"/>
  <c r="N25" i="16"/>
  <c r="M25" i="16"/>
  <c r="L25" i="16"/>
  <c r="K25" i="16"/>
  <c r="J25" i="16"/>
  <c r="I25" i="16"/>
  <c r="H25" i="16"/>
  <c r="P21" i="16"/>
  <c r="O21" i="16"/>
  <c r="N21" i="16"/>
  <c r="M21" i="16"/>
  <c r="L21" i="16"/>
  <c r="K21" i="16"/>
  <c r="J21" i="16"/>
  <c r="I21" i="16"/>
  <c r="H21" i="16"/>
  <c r="P17" i="16"/>
  <c r="O17" i="16"/>
  <c r="N17" i="16"/>
  <c r="M17" i="16"/>
  <c r="L17" i="16"/>
  <c r="K17" i="16"/>
  <c r="J17" i="16"/>
  <c r="I17" i="16"/>
  <c r="H17" i="16"/>
  <c r="P9" i="16"/>
  <c r="O9" i="16"/>
  <c r="N9" i="16"/>
  <c r="M9" i="16"/>
  <c r="L9" i="16"/>
  <c r="K9" i="16"/>
  <c r="J9" i="16"/>
  <c r="I9" i="16"/>
  <c r="H9" i="16"/>
  <c r="P25" i="15"/>
  <c r="O25" i="15"/>
  <c r="N25" i="15"/>
  <c r="M25" i="15"/>
  <c r="L25" i="15"/>
  <c r="K25" i="15"/>
  <c r="J25" i="15"/>
  <c r="I25" i="15"/>
  <c r="H25" i="15"/>
  <c r="P21" i="15"/>
  <c r="O21" i="15"/>
  <c r="N21" i="15"/>
  <c r="M21" i="15"/>
  <c r="L21" i="15"/>
  <c r="K21" i="15"/>
  <c r="J21" i="15"/>
  <c r="I21" i="15"/>
  <c r="H21" i="15"/>
  <c r="P17" i="15"/>
  <c r="O17" i="15"/>
  <c r="N17" i="15"/>
  <c r="M17" i="15"/>
  <c r="L17" i="15"/>
  <c r="K17" i="15"/>
  <c r="J17" i="15"/>
  <c r="I17" i="15"/>
  <c r="H17" i="15"/>
  <c r="P9" i="15"/>
  <c r="O9" i="15"/>
  <c r="N9" i="15"/>
  <c r="M9" i="15"/>
  <c r="L9" i="15"/>
  <c r="K9" i="15"/>
  <c r="J9" i="15"/>
  <c r="I9" i="15"/>
  <c r="H9" i="15"/>
  <c r="H5" i="15"/>
  <c r="G5" i="15"/>
  <c r="P25" i="14" l="1"/>
  <c r="O25" i="14"/>
  <c r="N25" i="14"/>
  <c r="M25" i="14"/>
  <c r="L25" i="14"/>
  <c r="K25" i="14"/>
  <c r="J25" i="14"/>
  <c r="I25" i="14"/>
  <c r="H25" i="14"/>
  <c r="P21" i="14"/>
  <c r="O21" i="14"/>
  <c r="N21" i="14"/>
  <c r="M21" i="14"/>
  <c r="L21" i="14"/>
  <c r="K21" i="14"/>
  <c r="J21" i="14"/>
  <c r="I21" i="14"/>
  <c r="H21" i="14"/>
  <c r="P17" i="14"/>
  <c r="O17" i="14"/>
  <c r="N17" i="14"/>
  <c r="M17" i="14"/>
  <c r="L17" i="14"/>
  <c r="K17" i="14"/>
  <c r="J17" i="14"/>
  <c r="I17" i="14"/>
  <c r="H17" i="14"/>
  <c r="P9" i="14"/>
  <c r="O9" i="14"/>
  <c r="N9" i="14"/>
  <c r="M9" i="14"/>
  <c r="L9" i="14"/>
  <c r="K9" i="14"/>
  <c r="J9" i="14"/>
  <c r="I9" i="14"/>
  <c r="H9" i="14"/>
  <c r="H5" i="14"/>
  <c r="G5" i="14"/>
  <c r="P25" i="13"/>
  <c r="O25" i="13"/>
  <c r="N25" i="13"/>
  <c r="M25" i="13"/>
  <c r="L25" i="13"/>
  <c r="K25" i="13"/>
  <c r="J25" i="13"/>
  <c r="I25" i="13"/>
  <c r="H25" i="13"/>
  <c r="P21" i="13"/>
  <c r="O21" i="13"/>
  <c r="N21" i="13"/>
  <c r="M21" i="13"/>
  <c r="L21" i="13"/>
  <c r="K21" i="13"/>
  <c r="J21" i="13"/>
  <c r="I21" i="13"/>
  <c r="H21" i="13"/>
  <c r="P17" i="13"/>
  <c r="O17" i="13"/>
  <c r="N17" i="13"/>
  <c r="M17" i="13"/>
  <c r="L17" i="13"/>
  <c r="K17" i="13"/>
  <c r="J17" i="13"/>
  <c r="I17" i="13"/>
  <c r="H17" i="13"/>
  <c r="P9" i="13"/>
  <c r="O9" i="13"/>
  <c r="N9" i="13"/>
  <c r="M9" i="13"/>
  <c r="L9" i="13"/>
  <c r="K9" i="13"/>
  <c r="J9" i="13"/>
  <c r="I9" i="13"/>
  <c r="H9" i="13"/>
  <c r="H5" i="13"/>
  <c r="G5" i="13"/>
  <c r="P25" i="12"/>
  <c r="O25" i="12"/>
  <c r="N25" i="12"/>
  <c r="M25" i="12"/>
  <c r="L25" i="12"/>
  <c r="K25" i="12"/>
  <c r="J25" i="12"/>
  <c r="I25" i="12"/>
  <c r="H25" i="12"/>
  <c r="P21" i="12"/>
  <c r="O21" i="12"/>
  <c r="N21" i="12"/>
  <c r="M21" i="12"/>
  <c r="L21" i="12"/>
  <c r="K21" i="12"/>
  <c r="J21" i="12"/>
  <c r="I21" i="12"/>
  <c r="H21" i="12"/>
  <c r="P17" i="12"/>
  <c r="O17" i="12"/>
  <c r="N17" i="12"/>
  <c r="M17" i="12"/>
  <c r="L17" i="12"/>
  <c r="K17" i="12"/>
  <c r="J17" i="12"/>
  <c r="I17" i="12"/>
  <c r="H17" i="12"/>
  <c r="P9" i="12"/>
  <c r="O9" i="12"/>
  <c r="N9" i="12"/>
  <c r="M9" i="12"/>
  <c r="L9" i="12"/>
  <c r="K9" i="12"/>
  <c r="J9" i="12"/>
  <c r="I9" i="12"/>
  <c r="H9" i="12"/>
  <c r="H5" i="12"/>
  <c r="G5" i="12"/>
  <c r="P25" i="11"/>
  <c r="O25" i="11"/>
  <c r="N25" i="11"/>
  <c r="M25" i="11"/>
  <c r="L25" i="11"/>
  <c r="K25" i="11"/>
  <c r="J25" i="11"/>
  <c r="I25" i="11"/>
  <c r="H25" i="11"/>
  <c r="P21" i="11"/>
  <c r="O21" i="11"/>
  <c r="N21" i="11"/>
  <c r="M21" i="11"/>
  <c r="L21" i="11"/>
  <c r="K21" i="11"/>
  <c r="J21" i="11"/>
  <c r="I21" i="11"/>
  <c r="H21" i="11"/>
  <c r="P17" i="11"/>
  <c r="O17" i="11"/>
  <c r="N17" i="11"/>
  <c r="M17" i="11"/>
  <c r="L17" i="11"/>
  <c r="K17" i="11"/>
  <c r="J17" i="11"/>
  <c r="I17" i="11"/>
  <c r="H17" i="11"/>
  <c r="P9" i="11"/>
  <c r="O9" i="11"/>
  <c r="N9" i="11"/>
  <c r="M9" i="11"/>
  <c r="L9" i="11"/>
  <c r="K9" i="11"/>
  <c r="J9" i="11"/>
  <c r="I9" i="11"/>
  <c r="H9" i="11"/>
  <c r="H5" i="11"/>
  <c r="G5" i="11"/>
  <c r="H5" i="9" l="1"/>
  <c r="G5" i="9"/>
  <c r="H5" i="8"/>
  <c r="G5" i="8"/>
  <c r="P25" i="9"/>
  <c r="O25" i="9"/>
  <c r="N25" i="9"/>
  <c r="M25" i="9"/>
  <c r="L25" i="9"/>
  <c r="K25" i="9"/>
  <c r="J25" i="9"/>
  <c r="I25" i="9"/>
  <c r="H25" i="9"/>
  <c r="P21" i="9"/>
  <c r="O21" i="9"/>
  <c r="N21" i="9"/>
  <c r="M21" i="9"/>
  <c r="L21" i="9"/>
  <c r="K21" i="9"/>
  <c r="J21" i="9"/>
  <c r="I21" i="9"/>
  <c r="H21" i="9"/>
  <c r="P17" i="9"/>
  <c r="O17" i="9"/>
  <c r="N17" i="9"/>
  <c r="M17" i="9"/>
  <c r="L17" i="9"/>
  <c r="K17" i="9"/>
  <c r="J17" i="9"/>
  <c r="I17" i="9"/>
  <c r="H17" i="9"/>
  <c r="P9" i="9"/>
  <c r="O9" i="9"/>
  <c r="N9" i="9"/>
  <c r="M9" i="9"/>
  <c r="L9" i="9"/>
  <c r="K9" i="9"/>
  <c r="J9" i="9"/>
  <c r="I9" i="9"/>
  <c r="H9" i="9"/>
  <c r="P25" i="8"/>
  <c r="O25" i="8"/>
  <c r="N25" i="8"/>
  <c r="M25" i="8"/>
  <c r="L25" i="8"/>
  <c r="K25" i="8"/>
  <c r="J25" i="8"/>
  <c r="I25" i="8"/>
  <c r="H25" i="8"/>
  <c r="P21" i="8"/>
  <c r="O21" i="8"/>
  <c r="N21" i="8"/>
  <c r="M21" i="8"/>
  <c r="L21" i="8"/>
  <c r="K21" i="8"/>
  <c r="J21" i="8"/>
  <c r="I21" i="8"/>
  <c r="H21" i="8"/>
  <c r="P17" i="8"/>
  <c r="O17" i="8"/>
  <c r="N17" i="8"/>
  <c r="M17" i="8"/>
  <c r="L17" i="8"/>
  <c r="K17" i="8"/>
  <c r="J17" i="8"/>
  <c r="I17" i="8"/>
  <c r="H17" i="8"/>
  <c r="P9" i="8"/>
  <c r="O9" i="8"/>
  <c r="N9" i="8"/>
  <c r="M9" i="8"/>
  <c r="L9" i="8"/>
  <c r="K9" i="8"/>
  <c r="J9" i="8"/>
  <c r="I9" i="8"/>
  <c r="H9" i="8"/>
  <c r="H5" i="6"/>
  <c r="P25" i="7" l="1"/>
  <c r="O25" i="7"/>
  <c r="N25" i="7"/>
  <c r="M25" i="7"/>
  <c r="L25" i="7"/>
  <c r="K25" i="7"/>
  <c r="J25" i="7"/>
  <c r="I25" i="7"/>
  <c r="H25" i="7"/>
  <c r="P21" i="7"/>
  <c r="O21" i="7"/>
  <c r="N21" i="7"/>
  <c r="M21" i="7"/>
  <c r="L21" i="7"/>
  <c r="K21" i="7"/>
  <c r="J21" i="7"/>
  <c r="I21" i="7"/>
  <c r="H21" i="7"/>
  <c r="P17" i="7"/>
  <c r="O17" i="7"/>
  <c r="N17" i="7"/>
  <c r="M17" i="7"/>
  <c r="L17" i="7"/>
  <c r="K17" i="7"/>
  <c r="J17" i="7"/>
  <c r="I17" i="7"/>
  <c r="H17" i="7"/>
  <c r="P9" i="7"/>
  <c r="O9" i="7"/>
  <c r="N9" i="7"/>
  <c r="M9" i="7"/>
  <c r="L9" i="7"/>
  <c r="K9" i="7"/>
  <c r="J9" i="7"/>
  <c r="I9" i="7"/>
  <c r="H9" i="7"/>
  <c r="P25" i="6"/>
  <c r="O25" i="6"/>
  <c r="N25" i="6"/>
  <c r="M25" i="6"/>
  <c r="L25" i="6"/>
  <c r="K25" i="6"/>
  <c r="J25" i="6"/>
  <c r="I25" i="6"/>
  <c r="H25" i="6"/>
  <c r="P21" i="6"/>
  <c r="O21" i="6"/>
  <c r="N21" i="6"/>
  <c r="M21" i="6"/>
  <c r="L21" i="6"/>
  <c r="K21" i="6"/>
  <c r="J21" i="6"/>
  <c r="I21" i="6"/>
  <c r="H21" i="6"/>
  <c r="P17" i="6"/>
  <c r="O17" i="6"/>
  <c r="N17" i="6"/>
  <c r="M17" i="6"/>
  <c r="L17" i="6"/>
  <c r="K17" i="6"/>
  <c r="J17" i="6"/>
  <c r="I17" i="6"/>
  <c r="H17" i="6"/>
  <c r="P9" i="6"/>
  <c r="O9" i="6"/>
  <c r="N9" i="6"/>
  <c r="M9" i="6"/>
  <c r="L9" i="6"/>
  <c r="K9" i="6"/>
  <c r="J9" i="6"/>
  <c r="I9" i="6"/>
  <c r="H9" i="6"/>
  <c r="P24" i="4"/>
  <c r="O24" i="4"/>
  <c r="N24" i="4"/>
  <c r="M24" i="4"/>
  <c r="L24" i="4"/>
  <c r="K24" i="4"/>
  <c r="J24" i="4"/>
  <c r="I24" i="4"/>
  <c r="H24" i="4"/>
  <c r="P20" i="4"/>
  <c r="O20" i="4"/>
  <c r="N20" i="4"/>
  <c r="M20" i="4"/>
  <c r="L20" i="4"/>
  <c r="K20" i="4"/>
  <c r="J20" i="4"/>
  <c r="I20" i="4"/>
  <c r="H20" i="4"/>
  <c r="P16" i="4"/>
  <c r="O16" i="4"/>
  <c r="N16" i="4"/>
  <c r="M16" i="4"/>
  <c r="L16" i="4"/>
  <c r="K16" i="4"/>
  <c r="J16" i="4"/>
  <c r="I16" i="4"/>
  <c r="H16" i="4"/>
  <c r="P8" i="4"/>
  <c r="O8" i="4"/>
  <c r="N8" i="4"/>
  <c r="M8" i="4"/>
  <c r="L8" i="4"/>
  <c r="K8" i="4"/>
  <c r="J8" i="4"/>
  <c r="I8" i="4"/>
  <c r="H8" i="4"/>
  <c r="P24" i="2" l="1"/>
  <c r="O24" i="2"/>
  <c r="N24" i="2"/>
  <c r="M24" i="2"/>
  <c r="L24" i="2"/>
  <c r="K24" i="2"/>
  <c r="J24" i="2"/>
  <c r="I24" i="2"/>
  <c r="H24" i="2"/>
  <c r="P20" i="2"/>
  <c r="O20" i="2"/>
  <c r="N20" i="2"/>
  <c r="M20" i="2"/>
  <c r="L20" i="2"/>
  <c r="K20" i="2"/>
  <c r="J20" i="2"/>
  <c r="I20" i="2"/>
  <c r="H20" i="2"/>
  <c r="P16" i="2"/>
  <c r="O16" i="2"/>
  <c r="N16" i="2"/>
  <c r="M16" i="2"/>
  <c r="L16" i="2"/>
  <c r="K16" i="2"/>
  <c r="J16" i="2"/>
  <c r="I16" i="2"/>
  <c r="H16" i="2"/>
  <c r="I8" i="2"/>
  <c r="J8" i="2"/>
  <c r="O8" i="2"/>
  <c r="N8" i="2"/>
  <c r="P8" i="2"/>
  <c r="M8" i="2"/>
  <c r="L8" i="2"/>
  <c r="K8" i="2"/>
  <c r="H8" i="2"/>
</calcChain>
</file>

<file path=xl/sharedStrings.xml><?xml version="1.0" encoding="utf-8"?>
<sst xmlns="http://schemas.openxmlformats.org/spreadsheetml/2006/main" count="2874" uniqueCount="78">
  <si>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</si>
  <si>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</si>
  <si>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</si>
  <si>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</si>
  <si>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</si>
  <si>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</si>
  <si>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</si>
  <si>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</si>
  <si>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</si>
  <si>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</si>
  <si>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Bushing_Sedan_UA</t>
  </si>
  <si>
    <t>mm</t>
  </si>
  <si>
    <t>K</t>
  </si>
  <si>
    <t>f</t>
  </si>
  <si>
    <t>k1</t>
  </si>
  <si>
    <t>b1</t>
  </si>
  <si>
    <t>N</t>
  </si>
  <si>
    <t>v</t>
  </si>
  <si>
    <t>m/s</t>
  </si>
  <si>
    <t>RadialSpring</t>
  </si>
  <si>
    <t>Law</t>
  </si>
  <si>
    <t>Table</t>
  </si>
  <si>
    <t>Maxwell</t>
  </si>
  <si>
    <t>RadialDamper</t>
  </si>
  <si>
    <t>AxialSpring</t>
  </si>
  <si>
    <t>Linear / Table</t>
  </si>
  <si>
    <t>Linear / Table /Maxwell SLS</t>
  </si>
  <si>
    <t>AxialDamper</t>
  </si>
  <si>
    <t>class</t>
  </si>
  <si>
    <t>Bushings</t>
  </si>
  <si>
    <t>Subframe_Conn</t>
  </si>
  <si>
    <t>N/mm</t>
  </si>
  <si>
    <t>Rigid_1Rev</t>
  </si>
  <si>
    <t>Bushing_Sedan_LA</t>
  </si>
  <si>
    <t>Rigid_UJoint</t>
  </si>
  <si>
    <t>sAxialOrientation</t>
  </si>
  <si>
    <t>m</t>
  </si>
  <si>
    <t>Bushing</t>
  </si>
  <si>
    <t>BushingUJ_SLGf_5LS2F_UAF</t>
  </si>
  <si>
    <t>BushingUJ_SLGf_5LS2F_UAR</t>
  </si>
  <si>
    <t>BushingUJ_SLGf_5LS2F_LAF</t>
  </si>
  <si>
    <t>BushingUJ_SLGf_5LS2F_LAR</t>
  </si>
  <si>
    <t>BushingUJ_SLGf_5LS2R_UAF</t>
  </si>
  <si>
    <t>BushingUJ_SLGf_5LS2R_UAR</t>
  </si>
  <si>
    <t>BushingUJ_SLGf_5LS2R_LAF</t>
  </si>
  <si>
    <t>BushingUJ_SLGf_5LS2R_LAR</t>
  </si>
  <si>
    <t>BushingUJ_SLGf_S2LAF_LAF</t>
  </si>
  <si>
    <t>BushingUJ_SLGf_S2LAF_LAR</t>
  </si>
  <si>
    <t>BushingUJ_SLGf_S2LAR_LAR</t>
  </si>
  <si>
    <t>BushingUJ_SLGf_S2LAR_LAF</t>
  </si>
  <si>
    <t>BushingUJ_Achf_5LDecF_UAF</t>
  </si>
  <si>
    <t>BushingUJ_Achf_5LDecF_UAR</t>
  </si>
  <si>
    <t>BushingUJ_Achf_5LDecF_LAF</t>
  </si>
  <si>
    <t>BushingUJ_Achf_5LDecF_LAR</t>
  </si>
  <si>
    <t>BushingUJ_SLGr_5LS2F_UAR</t>
  </si>
  <si>
    <t>BushingUJ_SLGr_5LS2F_LAF</t>
  </si>
  <si>
    <t>BushingUJ_SLGr_5LS2F_LAR</t>
  </si>
  <si>
    <t>BushingUJ_SLGr_5LS2F_UAF</t>
  </si>
  <si>
    <t>BushingUJ_SLGr_5LS2R_UAF</t>
  </si>
  <si>
    <t>BushingUJ_SLGr_5LS2R_UAR</t>
  </si>
  <si>
    <t>BushingUJ_SLGr_5LS2R_LAF</t>
  </si>
  <si>
    <t>BushingUJ_SLGr_5LS2R_LAR</t>
  </si>
  <si>
    <t>BushingUJ_Sef_5LS2R_UAR</t>
  </si>
  <si>
    <t>BushingUJ_Sef_5LS2R_UAF</t>
  </si>
  <si>
    <t>BushingUJ_Sef_5LS2R_LAF</t>
  </si>
  <si>
    <t>BushingUJ_Sef_5LS2R_LAR</t>
  </si>
  <si>
    <t>BushingUJ_Ser_5LS2R_UAF</t>
  </si>
  <si>
    <t>BushingUJ_Ser_5LS2R_UAR</t>
  </si>
  <si>
    <t>BushingUJ_Ser_5LS2R_LAF</t>
  </si>
  <si>
    <t>BushingUJ_Ser_5LS2R_LAR</t>
  </si>
  <si>
    <t>BushingUJ_SLGr_S2LAF_LAF</t>
  </si>
  <si>
    <t>BushingUJ_SLGr_S2LAF_LAR</t>
  </si>
  <si>
    <t>BushingUJ_Sef_S2LAF_LAF</t>
  </si>
  <si>
    <t>BushingUJ_Sef_S2LAF_LAR</t>
  </si>
  <si>
    <t>BushingUJ_Ser_S2LAF_LAF</t>
  </si>
  <si>
    <t>BushingUJ_Ser_S2LAF_LAR</t>
  </si>
  <si>
    <t>BushingUJ_SLGr_S2LAR_LAF</t>
  </si>
  <si>
    <t>BushingUJ_SLGr_S2LAR_LAR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</si>
</sst>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 xr:uid="{59B68FC0-DF65-45B7-9161-1BA244C01964}"/>
  </cellStyles>
  <dxfs count="4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13FA-893D-4880-B963-CFC92A72C9C6}">
  <sheetPr>
    <tabColor theme="7" tint="0.79998168889431442"/>
  </sheetPr>
  <dimension ref="A1:P33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D29" sqref="D29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</row>
    <row r="5" spans="1:16" x14ac:dyDescent="0.25">
      <c r="A5" s="5" t="s">
        <v>19</v>
      </c>
      <c r="B5" s="6" t="s">
        <v>20</v>
      </c>
      <c r="C5" s="6"/>
      <c r="E5" s="4" t="s">
        <v>26</v>
      </c>
      <c r="H5" s="15" t="s">
        <v>7</v>
      </c>
    </row>
    <row r="6" spans="1:16" x14ac:dyDescent="0.25">
      <c r="A6" s="5"/>
      <c r="B6" s="5" t="s">
        <v>7</v>
      </c>
      <c r="C6" s="6" t="s">
        <v>12</v>
      </c>
      <c r="D6" s="4" t="s">
        <v>31</v>
      </c>
      <c r="F6" s="9"/>
      <c r="G6" s="9"/>
      <c r="H6" s="10">
        <v>2000</v>
      </c>
    </row>
    <row r="7" spans="1:16" x14ac:dyDescent="0.25">
      <c r="A7" s="5"/>
      <c r="B7" s="5" t="s">
        <v>21</v>
      </c>
      <c r="C7" s="6" t="s">
        <v>2</v>
      </c>
      <c r="D7" s="4" t="s">
        <v>11</v>
      </c>
      <c r="F7" s="9"/>
      <c r="G7" s="9"/>
      <c r="H7" s="13">
        <v>-4</v>
      </c>
      <c r="I7" s="14">
        <v>-3</v>
      </c>
      <c r="J7" s="14">
        <v>-2</v>
      </c>
      <c r="K7" s="14">
        <v>-1</v>
      </c>
      <c r="L7" s="14">
        <v>0</v>
      </c>
      <c r="M7" s="13">
        <v>1</v>
      </c>
      <c r="N7" s="13">
        <v>2</v>
      </c>
      <c r="O7" s="13">
        <v>3</v>
      </c>
      <c r="P7" s="14">
        <v>4</v>
      </c>
    </row>
    <row r="8" spans="1:16" x14ac:dyDescent="0.25">
      <c r="A8" s="5"/>
      <c r="B8" s="5"/>
      <c r="C8" s="6" t="s">
        <v>13</v>
      </c>
      <c r="D8" s="4" t="s">
        <v>16</v>
      </c>
      <c r="F8" s="9"/>
      <c r="G8" s="9"/>
      <c r="H8" s="13">
        <f>-4*P27</f>
        <v>-4000</v>
      </c>
      <c r="I8" s="14">
        <f>-2.75*P27</f>
        <v>-2750</v>
      </c>
      <c r="J8" s="14">
        <f>-1.5*P27</f>
        <v>-1500</v>
      </c>
      <c r="K8" s="14">
        <f>-0.5*P27</f>
        <v>-500</v>
      </c>
      <c r="L8" s="14">
        <f>0*P27</f>
        <v>0</v>
      </c>
      <c r="M8" s="13">
        <f>0.5*P27</f>
        <v>500</v>
      </c>
      <c r="N8" s="13">
        <f>1.5*P27</f>
        <v>1500</v>
      </c>
      <c r="O8" s="13">
        <f>2.75*P27</f>
        <v>2750</v>
      </c>
      <c r="P8" s="14">
        <f>4*P27</f>
        <v>4000</v>
      </c>
    </row>
    <row r="9" spans="1:16" x14ac:dyDescent="0.25">
      <c r="A9" s="5"/>
      <c r="B9" s="5" t="s">
        <v>22</v>
      </c>
      <c r="C9" s="6" t="s">
        <v>14</v>
      </c>
      <c r="F9" s="9"/>
      <c r="G9" s="9"/>
      <c r="H9" s="10">
        <v>3013.9</v>
      </c>
    </row>
    <row r="10" spans="1:16" x14ac:dyDescent="0.25">
      <c r="A10" s="5"/>
      <c r="B10" s="5"/>
      <c r="C10" s="6" t="s">
        <v>15</v>
      </c>
      <c r="F10" s="9"/>
      <c r="G10" s="9"/>
      <c r="H10" s="10">
        <v>11471</v>
      </c>
    </row>
    <row r="11" spans="1:16" x14ac:dyDescent="0.25">
      <c r="A11" s="5"/>
      <c r="B11" s="5"/>
      <c r="C11" s="6" t="s">
        <v>2</v>
      </c>
      <c r="D11" s="4" t="s">
        <v>11</v>
      </c>
      <c r="F11" s="9"/>
      <c r="G11" s="9"/>
      <c r="H11" s="13">
        <v>-3</v>
      </c>
      <c r="I11" s="14">
        <v>-1.5</v>
      </c>
      <c r="J11" s="14">
        <v>1.5</v>
      </c>
      <c r="K11" s="14">
        <v>3</v>
      </c>
    </row>
    <row r="12" spans="1:16" x14ac:dyDescent="0.25">
      <c r="A12" s="5"/>
      <c r="B12" s="5"/>
      <c r="C12" s="6" t="s">
        <v>13</v>
      </c>
      <c r="D12" s="4" t="s">
        <v>16</v>
      </c>
      <c r="F12" s="9"/>
      <c r="G12" s="9"/>
      <c r="H12" s="13">
        <v>-6555</v>
      </c>
      <c r="I12" s="14">
        <v>-2622</v>
      </c>
      <c r="J12" s="14">
        <v>2622</v>
      </c>
      <c r="K12" s="14">
        <v>6555</v>
      </c>
    </row>
    <row r="13" spans="1:16" x14ac:dyDescent="0.25">
      <c r="A13" s="5" t="s">
        <v>23</v>
      </c>
      <c r="B13" s="6" t="s">
        <v>20</v>
      </c>
      <c r="C13" s="6"/>
      <c r="E13" s="4" t="s">
        <v>25</v>
      </c>
      <c r="H13" s="15" t="s">
        <v>7</v>
      </c>
      <c r="I13" s="14"/>
      <c r="J13" s="14"/>
      <c r="K13" s="14"/>
    </row>
    <row r="14" spans="1:16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4"/>
      <c r="J14" s="14"/>
      <c r="K14" s="14"/>
    </row>
    <row r="15" spans="1:16" x14ac:dyDescent="0.25">
      <c r="A15" s="5"/>
      <c r="B15" s="5" t="s">
        <v>21</v>
      </c>
      <c r="C15" s="6" t="s">
        <v>17</v>
      </c>
      <c r="D15" s="4" t="s">
        <v>18</v>
      </c>
      <c r="F15" s="9"/>
      <c r="G15" s="9"/>
      <c r="H15" s="13">
        <v>-4</v>
      </c>
      <c r="I15" s="14">
        <v>-3</v>
      </c>
      <c r="J15" s="14">
        <v>-2</v>
      </c>
      <c r="K15" s="14">
        <v>-1</v>
      </c>
      <c r="L15" s="14">
        <v>0</v>
      </c>
      <c r="M15" s="13">
        <v>1</v>
      </c>
      <c r="N15" s="13">
        <v>2</v>
      </c>
      <c r="O15" s="13">
        <v>3</v>
      </c>
      <c r="P15" s="14">
        <v>4</v>
      </c>
    </row>
    <row r="16" spans="1:16" x14ac:dyDescent="0.25">
      <c r="A16" s="6"/>
      <c r="B16" s="5"/>
      <c r="C16" s="6" t="s">
        <v>13</v>
      </c>
      <c r="D16" s="4" t="s">
        <v>16</v>
      </c>
      <c r="F16" s="9"/>
      <c r="G16" s="9"/>
      <c r="H16" s="13">
        <f>-4*P29</f>
        <v>-4000</v>
      </c>
      <c r="I16" s="14">
        <f>-2.75*P29</f>
        <v>-2750</v>
      </c>
      <c r="J16" s="14">
        <f>-1.5*P29</f>
        <v>-1500</v>
      </c>
      <c r="K16" s="14">
        <f>-0.5*P29</f>
        <v>-500</v>
      </c>
      <c r="L16" s="14">
        <f>0*P29</f>
        <v>0</v>
      </c>
      <c r="M16" s="13">
        <f>0.5*P29</f>
        <v>500</v>
      </c>
      <c r="N16" s="13">
        <f>1.5*P29</f>
        <v>1500</v>
      </c>
      <c r="O16" s="13">
        <f>2.75*P29</f>
        <v>2750</v>
      </c>
      <c r="P16" s="14">
        <f>4*P29</f>
        <v>4000</v>
      </c>
    </row>
    <row r="17" spans="1:16" x14ac:dyDescent="0.25">
      <c r="A17" s="6" t="s">
        <v>24</v>
      </c>
      <c r="B17" s="5" t="s">
        <v>20</v>
      </c>
      <c r="C17" s="6"/>
      <c r="E17" s="4" t="s">
        <v>25</v>
      </c>
      <c r="F17" s="9"/>
      <c r="G17" s="9"/>
      <c r="H17" s="15" t="s">
        <v>7</v>
      </c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A18" s="5"/>
      <c r="B18" s="5" t="s">
        <v>7</v>
      </c>
      <c r="C18" s="6" t="s">
        <v>12</v>
      </c>
      <c r="D18" s="4" t="s">
        <v>31</v>
      </c>
      <c r="F18" s="9"/>
      <c r="G18" s="9"/>
      <c r="H18" s="10">
        <v>2000</v>
      </c>
    </row>
    <row r="19" spans="1:16" x14ac:dyDescent="0.25">
      <c r="A19" s="5"/>
      <c r="B19" s="5" t="s">
        <v>21</v>
      </c>
      <c r="C19" s="6" t="s">
        <v>2</v>
      </c>
      <c r="D19" s="4" t="s">
        <v>11</v>
      </c>
      <c r="F19" s="9"/>
      <c r="G19" s="9"/>
      <c r="H19" s="13">
        <v>-4</v>
      </c>
      <c r="I19" s="14">
        <v>-3</v>
      </c>
      <c r="J19" s="14">
        <v>-2</v>
      </c>
      <c r="K19" s="14">
        <v>-1</v>
      </c>
      <c r="L19" s="14">
        <v>0</v>
      </c>
      <c r="M19" s="13">
        <v>1</v>
      </c>
      <c r="N19" s="13">
        <v>2</v>
      </c>
      <c r="O19" s="13">
        <v>3</v>
      </c>
      <c r="P19" s="14">
        <v>4</v>
      </c>
    </row>
    <row r="20" spans="1:16" x14ac:dyDescent="0.25">
      <c r="A20" s="5"/>
      <c r="B20" s="5"/>
      <c r="C20" s="6" t="s">
        <v>13</v>
      </c>
      <c r="D20" s="4" t="s">
        <v>16</v>
      </c>
      <c r="F20" s="9"/>
      <c r="G20" s="9"/>
      <c r="H20" s="13">
        <f>-4*P31</f>
        <v>-4000</v>
      </c>
      <c r="I20" s="14">
        <f>-2.75*P31</f>
        <v>-2750</v>
      </c>
      <c r="J20" s="14">
        <f>-1.5*P31</f>
        <v>-1500</v>
      </c>
      <c r="K20" s="14">
        <f>-0.5*P31</f>
        <v>-500</v>
      </c>
      <c r="L20" s="14">
        <f>0*P31</f>
        <v>0</v>
      </c>
      <c r="M20" s="13">
        <f>0.5*P31</f>
        <v>500</v>
      </c>
      <c r="N20" s="13">
        <f>1.5*P31</f>
        <v>1500</v>
      </c>
      <c r="O20" s="13">
        <f>2.75*P31</f>
        <v>2750</v>
      </c>
      <c r="P20" s="14">
        <f>4*P31</f>
        <v>4000</v>
      </c>
    </row>
    <row r="21" spans="1:16" x14ac:dyDescent="0.25">
      <c r="A21" s="5" t="s">
        <v>27</v>
      </c>
      <c r="B21" s="5" t="s">
        <v>20</v>
      </c>
      <c r="C21" s="6"/>
      <c r="E21" s="4" t="s">
        <v>25</v>
      </c>
      <c r="F21" s="9"/>
      <c r="G21" s="9"/>
      <c r="H21" s="15" t="s">
        <v>7</v>
      </c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4"/>
      <c r="J22" s="14"/>
      <c r="K22" s="14"/>
    </row>
    <row r="23" spans="1:16" x14ac:dyDescent="0.25">
      <c r="A23" s="5"/>
      <c r="B23" s="5" t="s">
        <v>21</v>
      </c>
      <c r="C23" s="6" t="s">
        <v>17</v>
      </c>
      <c r="D23" s="4" t="s">
        <v>18</v>
      </c>
      <c r="F23" s="9"/>
      <c r="G23" s="9"/>
      <c r="H23" s="13">
        <v>-4</v>
      </c>
      <c r="I23" s="14">
        <v>-3</v>
      </c>
      <c r="J23" s="14">
        <v>-2</v>
      </c>
      <c r="K23" s="14">
        <v>-1</v>
      </c>
      <c r="L23" s="14">
        <v>0</v>
      </c>
      <c r="M23" s="13">
        <v>1</v>
      </c>
      <c r="N23" s="13">
        <v>2</v>
      </c>
      <c r="O23" s="13">
        <v>3</v>
      </c>
      <c r="P23" s="14">
        <v>4</v>
      </c>
    </row>
    <row r="24" spans="1:16" x14ac:dyDescent="0.25">
      <c r="A24" s="5"/>
      <c r="B24" s="5"/>
      <c r="C24" s="6" t="s">
        <v>13</v>
      </c>
      <c r="D24" s="4" t="s">
        <v>16</v>
      </c>
      <c r="F24" s="9"/>
      <c r="G24" s="9"/>
      <c r="H24" s="13">
        <f>-4*P33</f>
        <v>-4000</v>
      </c>
      <c r="I24" s="14">
        <f>-2.75*P33</f>
        <v>-2750</v>
      </c>
      <c r="J24" s="14">
        <f>-1.5*P33</f>
        <v>-1500</v>
      </c>
      <c r="K24" s="14">
        <f>-0.5*P33</f>
        <v>-500</v>
      </c>
      <c r="L24" s="14">
        <f>0*P33</f>
        <v>0</v>
      </c>
      <c r="M24" s="13">
        <f>0.5*P33</f>
        <v>500</v>
      </c>
      <c r="N24" s="13">
        <f>1.5*P33</f>
        <v>1500</v>
      </c>
      <c r="O24" s="13">
        <f>2.75*P33</f>
        <v>2750</v>
      </c>
      <c r="P24" s="14">
        <f>4*P33</f>
        <v>4000</v>
      </c>
    </row>
    <row r="25" spans="1:16" x14ac:dyDescent="0.25">
      <c r="B25" s="11"/>
      <c r="H25" s="12"/>
    </row>
    <row r="27" spans="1:16" x14ac:dyDescent="0.25">
      <c r="P27" s="4">
        <v>1000</v>
      </c>
    </row>
    <row r="29" spans="1:16" x14ac:dyDescent="0.25">
      <c r="P29" s="4">
        <v>1000</v>
      </c>
    </row>
    <row r="31" spans="1:16" x14ac:dyDescent="0.25">
      <c r="P31" s="4">
        <v>1000</v>
      </c>
    </row>
    <row r="33" spans="16:16" x14ac:dyDescent="0.25">
      <c r="P33" s="4">
        <v>1000</v>
      </c>
    </row>
  </sheetData>
  <conditionalFormatting sqref="B6:C12 B14:C24 A23">
    <cfRule type="cellIs" dxfId="43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7B36-862B-46C3-999F-A13FD7E798ED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56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932-3918-4405-946B-96A626E427F6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42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4A6-40D6-421C-95C2-64EC456082D0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8CB4-07D6-47DA-BA9D-06E21862815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44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1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F6C-EAAE-4078-9C5D-73EF190B41F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45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B68D-3938-496F-AB31-9C13321F4395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58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67AD-70B3-4FC9-BE6F-12262E91A53C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59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C5CE-3097-4C28-8399-1C50D41B65C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60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3C30-29F1-47EC-9161-F4BDDC35C94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61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6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3DA-77FA-43AF-916E-8E4C54885883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63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0.1+0.01</f>
        <v>0.11</v>
      </c>
      <c r="G5" s="20">
        <f>0.451+0.005</f>
        <v>0.45600000000000002</v>
      </c>
      <c r="H5" s="20">
        <f>0.43+0.001</f>
        <v>0.43099999999999999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5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876F-618B-480A-8AB0-AB9BBC705925}">
  <sheetPr>
    <tabColor theme="7" tint="0.79998168889431442"/>
  </sheetPr>
  <dimension ref="A1:P3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10</v>
      </c>
    </row>
    <row r="5" spans="1:16" x14ac:dyDescent="0.25">
      <c r="A5" s="5" t="s">
        <v>19</v>
      </c>
      <c r="B5" s="6" t="s">
        <v>20</v>
      </c>
      <c r="C5" s="6"/>
      <c r="E5" s="4" t="s">
        <v>26</v>
      </c>
      <c r="H5" s="15" t="s">
        <v>7</v>
      </c>
    </row>
    <row r="6" spans="1:16" x14ac:dyDescent="0.25">
      <c r="A6" s="5"/>
      <c r="B6" s="5" t="s">
        <v>7</v>
      </c>
      <c r="C6" s="6" t="s">
        <v>12</v>
      </c>
      <c r="D6" s="4" t="s">
        <v>31</v>
      </c>
      <c r="F6" s="9"/>
      <c r="G6" s="9"/>
      <c r="H6" s="10">
        <v>2000</v>
      </c>
    </row>
    <row r="7" spans="1:16" x14ac:dyDescent="0.25">
      <c r="A7" s="5"/>
      <c r="B7" s="5" t="s">
        <v>21</v>
      </c>
      <c r="C7" s="6" t="s">
        <v>2</v>
      </c>
      <c r="D7" s="4" t="s">
        <v>11</v>
      </c>
      <c r="F7" s="9"/>
      <c r="G7" s="9"/>
      <c r="H7" s="13">
        <v>-4</v>
      </c>
      <c r="I7" s="14">
        <v>-3</v>
      </c>
      <c r="J7" s="14">
        <v>-2</v>
      </c>
      <c r="K7" s="14">
        <v>-1</v>
      </c>
      <c r="L7" s="14">
        <v>0</v>
      </c>
      <c r="M7" s="13">
        <v>1</v>
      </c>
      <c r="N7" s="13">
        <v>2</v>
      </c>
      <c r="O7" s="13">
        <v>3</v>
      </c>
      <c r="P7" s="14">
        <v>4</v>
      </c>
    </row>
    <row r="8" spans="1:16" x14ac:dyDescent="0.25">
      <c r="A8" s="5"/>
      <c r="B8" s="5"/>
      <c r="C8" s="6" t="s">
        <v>13</v>
      </c>
      <c r="D8" s="4" t="s">
        <v>16</v>
      </c>
      <c r="F8" s="9"/>
      <c r="G8" s="9"/>
      <c r="H8" s="13">
        <f>-4*P27</f>
        <v>-4000</v>
      </c>
      <c r="I8" s="14">
        <f>-2.75*P27</f>
        <v>-2750</v>
      </c>
      <c r="J8" s="14">
        <f>-1.5*P27</f>
        <v>-1500</v>
      </c>
      <c r="K8" s="14">
        <f>-0.5*P27</f>
        <v>-500</v>
      </c>
      <c r="L8" s="14">
        <f>0*P27</f>
        <v>0</v>
      </c>
      <c r="M8" s="13">
        <f>0.5*P27</f>
        <v>500</v>
      </c>
      <c r="N8" s="13">
        <f>1.5*P27</f>
        <v>1500</v>
      </c>
      <c r="O8" s="13">
        <f>2.75*P27</f>
        <v>2750</v>
      </c>
      <c r="P8" s="14">
        <f>4*P27</f>
        <v>4000</v>
      </c>
    </row>
    <row r="9" spans="1:16" x14ac:dyDescent="0.25">
      <c r="A9" s="5"/>
      <c r="B9" s="5" t="s">
        <v>22</v>
      </c>
      <c r="C9" s="6" t="s">
        <v>14</v>
      </c>
      <c r="F9" s="9"/>
      <c r="G9" s="9"/>
      <c r="H9" s="10">
        <v>3013.9</v>
      </c>
    </row>
    <row r="10" spans="1:16" x14ac:dyDescent="0.25">
      <c r="A10" s="5"/>
      <c r="B10" s="5"/>
      <c r="C10" s="6" t="s">
        <v>15</v>
      </c>
      <c r="F10" s="9"/>
      <c r="G10" s="9"/>
      <c r="H10" s="10">
        <v>11471</v>
      </c>
    </row>
    <row r="11" spans="1:16" x14ac:dyDescent="0.25">
      <c r="A11" s="5"/>
      <c r="B11" s="5"/>
      <c r="C11" s="6" t="s">
        <v>2</v>
      </c>
      <c r="D11" s="4" t="s">
        <v>11</v>
      </c>
      <c r="F11" s="9"/>
      <c r="G11" s="9"/>
      <c r="H11" s="13">
        <v>-3</v>
      </c>
      <c r="I11" s="14">
        <v>-1.5</v>
      </c>
      <c r="J11" s="14">
        <v>1.5</v>
      </c>
      <c r="K11" s="14">
        <v>3</v>
      </c>
    </row>
    <row r="12" spans="1:16" x14ac:dyDescent="0.25">
      <c r="A12" s="5"/>
      <c r="B12" s="5"/>
      <c r="C12" s="6" t="s">
        <v>13</v>
      </c>
      <c r="D12" s="4" t="s">
        <v>16</v>
      </c>
      <c r="F12" s="9"/>
      <c r="G12" s="9"/>
      <c r="H12" s="13">
        <v>-6555</v>
      </c>
      <c r="I12" s="14">
        <v>-2622</v>
      </c>
      <c r="J12" s="14">
        <v>2622</v>
      </c>
      <c r="K12" s="14">
        <v>6555</v>
      </c>
    </row>
    <row r="13" spans="1:16" x14ac:dyDescent="0.25">
      <c r="A13" s="5" t="s">
        <v>23</v>
      </c>
      <c r="B13" s="6" t="s">
        <v>20</v>
      </c>
      <c r="C13" s="6"/>
      <c r="E13" s="4" t="s">
        <v>25</v>
      </c>
      <c r="H13" s="15" t="s">
        <v>7</v>
      </c>
      <c r="I13" s="14"/>
      <c r="J13" s="14"/>
      <c r="K13" s="14"/>
    </row>
    <row r="14" spans="1:16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4"/>
      <c r="J14" s="14"/>
      <c r="K14" s="14"/>
    </row>
    <row r="15" spans="1:16" x14ac:dyDescent="0.25">
      <c r="A15" s="5"/>
      <c r="B15" s="5" t="s">
        <v>21</v>
      </c>
      <c r="C15" s="6" t="s">
        <v>17</v>
      </c>
      <c r="D15" s="4" t="s">
        <v>18</v>
      </c>
      <c r="F15" s="9"/>
      <c r="G15" s="9"/>
      <c r="H15" s="13">
        <v>-4</v>
      </c>
      <c r="I15" s="14">
        <v>-3</v>
      </c>
      <c r="J15" s="14">
        <v>-2</v>
      </c>
      <c r="K15" s="14">
        <v>-1</v>
      </c>
      <c r="L15" s="14">
        <v>0</v>
      </c>
      <c r="M15" s="13">
        <v>1</v>
      </c>
      <c r="N15" s="13">
        <v>2</v>
      </c>
      <c r="O15" s="13">
        <v>3</v>
      </c>
      <c r="P15" s="14">
        <v>4</v>
      </c>
    </row>
    <row r="16" spans="1:16" x14ac:dyDescent="0.25">
      <c r="A16" s="6"/>
      <c r="B16" s="5"/>
      <c r="C16" s="6" t="s">
        <v>13</v>
      </c>
      <c r="D16" s="4" t="s">
        <v>16</v>
      </c>
      <c r="F16" s="9"/>
      <c r="G16" s="9"/>
      <c r="H16" s="13">
        <f>-4*P29</f>
        <v>-4000</v>
      </c>
      <c r="I16" s="14">
        <f>-2.75*P29</f>
        <v>-2750</v>
      </c>
      <c r="J16" s="14">
        <f>-1.5*P29</f>
        <v>-1500</v>
      </c>
      <c r="K16" s="14">
        <f>-0.5*P29</f>
        <v>-500</v>
      </c>
      <c r="L16" s="14">
        <f>0*P29</f>
        <v>0</v>
      </c>
      <c r="M16" s="13">
        <f>0.5*P29</f>
        <v>500</v>
      </c>
      <c r="N16" s="13">
        <f>1.5*P29</f>
        <v>1500</v>
      </c>
      <c r="O16" s="13">
        <f>2.75*P29</f>
        <v>2750</v>
      </c>
      <c r="P16" s="14">
        <f>4*P29</f>
        <v>4000</v>
      </c>
    </row>
    <row r="17" spans="1:16" x14ac:dyDescent="0.25">
      <c r="A17" s="6" t="s">
        <v>24</v>
      </c>
      <c r="B17" s="5" t="s">
        <v>20</v>
      </c>
      <c r="C17" s="6"/>
      <c r="E17" s="4" t="s">
        <v>25</v>
      </c>
      <c r="F17" s="9"/>
      <c r="G17" s="9"/>
      <c r="H17" s="15" t="s">
        <v>7</v>
      </c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A18" s="5"/>
      <c r="B18" s="5" t="s">
        <v>7</v>
      </c>
      <c r="C18" s="6" t="s">
        <v>12</v>
      </c>
      <c r="D18" s="4" t="s">
        <v>31</v>
      </c>
      <c r="F18" s="9"/>
      <c r="G18" s="9"/>
      <c r="H18" s="10">
        <v>2000</v>
      </c>
    </row>
    <row r="19" spans="1:16" x14ac:dyDescent="0.25">
      <c r="A19" s="5"/>
      <c r="B19" s="5" t="s">
        <v>21</v>
      </c>
      <c r="C19" s="6" t="s">
        <v>2</v>
      </c>
      <c r="D19" s="4" t="s">
        <v>11</v>
      </c>
      <c r="F19" s="9"/>
      <c r="G19" s="9"/>
      <c r="H19" s="13">
        <v>-4</v>
      </c>
      <c r="I19" s="14">
        <v>-3</v>
      </c>
      <c r="J19" s="14">
        <v>-2</v>
      </c>
      <c r="K19" s="14">
        <v>-1</v>
      </c>
      <c r="L19" s="14">
        <v>0</v>
      </c>
      <c r="M19" s="13">
        <v>1</v>
      </c>
      <c r="N19" s="13">
        <v>2</v>
      </c>
      <c r="O19" s="13">
        <v>3</v>
      </c>
      <c r="P19" s="14">
        <v>4</v>
      </c>
    </row>
    <row r="20" spans="1:16" x14ac:dyDescent="0.25">
      <c r="A20" s="5"/>
      <c r="B20" s="5"/>
      <c r="C20" s="6" t="s">
        <v>13</v>
      </c>
      <c r="D20" s="4" t="s">
        <v>16</v>
      </c>
      <c r="F20" s="9"/>
      <c r="G20" s="9"/>
      <c r="H20" s="13">
        <f>-4*P31</f>
        <v>-4000</v>
      </c>
      <c r="I20" s="14">
        <f>-2.75*P31</f>
        <v>-2750</v>
      </c>
      <c r="J20" s="14">
        <f>-1.5*P31</f>
        <v>-1500</v>
      </c>
      <c r="K20" s="14">
        <f>-0.5*P31</f>
        <v>-500</v>
      </c>
      <c r="L20" s="14">
        <f>0*P31</f>
        <v>0</v>
      </c>
      <c r="M20" s="13">
        <f>0.5*P31</f>
        <v>500</v>
      </c>
      <c r="N20" s="13">
        <f>1.5*P31</f>
        <v>1500</v>
      </c>
      <c r="O20" s="13">
        <f>2.75*P31</f>
        <v>2750</v>
      </c>
      <c r="P20" s="14">
        <f>4*P31</f>
        <v>4000</v>
      </c>
    </row>
    <row r="21" spans="1:16" x14ac:dyDescent="0.25">
      <c r="A21" s="5" t="s">
        <v>27</v>
      </c>
      <c r="B21" s="5" t="s">
        <v>20</v>
      </c>
      <c r="C21" s="6"/>
      <c r="E21" s="4" t="s">
        <v>25</v>
      </c>
      <c r="F21" s="9"/>
      <c r="G21" s="9"/>
      <c r="H21" s="15" t="s">
        <v>7</v>
      </c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4"/>
      <c r="J22" s="14"/>
      <c r="K22" s="14"/>
    </row>
    <row r="23" spans="1:16" x14ac:dyDescent="0.25">
      <c r="A23" s="5"/>
      <c r="B23" s="5" t="s">
        <v>21</v>
      </c>
      <c r="C23" s="6" t="s">
        <v>17</v>
      </c>
      <c r="D23" s="4" t="s">
        <v>18</v>
      </c>
      <c r="F23" s="9"/>
      <c r="G23" s="9"/>
      <c r="H23" s="13">
        <v>-4</v>
      </c>
      <c r="I23" s="14">
        <v>-3</v>
      </c>
      <c r="J23" s="14">
        <v>-2</v>
      </c>
      <c r="K23" s="14">
        <v>-1</v>
      </c>
      <c r="L23" s="14">
        <v>0</v>
      </c>
      <c r="M23" s="13">
        <v>1</v>
      </c>
      <c r="N23" s="13">
        <v>2</v>
      </c>
      <c r="O23" s="13">
        <v>3</v>
      </c>
      <c r="P23" s="14">
        <v>4</v>
      </c>
    </row>
    <row r="24" spans="1:16" x14ac:dyDescent="0.25">
      <c r="A24" s="5"/>
      <c r="B24" s="5"/>
      <c r="C24" s="6" t="s">
        <v>13</v>
      </c>
      <c r="D24" s="4" t="s">
        <v>16</v>
      </c>
      <c r="F24" s="9"/>
      <c r="G24" s="9"/>
      <c r="H24" s="13">
        <f>-4*P33</f>
        <v>-4000</v>
      </c>
      <c r="I24" s="14">
        <f>-2.75*P33</f>
        <v>-2750</v>
      </c>
      <c r="J24" s="14">
        <f>-1.5*P33</f>
        <v>-1500</v>
      </c>
      <c r="K24" s="14">
        <f>-0.5*P33</f>
        <v>-500</v>
      </c>
      <c r="L24" s="14">
        <f>0*P33</f>
        <v>0</v>
      </c>
      <c r="M24" s="13">
        <f>0.5*P33</f>
        <v>500</v>
      </c>
      <c r="N24" s="13">
        <f>1.5*P33</f>
        <v>1500</v>
      </c>
      <c r="O24" s="13">
        <f>2.75*P33</f>
        <v>2750</v>
      </c>
      <c r="P24" s="14">
        <f>4*P33</f>
        <v>4000</v>
      </c>
    </row>
    <row r="25" spans="1:16" x14ac:dyDescent="0.25">
      <c r="B25" s="11"/>
      <c r="H25" s="12"/>
    </row>
    <row r="27" spans="1:16" x14ac:dyDescent="0.25">
      <c r="P27" s="4">
        <v>1000</v>
      </c>
    </row>
    <row r="29" spans="1:16" x14ac:dyDescent="0.25">
      <c r="P29" s="4">
        <v>1000</v>
      </c>
    </row>
    <row r="31" spans="1:16" x14ac:dyDescent="0.25">
      <c r="P31" s="4">
        <v>1000</v>
      </c>
    </row>
    <row r="33" spans="16:16" x14ac:dyDescent="0.25">
      <c r="P33" s="4">
        <v>1000</v>
      </c>
    </row>
  </sheetData>
  <conditionalFormatting sqref="B6:C12 B14:C24 A23">
    <cfRule type="cellIs" dxfId="42" priority="2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EBD7-D2FE-4289-A571-ED4E274E11FF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62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-0.105-0.02</f>
        <v>-0.125</v>
      </c>
      <c r="G5" s="20">
        <f>0.451+0.005</f>
        <v>0.45600000000000002</v>
      </c>
      <c r="H5" s="20">
        <f>0.41+0.001</f>
        <v>0.41099999999999998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15DD-49D3-4FF1-9AC7-040B5C5121C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64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0.225+0.02</f>
        <v>0.245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3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EA21-D148-469D-9818-816ECEB4F7CE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65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0823-82E4-44F3-967E-9D87B50C646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66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0.1+0.02</f>
        <v>0.12000000000000001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5CCD-44CB-469E-BC69-6FBA43F66318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67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-0.105-0.02</f>
        <v>-0.125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E01-A455-4ED6-86D5-63B992BD55CB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68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0.225+0.01</f>
        <v>0.23500000000000001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9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2BFE-BD00-45B9-A4F1-139BDC75CF8F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69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9C1-9CBD-4AC6-B06F-75738F262F06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46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D8E8-301F-400A-BB8B-77F1B2A7AEB9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47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1A62-B78E-4FE7-9725-24796253206A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70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DF98-18A1-4DAB-B95C-3A1B0E3599E1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38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41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032-4096-4FA9-B4A8-17A39F4A096F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71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FA0B-82B1-4892-B034-FCA8876FD0D3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72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0.225+0.015</f>
        <v>0.24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3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E2E-E4B6-4F04-8F98-A11740DA2E6B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73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0E1A-DAC0-4C6F-B998-78D698C31AD2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74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0.225+0.01</f>
        <v>0.23500000000000001</v>
      </c>
      <c r="G5" s="20">
        <f>0.306+0.005</f>
        <v>0.311</v>
      </c>
      <c r="H5" s="20">
        <f>0.188+0.001</f>
        <v>0.189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047-313F-48C0-BC14-C4A1F6F334C3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75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639A-3944-4C40-AA7F-A8EE0492125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49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E75-A9D7-43FB-AF2D-5A1D83E31660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48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40B-28C1-4BFB-9EB9-494211146671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76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D7F-4C4C-400D-B296-3B32BC0201CD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77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D0C1-D35C-41D4-BD43-CB9082EEA0D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50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0.056+0.02</f>
        <v>7.5999999999999998E-2</v>
      </c>
      <c r="G5" s="20">
        <f>0.256+0.005</f>
        <v>0.26100000000000001</v>
      </c>
      <c r="H5" s="20">
        <f>0.24857+0.001</f>
        <v>0.24957000000000001</v>
      </c>
      <c r="N5" s="20"/>
      <c r="O5" s="20"/>
      <c r="P5" s="20"/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4000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4000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2A7-33B7-4E5C-934B-98D386BFE23E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39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4D78-7089-481E-8CCE-95662EE8A1EC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51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-0.12769-0.02</f>
        <v>-0.14768999999999999</v>
      </c>
      <c r="G5" s="20">
        <f>0.26199+0.005</f>
        <v>0.26699000000000001</v>
      </c>
      <c r="H5" s="20">
        <f>0.22857+0.001</f>
        <v>0.22957</v>
      </c>
      <c r="N5" s="20"/>
      <c r="O5" s="20"/>
      <c r="P5" s="20"/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4000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4000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06A-B835-4008-AB74-4688860EFB7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52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0.06624+0.02</f>
        <v>8.6239999999999997E-2</v>
      </c>
      <c r="G5" s="20">
        <f>0.16783+0.005</f>
        <v>0.17283000000000001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4000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4000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651-0CE5-4E3E-9C6F-7A36A3F62E5E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W36" sqref="W36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53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-0.11-0.02</f>
        <v>-0.13</v>
      </c>
      <c r="G5" s="20">
        <f>0.1882+0.005</f>
        <v>0.19320000000000001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4000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4000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9DCD-0A1D-4CB1-B9EC-40828AECA7F1}">
  <sheetPr>
    <tabColor rgb="FF00B0F0"/>
  </sheetPr>
  <dimension ref="A1:P25"/>
  <sheetViews>
    <sheetView workbookViewId="0">
      <pane xSplit="3" ySplit="1" topLeftCell="D2" activePane="bottomRight" state="frozen"/>
      <selection activeCell="T37" sqref="T37"/>
      <selection pane="topRight" activeCell="T37" sqref="T37"/>
      <selection pane="bottomLeft" activeCell="T37" sqref="T37"/>
      <selection pane="bottomRight" activeCell="T37" sqref="T37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32</v>
      </c>
    </row>
    <row r="5" spans="1:16" x14ac:dyDescent="0.25">
      <c r="H5" s="15"/>
    </row>
    <row r="6" spans="1:16" x14ac:dyDescent="0.25">
      <c r="B6" s="11"/>
      <c r="F6" s="9"/>
      <c r="G6" s="9"/>
      <c r="H6" s="10"/>
    </row>
    <row r="7" spans="1:16" x14ac:dyDescent="0.25">
      <c r="B7" s="11"/>
      <c r="F7" s="9"/>
      <c r="G7" s="9"/>
      <c r="H7" s="13"/>
      <c r="I7" s="14"/>
      <c r="J7" s="14"/>
      <c r="K7" s="14"/>
      <c r="L7" s="14"/>
      <c r="M7" s="13"/>
      <c r="N7" s="13"/>
      <c r="O7" s="13"/>
      <c r="P7" s="14"/>
    </row>
    <row r="8" spans="1:16" x14ac:dyDescent="0.25">
      <c r="B8" s="11"/>
      <c r="F8" s="9"/>
      <c r="G8" s="9"/>
      <c r="H8" s="13"/>
      <c r="I8" s="14"/>
      <c r="J8" s="14"/>
      <c r="K8" s="14"/>
      <c r="L8" s="14"/>
      <c r="M8" s="13"/>
      <c r="N8" s="13"/>
      <c r="O8" s="13"/>
      <c r="P8" s="14"/>
    </row>
    <row r="9" spans="1:16" x14ac:dyDescent="0.25">
      <c r="B9" s="11"/>
      <c r="F9" s="9"/>
      <c r="G9" s="9"/>
      <c r="H9" s="10"/>
    </row>
    <row r="10" spans="1:16" x14ac:dyDescent="0.25">
      <c r="B10" s="11"/>
      <c r="F10" s="9"/>
      <c r="G10" s="9"/>
      <c r="H10" s="10"/>
    </row>
    <row r="11" spans="1:16" x14ac:dyDescent="0.25">
      <c r="B11" s="11"/>
      <c r="F11" s="9"/>
      <c r="G11" s="9"/>
      <c r="H11" s="13"/>
      <c r="I11" s="14"/>
      <c r="J11" s="14"/>
      <c r="K11" s="14"/>
    </row>
    <row r="12" spans="1:16" x14ac:dyDescent="0.25">
      <c r="B12" s="11"/>
      <c r="F12" s="9"/>
      <c r="G12" s="9"/>
      <c r="H12" s="13"/>
      <c r="I12" s="14"/>
      <c r="J12" s="14"/>
      <c r="K12" s="14"/>
    </row>
    <row r="13" spans="1:16" x14ac:dyDescent="0.25">
      <c r="H13" s="15"/>
      <c r="I13" s="14"/>
      <c r="J13" s="14"/>
      <c r="K13" s="14"/>
    </row>
    <row r="14" spans="1:16" x14ac:dyDescent="0.25">
      <c r="B14" s="11"/>
      <c r="F14" s="9"/>
      <c r="G14" s="9"/>
      <c r="H14" s="10"/>
      <c r="I14" s="14"/>
      <c r="J14" s="14"/>
      <c r="K14" s="14"/>
    </row>
    <row r="15" spans="1:16" x14ac:dyDescent="0.25">
      <c r="B15" s="11"/>
      <c r="F15" s="9"/>
      <c r="G15" s="9"/>
      <c r="H15" s="13"/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4"/>
      <c r="B16" s="11"/>
      <c r="F16" s="9"/>
      <c r="G16" s="9"/>
      <c r="H16" s="13"/>
      <c r="I16" s="14"/>
      <c r="J16" s="14"/>
      <c r="K16" s="14"/>
      <c r="L16" s="14"/>
      <c r="M16" s="13"/>
      <c r="N16" s="13"/>
      <c r="O16" s="13"/>
      <c r="P16" s="14"/>
    </row>
    <row r="17" spans="1:16" x14ac:dyDescent="0.25">
      <c r="A17" s="4"/>
      <c r="B17" s="11"/>
      <c r="F17" s="9"/>
      <c r="G17" s="9"/>
      <c r="H17" s="15"/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B18" s="11"/>
      <c r="F18" s="9"/>
      <c r="G18" s="9"/>
      <c r="H18" s="10"/>
    </row>
    <row r="19" spans="1:16" x14ac:dyDescent="0.25">
      <c r="B19" s="11"/>
      <c r="F19" s="9"/>
      <c r="G19" s="9"/>
      <c r="H19" s="13"/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B20" s="11"/>
      <c r="F20" s="9"/>
      <c r="G20" s="9"/>
      <c r="H20" s="13"/>
      <c r="I20" s="14"/>
      <c r="J20" s="14"/>
      <c r="K20" s="14"/>
      <c r="L20" s="14"/>
      <c r="M20" s="13"/>
      <c r="N20" s="13"/>
      <c r="O20" s="13"/>
      <c r="P20" s="14"/>
    </row>
    <row r="21" spans="1:16" x14ac:dyDescent="0.25">
      <c r="B21" s="11"/>
      <c r="F21" s="9"/>
      <c r="G21" s="9"/>
      <c r="H21" s="15"/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B22" s="11"/>
      <c r="F22" s="9"/>
      <c r="G22" s="9"/>
      <c r="H22" s="10"/>
      <c r="I22" s="14"/>
      <c r="J22" s="14"/>
      <c r="K22" s="14"/>
    </row>
    <row r="23" spans="1:16" x14ac:dyDescent="0.25">
      <c r="B23" s="11"/>
      <c r="F23" s="9"/>
      <c r="G23" s="9"/>
      <c r="H23" s="13"/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B24" s="11"/>
      <c r="F24" s="9"/>
      <c r="G24" s="9"/>
      <c r="H24" s="13"/>
      <c r="I24" s="14"/>
      <c r="J24" s="14"/>
      <c r="K24" s="14"/>
      <c r="L24" s="14"/>
      <c r="M24" s="13"/>
      <c r="N24" s="13"/>
      <c r="O24" s="13"/>
      <c r="P24" s="14"/>
    </row>
    <row r="25" spans="1:16" x14ac:dyDescent="0.25">
      <c r="B25" s="11"/>
      <c r="H25" s="12"/>
    </row>
  </sheetData>
  <conditionalFormatting sqref="B6:C12 B14:C24 A23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8C-70C6-46AA-962F-8B18F6BD2C4B}">
  <sheetPr>
    <tabColor rgb="FF00B0F0"/>
  </sheetPr>
  <dimension ref="A1:P25"/>
  <sheetViews>
    <sheetView workbookViewId="0">
      <pane xSplit="3" ySplit="1" topLeftCell="D2" activePane="bottomRight" state="frozen"/>
      <selection activeCell="S15" sqref="S15"/>
      <selection pane="topRight" activeCell="S15" sqref="S15"/>
      <selection pane="bottomLeft" activeCell="S15" sqref="S15"/>
      <selection pane="bottomRight" activeCell="T37" sqref="T37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34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</row>
    <row r="5" spans="1:16" x14ac:dyDescent="0.25">
      <c r="H5" s="15"/>
    </row>
    <row r="6" spans="1:16" x14ac:dyDescent="0.25">
      <c r="B6" s="11"/>
      <c r="F6" s="9"/>
      <c r="G6" s="9"/>
      <c r="H6" s="10"/>
    </row>
    <row r="7" spans="1:16" x14ac:dyDescent="0.25">
      <c r="B7" s="11"/>
      <c r="F7" s="9"/>
      <c r="G7" s="9"/>
      <c r="H7" s="13"/>
      <c r="I7" s="14"/>
      <c r="J7" s="14"/>
      <c r="K7" s="14"/>
      <c r="L7" s="14"/>
      <c r="M7" s="13"/>
      <c r="N7" s="13"/>
      <c r="O7" s="13"/>
      <c r="P7" s="14"/>
    </row>
    <row r="8" spans="1:16" x14ac:dyDescent="0.25">
      <c r="B8" s="11"/>
      <c r="F8" s="9"/>
      <c r="G8" s="9"/>
      <c r="H8" s="13"/>
      <c r="I8" s="14"/>
      <c r="J8" s="14"/>
      <c r="K8" s="14"/>
      <c r="L8" s="14"/>
      <c r="M8" s="13"/>
      <c r="N8" s="13"/>
      <c r="O8" s="13"/>
      <c r="P8" s="14"/>
    </row>
    <row r="9" spans="1:16" x14ac:dyDescent="0.25">
      <c r="B9" s="11"/>
      <c r="F9" s="9"/>
      <c r="G9" s="9"/>
      <c r="H9" s="10"/>
    </row>
    <row r="10" spans="1:16" x14ac:dyDescent="0.25">
      <c r="B10" s="11"/>
      <c r="F10" s="9"/>
      <c r="G10" s="9"/>
      <c r="H10" s="10"/>
    </row>
    <row r="11" spans="1:16" x14ac:dyDescent="0.25">
      <c r="B11" s="11"/>
      <c r="F11" s="9"/>
      <c r="G11" s="9"/>
      <c r="H11" s="13"/>
      <c r="I11" s="14"/>
      <c r="J11" s="14"/>
      <c r="K11" s="14"/>
    </row>
    <row r="12" spans="1:16" x14ac:dyDescent="0.25">
      <c r="B12" s="11"/>
      <c r="F12" s="9"/>
      <c r="G12" s="9"/>
      <c r="H12" s="13"/>
      <c r="I12" s="14"/>
      <c r="J12" s="14"/>
      <c r="K12" s="14"/>
    </row>
    <row r="13" spans="1:16" x14ac:dyDescent="0.25">
      <c r="H13" s="15"/>
      <c r="I13" s="14"/>
      <c r="J13" s="14"/>
      <c r="K13" s="14"/>
    </row>
    <row r="14" spans="1:16" x14ac:dyDescent="0.25">
      <c r="B14" s="11"/>
      <c r="F14" s="9"/>
      <c r="G14" s="9"/>
      <c r="H14" s="10"/>
      <c r="I14" s="14"/>
      <c r="J14" s="14"/>
      <c r="K14" s="14"/>
    </row>
    <row r="15" spans="1:16" x14ac:dyDescent="0.25">
      <c r="B15" s="11"/>
      <c r="F15" s="9"/>
      <c r="G15" s="9"/>
      <c r="H15" s="13"/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4"/>
      <c r="B16" s="11"/>
      <c r="F16" s="9"/>
      <c r="G16" s="9"/>
      <c r="H16" s="13"/>
      <c r="I16" s="14"/>
      <c r="J16" s="14"/>
      <c r="K16" s="14"/>
      <c r="L16" s="14"/>
      <c r="M16" s="13"/>
      <c r="N16" s="13"/>
      <c r="O16" s="13"/>
      <c r="P16" s="14"/>
    </row>
    <row r="17" spans="1:16" x14ac:dyDescent="0.25">
      <c r="A17" s="4"/>
      <c r="B17" s="11"/>
      <c r="F17" s="9"/>
      <c r="G17" s="9"/>
      <c r="H17" s="15"/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B18" s="11"/>
      <c r="F18" s="9"/>
      <c r="G18" s="9"/>
      <c r="H18" s="10"/>
    </row>
    <row r="19" spans="1:16" x14ac:dyDescent="0.25">
      <c r="B19" s="11"/>
      <c r="F19" s="9"/>
      <c r="G19" s="9"/>
      <c r="H19" s="13"/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B20" s="11"/>
      <c r="F20" s="9"/>
      <c r="G20" s="9"/>
      <c r="H20" s="13"/>
      <c r="I20" s="14"/>
      <c r="J20" s="14"/>
      <c r="K20" s="14"/>
      <c r="L20" s="14"/>
      <c r="M20" s="13"/>
      <c r="N20" s="13"/>
      <c r="O20" s="13"/>
      <c r="P20" s="14"/>
    </row>
    <row r="21" spans="1:16" x14ac:dyDescent="0.25">
      <c r="B21" s="11"/>
      <c r="F21" s="9"/>
      <c r="G21" s="9"/>
      <c r="H21" s="15"/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B22" s="11"/>
      <c r="F22" s="9"/>
      <c r="G22" s="9"/>
      <c r="H22" s="10"/>
      <c r="I22" s="14"/>
      <c r="J22" s="14"/>
      <c r="K22" s="14"/>
    </row>
    <row r="23" spans="1:16" x14ac:dyDescent="0.25">
      <c r="B23" s="11"/>
      <c r="F23" s="9"/>
      <c r="G23" s="9"/>
      <c r="H23" s="13"/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B24" s="11"/>
      <c r="F24" s="9"/>
      <c r="G24" s="9"/>
      <c r="H24" s="13"/>
      <c r="I24" s="14"/>
      <c r="J24" s="14"/>
      <c r="K24" s="14"/>
      <c r="L24" s="14"/>
      <c r="M24" s="13"/>
      <c r="N24" s="13"/>
      <c r="O24" s="13"/>
      <c r="P24" s="14"/>
    </row>
    <row r="25" spans="1:16" x14ac:dyDescent="0.25">
      <c r="B25" s="11"/>
      <c r="H25" s="12"/>
    </row>
  </sheetData>
  <conditionalFormatting sqref="B6:C12 B14:C24 A23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22A-BA95-4550-87D8-C3FE56A06AA3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40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C4E9-82E6-45EA-9620-12BED2D282FB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41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36F5-D9CC-41CB-9B82-B9564C4E9506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57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7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054-035A-49ED-9B8D-4968710583EE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54</v>
      </c>
    </row>
    <row r="5" spans="1:16" x14ac:dyDescent="0.25">
      <c r="A5" s="5" t="s">
        <v>35</v>
      </c>
      <c r="B5" s="6"/>
      <c r="C5" s="6"/>
      <c r="D5" s="4" t="s">
        <v>36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C5CE-7E8C-498E-94BE-10F6B2727142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28" sqref="P28:P3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30</v>
      </c>
    </row>
    <row r="3" spans="1:16" x14ac:dyDescent="0.25">
      <c r="A3" s="16" t="s">
        <v>28</v>
      </c>
      <c r="B3" s="17"/>
      <c r="C3" s="17"/>
      <c r="D3" s="17"/>
      <c r="E3" s="17"/>
      <c r="F3" s="18"/>
      <c r="G3" s="18"/>
      <c r="H3" s="19" t="s">
        <v>37</v>
      </c>
    </row>
    <row r="4" spans="1:16" x14ac:dyDescent="0.25">
      <c r="A4" s="5" t="s">
        <v>6</v>
      </c>
      <c r="B4" s="6"/>
      <c r="C4" s="6"/>
      <c r="F4" s="7"/>
      <c r="G4" s="7"/>
      <c r="H4" s="8" t="s">
        <v>55</v>
      </c>
    </row>
    <row r="5" spans="1:16" x14ac:dyDescent="0.25">
      <c r="A5" s="5" t="s">
        <v>35</v>
      </c>
      <c r="B5" s="6"/>
      <c r="C5" s="6"/>
      <c r="D5" s="4" t="s">
        <v>36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19</v>
      </c>
      <c r="B6" s="6" t="s">
        <v>20</v>
      </c>
      <c r="C6" s="6"/>
      <c r="E6" s="4" t="s">
        <v>26</v>
      </c>
      <c r="H6" s="15" t="s">
        <v>7</v>
      </c>
    </row>
    <row r="7" spans="1:16" x14ac:dyDescent="0.25">
      <c r="A7" s="5"/>
      <c r="B7" s="5" t="s">
        <v>7</v>
      </c>
      <c r="C7" s="6" t="s">
        <v>12</v>
      </c>
      <c r="D7" s="4" t="s">
        <v>31</v>
      </c>
      <c r="F7" s="9"/>
      <c r="G7" s="9"/>
      <c r="H7" s="10">
        <v>2000</v>
      </c>
    </row>
    <row r="8" spans="1:16" x14ac:dyDescent="0.25">
      <c r="A8" s="5"/>
      <c r="B8" s="5" t="s">
        <v>21</v>
      </c>
      <c r="C8" s="6" t="s">
        <v>2</v>
      </c>
      <c r="D8" s="4" t="s">
        <v>11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13</v>
      </c>
      <c r="D9" s="4" t="s">
        <v>16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22</v>
      </c>
      <c r="C10" s="6" t="s">
        <v>14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15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11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13</v>
      </c>
      <c r="D13" s="4" t="s">
        <v>16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23</v>
      </c>
      <c r="B14" s="6" t="s">
        <v>20</v>
      </c>
      <c r="C14" s="6"/>
      <c r="E14" s="4" t="s">
        <v>25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21</v>
      </c>
      <c r="C16" s="6" t="s">
        <v>17</v>
      </c>
      <c r="D16" s="4" t="s">
        <v>18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13</v>
      </c>
      <c r="D17" s="4" t="s">
        <v>16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24</v>
      </c>
      <c r="B18" s="5" t="s">
        <v>20</v>
      </c>
      <c r="C18" s="6"/>
      <c r="E18" s="4" t="s">
        <v>25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12</v>
      </c>
      <c r="D19" s="4" t="s">
        <v>31</v>
      </c>
      <c r="F19" s="9"/>
      <c r="G19" s="9"/>
      <c r="H19" s="10">
        <v>2000</v>
      </c>
    </row>
    <row r="20" spans="1:16" x14ac:dyDescent="0.25">
      <c r="A20" s="5"/>
      <c r="B20" s="5" t="s">
        <v>21</v>
      </c>
      <c r="C20" s="6" t="s">
        <v>2</v>
      </c>
      <c r="D20" s="4" t="s">
        <v>11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13</v>
      </c>
      <c r="D21" s="4" t="s">
        <v>16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27</v>
      </c>
      <c r="B22" s="5" t="s">
        <v>20</v>
      </c>
      <c r="C22" s="6"/>
      <c r="E22" s="4" t="s">
        <v>25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21</v>
      </c>
      <c r="C24" s="6" t="s">
        <v>17</v>
      </c>
      <c r="D24" s="4" t="s">
        <v>18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13</v>
      </c>
      <c r="D25" s="4" t="s">
        <v>16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5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Bushing_Sedan_UA</vt:lpstr>
      <vt:lpstr>Bushing_Sedan_LA</vt:lpstr>
      <vt:lpstr>BUJ_SLGf_5LS2F_UAF</vt:lpstr>
      <vt:lpstr>BUJ_SLGf_5LS2F_UAR</vt:lpstr>
      <vt:lpstr>BUJ_SLGf_5LS2F_LAF</vt:lpstr>
      <vt:lpstr>BUJ_SLGf_5LS2F_LAR</vt:lpstr>
      <vt:lpstr>BUJ_SLGr_5LS2F_UAF</vt:lpstr>
      <vt:lpstr>BUJ_SLGr_5LS2F_UAR</vt:lpstr>
      <vt:lpstr>BUJ_SLGr_5LS2F_LAF</vt:lpstr>
      <vt:lpstr>BUJ_SLGr_5LS2F_LAR</vt:lpstr>
      <vt:lpstr>BUJ_SLGf_5LS2R_UAF</vt:lpstr>
      <vt:lpstr>BUJ_SLGf_5LS2R_UAR</vt:lpstr>
      <vt:lpstr>BUJ_SLGf_5LS2R_LAF</vt:lpstr>
      <vt:lpstr>BUJ_SLGf_5LS2R_LAR</vt:lpstr>
      <vt:lpstr>BUJ_SLGr_5LS2R_UAF</vt:lpstr>
      <vt:lpstr>BUJ_SLGr_5LS2R_UAR</vt:lpstr>
      <vt:lpstr>BUJ_SLGr_5LS2R_LAF</vt:lpstr>
      <vt:lpstr>BUJ_SLGr_5LS2R_LAR</vt:lpstr>
      <vt:lpstr>BUJ_Sef_5LS2R_UAF</vt:lpstr>
      <vt:lpstr>BUJ_Sef_5LS2R_UAR</vt:lpstr>
      <vt:lpstr>BUJ_Sef_5LS2R_LAF</vt:lpstr>
      <vt:lpstr>BUJ_Sef_5LS2R_LAR</vt:lpstr>
      <vt:lpstr>BUJ_Ser_5LS2R_UAF</vt:lpstr>
      <vt:lpstr>BUJ_Ser_5LS2R_UAR</vt:lpstr>
      <vt:lpstr>BUJ_Ser_5LS2R_LAF</vt:lpstr>
      <vt:lpstr>BUJ_Ser_5LS2R_LAR</vt:lpstr>
      <vt:lpstr>BUJ_SLGf_S2LAF_LAF</vt:lpstr>
      <vt:lpstr>BUJ_SLGf_S2LAF_LAR</vt:lpstr>
      <vt:lpstr>BUJ_SLGr_S2LAF_LAF</vt:lpstr>
      <vt:lpstr>BUJ_SLGr_S2LAF_LAR</vt:lpstr>
      <vt:lpstr>BUJ_Sef_S2LAF_LAF</vt:lpstr>
      <vt:lpstr>BUJ_Sef_S2LAF_LAR</vt:lpstr>
      <vt:lpstr>BUJ_Ser_S2LAF_LAF</vt:lpstr>
      <vt:lpstr>BUJ_Ser_S2LAF_LAR</vt:lpstr>
      <vt:lpstr>BUJ_SLGf_S2LAR_LAF</vt:lpstr>
      <vt:lpstr>BUJ_SLGf_S2LAR_LAR</vt:lpstr>
      <vt:lpstr>BUJ_SLGr_S2LAR_LAF</vt:lpstr>
      <vt:lpstr>BUJ_SLGr_S2LAR_LAR</vt:lpstr>
      <vt:lpstr>BUJ_Achf_5LDecF_UAF</vt:lpstr>
      <vt:lpstr>BUJ_Achf_5LDecF_UAR</vt:lpstr>
      <vt:lpstr>BUJ_Achf_5LDecF_LAF</vt:lpstr>
      <vt:lpstr>BUJ_Achf_5LDecF_LAR</vt:lpstr>
      <vt:lpstr>Rigid_1Rev</vt:lpstr>
      <vt:lpstr>Rigid_UJoint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2024-10-22T21:23:22Z</dcterms:modified>
</cp:coreProperties>
</file>