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D615C0D4-B943-4CAB-B30D-F7299656CEED}" xr6:coauthVersionLast="47" xr6:coauthVersionMax="47" xr10:uidLastSave="{00000000-0000-0000-0000-000000000000}"/>
  <bookViews>
    <workbookView xWindow="6885" yWindow="1575" windowWidth="21600" windowHeight="11235" tabRatio="988" activeTab="4" xr2:uid="{5C9B011B-FECB-46A4-81D1-C980D278E613}"/>
  </bookViews>
  <sheets>
    <sheet name="BuARB_Sedan_f" sheetId="51" r:id="rId1"/>
    <sheet name="BuARB_Sedan_r" sheetId="53" r:id="rId2"/>
    <sheet name="BuARB_SedanLG_f" sheetId="54" r:id="rId3"/>
    <sheet name="BuARB_SedanLG_r" sheetId="55" r:id="rId4"/>
    <sheet name="BuARB_SedanLG_mac_f" sheetId="57" r:id="rId5"/>
    <sheet name="BuARB_Ach_f" sheetId="50" r:id="rId6"/>
    <sheet name="BuARB_Makhulu_f" sheetId="52" r:id="rId7"/>
    <sheet name="BuARB_SedanLGAU_f" sheetId="4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57" l="1"/>
  <c r="O30" i="57"/>
  <c r="N30" i="57"/>
  <c r="M30" i="57"/>
  <c r="L30" i="57"/>
  <c r="K30" i="57"/>
  <c r="J30" i="57"/>
  <c r="I30" i="57"/>
  <c r="H30" i="57"/>
  <c r="P26" i="57"/>
  <c r="O26" i="57"/>
  <c r="N26" i="57"/>
  <c r="M26" i="57"/>
  <c r="L26" i="57"/>
  <c r="K26" i="57"/>
  <c r="J26" i="57"/>
  <c r="I26" i="57"/>
  <c r="H26" i="57"/>
  <c r="P22" i="57"/>
  <c r="O22" i="57"/>
  <c r="N22" i="57"/>
  <c r="M22" i="57"/>
  <c r="L22" i="57"/>
  <c r="K22" i="57"/>
  <c r="J22" i="57"/>
  <c r="I22" i="57"/>
  <c r="H22" i="57"/>
  <c r="P18" i="57"/>
  <c r="O18" i="57"/>
  <c r="N18" i="57"/>
  <c r="M18" i="57"/>
  <c r="L18" i="57"/>
  <c r="K18" i="57"/>
  <c r="J18" i="57"/>
  <c r="I18" i="57"/>
  <c r="H18" i="57"/>
  <c r="P14" i="57"/>
  <c r="O14" i="57"/>
  <c r="N14" i="57"/>
  <c r="M14" i="57"/>
  <c r="L14" i="57"/>
  <c r="K14" i="57"/>
  <c r="J14" i="57"/>
  <c r="I14" i="57"/>
  <c r="H14" i="57"/>
  <c r="P10" i="57"/>
  <c r="O10" i="57"/>
  <c r="N10" i="57"/>
  <c r="M10" i="57"/>
  <c r="L10" i="57"/>
  <c r="K10" i="57"/>
  <c r="J10" i="57"/>
  <c r="I10" i="57"/>
  <c r="H10" i="57"/>
  <c r="H6" i="57"/>
  <c r="G6" i="57"/>
  <c r="F6" i="57"/>
  <c r="H5" i="57"/>
  <c r="G5" i="57"/>
  <c r="F5" i="57"/>
  <c r="P30" i="55"/>
  <c r="O30" i="55"/>
  <c r="N30" i="55"/>
  <c r="M30" i="55"/>
  <c r="L30" i="55"/>
  <c r="K30" i="55"/>
  <c r="J30" i="55"/>
  <c r="I30" i="55"/>
  <c r="H30" i="55"/>
  <c r="P26" i="55"/>
  <c r="O26" i="55"/>
  <c r="N26" i="55"/>
  <c r="M26" i="55"/>
  <c r="L26" i="55"/>
  <c r="K26" i="55"/>
  <c r="J26" i="55"/>
  <c r="I26" i="55"/>
  <c r="H26" i="55"/>
  <c r="P22" i="55"/>
  <c r="O22" i="55"/>
  <c r="N22" i="55"/>
  <c r="M22" i="55"/>
  <c r="L22" i="55"/>
  <c r="K22" i="55"/>
  <c r="J22" i="55"/>
  <c r="I22" i="55"/>
  <c r="H22" i="55"/>
  <c r="P18" i="55"/>
  <c r="O18" i="55"/>
  <c r="N18" i="55"/>
  <c r="M18" i="55"/>
  <c r="L18" i="55"/>
  <c r="K18" i="55"/>
  <c r="J18" i="55"/>
  <c r="I18" i="55"/>
  <c r="H18" i="55"/>
  <c r="P14" i="55"/>
  <c r="O14" i="55"/>
  <c r="N14" i="55"/>
  <c r="M14" i="55"/>
  <c r="L14" i="55"/>
  <c r="K14" i="55"/>
  <c r="J14" i="55"/>
  <c r="I14" i="55"/>
  <c r="H14" i="55"/>
  <c r="P10" i="55"/>
  <c r="O10" i="55"/>
  <c r="N10" i="55"/>
  <c r="M10" i="55"/>
  <c r="L10" i="55"/>
  <c r="K10" i="55"/>
  <c r="J10" i="55"/>
  <c r="I10" i="55"/>
  <c r="H10" i="55"/>
  <c r="H6" i="55"/>
  <c r="G6" i="55"/>
  <c r="F6" i="55"/>
  <c r="H5" i="55"/>
  <c r="G5" i="55"/>
  <c r="F5" i="55"/>
  <c r="P30" i="54"/>
  <c r="O30" i="54"/>
  <c r="N30" i="54"/>
  <c r="M30" i="54"/>
  <c r="L30" i="54"/>
  <c r="K30" i="54"/>
  <c r="J30" i="54"/>
  <c r="I30" i="54"/>
  <c r="H30" i="54"/>
  <c r="P26" i="54"/>
  <c r="O26" i="54"/>
  <c r="N26" i="54"/>
  <c r="M26" i="54"/>
  <c r="L26" i="54"/>
  <c r="K26" i="54"/>
  <c r="J26" i="54"/>
  <c r="I26" i="54"/>
  <c r="H26" i="54"/>
  <c r="P22" i="54"/>
  <c r="O22" i="54"/>
  <c r="N22" i="54"/>
  <c r="M22" i="54"/>
  <c r="L22" i="54"/>
  <c r="K22" i="54"/>
  <c r="J22" i="54"/>
  <c r="I22" i="54"/>
  <c r="H22" i="54"/>
  <c r="P18" i="54"/>
  <c r="O18" i="54"/>
  <c r="N18" i="54"/>
  <c r="M18" i="54"/>
  <c r="L18" i="54"/>
  <c r="K18" i="54"/>
  <c r="J18" i="54"/>
  <c r="I18" i="54"/>
  <c r="H18" i="54"/>
  <c r="P14" i="54"/>
  <c r="O14" i="54"/>
  <c r="N14" i="54"/>
  <c r="M14" i="54"/>
  <c r="L14" i="54"/>
  <c r="K14" i="54"/>
  <c r="J14" i="54"/>
  <c r="I14" i="54"/>
  <c r="H14" i="54"/>
  <c r="P10" i="54"/>
  <c r="O10" i="54"/>
  <c r="N10" i="54"/>
  <c r="M10" i="54"/>
  <c r="L10" i="54"/>
  <c r="K10" i="54"/>
  <c r="J10" i="54"/>
  <c r="I10" i="54"/>
  <c r="H10" i="54"/>
  <c r="H6" i="54"/>
  <c r="G6" i="54"/>
  <c r="F6" i="54"/>
  <c r="H5" i="54"/>
  <c r="G5" i="54"/>
  <c r="F5" i="54"/>
  <c r="P30" i="53"/>
  <c r="O30" i="53"/>
  <c r="N30" i="53"/>
  <c r="M30" i="53"/>
  <c r="L30" i="53"/>
  <c r="K30" i="53"/>
  <c r="J30" i="53"/>
  <c r="I30" i="53"/>
  <c r="H30" i="53"/>
  <c r="P26" i="53"/>
  <c r="O26" i="53"/>
  <c r="N26" i="53"/>
  <c r="M26" i="53"/>
  <c r="L26" i="53"/>
  <c r="K26" i="53"/>
  <c r="J26" i="53"/>
  <c r="I26" i="53"/>
  <c r="H26" i="53"/>
  <c r="P22" i="53"/>
  <c r="O22" i="53"/>
  <c r="N22" i="53"/>
  <c r="M22" i="53"/>
  <c r="L22" i="53"/>
  <c r="K22" i="53"/>
  <c r="J22" i="53"/>
  <c r="I22" i="53"/>
  <c r="H22" i="53"/>
  <c r="P18" i="53"/>
  <c r="O18" i="53"/>
  <c r="N18" i="53"/>
  <c r="M18" i="53"/>
  <c r="L18" i="53"/>
  <c r="K18" i="53"/>
  <c r="J18" i="53"/>
  <c r="I18" i="53"/>
  <c r="H18" i="53"/>
  <c r="P14" i="53"/>
  <c r="O14" i="53"/>
  <c r="N14" i="53"/>
  <c r="M14" i="53"/>
  <c r="L14" i="53"/>
  <c r="K14" i="53"/>
  <c r="J14" i="53"/>
  <c r="I14" i="53"/>
  <c r="H14" i="53"/>
  <c r="P10" i="53"/>
  <c r="O10" i="53"/>
  <c r="N10" i="53"/>
  <c r="M10" i="53"/>
  <c r="L10" i="53"/>
  <c r="K10" i="53"/>
  <c r="J10" i="53"/>
  <c r="I10" i="53"/>
  <c r="H10" i="53"/>
  <c r="H6" i="53"/>
  <c r="G6" i="53"/>
  <c r="F6" i="53"/>
  <c r="H5" i="53"/>
  <c r="G5" i="53"/>
  <c r="F5" i="53"/>
  <c r="H6" i="52"/>
  <c r="G6" i="52"/>
  <c r="F6" i="52"/>
  <c r="H5" i="52"/>
  <c r="G5" i="52"/>
  <c r="F5" i="52"/>
  <c r="H6" i="50"/>
  <c r="G6" i="50"/>
  <c r="F6" i="50"/>
  <c r="H5" i="50"/>
  <c r="G5" i="50"/>
  <c r="F5" i="50"/>
  <c r="H6" i="51"/>
  <c r="G6" i="51"/>
  <c r="F6" i="51"/>
  <c r="H5" i="51"/>
  <c r="G5" i="51"/>
  <c r="F5" i="51"/>
  <c r="F5" i="49"/>
  <c r="H6" i="49"/>
  <c r="G6" i="49"/>
  <c r="F6" i="49"/>
  <c r="H5" i="49"/>
  <c r="G5" i="49"/>
  <c r="P30" i="52"/>
  <c r="O30" i="52"/>
  <c r="N30" i="52"/>
  <c r="M30" i="52"/>
  <c r="L30" i="52"/>
  <c r="K30" i="52"/>
  <c r="J30" i="52"/>
  <c r="I30" i="52"/>
  <c r="H30" i="52"/>
  <c r="P26" i="52"/>
  <c r="O26" i="52"/>
  <c r="N26" i="52"/>
  <c r="M26" i="52"/>
  <c r="L26" i="52"/>
  <c r="K26" i="52"/>
  <c r="J26" i="52"/>
  <c r="I26" i="52"/>
  <c r="H26" i="52"/>
  <c r="P22" i="52"/>
  <c r="O22" i="52"/>
  <c r="N22" i="52"/>
  <c r="M22" i="52"/>
  <c r="L22" i="52"/>
  <c r="K22" i="52"/>
  <c r="J22" i="52"/>
  <c r="I22" i="52"/>
  <c r="H22" i="52"/>
  <c r="P18" i="52"/>
  <c r="O18" i="52"/>
  <c r="N18" i="52"/>
  <c r="M18" i="52"/>
  <c r="L18" i="52"/>
  <c r="K18" i="52"/>
  <c r="J18" i="52"/>
  <c r="I18" i="52"/>
  <c r="H18" i="52"/>
  <c r="P14" i="52"/>
  <c r="O14" i="52"/>
  <c r="N14" i="52"/>
  <c r="M14" i="52"/>
  <c r="L14" i="52"/>
  <c r="K14" i="52"/>
  <c r="J14" i="52"/>
  <c r="I14" i="52"/>
  <c r="H14" i="52"/>
  <c r="P10" i="52"/>
  <c r="O10" i="52"/>
  <c r="N10" i="52"/>
  <c r="M10" i="52"/>
  <c r="L10" i="52"/>
  <c r="K10" i="52"/>
  <c r="J10" i="52"/>
  <c r="I10" i="52"/>
  <c r="H10" i="52"/>
  <c r="P30" i="51"/>
  <c r="O30" i="51"/>
  <c r="N30" i="51"/>
  <c r="M30" i="51"/>
  <c r="L30" i="51"/>
  <c r="K30" i="51"/>
  <c r="J30" i="51"/>
  <c r="I30" i="51"/>
  <c r="H30" i="51"/>
  <c r="P26" i="51"/>
  <c r="O26" i="51"/>
  <c r="N26" i="51"/>
  <c r="M26" i="51"/>
  <c r="L26" i="51"/>
  <c r="K26" i="51"/>
  <c r="J26" i="51"/>
  <c r="I26" i="51"/>
  <c r="H26" i="51"/>
  <c r="P22" i="51"/>
  <c r="O22" i="51"/>
  <c r="N22" i="51"/>
  <c r="M22" i="51"/>
  <c r="L22" i="51"/>
  <c r="K22" i="51"/>
  <c r="J22" i="51"/>
  <c r="I22" i="51"/>
  <c r="H22" i="51"/>
  <c r="P18" i="51"/>
  <c r="O18" i="51"/>
  <c r="N18" i="51"/>
  <c r="M18" i="51"/>
  <c r="L18" i="51"/>
  <c r="K18" i="51"/>
  <c r="J18" i="51"/>
  <c r="I18" i="51"/>
  <c r="H18" i="51"/>
  <c r="P14" i="51"/>
  <c r="O14" i="51"/>
  <c r="N14" i="51"/>
  <c r="M14" i="51"/>
  <c r="L14" i="51"/>
  <c r="K14" i="51"/>
  <c r="J14" i="51"/>
  <c r="I14" i="51"/>
  <c r="H14" i="51"/>
  <c r="P10" i="51"/>
  <c r="O10" i="51"/>
  <c r="N10" i="51"/>
  <c r="M10" i="51"/>
  <c r="L10" i="51"/>
  <c r="K10" i="51"/>
  <c r="J10" i="51"/>
  <c r="I10" i="51"/>
  <c r="H10" i="51"/>
  <c r="P22" i="49"/>
  <c r="P30" i="49"/>
  <c r="P26" i="50"/>
  <c r="P22" i="50"/>
  <c r="P18" i="50"/>
  <c r="P30" i="50"/>
  <c r="O30" i="50"/>
  <c r="N30" i="50"/>
  <c r="M30" i="50"/>
  <c r="L30" i="50"/>
  <c r="K30" i="50"/>
  <c r="J30" i="50"/>
  <c r="I30" i="50"/>
  <c r="H30" i="50"/>
  <c r="O26" i="50"/>
  <c r="N26" i="50"/>
  <c r="M26" i="50"/>
  <c r="L26" i="50"/>
  <c r="K26" i="50"/>
  <c r="J26" i="50"/>
  <c r="I26" i="50"/>
  <c r="H26" i="50"/>
  <c r="O22" i="50"/>
  <c r="N22" i="50"/>
  <c r="M22" i="50"/>
  <c r="L22" i="50"/>
  <c r="K22" i="50"/>
  <c r="J22" i="50"/>
  <c r="I22" i="50"/>
  <c r="H22" i="50"/>
  <c r="O18" i="50"/>
  <c r="N18" i="50"/>
  <c r="M18" i="50"/>
  <c r="L18" i="50"/>
  <c r="K18" i="50"/>
  <c r="J18" i="50"/>
  <c r="I18" i="50"/>
  <c r="H18" i="50"/>
  <c r="P14" i="50"/>
  <c r="O14" i="50"/>
  <c r="N14" i="50"/>
  <c r="M14" i="50"/>
  <c r="L14" i="50"/>
  <c r="K14" i="50"/>
  <c r="J14" i="50"/>
  <c r="I14" i="50"/>
  <c r="H14" i="50"/>
  <c r="P10" i="50"/>
  <c r="O10" i="50"/>
  <c r="N10" i="50"/>
  <c r="M10" i="50"/>
  <c r="L10" i="50"/>
  <c r="K10" i="50"/>
  <c r="J10" i="50"/>
  <c r="I10" i="50"/>
  <c r="H10" i="50"/>
  <c r="O30" i="49"/>
  <c r="N30" i="49"/>
  <c r="M30" i="49"/>
  <c r="L30" i="49"/>
  <c r="K30" i="49"/>
  <c r="J30" i="49"/>
  <c r="I30" i="49"/>
  <c r="H30" i="49"/>
  <c r="P26" i="49"/>
  <c r="O26" i="49"/>
  <c r="N26" i="49"/>
  <c r="M26" i="49"/>
  <c r="L26" i="49"/>
  <c r="K26" i="49"/>
  <c r="J26" i="49"/>
  <c r="I26" i="49"/>
  <c r="H26" i="49"/>
  <c r="H10" i="49"/>
  <c r="H14" i="49"/>
  <c r="H18" i="49"/>
  <c r="H22" i="49"/>
  <c r="O22" i="49"/>
  <c r="N22" i="49"/>
  <c r="M22" i="49"/>
  <c r="L22" i="49"/>
  <c r="K22" i="49"/>
  <c r="J22" i="49"/>
  <c r="I22" i="49"/>
  <c r="P18" i="49"/>
  <c r="O18" i="49"/>
  <c r="N18" i="49"/>
  <c r="M18" i="49"/>
  <c r="L18" i="49"/>
  <c r="K18" i="49"/>
  <c r="J18" i="49"/>
  <c r="I18" i="49"/>
  <c r="P14" i="49"/>
  <c r="O14" i="49"/>
  <c r="N14" i="49"/>
  <c r="M14" i="49"/>
  <c r="L14" i="49"/>
  <c r="K14" i="49"/>
  <c r="J14" i="49"/>
  <c r="I14" i="49"/>
  <c r="P10" i="49"/>
  <c r="O10" i="49"/>
  <c r="N10" i="49"/>
  <c r="M10" i="49"/>
  <c r="L10" i="49"/>
  <c r="K10" i="49"/>
  <c r="J10" i="49"/>
  <c r="I10" i="49"/>
</calcChain>
</file>

<file path=xl/sharedStrings.xml><?xml version="1.0" encoding="utf-8"?>
<sst xmlns="http://schemas.openxmlformats.org/spreadsheetml/2006/main" count="702" uniqueCount="44">
  <si>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</si>
  <si>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</si>
  <si>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</si>
  <si>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</si>
  <si>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</si>
  <si>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</si>
  <si>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</si>
  <si>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</si>
  <si>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</si>
  <si>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</si>
  <si>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</si>
  <si>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</si>
  <si>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</si>
  <si>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</si>
  <si>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</si>
  <si>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</si>
  <si>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</si>
  <si>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</si>
  <si>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</si>
  <si>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</si>
  <si>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</si>
  <si>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</si>
  <si>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m</t>
  </si>
  <si>
    <t>SpringX</t>
  </si>
  <si>
    <t>DamperX</t>
  </si>
  <si>
    <t>SpringY</t>
  </si>
  <si>
    <t>DamperY</t>
  </si>
  <si>
    <t>SpringZ</t>
  </si>
  <si>
    <t>DamperZ</t>
  </si>
  <si>
    <t>Bushing_Ax3</t>
  </si>
  <si>
    <t>sAxialOrientationZ</t>
  </si>
  <si>
    <t>sAxialOrientationX</t>
  </si>
  <si>
    <t>sMount</t>
  </si>
  <si>
    <t>BushARB_Ax3_SedanLG_f</t>
  </si>
  <si>
    <t>BushARB_Ax3_Sedan_f</t>
  </si>
  <si>
    <t>BushARB_Ax3_Ach_f</t>
  </si>
  <si>
    <t>BushARB_Ax3_Makhulu_f</t>
  </si>
  <si>
    <t>BushARB_Ax3_Sedan_r</t>
  </si>
  <si>
    <t>BushARB_Ax3_SedanLGAU_f</t>
  </si>
  <si>
    <t>AntiRollBar.Droplink_Sedan_Hamba_r.sInboard</t>
  </si>
  <si>
    <t>AntiRollBar.Droplink_Sedan_Hamba_f.sInboard</t>
  </si>
  <si>
    <t>AntiRollBar.Droplink_Sedan_HambaLG_r.sInboard</t>
  </si>
  <si>
    <t>BushARB_Ax3_SedanLG_r</t>
  </si>
  <si>
    <t>BushARB_Ax3_SedanLG_mac_f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</si>
</sst>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5" borderId="0" xfId="1" applyFill="1"/>
  </cellXfs>
  <cellStyles count="2">
    <cellStyle name="Normal" xfId="0" builtinId="0"/>
    <cellStyle name="Normal 2" xfId="1" xr:uid="{59B68FC0-DF65-45B7-9161-1BA244C01964}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4D9-363C-426A-86DE-0A2C87EE39C7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  <c r="J4" s="4" t="s">
        <v>40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0.59</v>
      </c>
      <c r="H5" s="20">
        <f>L5</f>
        <v>0.15</v>
      </c>
      <c r="J5" s="21">
        <v>-0.3</v>
      </c>
      <c r="K5" s="21">
        <v>0.57999999999999996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0.57999999999999996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9C66-29C0-472E-8780-28436986F33E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37</v>
      </c>
      <c r="J4" s="4" t="s">
        <v>39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0.3</v>
      </c>
      <c r="G5" s="20">
        <f>K5+0.01</f>
        <v>0.59</v>
      </c>
      <c r="H5" s="20">
        <f>L5</f>
        <v>0.15</v>
      </c>
      <c r="J5" s="21">
        <v>0.3</v>
      </c>
      <c r="K5" s="21">
        <v>0.57999999999999996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0.31</v>
      </c>
      <c r="G6" s="20">
        <f>K5</f>
        <v>0.57999999999999996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2F0A-AF7B-446B-9582-C20E1100F0DD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L2" sqref="L2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0.36</v>
      </c>
      <c r="H5" s="20">
        <f>L5</f>
        <v>0.15</v>
      </c>
      <c r="J5" s="21">
        <v>-0.3</v>
      </c>
      <c r="K5" s="21">
        <v>0.35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0.35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5" priority="1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E8C8-430A-4F32-B7B8-2730870E6625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J3" sqref="J3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42</v>
      </c>
      <c r="J4" s="4" t="s">
        <v>41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0.3</v>
      </c>
      <c r="G5" s="20">
        <f>K5+0.01</f>
        <v>0.36</v>
      </c>
      <c r="H5" s="20">
        <f>L5</f>
        <v>0.15</v>
      </c>
      <c r="J5" s="21">
        <v>0.3</v>
      </c>
      <c r="K5" s="21">
        <v>0.35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0.31</v>
      </c>
      <c r="G6" s="20">
        <f>K5</f>
        <v>0.35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5DFB-40D3-4F17-840D-0939E8FF2820}">
  <sheetPr>
    <tabColor theme="7" tint="0.79998168889431442"/>
  </sheetPr>
  <dimension ref="A1:P53"/>
  <sheetViews>
    <sheetView tabSelected="1"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L5" sqref="L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0.28999999999999998</v>
      </c>
      <c r="G5" s="20">
        <f>K5+0.01</f>
        <v>0.26</v>
      </c>
      <c r="H5" s="20">
        <f>L5</f>
        <v>0.24</v>
      </c>
      <c r="J5" s="21">
        <v>0.28999999999999998</v>
      </c>
      <c r="K5" s="21">
        <v>0.25</v>
      </c>
      <c r="L5" s="21">
        <v>0.24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</v>
      </c>
      <c r="G6" s="20">
        <f>K5</f>
        <v>0.25</v>
      </c>
      <c r="H6" s="20">
        <f>L5</f>
        <v>0.24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3D6-40B0-415E-B627-DF490261618F}">
  <sheetPr>
    <tabColor theme="7" tint="0.79998168889431442"/>
  </sheetPr>
  <dimension ref="A1:S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L5" sqref="L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28515625" style="4" customWidth="1"/>
    <col min="17" max="18" width="9.140625" style="4"/>
    <col min="20" max="16384" width="9.140625" style="4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9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9" x14ac:dyDescent="0.25">
      <c r="A4" s="5" t="s">
        <v>6</v>
      </c>
      <c r="B4" s="6"/>
      <c r="C4" s="6"/>
      <c r="F4" s="7"/>
      <c r="G4" s="7"/>
      <c r="H4" s="8" t="s">
        <v>35</v>
      </c>
    </row>
    <row r="5" spans="1:19" x14ac:dyDescent="0.25">
      <c r="A5" s="5" t="s">
        <v>30</v>
      </c>
      <c r="B5" s="6"/>
      <c r="C5" s="6"/>
      <c r="D5" s="4" t="s">
        <v>22</v>
      </c>
      <c r="F5" s="20">
        <f>J5</f>
        <v>-0.02</v>
      </c>
      <c r="G5" s="20">
        <f>K5+0.01</f>
        <v>0.25</v>
      </c>
      <c r="H5" s="20">
        <f>L5</f>
        <v>0.08</v>
      </c>
      <c r="J5" s="21">
        <v>-0.02</v>
      </c>
      <c r="K5" s="21">
        <v>0.24</v>
      </c>
      <c r="L5" s="21">
        <v>0.08</v>
      </c>
      <c r="S5" s="4"/>
    </row>
    <row r="6" spans="1:19" x14ac:dyDescent="0.25">
      <c r="A6" s="5" t="s">
        <v>31</v>
      </c>
      <c r="B6" s="6"/>
      <c r="C6" s="6"/>
      <c r="D6" s="4" t="s">
        <v>22</v>
      </c>
      <c r="F6" s="20">
        <f>J5+0.01</f>
        <v>-0.01</v>
      </c>
      <c r="G6" s="20">
        <f>K5</f>
        <v>0.24</v>
      </c>
      <c r="H6" s="20">
        <f>L5</f>
        <v>0.08</v>
      </c>
      <c r="S6" s="4"/>
    </row>
    <row r="7" spans="1:19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9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</v>
      </c>
    </row>
    <row r="9" spans="1:19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9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</v>
      </c>
      <c r="I10" s="14">
        <f>-2.75*P33</f>
        <v>-275</v>
      </c>
      <c r="J10" s="14">
        <f>-1.5*P33</f>
        <v>-150</v>
      </c>
      <c r="K10" s="14">
        <f>-0.5*P33</f>
        <v>-50</v>
      </c>
      <c r="L10" s="14">
        <f>0*P33</f>
        <v>0</v>
      </c>
      <c r="M10" s="13">
        <f>0.5*P33</f>
        <v>50</v>
      </c>
      <c r="N10" s="13">
        <f>1.5*P33</f>
        <v>150</v>
      </c>
      <c r="O10" s="13">
        <f>2.75*P33</f>
        <v>275</v>
      </c>
      <c r="P10" s="14">
        <f>4*P33</f>
        <v>400</v>
      </c>
    </row>
    <row r="11" spans="1:19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9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</v>
      </c>
      <c r="I12" s="14"/>
      <c r="J12" s="14"/>
      <c r="K12" s="14"/>
    </row>
    <row r="13" spans="1:19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9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</v>
      </c>
      <c r="I14" s="14">
        <f>-2.75*P37</f>
        <v>-275</v>
      </c>
      <c r="J14" s="14">
        <f>-1.5*P37</f>
        <v>-150</v>
      </c>
      <c r="K14" s="14">
        <f>-0.5*P37</f>
        <v>-50</v>
      </c>
      <c r="L14" s="14">
        <f>0*P37</f>
        <v>0</v>
      </c>
      <c r="M14" s="13">
        <f>0.5*P37</f>
        <v>50</v>
      </c>
      <c r="N14" s="13">
        <f>1.5*P37</f>
        <v>150</v>
      </c>
      <c r="O14" s="13">
        <f>2.75*P37</f>
        <v>275</v>
      </c>
      <c r="P14" s="14">
        <f>4*P37</f>
        <v>400</v>
      </c>
    </row>
    <row r="15" spans="1:19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9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</v>
      </c>
      <c r="I18" s="14">
        <f>-2.75*P41</f>
        <v>-275</v>
      </c>
      <c r="J18" s="14">
        <f>-1.5*P41</f>
        <v>-150</v>
      </c>
      <c r="K18" s="14">
        <f>-0.5*P41</f>
        <v>-50</v>
      </c>
      <c r="L18" s="14">
        <f>0*P41</f>
        <v>0</v>
      </c>
      <c r="M18" s="13">
        <f>0.5*P41</f>
        <v>50</v>
      </c>
      <c r="N18" s="13">
        <f>1.5*P41</f>
        <v>150</v>
      </c>
      <c r="O18" s="13">
        <f>2.75*P41</f>
        <v>275</v>
      </c>
      <c r="P18" s="14">
        <f>4*P41</f>
        <v>400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</v>
      </c>
      <c r="I22" s="14">
        <f>-2.75*P45</f>
        <v>-275</v>
      </c>
      <c r="J22" s="14">
        <f>-1.5*P45</f>
        <v>-150</v>
      </c>
      <c r="K22" s="14">
        <f>-0.5*P45</f>
        <v>-50</v>
      </c>
      <c r="L22" s="14">
        <f>0*P45</f>
        <v>0</v>
      </c>
      <c r="M22" s="13">
        <f>0.5*P45</f>
        <v>50</v>
      </c>
      <c r="N22" s="13">
        <f>1.5*P45</f>
        <v>150</v>
      </c>
      <c r="O22" s="13">
        <f>2.75*P45</f>
        <v>275</v>
      </c>
      <c r="P22" s="14">
        <f>4*P45</f>
        <v>400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</v>
      </c>
      <c r="I26" s="14">
        <f>-2.75*P49</f>
        <v>-275</v>
      </c>
      <c r="J26" s="14">
        <f>-1.5*P49</f>
        <v>-150</v>
      </c>
      <c r="K26" s="14">
        <f>-0.5*P49</f>
        <v>-50</v>
      </c>
      <c r="L26" s="14">
        <f>0*P49</f>
        <v>0</v>
      </c>
      <c r="M26" s="13">
        <f>0.5*P49</f>
        <v>50</v>
      </c>
      <c r="N26" s="13">
        <f>1.5*P49</f>
        <v>150</v>
      </c>
      <c r="O26" s="13">
        <f>2.75*P49</f>
        <v>275</v>
      </c>
      <c r="P26" s="14">
        <f>4*P49</f>
        <v>400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</v>
      </c>
      <c r="I30" s="14">
        <f>-2.75*P53</f>
        <v>-275</v>
      </c>
      <c r="J30" s="14">
        <f>-1.5*P53</f>
        <v>-150</v>
      </c>
      <c r="K30" s="14">
        <f>-0.5*P53</f>
        <v>-50</v>
      </c>
      <c r="L30" s="14">
        <f>0*P53</f>
        <v>0</v>
      </c>
      <c r="M30" s="13">
        <f>0.5*P53</f>
        <v>50</v>
      </c>
      <c r="N30" s="13">
        <f>1.5*P53</f>
        <v>150</v>
      </c>
      <c r="O30" s="13">
        <f>2.75*P53</f>
        <v>275</v>
      </c>
      <c r="P30" s="14">
        <f>4*P53</f>
        <v>400</v>
      </c>
    </row>
    <row r="31" spans="1:16" x14ac:dyDescent="0.25">
      <c r="B31" s="11"/>
      <c r="H31" s="12"/>
    </row>
    <row r="33" spans="16:16" x14ac:dyDescent="0.25">
      <c r="P33" s="4">
        <v>100</v>
      </c>
    </row>
    <row r="37" spans="16:16" x14ac:dyDescent="0.25">
      <c r="P37" s="4">
        <v>100</v>
      </c>
    </row>
    <row r="41" spans="16:16" x14ac:dyDescent="0.25">
      <c r="P41" s="4">
        <v>100</v>
      </c>
    </row>
    <row r="45" spans="16:16" x14ac:dyDescent="0.25">
      <c r="P45" s="4">
        <v>100</v>
      </c>
    </row>
    <row r="49" spans="16:16" x14ac:dyDescent="0.25">
      <c r="P49" s="4">
        <v>100</v>
      </c>
    </row>
    <row r="53" spans="16:16" x14ac:dyDescent="0.25">
      <c r="P53" s="4">
        <v>100</v>
      </c>
    </row>
  </sheetData>
  <conditionalFormatting sqref="B8:C10 B12:C30 A21 A29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7D60-DC48-488C-B42C-C0517DA24E79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36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0.59</v>
      </c>
      <c r="H5" s="20">
        <f>L5</f>
        <v>0.3</v>
      </c>
      <c r="J5" s="21">
        <v>-0.3</v>
      </c>
      <c r="K5" s="21">
        <v>0.57999999999999996</v>
      </c>
      <c r="L5" s="21">
        <v>0.3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0.57999999999999996</v>
      </c>
      <c r="H6" s="20">
        <f>L5</f>
        <v>0.3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442B-53F2-40F2-B971-858F8B07A0C8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J4" sqref="J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6" width="7.425781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38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0.28999999999999998</v>
      </c>
      <c r="G5" s="20">
        <f>K5+0.01</f>
        <v>0.26</v>
      </c>
      <c r="H5" s="20">
        <f>L5</f>
        <v>0.24</v>
      </c>
      <c r="J5" s="21">
        <v>0.28999999999999998</v>
      </c>
      <c r="K5" s="21">
        <v>0.25</v>
      </c>
      <c r="L5" s="21">
        <v>0.24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</v>
      </c>
      <c r="G6" s="20">
        <f>K5</f>
        <v>0.25</v>
      </c>
      <c r="H6" s="20">
        <f>L5</f>
        <v>0.24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1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BuARB_Sedan_f</vt:lpstr>
      <vt:lpstr>BuARB_Sedan_r</vt:lpstr>
      <vt:lpstr>BuARB_SedanLG_f</vt:lpstr>
      <vt:lpstr>BuARB_SedanLG_r</vt:lpstr>
      <vt:lpstr>BuARB_SedanLG_mac_f</vt:lpstr>
      <vt:lpstr>BuARB_Ach_f</vt:lpstr>
      <vt:lpstr>BuARB_Makhulu_f</vt:lpstr>
      <vt:lpstr>BuARB_SedanLGAU_f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2025-05-06T10:50:51Z</dcterms:modified>
</cp:coreProperties>
</file>