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Subframe_Conn\"/>
    </mc:Choice>
  </mc:AlternateContent>
  <xr:revisionPtr revIDLastSave="0" documentId="13_ncr:1_{97DC1838-C65F-4C26-80C6-27C74C5FB903}" xr6:coauthVersionLast="47" xr6:coauthVersionMax="47" xr10:uidLastSave="{00000000-0000-0000-0000-000000000000}"/>
  <bookViews>
    <workbookView xWindow="2715" yWindow="1740" windowWidth="23130" windowHeight="12540" tabRatio="988" activeTab="1" xr2:uid="{5C9B011B-FECB-46A4-81D1-C980D278E613}"/>
  </bookViews>
  <sheets>
    <sheet name="BushBody_Tr3Ro3_SHr_Twi" sheetId="55" r:id="rId1"/>
    <sheet name="BushDArm_Tr3Ro3_SHr_Twi" sheetId="5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56" l="1"/>
  <c r="G6" i="56"/>
  <c r="F6" i="56"/>
  <c r="H5" i="56"/>
  <c r="G5" i="56"/>
  <c r="P54" i="56"/>
  <c r="O54" i="56"/>
  <c r="N54" i="56"/>
  <c r="M54" i="56"/>
  <c r="L54" i="56"/>
  <c r="K54" i="56"/>
  <c r="J54" i="56"/>
  <c r="I54" i="56"/>
  <c r="H54" i="56"/>
  <c r="P50" i="56"/>
  <c r="O50" i="56"/>
  <c r="N50" i="56"/>
  <c r="M50" i="56"/>
  <c r="L50" i="56"/>
  <c r="K50" i="56"/>
  <c r="J50" i="56"/>
  <c r="I50" i="56"/>
  <c r="H50" i="56"/>
  <c r="P46" i="56"/>
  <c r="O46" i="56"/>
  <c r="N46" i="56"/>
  <c r="M46" i="56"/>
  <c r="L46" i="56"/>
  <c r="K46" i="56"/>
  <c r="J46" i="56"/>
  <c r="I46" i="56"/>
  <c r="H46" i="56"/>
  <c r="P42" i="56"/>
  <c r="O42" i="56"/>
  <c r="N42" i="56"/>
  <c r="M42" i="56"/>
  <c r="L42" i="56"/>
  <c r="K42" i="56"/>
  <c r="J42" i="56"/>
  <c r="I42" i="56"/>
  <c r="H42" i="56"/>
  <c r="P38" i="56"/>
  <c r="O38" i="56"/>
  <c r="N38" i="56"/>
  <c r="M38" i="56"/>
  <c r="L38" i="56"/>
  <c r="K38" i="56"/>
  <c r="J38" i="56"/>
  <c r="I38" i="56"/>
  <c r="H38" i="56"/>
  <c r="P34" i="56"/>
  <c r="O34" i="56"/>
  <c r="N34" i="56"/>
  <c r="M34" i="56"/>
  <c r="L34" i="56"/>
  <c r="K34" i="56"/>
  <c r="J34" i="56"/>
  <c r="I34" i="56"/>
  <c r="H34" i="56"/>
  <c r="P30" i="56"/>
  <c r="O30" i="56"/>
  <c r="N30" i="56"/>
  <c r="M30" i="56"/>
  <c r="L30" i="56"/>
  <c r="K30" i="56"/>
  <c r="J30" i="56"/>
  <c r="I30" i="56"/>
  <c r="H30" i="56"/>
  <c r="P26" i="56"/>
  <c r="O26" i="56"/>
  <c r="N26" i="56"/>
  <c r="M26" i="56"/>
  <c r="L26" i="56"/>
  <c r="K26" i="56"/>
  <c r="J26" i="56"/>
  <c r="I26" i="56"/>
  <c r="H26" i="56"/>
  <c r="P22" i="56"/>
  <c r="O22" i="56"/>
  <c r="N22" i="56"/>
  <c r="M22" i="56"/>
  <c r="L22" i="56"/>
  <c r="K22" i="56"/>
  <c r="J22" i="56"/>
  <c r="I22" i="56"/>
  <c r="H22" i="56"/>
  <c r="P18" i="56"/>
  <c r="O18" i="56"/>
  <c r="N18" i="56"/>
  <c r="M18" i="56"/>
  <c r="L18" i="56"/>
  <c r="K18" i="56"/>
  <c r="J18" i="56"/>
  <c r="I18" i="56"/>
  <c r="H18" i="56"/>
  <c r="P14" i="56"/>
  <c r="O14" i="56"/>
  <c r="N14" i="56"/>
  <c r="M14" i="56"/>
  <c r="L14" i="56"/>
  <c r="K14" i="56"/>
  <c r="J14" i="56"/>
  <c r="I14" i="56"/>
  <c r="H14" i="56"/>
  <c r="P10" i="56"/>
  <c r="O10" i="56"/>
  <c r="N10" i="56"/>
  <c r="M10" i="56"/>
  <c r="L10" i="56"/>
  <c r="K10" i="56"/>
  <c r="J10" i="56"/>
  <c r="I10" i="56"/>
  <c r="H10" i="56"/>
  <c r="F5" i="56"/>
  <c r="G5" i="55"/>
  <c r="F5" i="55"/>
  <c r="H6" i="55"/>
  <c r="G6" i="55"/>
  <c r="F6" i="55"/>
  <c r="H5" i="55"/>
  <c r="P54" i="55"/>
  <c r="O54" i="55"/>
  <c r="N54" i="55"/>
  <c r="M54" i="55"/>
  <c r="L54" i="55"/>
  <c r="K54" i="55"/>
  <c r="J54" i="55"/>
  <c r="I54" i="55"/>
  <c r="H54" i="55"/>
  <c r="P50" i="55"/>
  <c r="O50" i="55"/>
  <c r="N50" i="55"/>
  <c r="M50" i="55"/>
  <c r="L50" i="55"/>
  <c r="K50" i="55"/>
  <c r="J50" i="55"/>
  <c r="I50" i="55"/>
  <c r="H50" i="55"/>
  <c r="P46" i="55"/>
  <c r="O46" i="55"/>
  <c r="N46" i="55"/>
  <c r="M46" i="55"/>
  <c r="L46" i="55"/>
  <c r="K46" i="55"/>
  <c r="J46" i="55"/>
  <c r="I46" i="55"/>
  <c r="H46" i="55"/>
  <c r="P42" i="55"/>
  <c r="O42" i="55"/>
  <c r="N42" i="55"/>
  <c r="M42" i="55"/>
  <c r="L42" i="55"/>
  <c r="K42" i="55"/>
  <c r="J42" i="55"/>
  <c r="I42" i="55"/>
  <c r="H42" i="55"/>
  <c r="P38" i="55"/>
  <c r="O38" i="55"/>
  <c r="N38" i="55"/>
  <c r="M38" i="55"/>
  <c r="L38" i="55"/>
  <c r="K38" i="55"/>
  <c r="J38" i="55"/>
  <c r="I38" i="55"/>
  <c r="H38" i="55"/>
  <c r="P34" i="55"/>
  <c r="O34" i="55"/>
  <c r="N34" i="55"/>
  <c r="M34" i="55"/>
  <c r="L34" i="55"/>
  <c r="K34" i="55"/>
  <c r="J34" i="55"/>
  <c r="I34" i="55"/>
  <c r="H34" i="55"/>
  <c r="P30" i="55"/>
  <c r="O30" i="55"/>
  <c r="N30" i="55"/>
  <c r="M30" i="55"/>
  <c r="L30" i="55"/>
  <c r="K30" i="55"/>
  <c r="J30" i="55"/>
  <c r="I30" i="55"/>
  <c r="H30" i="55"/>
  <c r="P26" i="55"/>
  <c r="O26" i="55"/>
  <c r="N26" i="55"/>
  <c r="M26" i="55"/>
  <c r="L26" i="55"/>
  <c r="K26" i="55"/>
  <c r="J26" i="55"/>
  <c r="I26" i="55"/>
  <c r="H26" i="55"/>
  <c r="P22" i="55"/>
  <c r="O22" i="55"/>
  <c r="N22" i="55"/>
  <c r="M22" i="55"/>
  <c r="L22" i="55"/>
  <c r="K22" i="55"/>
  <c r="J22" i="55"/>
  <c r="I22" i="55"/>
  <c r="H22" i="55"/>
  <c r="P18" i="55"/>
  <c r="O18" i="55"/>
  <c r="N18" i="55"/>
  <c r="M18" i="55"/>
  <c r="L18" i="55"/>
  <c r="K18" i="55"/>
  <c r="J18" i="55"/>
  <c r="I18" i="55"/>
  <c r="H18" i="55"/>
  <c r="P14" i="55"/>
  <c r="O14" i="55"/>
  <c r="N14" i="55"/>
  <c r="M14" i="55"/>
  <c r="L14" i="55"/>
  <c r="K14" i="55"/>
  <c r="J14" i="55"/>
  <c r="I14" i="55"/>
  <c r="H14" i="55"/>
  <c r="P10" i="55"/>
  <c r="O10" i="55"/>
  <c r="N10" i="55"/>
  <c r="M10" i="55"/>
  <c r="L10" i="55"/>
  <c r="K10" i="55"/>
  <c r="J10" i="55"/>
  <c r="I10" i="55"/>
  <c r="H10" i="55"/>
</calcChain>
</file>

<file path=xl/sharedStrings.xml><?xml version="1.0" encoding="utf-8"?>
<sst xmlns="http://schemas.openxmlformats.org/spreadsheetml/2006/main" count="324" uniqueCount="52">
  <si>
    <t>Units</t>
  </si>
  <si>
    <t>Comments</t>
  </si>
  <si>
    <t>x</t>
  </si>
  <si>
    <t>y</t>
  </si>
  <si>
    <t>z or scalar</t>
  </si>
  <si>
    <t>Type</t>
  </si>
  <si>
    <t>Instance</t>
  </si>
  <si>
    <t>Linear</t>
  </si>
  <si>
    <t>d</t>
  </si>
  <si>
    <t>N/(m/s)</t>
  </si>
  <si>
    <t>mm</t>
  </si>
  <si>
    <t>K</t>
  </si>
  <si>
    <t>f</t>
  </si>
  <si>
    <t>N</t>
  </si>
  <si>
    <t>v</t>
  </si>
  <si>
    <t>m/s</t>
  </si>
  <si>
    <t>Law</t>
  </si>
  <si>
    <t>Table</t>
  </si>
  <si>
    <t>Linear / Table</t>
  </si>
  <si>
    <t>class</t>
  </si>
  <si>
    <t>Subframe_Conn</t>
  </si>
  <si>
    <t>N/mm</t>
  </si>
  <si>
    <t>SpringX</t>
  </si>
  <si>
    <t>DamperX</t>
  </si>
  <si>
    <t>SpringY</t>
  </si>
  <si>
    <t>DamperY</t>
  </si>
  <si>
    <t>SpringZ</t>
  </si>
  <si>
    <t>DamperZ</t>
  </si>
  <si>
    <t>Bushing_Tr3Ro3</t>
  </si>
  <si>
    <t>deg</t>
  </si>
  <si>
    <t>SpringqX</t>
  </si>
  <si>
    <t>DamperqX</t>
  </si>
  <si>
    <t>SpringqY</t>
  </si>
  <si>
    <t>DamperqY</t>
  </si>
  <si>
    <t>SpringqZ</t>
  </si>
  <si>
    <t>DamperqZ</t>
  </si>
  <si>
    <t>N*m/deg</t>
  </si>
  <si>
    <t>N*m/(deg/s)</t>
  </si>
  <si>
    <t>N*m</t>
  </si>
  <si>
    <t>deg/s</t>
  </si>
  <si>
    <t>Scale Translation</t>
  </si>
  <si>
    <t>Scale Rotation</t>
  </si>
  <si>
    <t>q</t>
  </si>
  <si>
    <t>t</t>
  </si>
  <si>
    <t>w</t>
  </si>
  <si>
    <t>sAxialOrientationZ</t>
  </si>
  <si>
    <t>m</t>
  </si>
  <si>
    <t>sAxialOrientationX</t>
  </si>
  <si>
    <t>sBody</t>
  </si>
  <si>
    <t>BushBody_Tr3Ro3_SHr_Twi</t>
  </si>
  <si>
    <t>BushDArm_Tr3Ro3_SHr_Twi</t>
  </si>
  <si>
    <t>sDamperBot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</si>
</sst>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1" fillId="2" borderId="0" xfId="1" applyFill="1"/>
    <xf numFmtId="0" fontId="1" fillId="0" borderId="0" xfId="1"/>
    <xf numFmtId="0" fontId="1" fillId="3" borderId="0" xfId="1" applyFill="1" applyAlignment="1">
      <alignment horizontal="left"/>
    </xf>
    <xf numFmtId="0" fontId="1" fillId="3" borderId="0" xfId="1" applyFill="1"/>
    <xf numFmtId="2" fontId="3" fillId="0" borderId="0" xfId="1" applyNumberFormat="1" applyFont="1"/>
    <xf numFmtId="2" fontId="3" fillId="0" borderId="0" xfId="1" applyNumberFormat="1" applyFont="1" applyAlignment="1">
      <alignment horizontal="right"/>
    </xf>
    <xf numFmtId="0" fontId="3" fillId="0" borderId="0" xfId="1" applyFont="1"/>
    <xf numFmtId="11" fontId="3" fillId="0" borderId="0" xfId="1" applyNumberFormat="1" applyFont="1"/>
    <xf numFmtId="0" fontId="1" fillId="0" borderId="0" xfId="1" applyAlignment="1">
      <alignment horizontal="left"/>
    </xf>
    <xf numFmtId="164" fontId="3" fillId="0" borderId="0" xfId="1" applyNumberFormat="1" applyFont="1"/>
    <xf numFmtId="164" fontId="1" fillId="0" borderId="0" xfId="1" applyNumberFormat="1"/>
    <xf numFmtId="11" fontId="3" fillId="0" borderId="0" xfId="1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3" fillId="4" borderId="0" xfId="0" applyNumberFormat="1" applyFont="1" applyFill="1"/>
    <xf numFmtId="2" fontId="3" fillId="4" borderId="0" xfId="0" applyNumberFormat="1" applyFont="1" applyFill="1" applyAlignment="1">
      <alignment horizontal="right"/>
    </xf>
    <xf numFmtId="2" fontId="3" fillId="0" borderId="0" xfId="0" applyNumberFormat="1" applyFont="1"/>
    <xf numFmtId="0" fontId="1" fillId="3" borderId="1" xfId="1" applyFill="1" applyBorder="1" applyAlignment="1">
      <alignment horizontal="left"/>
    </xf>
    <xf numFmtId="0" fontId="1" fillId="3" borderId="1" xfId="1" applyFill="1" applyBorder="1"/>
    <xf numFmtId="0" fontId="1" fillId="0" borderId="1" xfId="1" applyBorder="1"/>
    <xf numFmtId="0" fontId="3" fillId="0" borderId="1" xfId="1" applyFont="1" applyBorder="1"/>
    <xf numFmtId="164" fontId="3" fillId="0" borderId="1" xfId="1" applyNumberFormat="1" applyFont="1" applyBorder="1"/>
    <xf numFmtId="164" fontId="1" fillId="0" borderId="1" xfId="1" applyNumberFormat="1" applyBorder="1"/>
    <xf numFmtId="0" fontId="1" fillId="0" borderId="0" xfId="1" applyAlignment="1">
      <alignment horizontal="right"/>
    </xf>
  </cellXfs>
  <cellStyles count="2">
    <cellStyle name="Normal" xfId="0" builtinId="0"/>
    <cellStyle name="Normal 2" xfId="1" xr:uid="{59B68FC0-DF65-45B7-9161-1BA244C01964}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FA44-80DF-4874-8A6A-26C0686DF313}">
  <sheetPr>
    <tabColor theme="9" tint="0.59999389629810485"/>
  </sheetPr>
  <dimension ref="A1:P63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O13" sqref="O13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6.140625" style="4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20</v>
      </c>
    </row>
    <row r="3" spans="1:16" x14ac:dyDescent="0.25">
      <c r="A3" s="15" t="s">
        <v>19</v>
      </c>
      <c r="B3" s="16"/>
      <c r="C3" s="16"/>
      <c r="D3" s="16"/>
      <c r="E3" s="16"/>
      <c r="F3" s="17"/>
      <c r="G3" s="17"/>
      <c r="H3" s="18" t="s">
        <v>28</v>
      </c>
    </row>
    <row r="4" spans="1:16" x14ac:dyDescent="0.25">
      <c r="A4" s="5" t="s">
        <v>6</v>
      </c>
      <c r="B4" s="6"/>
      <c r="C4" s="6"/>
      <c r="F4" s="7"/>
      <c r="G4" s="7"/>
      <c r="H4" s="8" t="s">
        <v>49</v>
      </c>
      <c r="J4" s="4" t="s">
        <v>48</v>
      </c>
    </row>
    <row r="5" spans="1:16" x14ac:dyDescent="0.25">
      <c r="A5" s="5" t="s">
        <v>45</v>
      </c>
      <c r="B5" s="6"/>
      <c r="C5" s="6"/>
      <c r="D5" s="4" t="s">
        <v>46</v>
      </c>
      <c r="F5" s="19">
        <f>J5+0.05</f>
        <v>0.45</v>
      </c>
      <c r="G5" s="19">
        <f>K5-0.05</f>
        <v>0.64999999999999991</v>
      </c>
      <c r="H5" s="19">
        <f>L5</f>
        <v>0.25</v>
      </c>
      <c r="J5" s="19">
        <v>0.4</v>
      </c>
      <c r="K5" s="19">
        <v>0.7</v>
      </c>
      <c r="L5" s="19">
        <v>0.25</v>
      </c>
    </row>
    <row r="6" spans="1:16" x14ac:dyDescent="0.25">
      <c r="A6" s="5" t="s">
        <v>47</v>
      </c>
      <c r="B6" s="6"/>
      <c r="C6" s="6"/>
      <c r="D6" s="4" t="s">
        <v>46</v>
      </c>
      <c r="F6" s="19">
        <f>J5</f>
        <v>0.4</v>
      </c>
      <c r="G6" s="19">
        <f>K5</f>
        <v>0.7</v>
      </c>
      <c r="H6" s="19">
        <f>L5+0.01</f>
        <v>0.26</v>
      </c>
    </row>
    <row r="7" spans="1:16" x14ac:dyDescent="0.25">
      <c r="A7" s="5" t="s">
        <v>22</v>
      </c>
      <c r="B7" s="6" t="s">
        <v>16</v>
      </c>
      <c r="C7" s="6"/>
      <c r="E7" s="4" t="s">
        <v>18</v>
      </c>
      <c r="H7" s="14" t="s">
        <v>7</v>
      </c>
    </row>
    <row r="8" spans="1:16" x14ac:dyDescent="0.25">
      <c r="A8" s="5"/>
      <c r="B8" s="5" t="s">
        <v>7</v>
      </c>
      <c r="C8" s="6" t="s">
        <v>11</v>
      </c>
      <c r="D8" s="4" t="s">
        <v>21</v>
      </c>
      <c r="F8" s="9"/>
      <c r="G8" s="9"/>
      <c r="H8" s="10">
        <v>2000</v>
      </c>
    </row>
    <row r="9" spans="1:16" x14ac:dyDescent="0.25">
      <c r="A9" s="5"/>
      <c r="B9" s="5" t="s">
        <v>17</v>
      </c>
      <c r="C9" s="6" t="s">
        <v>2</v>
      </c>
      <c r="D9" s="4" t="s">
        <v>10</v>
      </c>
      <c r="F9" s="9"/>
      <c r="G9" s="9"/>
      <c r="H9" s="12">
        <v>-4</v>
      </c>
      <c r="I9" s="13">
        <v>-3</v>
      </c>
      <c r="J9" s="13">
        <v>-2</v>
      </c>
      <c r="K9" s="13">
        <v>-1</v>
      </c>
      <c r="L9" s="13">
        <v>0</v>
      </c>
      <c r="M9" s="12">
        <v>1</v>
      </c>
      <c r="N9" s="12">
        <v>2</v>
      </c>
      <c r="O9" s="12">
        <v>3</v>
      </c>
      <c r="P9" s="13">
        <v>4</v>
      </c>
    </row>
    <row r="10" spans="1:16" x14ac:dyDescent="0.25">
      <c r="A10" s="5"/>
      <c r="B10" s="5"/>
      <c r="C10" s="6" t="s">
        <v>12</v>
      </c>
      <c r="D10" s="4" t="s">
        <v>13</v>
      </c>
      <c r="F10" s="9"/>
      <c r="G10" s="9"/>
      <c r="H10" s="12">
        <f>-4*O58</f>
        <v>-4000</v>
      </c>
      <c r="I10" s="13">
        <f>-2.75*O58</f>
        <v>-2750</v>
      </c>
      <c r="J10" s="13">
        <f>-1.5*O58</f>
        <v>-1500</v>
      </c>
      <c r="K10" s="13">
        <f>-0.5*O58</f>
        <v>-500</v>
      </c>
      <c r="L10" s="13">
        <f>0*O58</f>
        <v>0</v>
      </c>
      <c r="M10" s="12">
        <f>0.5*O58</f>
        <v>500</v>
      </c>
      <c r="N10" s="12">
        <f>1.5*O58</f>
        <v>1500</v>
      </c>
      <c r="O10" s="12">
        <f>2.75*O58</f>
        <v>2750</v>
      </c>
      <c r="P10" s="13">
        <f>4*O58</f>
        <v>4000</v>
      </c>
    </row>
    <row r="11" spans="1:16" x14ac:dyDescent="0.25">
      <c r="A11" s="5" t="s">
        <v>23</v>
      </c>
      <c r="B11" s="6" t="s">
        <v>16</v>
      </c>
      <c r="C11" s="6"/>
      <c r="E11" s="4" t="s">
        <v>18</v>
      </c>
      <c r="H11" s="14" t="s">
        <v>7</v>
      </c>
      <c r="I11" s="13"/>
      <c r="J11" s="13"/>
      <c r="K11" s="13"/>
    </row>
    <row r="12" spans="1:16" x14ac:dyDescent="0.25">
      <c r="A12" s="5"/>
      <c r="B12" s="5" t="s">
        <v>7</v>
      </c>
      <c r="C12" s="6" t="s">
        <v>8</v>
      </c>
      <c r="D12" s="4" t="s">
        <v>9</v>
      </c>
      <c r="F12" s="9"/>
      <c r="G12" s="9"/>
      <c r="H12" s="10">
        <v>2000</v>
      </c>
      <c r="I12" s="13"/>
      <c r="J12" s="13"/>
      <c r="K12" s="13"/>
    </row>
    <row r="13" spans="1:16" x14ac:dyDescent="0.25">
      <c r="A13" s="5"/>
      <c r="B13" s="5" t="s">
        <v>17</v>
      </c>
      <c r="C13" s="6" t="s">
        <v>14</v>
      </c>
      <c r="D13" s="4" t="s">
        <v>15</v>
      </c>
      <c r="F13" s="9"/>
      <c r="G13" s="9"/>
      <c r="H13" s="12">
        <v>-4</v>
      </c>
      <c r="I13" s="13">
        <v>-3</v>
      </c>
      <c r="J13" s="13">
        <v>-2</v>
      </c>
      <c r="K13" s="13">
        <v>-1</v>
      </c>
      <c r="L13" s="13">
        <v>0</v>
      </c>
      <c r="M13" s="12">
        <v>1</v>
      </c>
      <c r="N13" s="12">
        <v>2</v>
      </c>
      <c r="O13" s="12">
        <v>3</v>
      </c>
      <c r="P13" s="13">
        <v>4</v>
      </c>
    </row>
    <row r="14" spans="1:16" x14ac:dyDescent="0.25">
      <c r="A14" s="6"/>
      <c r="B14" s="5"/>
      <c r="C14" s="6" t="s">
        <v>12</v>
      </c>
      <c r="D14" s="4" t="s">
        <v>13</v>
      </c>
      <c r="F14" s="9"/>
      <c r="G14" s="9"/>
      <c r="H14" s="12">
        <f>-4*O59</f>
        <v>-4000</v>
      </c>
      <c r="I14" s="13">
        <f>-2.75*O59</f>
        <v>-2750</v>
      </c>
      <c r="J14" s="13">
        <f>-1.5*O59</f>
        <v>-1500</v>
      </c>
      <c r="K14" s="13">
        <f>-0.5*O59</f>
        <v>-500</v>
      </c>
      <c r="L14" s="13">
        <f>0*O59</f>
        <v>0</v>
      </c>
      <c r="M14" s="12">
        <f>0.5*O59</f>
        <v>500</v>
      </c>
      <c r="N14" s="12">
        <f>1.5*O59</f>
        <v>1500</v>
      </c>
      <c r="O14" s="12">
        <f>2.75*O59</f>
        <v>2750</v>
      </c>
      <c r="P14" s="13">
        <f>4*O59</f>
        <v>4000</v>
      </c>
    </row>
    <row r="15" spans="1:16" x14ac:dyDescent="0.25">
      <c r="A15" s="6" t="s">
        <v>24</v>
      </c>
      <c r="B15" s="5" t="s">
        <v>16</v>
      </c>
      <c r="C15" s="6"/>
      <c r="E15" s="4" t="s">
        <v>18</v>
      </c>
      <c r="F15" s="9"/>
      <c r="G15" s="9"/>
      <c r="H15" s="14" t="s">
        <v>7</v>
      </c>
      <c r="I15" s="13"/>
      <c r="J15" s="13"/>
      <c r="K15" s="13"/>
      <c r="L15" s="13"/>
      <c r="M15" s="12"/>
      <c r="N15" s="12"/>
      <c r="O15" s="12"/>
      <c r="P15" s="13"/>
    </row>
    <row r="16" spans="1:16" x14ac:dyDescent="0.25">
      <c r="A16" s="5"/>
      <c r="B16" s="5" t="s">
        <v>7</v>
      </c>
      <c r="C16" s="6" t="s">
        <v>11</v>
      </c>
      <c r="D16" s="4" t="s">
        <v>21</v>
      </c>
      <c r="F16" s="9"/>
      <c r="G16" s="9"/>
      <c r="H16" s="10">
        <v>2000</v>
      </c>
    </row>
    <row r="17" spans="1:16" x14ac:dyDescent="0.25">
      <c r="A17" s="5"/>
      <c r="B17" s="5" t="s">
        <v>17</v>
      </c>
      <c r="C17" s="6" t="s">
        <v>2</v>
      </c>
      <c r="D17" s="4" t="s">
        <v>10</v>
      </c>
      <c r="F17" s="9"/>
      <c r="G17" s="9"/>
      <c r="H17" s="12">
        <v>-4</v>
      </c>
      <c r="I17" s="13">
        <v>-3</v>
      </c>
      <c r="J17" s="13">
        <v>-2</v>
      </c>
      <c r="K17" s="13">
        <v>-1</v>
      </c>
      <c r="L17" s="13">
        <v>0</v>
      </c>
      <c r="M17" s="12">
        <v>1</v>
      </c>
      <c r="N17" s="12">
        <v>2</v>
      </c>
      <c r="O17" s="12">
        <v>3</v>
      </c>
      <c r="P17" s="13">
        <v>4</v>
      </c>
    </row>
    <row r="18" spans="1:16" x14ac:dyDescent="0.25">
      <c r="A18" s="5"/>
      <c r="B18" s="5"/>
      <c r="C18" s="6" t="s">
        <v>12</v>
      </c>
      <c r="D18" s="4" t="s">
        <v>13</v>
      </c>
      <c r="F18" s="9"/>
      <c r="G18" s="9"/>
      <c r="H18" s="12">
        <f>-4*O60</f>
        <v>-4000</v>
      </c>
      <c r="I18" s="13">
        <f>-2.75*O60</f>
        <v>-2750</v>
      </c>
      <c r="J18" s="13">
        <f>-1.5*O60</f>
        <v>-1500</v>
      </c>
      <c r="K18" s="13">
        <f>-0.5*O60</f>
        <v>-500</v>
      </c>
      <c r="L18" s="13">
        <f>0*O60</f>
        <v>0</v>
      </c>
      <c r="M18" s="12">
        <f>0.5*O60</f>
        <v>500</v>
      </c>
      <c r="N18" s="12">
        <f>1.5*O60</f>
        <v>1500</v>
      </c>
      <c r="O18" s="12">
        <f>2.75*O60</f>
        <v>2750</v>
      </c>
      <c r="P18" s="13">
        <f>4*O60</f>
        <v>4000</v>
      </c>
    </row>
    <row r="19" spans="1:16" x14ac:dyDescent="0.25">
      <c r="A19" s="5" t="s">
        <v>25</v>
      </c>
      <c r="B19" s="5" t="s">
        <v>16</v>
      </c>
      <c r="C19" s="6"/>
      <c r="E19" s="4" t="s">
        <v>18</v>
      </c>
      <c r="F19" s="9"/>
      <c r="G19" s="9"/>
      <c r="H19" s="14" t="s">
        <v>7</v>
      </c>
      <c r="I19" s="13"/>
      <c r="J19" s="13"/>
      <c r="K19" s="13"/>
      <c r="L19" s="13"/>
      <c r="M19" s="12"/>
      <c r="N19" s="12"/>
      <c r="O19" s="12"/>
      <c r="P19" s="13"/>
    </row>
    <row r="20" spans="1:16" x14ac:dyDescent="0.25">
      <c r="A20" s="5"/>
      <c r="B20" s="5" t="s">
        <v>7</v>
      </c>
      <c r="C20" s="6" t="s">
        <v>8</v>
      </c>
      <c r="D20" s="4" t="s">
        <v>9</v>
      </c>
      <c r="F20" s="9"/>
      <c r="G20" s="9"/>
      <c r="H20" s="10">
        <v>2000</v>
      </c>
      <c r="I20" s="13"/>
      <c r="J20" s="13"/>
      <c r="K20" s="13"/>
    </row>
    <row r="21" spans="1:16" x14ac:dyDescent="0.25">
      <c r="A21" s="5"/>
      <c r="B21" s="5" t="s">
        <v>17</v>
      </c>
      <c r="C21" s="6" t="s">
        <v>14</v>
      </c>
      <c r="D21" s="4" t="s">
        <v>15</v>
      </c>
      <c r="F21" s="9"/>
      <c r="G21" s="9"/>
      <c r="H21" s="12">
        <v>-4</v>
      </c>
      <c r="I21" s="13">
        <v>-3</v>
      </c>
      <c r="J21" s="13">
        <v>-2</v>
      </c>
      <c r="K21" s="13">
        <v>-1</v>
      </c>
      <c r="L21" s="13">
        <v>0</v>
      </c>
      <c r="M21" s="12">
        <v>1</v>
      </c>
      <c r="N21" s="12">
        <v>2</v>
      </c>
      <c r="O21" s="12">
        <v>3</v>
      </c>
      <c r="P21" s="13">
        <v>4</v>
      </c>
    </row>
    <row r="22" spans="1:16" x14ac:dyDescent="0.25">
      <c r="A22" s="5"/>
      <c r="B22" s="5"/>
      <c r="C22" s="6" t="s">
        <v>12</v>
      </c>
      <c r="D22" s="4" t="s">
        <v>13</v>
      </c>
      <c r="F22" s="9"/>
      <c r="G22" s="9"/>
      <c r="H22" s="12">
        <f>-4*O61</f>
        <v>-4000</v>
      </c>
      <c r="I22" s="13">
        <f>-2.75*O61</f>
        <v>-2750</v>
      </c>
      <c r="J22" s="13">
        <f>-1.5*O61</f>
        <v>-1500</v>
      </c>
      <c r="K22" s="13">
        <f>-0.5*O61</f>
        <v>-500</v>
      </c>
      <c r="L22" s="13">
        <f>0*O61</f>
        <v>0</v>
      </c>
      <c r="M22" s="12">
        <f>0.5*O61</f>
        <v>500</v>
      </c>
      <c r="N22" s="12">
        <f>1.5*O61</f>
        <v>1500</v>
      </c>
      <c r="O22" s="12">
        <f>2.75*O61</f>
        <v>2750</v>
      </c>
      <c r="P22" s="13">
        <f>4*O61</f>
        <v>4000</v>
      </c>
    </row>
    <row r="23" spans="1:16" x14ac:dyDescent="0.25">
      <c r="A23" s="6" t="s">
        <v>26</v>
      </c>
      <c r="B23" s="5" t="s">
        <v>16</v>
      </c>
      <c r="C23" s="6"/>
      <c r="E23" s="4" t="s">
        <v>18</v>
      </c>
      <c r="F23" s="9"/>
      <c r="G23" s="9"/>
      <c r="H23" s="14" t="s">
        <v>7</v>
      </c>
      <c r="I23" s="13"/>
      <c r="J23" s="13"/>
      <c r="K23" s="13"/>
      <c r="L23" s="13"/>
      <c r="M23" s="12"/>
      <c r="N23" s="12"/>
      <c r="O23" s="12"/>
      <c r="P23" s="13"/>
    </row>
    <row r="24" spans="1:16" x14ac:dyDescent="0.25">
      <c r="A24" s="5"/>
      <c r="B24" s="5" t="s">
        <v>7</v>
      </c>
      <c r="C24" s="6" t="s">
        <v>11</v>
      </c>
      <c r="D24" s="4" t="s">
        <v>21</v>
      </c>
      <c r="F24" s="9"/>
      <c r="G24" s="9"/>
      <c r="H24" s="10">
        <v>2000</v>
      </c>
    </row>
    <row r="25" spans="1:16" x14ac:dyDescent="0.25">
      <c r="A25" s="5"/>
      <c r="B25" s="5" t="s">
        <v>17</v>
      </c>
      <c r="C25" s="6" t="s">
        <v>2</v>
      </c>
      <c r="D25" s="4" t="s">
        <v>10</v>
      </c>
      <c r="F25" s="9"/>
      <c r="G25" s="9"/>
      <c r="H25" s="12">
        <v>-4</v>
      </c>
      <c r="I25" s="13">
        <v>-3</v>
      </c>
      <c r="J25" s="13">
        <v>-2</v>
      </c>
      <c r="K25" s="13">
        <v>-1</v>
      </c>
      <c r="L25" s="13">
        <v>0</v>
      </c>
      <c r="M25" s="12">
        <v>1</v>
      </c>
      <c r="N25" s="12">
        <v>2</v>
      </c>
      <c r="O25" s="12">
        <v>3</v>
      </c>
      <c r="P25" s="13">
        <v>4</v>
      </c>
    </row>
    <row r="26" spans="1:16" x14ac:dyDescent="0.25">
      <c r="A26" s="5"/>
      <c r="B26" s="5"/>
      <c r="C26" s="6" t="s">
        <v>12</v>
      </c>
      <c r="D26" s="4" t="s">
        <v>13</v>
      </c>
      <c r="F26" s="9"/>
      <c r="G26" s="9"/>
      <c r="H26" s="12">
        <f>-4*O62</f>
        <v>-4000</v>
      </c>
      <c r="I26" s="13">
        <f>-2.75*O62</f>
        <v>-2750</v>
      </c>
      <c r="J26" s="13">
        <f>-1.5*O62</f>
        <v>-1500</v>
      </c>
      <c r="K26" s="13">
        <f>-0.5*O62</f>
        <v>-500</v>
      </c>
      <c r="L26" s="13">
        <f>0*O62</f>
        <v>0</v>
      </c>
      <c r="M26" s="12">
        <f>0.5*O62</f>
        <v>500</v>
      </c>
      <c r="N26" s="12">
        <f>1.5*O62</f>
        <v>1500</v>
      </c>
      <c r="O26" s="12">
        <f>2.75*O62</f>
        <v>2750</v>
      </c>
      <c r="P26" s="13">
        <f>4*O62</f>
        <v>4000</v>
      </c>
    </row>
    <row r="27" spans="1:16" x14ac:dyDescent="0.25">
      <c r="A27" s="5" t="s">
        <v>27</v>
      </c>
      <c r="B27" s="5" t="s">
        <v>16</v>
      </c>
      <c r="C27" s="6"/>
      <c r="E27" s="4" t="s">
        <v>18</v>
      </c>
      <c r="F27" s="9"/>
      <c r="G27" s="9"/>
      <c r="H27" s="14" t="s">
        <v>7</v>
      </c>
      <c r="I27" s="13"/>
      <c r="J27" s="13"/>
      <c r="K27" s="13"/>
      <c r="L27" s="13"/>
      <c r="M27" s="12"/>
      <c r="N27" s="12"/>
      <c r="O27" s="12"/>
      <c r="P27" s="13"/>
    </row>
    <row r="28" spans="1:16" x14ac:dyDescent="0.25">
      <c r="A28" s="5"/>
      <c r="B28" s="5" t="s">
        <v>7</v>
      </c>
      <c r="C28" s="6" t="s">
        <v>8</v>
      </c>
      <c r="D28" s="4" t="s">
        <v>9</v>
      </c>
      <c r="F28" s="9"/>
      <c r="G28" s="9"/>
      <c r="H28" s="10">
        <v>2000</v>
      </c>
      <c r="I28" s="13"/>
      <c r="J28" s="13"/>
      <c r="K28" s="13"/>
    </row>
    <row r="29" spans="1:16" x14ac:dyDescent="0.25">
      <c r="A29" s="5"/>
      <c r="B29" s="5" t="s">
        <v>17</v>
      </c>
      <c r="C29" s="6" t="s">
        <v>14</v>
      </c>
      <c r="D29" s="4" t="s">
        <v>15</v>
      </c>
      <c r="F29" s="9"/>
      <c r="G29" s="9"/>
      <c r="H29" s="12">
        <v>-4</v>
      </c>
      <c r="I29" s="13">
        <v>-3</v>
      </c>
      <c r="J29" s="13">
        <v>-2</v>
      </c>
      <c r="K29" s="13">
        <v>-1</v>
      </c>
      <c r="L29" s="13">
        <v>0</v>
      </c>
      <c r="M29" s="12">
        <v>1</v>
      </c>
      <c r="N29" s="12">
        <v>2</v>
      </c>
      <c r="O29" s="12">
        <v>3</v>
      </c>
      <c r="P29" s="13">
        <v>4</v>
      </c>
    </row>
    <row r="30" spans="1:16" x14ac:dyDescent="0.25">
      <c r="A30" s="20"/>
      <c r="B30" s="20"/>
      <c r="C30" s="21" t="s">
        <v>12</v>
      </c>
      <c r="D30" s="22" t="s">
        <v>13</v>
      </c>
      <c r="E30" s="22"/>
      <c r="F30" s="23"/>
      <c r="G30" s="23"/>
      <c r="H30" s="24">
        <f>-4*O63</f>
        <v>-4000</v>
      </c>
      <c r="I30" s="25">
        <f>-2.75*O63</f>
        <v>-2750</v>
      </c>
      <c r="J30" s="25">
        <f>-1.5*O63</f>
        <v>-1500</v>
      </c>
      <c r="K30" s="25">
        <f>-0.5*O63</f>
        <v>-500</v>
      </c>
      <c r="L30" s="25">
        <f>0*O63</f>
        <v>0</v>
      </c>
      <c r="M30" s="24">
        <f>0.5*O63</f>
        <v>500</v>
      </c>
      <c r="N30" s="24">
        <f>1.5*O63</f>
        <v>1500</v>
      </c>
      <c r="O30" s="24">
        <f>2.75*O63</f>
        <v>2750</v>
      </c>
      <c r="P30" s="25">
        <f>4*O63</f>
        <v>4000</v>
      </c>
    </row>
    <row r="31" spans="1:16" x14ac:dyDescent="0.25">
      <c r="A31" s="5" t="s">
        <v>30</v>
      </c>
      <c r="B31" s="6" t="s">
        <v>16</v>
      </c>
      <c r="C31" s="6"/>
      <c r="E31" s="4" t="s">
        <v>18</v>
      </c>
      <c r="H31" s="14" t="s">
        <v>7</v>
      </c>
    </row>
    <row r="32" spans="1:16" x14ac:dyDescent="0.25">
      <c r="A32" s="5"/>
      <c r="B32" s="5" t="s">
        <v>7</v>
      </c>
      <c r="C32" s="6" t="s">
        <v>11</v>
      </c>
      <c r="D32" s="4" t="s">
        <v>36</v>
      </c>
      <c r="F32" s="9"/>
      <c r="G32" s="9"/>
      <c r="H32" s="12">
        <v>4</v>
      </c>
    </row>
    <row r="33" spans="1:16" x14ac:dyDescent="0.25">
      <c r="A33" s="5"/>
      <c r="B33" s="5" t="s">
        <v>17</v>
      </c>
      <c r="C33" s="6" t="s">
        <v>42</v>
      </c>
      <c r="D33" s="4" t="s">
        <v>29</v>
      </c>
      <c r="F33" s="9"/>
      <c r="G33" s="9"/>
      <c r="H33" s="12">
        <v>-16</v>
      </c>
      <c r="I33" s="13">
        <v>-8</v>
      </c>
      <c r="J33" s="13">
        <v>-4</v>
      </c>
      <c r="K33" s="13">
        <v>-2</v>
      </c>
      <c r="L33" s="13">
        <v>0</v>
      </c>
      <c r="M33" s="12">
        <v>2</v>
      </c>
      <c r="N33" s="12">
        <v>4</v>
      </c>
      <c r="O33" s="12">
        <v>8</v>
      </c>
      <c r="P33" s="13">
        <v>16</v>
      </c>
    </row>
    <row r="34" spans="1:16" x14ac:dyDescent="0.25">
      <c r="A34" s="5"/>
      <c r="B34" s="5"/>
      <c r="C34" s="6" t="s">
        <v>43</v>
      </c>
      <c r="D34" s="4" t="s">
        <v>38</v>
      </c>
      <c r="F34" s="9"/>
      <c r="G34" s="9"/>
      <c r="H34" s="12">
        <f>H33*$P$58</f>
        <v>-16</v>
      </c>
      <c r="I34" s="12">
        <f t="shared" ref="I34:P34" si="0">I33*$P$58</f>
        <v>-8</v>
      </c>
      <c r="J34" s="12">
        <f t="shared" si="0"/>
        <v>-4</v>
      </c>
      <c r="K34" s="12">
        <f t="shared" si="0"/>
        <v>-2</v>
      </c>
      <c r="L34" s="12">
        <f t="shared" si="0"/>
        <v>0</v>
      </c>
      <c r="M34" s="12">
        <f t="shared" si="0"/>
        <v>2</v>
      </c>
      <c r="N34" s="12">
        <f t="shared" si="0"/>
        <v>4</v>
      </c>
      <c r="O34" s="12">
        <f t="shared" si="0"/>
        <v>8</v>
      </c>
      <c r="P34" s="12">
        <f t="shared" si="0"/>
        <v>16</v>
      </c>
    </row>
    <row r="35" spans="1:16" x14ac:dyDescent="0.25">
      <c r="A35" s="5" t="s">
        <v>31</v>
      </c>
      <c r="B35" s="6" t="s">
        <v>16</v>
      </c>
      <c r="C35" s="6"/>
      <c r="E35" s="4" t="s">
        <v>18</v>
      </c>
      <c r="H35" s="14" t="s">
        <v>7</v>
      </c>
      <c r="I35" s="13"/>
      <c r="J35" s="13"/>
      <c r="K35" s="13"/>
    </row>
    <row r="36" spans="1:16" x14ac:dyDescent="0.25">
      <c r="A36" s="5"/>
      <c r="B36" s="5" t="s">
        <v>7</v>
      </c>
      <c r="C36" s="6" t="s">
        <v>8</v>
      </c>
      <c r="D36" s="4" t="s">
        <v>37</v>
      </c>
      <c r="F36" s="9"/>
      <c r="G36" s="9"/>
      <c r="H36" s="12">
        <v>0.1</v>
      </c>
      <c r="I36" s="13"/>
      <c r="J36" s="13"/>
      <c r="K36" s="13"/>
    </row>
    <row r="37" spans="1:16" x14ac:dyDescent="0.25">
      <c r="A37" s="5"/>
      <c r="B37" s="5" t="s">
        <v>17</v>
      </c>
      <c r="C37" s="6" t="s">
        <v>44</v>
      </c>
      <c r="D37" s="4" t="s">
        <v>39</v>
      </c>
      <c r="F37" s="9"/>
      <c r="G37" s="9"/>
      <c r="H37" s="12">
        <v>-16</v>
      </c>
      <c r="I37" s="13">
        <v>-8</v>
      </c>
      <c r="J37" s="13">
        <v>-4</v>
      </c>
      <c r="K37" s="13">
        <v>-2</v>
      </c>
      <c r="L37" s="13">
        <v>0</v>
      </c>
      <c r="M37" s="12">
        <v>2</v>
      </c>
      <c r="N37" s="12">
        <v>4</v>
      </c>
      <c r="O37" s="12">
        <v>8</v>
      </c>
      <c r="P37" s="13">
        <v>16</v>
      </c>
    </row>
    <row r="38" spans="1:16" x14ac:dyDescent="0.25">
      <c r="A38" s="6"/>
      <c r="B38" s="5"/>
      <c r="C38" s="6" t="s">
        <v>43</v>
      </c>
      <c r="D38" s="4" t="s">
        <v>38</v>
      </c>
      <c r="F38" s="9"/>
      <c r="G38" s="9"/>
      <c r="H38" s="12">
        <f>H37*$P$59</f>
        <v>-16</v>
      </c>
      <c r="I38" s="12">
        <f t="shared" ref="I38:P38" si="1">I37*$P$59</f>
        <v>-8</v>
      </c>
      <c r="J38" s="12">
        <f t="shared" si="1"/>
        <v>-4</v>
      </c>
      <c r="K38" s="12">
        <f t="shared" si="1"/>
        <v>-2</v>
      </c>
      <c r="L38" s="12">
        <f t="shared" si="1"/>
        <v>0</v>
      </c>
      <c r="M38" s="12">
        <f t="shared" si="1"/>
        <v>2</v>
      </c>
      <c r="N38" s="12">
        <f t="shared" si="1"/>
        <v>4</v>
      </c>
      <c r="O38" s="12">
        <f t="shared" si="1"/>
        <v>8</v>
      </c>
      <c r="P38" s="12">
        <f t="shared" si="1"/>
        <v>16</v>
      </c>
    </row>
    <row r="39" spans="1:16" x14ac:dyDescent="0.25">
      <c r="A39" s="6" t="s">
        <v>32</v>
      </c>
      <c r="B39" s="5" t="s">
        <v>16</v>
      </c>
      <c r="C39" s="6"/>
      <c r="E39" s="4" t="s">
        <v>18</v>
      </c>
      <c r="F39" s="9"/>
      <c r="G39" s="9"/>
      <c r="H39" s="14" t="s">
        <v>7</v>
      </c>
      <c r="I39" s="13"/>
      <c r="J39" s="13"/>
      <c r="K39" s="13"/>
      <c r="L39" s="13"/>
      <c r="M39" s="12"/>
      <c r="N39" s="12"/>
      <c r="O39" s="12"/>
      <c r="P39" s="13"/>
    </row>
    <row r="40" spans="1:16" x14ac:dyDescent="0.25">
      <c r="A40" s="5"/>
      <c r="B40" s="5" t="s">
        <v>7</v>
      </c>
      <c r="C40" s="6" t="s">
        <v>11</v>
      </c>
      <c r="D40" s="4" t="s">
        <v>36</v>
      </c>
      <c r="F40" s="9"/>
      <c r="G40" s="9"/>
      <c r="H40" s="12">
        <v>4</v>
      </c>
    </row>
    <row r="41" spans="1:16" x14ac:dyDescent="0.25">
      <c r="A41" s="5"/>
      <c r="B41" s="5" t="s">
        <v>17</v>
      </c>
      <c r="C41" s="6" t="s">
        <v>42</v>
      </c>
      <c r="D41" s="4" t="s">
        <v>29</v>
      </c>
      <c r="F41" s="9"/>
      <c r="G41" s="9"/>
      <c r="H41" s="12">
        <v>-16</v>
      </c>
      <c r="I41" s="13">
        <v>-8</v>
      </c>
      <c r="J41" s="13">
        <v>-4</v>
      </c>
      <c r="K41" s="13">
        <v>-2</v>
      </c>
      <c r="L41" s="13">
        <v>0</v>
      </c>
      <c r="M41" s="12">
        <v>2</v>
      </c>
      <c r="N41" s="12">
        <v>4</v>
      </c>
      <c r="O41" s="12">
        <v>8</v>
      </c>
      <c r="P41" s="13">
        <v>16</v>
      </c>
    </row>
    <row r="42" spans="1:16" x14ac:dyDescent="0.25">
      <c r="A42" s="5"/>
      <c r="B42" s="5"/>
      <c r="C42" s="6" t="s">
        <v>43</v>
      </c>
      <c r="D42" s="4" t="s">
        <v>38</v>
      </c>
      <c r="F42" s="9"/>
      <c r="G42" s="9"/>
      <c r="H42" s="12">
        <f>H41*$P$60</f>
        <v>-16</v>
      </c>
      <c r="I42" s="12">
        <f t="shared" ref="I42:P42" si="2">I41*$P$60</f>
        <v>-8</v>
      </c>
      <c r="J42" s="12">
        <f t="shared" si="2"/>
        <v>-4</v>
      </c>
      <c r="K42" s="12">
        <f t="shared" si="2"/>
        <v>-2</v>
      </c>
      <c r="L42" s="12">
        <f t="shared" si="2"/>
        <v>0</v>
      </c>
      <c r="M42" s="12">
        <f t="shared" si="2"/>
        <v>2</v>
      </c>
      <c r="N42" s="12">
        <f t="shared" si="2"/>
        <v>4</v>
      </c>
      <c r="O42" s="12">
        <f t="shared" si="2"/>
        <v>8</v>
      </c>
      <c r="P42" s="12">
        <f t="shared" si="2"/>
        <v>16</v>
      </c>
    </row>
    <row r="43" spans="1:16" x14ac:dyDescent="0.25">
      <c r="A43" s="5" t="s">
        <v>33</v>
      </c>
      <c r="B43" s="5" t="s">
        <v>16</v>
      </c>
      <c r="C43" s="6"/>
      <c r="E43" s="4" t="s">
        <v>18</v>
      </c>
      <c r="F43" s="9"/>
      <c r="G43" s="9"/>
      <c r="H43" s="14" t="s">
        <v>7</v>
      </c>
      <c r="I43" s="13"/>
      <c r="J43" s="13"/>
      <c r="K43" s="13"/>
      <c r="L43" s="13"/>
      <c r="M43" s="12"/>
      <c r="N43" s="12"/>
      <c r="O43" s="12"/>
      <c r="P43" s="13"/>
    </row>
    <row r="44" spans="1:16" x14ac:dyDescent="0.25">
      <c r="A44" s="5"/>
      <c r="B44" s="5" t="s">
        <v>7</v>
      </c>
      <c r="C44" s="6" t="s">
        <v>8</v>
      </c>
      <c r="D44" s="4" t="s">
        <v>37</v>
      </c>
      <c r="F44" s="9"/>
      <c r="G44" s="9"/>
      <c r="H44" s="12">
        <v>0.1</v>
      </c>
      <c r="I44" s="13"/>
      <c r="J44" s="13"/>
      <c r="K44" s="13"/>
    </row>
    <row r="45" spans="1:16" x14ac:dyDescent="0.25">
      <c r="A45" s="5"/>
      <c r="B45" s="5" t="s">
        <v>17</v>
      </c>
      <c r="C45" s="6" t="s">
        <v>44</v>
      </c>
      <c r="D45" s="4" t="s">
        <v>39</v>
      </c>
      <c r="F45" s="9"/>
      <c r="G45" s="9"/>
      <c r="H45" s="12">
        <v>-16</v>
      </c>
      <c r="I45" s="13">
        <v>-8</v>
      </c>
      <c r="J45" s="13">
        <v>-4</v>
      </c>
      <c r="K45" s="13">
        <v>-2</v>
      </c>
      <c r="L45" s="13">
        <v>0</v>
      </c>
      <c r="M45" s="12">
        <v>2</v>
      </c>
      <c r="N45" s="12">
        <v>4</v>
      </c>
      <c r="O45" s="12">
        <v>8</v>
      </c>
      <c r="P45" s="13">
        <v>16</v>
      </c>
    </row>
    <row r="46" spans="1:16" x14ac:dyDescent="0.25">
      <c r="A46" s="5"/>
      <c r="B46" s="5"/>
      <c r="C46" s="6" t="s">
        <v>43</v>
      </c>
      <c r="D46" s="4" t="s">
        <v>38</v>
      </c>
      <c r="F46" s="9"/>
      <c r="G46" s="9"/>
      <c r="H46" s="12">
        <f>H45*$P$61</f>
        <v>-16</v>
      </c>
      <c r="I46" s="12">
        <f t="shared" ref="I46:P46" si="3">I45*$P$61</f>
        <v>-8</v>
      </c>
      <c r="J46" s="12">
        <f t="shared" si="3"/>
        <v>-4</v>
      </c>
      <c r="K46" s="12">
        <f t="shared" si="3"/>
        <v>-2</v>
      </c>
      <c r="L46" s="12">
        <f t="shared" si="3"/>
        <v>0</v>
      </c>
      <c r="M46" s="12">
        <f t="shared" si="3"/>
        <v>2</v>
      </c>
      <c r="N46" s="12">
        <f t="shared" si="3"/>
        <v>4</v>
      </c>
      <c r="O46" s="12">
        <f t="shared" si="3"/>
        <v>8</v>
      </c>
      <c r="P46" s="12">
        <f t="shared" si="3"/>
        <v>16</v>
      </c>
    </row>
    <row r="47" spans="1:16" x14ac:dyDescent="0.25">
      <c r="A47" s="6" t="s">
        <v>34</v>
      </c>
      <c r="B47" s="5" t="s">
        <v>16</v>
      </c>
      <c r="C47" s="6"/>
      <c r="E47" s="4" t="s">
        <v>18</v>
      </c>
      <c r="F47" s="9"/>
      <c r="G47" s="9"/>
      <c r="H47" s="14" t="s">
        <v>7</v>
      </c>
      <c r="I47" s="13"/>
      <c r="J47" s="13"/>
      <c r="K47" s="13"/>
      <c r="L47" s="13"/>
      <c r="M47" s="12"/>
      <c r="N47" s="12"/>
      <c r="O47" s="12"/>
      <c r="P47" s="13"/>
    </row>
    <row r="48" spans="1:16" x14ac:dyDescent="0.25">
      <c r="A48" s="5"/>
      <c r="B48" s="5" t="s">
        <v>7</v>
      </c>
      <c r="C48" s="6" t="s">
        <v>11</v>
      </c>
      <c r="D48" s="4" t="s">
        <v>36</v>
      </c>
      <c r="F48" s="9"/>
      <c r="G48" s="9"/>
      <c r="H48" s="12">
        <v>4</v>
      </c>
    </row>
    <row r="49" spans="1:16" x14ac:dyDescent="0.25">
      <c r="A49" s="5"/>
      <c r="B49" s="5" t="s">
        <v>17</v>
      </c>
      <c r="C49" s="6" t="s">
        <v>42</v>
      </c>
      <c r="D49" s="4" t="s">
        <v>29</v>
      </c>
      <c r="F49" s="9"/>
      <c r="G49" s="9"/>
      <c r="H49" s="12">
        <v>-16</v>
      </c>
      <c r="I49" s="13">
        <v>-8</v>
      </c>
      <c r="J49" s="13">
        <v>-4</v>
      </c>
      <c r="K49" s="13">
        <v>-2</v>
      </c>
      <c r="L49" s="13">
        <v>0</v>
      </c>
      <c r="M49" s="12">
        <v>2</v>
      </c>
      <c r="N49" s="12">
        <v>4</v>
      </c>
      <c r="O49" s="12">
        <v>8</v>
      </c>
      <c r="P49" s="13">
        <v>16</v>
      </c>
    </row>
    <row r="50" spans="1:16" x14ac:dyDescent="0.25">
      <c r="A50" s="5"/>
      <c r="B50" s="5"/>
      <c r="C50" s="6" t="s">
        <v>43</v>
      </c>
      <c r="D50" s="4" t="s">
        <v>38</v>
      </c>
      <c r="F50" s="9"/>
      <c r="G50" s="9"/>
      <c r="H50" s="12">
        <f>H49*$P$62</f>
        <v>-16</v>
      </c>
      <c r="I50" s="12">
        <f t="shared" ref="I50:P50" si="4">I49*$P$62</f>
        <v>-8</v>
      </c>
      <c r="J50" s="12">
        <f t="shared" si="4"/>
        <v>-4</v>
      </c>
      <c r="K50" s="12">
        <f t="shared" si="4"/>
        <v>-2</v>
      </c>
      <c r="L50" s="12">
        <f t="shared" si="4"/>
        <v>0</v>
      </c>
      <c r="M50" s="12">
        <f t="shared" si="4"/>
        <v>2</v>
      </c>
      <c r="N50" s="12">
        <f t="shared" si="4"/>
        <v>4</v>
      </c>
      <c r="O50" s="12">
        <f t="shared" si="4"/>
        <v>8</v>
      </c>
      <c r="P50" s="12">
        <f t="shared" si="4"/>
        <v>16</v>
      </c>
    </row>
    <row r="51" spans="1:16" x14ac:dyDescent="0.25">
      <c r="A51" s="5" t="s">
        <v>35</v>
      </c>
      <c r="B51" s="5" t="s">
        <v>16</v>
      </c>
      <c r="C51" s="6"/>
      <c r="E51" s="4" t="s">
        <v>18</v>
      </c>
      <c r="F51" s="9"/>
      <c r="G51" s="9"/>
      <c r="H51" s="14" t="s">
        <v>7</v>
      </c>
      <c r="I51" s="13"/>
      <c r="J51" s="13"/>
      <c r="K51" s="13"/>
      <c r="L51" s="13"/>
      <c r="M51" s="12"/>
      <c r="N51" s="12"/>
      <c r="O51" s="12"/>
      <c r="P51" s="13"/>
    </row>
    <row r="52" spans="1:16" x14ac:dyDescent="0.25">
      <c r="A52" s="5"/>
      <c r="B52" s="5" t="s">
        <v>7</v>
      </c>
      <c r="C52" s="6" t="s">
        <v>8</v>
      </c>
      <c r="D52" s="4" t="s">
        <v>37</v>
      </c>
      <c r="F52" s="9"/>
      <c r="G52" s="9"/>
      <c r="H52" s="12">
        <v>0.1</v>
      </c>
      <c r="I52" s="13"/>
      <c r="J52" s="13"/>
      <c r="K52" s="13"/>
    </row>
    <row r="53" spans="1:16" x14ac:dyDescent="0.25">
      <c r="A53" s="5"/>
      <c r="B53" s="5" t="s">
        <v>17</v>
      </c>
      <c r="C53" s="6" t="s">
        <v>44</v>
      </c>
      <c r="D53" s="4" t="s">
        <v>39</v>
      </c>
      <c r="F53" s="9"/>
      <c r="G53" s="9"/>
      <c r="H53" s="12">
        <v>-16</v>
      </c>
      <c r="I53" s="13">
        <v>-8</v>
      </c>
      <c r="J53" s="13">
        <v>-4</v>
      </c>
      <c r="K53" s="13">
        <v>-2</v>
      </c>
      <c r="L53" s="13">
        <v>0</v>
      </c>
      <c r="M53" s="12">
        <v>2</v>
      </c>
      <c r="N53" s="12">
        <v>4</v>
      </c>
      <c r="O53" s="12">
        <v>8</v>
      </c>
      <c r="P53" s="13">
        <v>16</v>
      </c>
    </row>
    <row r="54" spans="1:16" x14ac:dyDescent="0.25">
      <c r="A54" s="5"/>
      <c r="B54" s="5"/>
      <c r="C54" s="6" t="s">
        <v>43</v>
      </c>
      <c r="D54" s="4" t="s">
        <v>38</v>
      </c>
      <c r="F54" s="9"/>
      <c r="G54" s="9"/>
      <c r="H54" s="12">
        <f>H53*$P$63</f>
        <v>-16</v>
      </c>
      <c r="I54" s="12">
        <f t="shared" ref="I54:P54" si="5">I53*$P$63</f>
        <v>-8</v>
      </c>
      <c r="J54" s="12">
        <f t="shared" si="5"/>
        <v>-4</v>
      </c>
      <c r="K54" s="12">
        <f t="shared" si="5"/>
        <v>-2</v>
      </c>
      <c r="L54" s="12">
        <f t="shared" si="5"/>
        <v>0</v>
      </c>
      <c r="M54" s="12">
        <f t="shared" si="5"/>
        <v>2</v>
      </c>
      <c r="N54" s="12">
        <f t="shared" si="5"/>
        <v>4</v>
      </c>
      <c r="O54" s="12">
        <f t="shared" si="5"/>
        <v>8</v>
      </c>
      <c r="P54" s="12">
        <f t="shared" si="5"/>
        <v>16</v>
      </c>
    </row>
    <row r="57" spans="1:16" x14ac:dyDescent="0.25">
      <c r="O57" s="26" t="s">
        <v>40</v>
      </c>
      <c r="P57" s="4" t="s">
        <v>41</v>
      </c>
    </row>
    <row r="58" spans="1:16" x14ac:dyDescent="0.25">
      <c r="O58" s="4">
        <v>1000</v>
      </c>
      <c r="P58" s="4">
        <v>1</v>
      </c>
    </row>
    <row r="59" spans="1:16" x14ac:dyDescent="0.25">
      <c r="O59" s="4">
        <v>1000</v>
      </c>
      <c r="P59" s="4">
        <v>1</v>
      </c>
    </row>
    <row r="60" spans="1:16" x14ac:dyDescent="0.25">
      <c r="O60" s="4">
        <v>1000</v>
      </c>
      <c r="P60" s="4">
        <v>1</v>
      </c>
    </row>
    <row r="61" spans="1:16" x14ac:dyDescent="0.25">
      <c r="O61" s="4">
        <v>1000</v>
      </c>
      <c r="P61" s="4">
        <v>1</v>
      </c>
    </row>
    <row r="62" spans="1:16" x14ac:dyDescent="0.25">
      <c r="O62" s="4">
        <v>1000</v>
      </c>
      <c r="P62" s="4">
        <v>1</v>
      </c>
    </row>
    <row r="63" spans="1:16" x14ac:dyDescent="0.25">
      <c r="O63" s="4">
        <v>1000</v>
      </c>
      <c r="P63" s="4">
        <v>1</v>
      </c>
    </row>
  </sheetData>
  <conditionalFormatting sqref="B8:C10 B12:C30 A21 A29 B32:C34 B36:C54 A45 A53">
    <cfRule type="cellIs" dxfId="1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7DD1-537E-426A-AB72-7AC30BE00AF5}">
  <sheetPr>
    <tabColor theme="9" tint="0.59999389629810485"/>
  </sheetPr>
  <dimension ref="A1:P63"/>
  <sheetViews>
    <sheetView tabSelected="1"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H6" sqref="H6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6.140625" style="4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20</v>
      </c>
    </row>
    <row r="3" spans="1:16" x14ac:dyDescent="0.25">
      <c r="A3" s="15" t="s">
        <v>19</v>
      </c>
      <c r="B3" s="16"/>
      <c r="C3" s="16"/>
      <c r="D3" s="16"/>
      <c r="E3" s="16"/>
      <c r="F3" s="17"/>
      <c r="G3" s="17"/>
      <c r="H3" s="18" t="s">
        <v>28</v>
      </c>
    </row>
    <row r="4" spans="1:16" x14ac:dyDescent="0.25">
      <c r="A4" s="5" t="s">
        <v>6</v>
      </c>
      <c r="B4" s="6"/>
      <c r="C4" s="6"/>
      <c r="F4" s="7"/>
      <c r="G4" s="7"/>
      <c r="H4" s="8" t="s">
        <v>50</v>
      </c>
      <c r="J4" s="4" t="s">
        <v>51</v>
      </c>
    </row>
    <row r="5" spans="1:16" x14ac:dyDescent="0.25">
      <c r="A5" s="5" t="s">
        <v>45</v>
      </c>
      <c r="B5" s="6"/>
      <c r="C5" s="6"/>
      <c r="D5" s="4" t="s">
        <v>46</v>
      </c>
      <c r="F5" s="19">
        <f>J5</f>
        <v>0</v>
      </c>
      <c r="G5" s="19">
        <f>K5+0.01</f>
        <v>0.71</v>
      </c>
      <c r="H5" s="19">
        <f>L5</f>
        <v>0.26</v>
      </c>
      <c r="J5" s="19">
        <v>0</v>
      </c>
      <c r="K5" s="19">
        <v>0.7</v>
      </c>
      <c r="L5" s="19">
        <v>0.26</v>
      </c>
    </row>
    <row r="6" spans="1:16" x14ac:dyDescent="0.25">
      <c r="A6" s="5" t="s">
        <v>47</v>
      </c>
      <c r="B6" s="6"/>
      <c r="C6" s="6"/>
      <c r="D6" s="4" t="s">
        <v>46</v>
      </c>
      <c r="F6" s="19">
        <f>J5+0.01</f>
        <v>0.01</v>
      </c>
      <c r="G6" s="19">
        <f>K5</f>
        <v>0.7</v>
      </c>
      <c r="H6" s="19">
        <f>L5</f>
        <v>0.26</v>
      </c>
    </row>
    <row r="7" spans="1:16" x14ac:dyDescent="0.25">
      <c r="A7" s="5" t="s">
        <v>22</v>
      </c>
      <c r="B7" s="6" t="s">
        <v>16</v>
      </c>
      <c r="C7" s="6"/>
      <c r="E7" s="4" t="s">
        <v>18</v>
      </c>
      <c r="H7" s="14" t="s">
        <v>7</v>
      </c>
    </row>
    <row r="8" spans="1:16" x14ac:dyDescent="0.25">
      <c r="A8" s="5"/>
      <c r="B8" s="5" t="s">
        <v>7</v>
      </c>
      <c r="C8" s="6" t="s">
        <v>11</v>
      </c>
      <c r="D8" s="4" t="s">
        <v>21</v>
      </c>
      <c r="F8" s="9"/>
      <c r="G8" s="9"/>
      <c r="H8" s="10">
        <v>2000</v>
      </c>
    </row>
    <row r="9" spans="1:16" x14ac:dyDescent="0.25">
      <c r="A9" s="5"/>
      <c r="B9" s="5" t="s">
        <v>17</v>
      </c>
      <c r="C9" s="6" t="s">
        <v>2</v>
      </c>
      <c r="D9" s="4" t="s">
        <v>10</v>
      </c>
      <c r="F9" s="9"/>
      <c r="G9" s="9"/>
      <c r="H9" s="12">
        <v>-4</v>
      </c>
      <c r="I9" s="13">
        <v>-3</v>
      </c>
      <c r="J9" s="13">
        <v>-2</v>
      </c>
      <c r="K9" s="13">
        <v>-1</v>
      </c>
      <c r="L9" s="13">
        <v>0</v>
      </c>
      <c r="M9" s="12">
        <v>1</v>
      </c>
      <c r="N9" s="12">
        <v>2</v>
      </c>
      <c r="O9" s="12">
        <v>3</v>
      </c>
      <c r="P9" s="13">
        <v>4</v>
      </c>
    </row>
    <row r="10" spans="1:16" x14ac:dyDescent="0.25">
      <c r="A10" s="5"/>
      <c r="B10" s="5"/>
      <c r="C10" s="6" t="s">
        <v>12</v>
      </c>
      <c r="D10" s="4" t="s">
        <v>13</v>
      </c>
      <c r="F10" s="9"/>
      <c r="G10" s="9"/>
      <c r="H10" s="12">
        <f>-4*O58</f>
        <v>-4000</v>
      </c>
      <c r="I10" s="13">
        <f>-2.75*O58</f>
        <v>-2750</v>
      </c>
      <c r="J10" s="13">
        <f>-1.5*O58</f>
        <v>-1500</v>
      </c>
      <c r="K10" s="13">
        <f>-0.5*O58</f>
        <v>-500</v>
      </c>
      <c r="L10" s="13">
        <f>0*O58</f>
        <v>0</v>
      </c>
      <c r="M10" s="12">
        <f>0.5*O58</f>
        <v>500</v>
      </c>
      <c r="N10" s="12">
        <f>1.5*O58</f>
        <v>1500</v>
      </c>
      <c r="O10" s="12">
        <f>2.75*O58</f>
        <v>2750</v>
      </c>
      <c r="P10" s="13">
        <f>4*O58</f>
        <v>4000</v>
      </c>
    </row>
    <row r="11" spans="1:16" x14ac:dyDescent="0.25">
      <c r="A11" s="5" t="s">
        <v>23</v>
      </c>
      <c r="B11" s="6" t="s">
        <v>16</v>
      </c>
      <c r="C11" s="6"/>
      <c r="E11" s="4" t="s">
        <v>18</v>
      </c>
      <c r="H11" s="14" t="s">
        <v>7</v>
      </c>
      <c r="I11" s="13"/>
      <c r="J11" s="13"/>
      <c r="K11" s="13"/>
    </row>
    <row r="12" spans="1:16" x14ac:dyDescent="0.25">
      <c r="A12" s="5"/>
      <c r="B12" s="5" t="s">
        <v>7</v>
      </c>
      <c r="C12" s="6" t="s">
        <v>8</v>
      </c>
      <c r="D12" s="4" t="s">
        <v>9</v>
      </c>
      <c r="F12" s="9"/>
      <c r="G12" s="9"/>
      <c r="H12" s="10">
        <v>2000</v>
      </c>
      <c r="I12" s="13"/>
      <c r="J12" s="13"/>
      <c r="K12" s="13"/>
    </row>
    <row r="13" spans="1:16" x14ac:dyDescent="0.25">
      <c r="A13" s="5"/>
      <c r="B13" s="5" t="s">
        <v>17</v>
      </c>
      <c r="C13" s="6" t="s">
        <v>14</v>
      </c>
      <c r="D13" s="4" t="s">
        <v>15</v>
      </c>
      <c r="F13" s="9"/>
      <c r="G13" s="9"/>
      <c r="H13" s="12">
        <v>-4</v>
      </c>
      <c r="I13" s="13">
        <v>-3</v>
      </c>
      <c r="J13" s="13">
        <v>-2</v>
      </c>
      <c r="K13" s="13">
        <v>-1</v>
      </c>
      <c r="L13" s="13">
        <v>0</v>
      </c>
      <c r="M13" s="12">
        <v>1</v>
      </c>
      <c r="N13" s="12">
        <v>2</v>
      </c>
      <c r="O13" s="12">
        <v>3</v>
      </c>
      <c r="P13" s="13">
        <v>4</v>
      </c>
    </row>
    <row r="14" spans="1:16" x14ac:dyDescent="0.25">
      <c r="A14" s="6"/>
      <c r="B14" s="5"/>
      <c r="C14" s="6" t="s">
        <v>12</v>
      </c>
      <c r="D14" s="4" t="s">
        <v>13</v>
      </c>
      <c r="F14" s="9"/>
      <c r="G14" s="9"/>
      <c r="H14" s="12">
        <f>-4*O59</f>
        <v>-4000</v>
      </c>
      <c r="I14" s="13">
        <f>-2.75*O59</f>
        <v>-2750</v>
      </c>
      <c r="J14" s="13">
        <f>-1.5*O59</f>
        <v>-1500</v>
      </c>
      <c r="K14" s="13">
        <f>-0.5*O59</f>
        <v>-500</v>
      </c>
      <c r="L14" s="13">
        <f>0*O59</f>
        <v>0</v>
      </c>
      <c r="M14" s="12">
        <f>0.5*O59</f>
        <v>500</v>
      </c>
      <c r="N14" s="12">
        <f>1.5*O59</f>
        <v>1500</v>
      </c>
      <c r="O14" s="12">
        <f>2.75*O59</f>
        <v>2750</v>
      </c>
      <c r="P14" s="13">
        <f>4*O59</f>
        <v>4000</v>
      </c>
    </row>
    <row r="15" spans="1:16" x14ac:dyDescent="0.25">
      <c r="A15" s="6" t="s">
        <v>24</v>
      </c>
      <c r="B15" s="5" t="s">
        <v>16</v>
      </c>
      <c r="C15" s="6"/>
      <c r="E15" s="4" t="s">
        <v>18</v>
      </c>
      <c r="F15" s="9"/>
      <c r="G15" s="9"/>
      <c r="H15" s="14" t="s">
        <v>7</v>
      </c>
      <c r="I15" s="13"/>
      <c r="J15" s="13"/>
      <c r="K15" s="13"/>
      <c r="L15" s="13"/>
      <c r="M15" s="12"/>
      <c r="N15" s="12"/>
      <c r="O15" s="12"/>
      <c r="P15" s="13"/>
    </row>
    <row r="16" spans="1:16" x14ac:dyDescent="0.25">
      <c r="A16" s="5"/>
      <c r="B16" s="5" t="s">
        <v>7</v>
      </c>
      <c r="C16" s="6" t="s">
        <v>11</v>
      </c>
      <c r="D16" s="4" t="s">
        <v>21</v>
      </c>
      <c r="F16" s="9"/>
      <c r="G16" s="9"/>
      <c r="H16" s="10">
        <v>2000</v>
      </c>
    </row>
    <row r="17" spans="1:16" x14ac:dyDescent="0.25">
      <c r="A17" s="5"/>
      <c r="B17" s="5" t="s">
        <v>17</v>
      </c>
      <c r="C17" s="6" t="s">
        <v>2</v>
      </c>
      <c r="D17" s="4" t="s">
        <v>10</v>
      </c>
      <c r="F17" s="9"/>
      <c r="G17" s="9"/>
      <c r="H17" s="12">
        <v>-4</v>
      </c>
      <c r="I17" s="13">
        <v>-3</v>
      </c>
      <c r="J17" s="13">
        <v>-2</v>
      </c>
      <c r="K17" s="13">
        <v>-1</v>
      </c>
      <c r="L17" s="13">
        <v>0</v>
      </c>
      <c r="M17" s="12">
        <v>1</v>
      </c>
      <c r="N17" s="12">
        <v>2</v>
      </c>
      <c r="O17" s="12">
        <v>3</v>
      </c>
      <c r="P17" s="13">
        <v>4</v>
      </c>
    </row>
    <row r="18" spans="1:16" x14ac:dyDescent="0.25">
      <c r="A18" s="5"/>
      <c r="B18" s="5"/>
      <c r="C18" s="6" t="s">
        <v>12</v>
      </c>
      <c r="D18" s="4" t="s">
        <v>13</v>
      </c>
      <c r="F18" s="9"/>
      <c r="G18" s="9"/>
      <c r="H18" s="12">
        <f>-4*O60</f>
        <v>-4000</v>
      </c>
      <c r="I18" s="13">
        <f>-2.75*O60</f>
        <v>-2750</v>
      </c>
      <c r="J18" s="13">
        <f>-1.5*O60</f>
        <v>-1500</v>
      </c>
      <c r="K18" s="13">
        <f>-0.5*O60</f>
        <v>-500</v>
      </c>
      <c r="L18" s="13">
        <f>0*O60</f>
        <v>0</v>
      </c>
      <c r="M18" s="12">
        <f>0.5*O60</f>
        <v>500</v>
      </c>
      <c r="N18" s="12">
        <f>1.5*O60</f>
        <v>1500</v>
      </c>
      <c r="O18" s="12">
        <f>2.75*O60</f>
        <v>2750</v>
      </c>
      <c r="P18" s="13">
        <f>4*O60</f>
        <v>4000</v>
      </c>
    </row>
    <row r="19" spans="1:16" x14ac:dyDescent="0.25">
      <c r="A19" s="5" t="s">
        <v>25</v>
      </c>
      <c r="B19" s="5" t="s">
        <v>16</v>
      </c>
      <c r="C19" s="6"/>
      <c r="E19" s="4" t="s">
        <v>18</v>
      </c>
      <c r="F19" s="9"/>
      <c r="G19" s="9"/>
      <c r="H19" s="14" t="s">
        <v>7</v>
      </c>
      <c r="I19" s="13"/>
      <c r="J19" s="13"/>
      <c r="K19" s="13"/>
      <c r="L19" s="13"/>
      <c r="M19" s="12"/>
      <c r="N19" s="12"/>
      <c r="O19" s="12"/>
      <c r="P19" s="13"/>
    </row>
    <row r="20" spans="1:16" x14ac:dyDescent="0.25">
      <c r="A20" s="5"/>
      <c r="B20" s="5" t="s">
        <v>7</v>
      </c>
      <c r="C20" s="6" t="s">
        <v>8</v>
      </c>
      <c r="D20" s="4" t="s">
        <v>9</v>
      </c>
      <c r="F20" s="9"/>
      <c r="G20" s="9"/>
      <c r="H20" s="10">
        <v>2000</v>
      </c>
      <c r="I20" s="13"/>
      <c r="J20" s="13"/>
      <c r="K20" s="13"/>
    </row>
    <row r="21" spans="1:16" x14ac:dyDescent="0.25">
      <c r="A21" s="5"/>
      <c r="B21" s="5" t="s">
        <v>17</v>
      </c>
      <c r="C21" s="6" t="s">
        <v>14</v>
      </c>
      <c r="D21" s="4" t="s">
        <v>15</v>
      </c>
      <c r="F21" s="9"/>
      <c r="G21" s="9"/>
      <c r="H21" s="12">
        <v>-4</v>
      </c>
      <c r="I21" s="13">
        <v>-3</v>
      </c>
      <c r="J21" s="13">
        <v>-2</v>
      </c>
      <c r="K21" s="13">
        <v>-1</v>
      </c>
      <c r="L21" s="13">
        <v>0</v>
      </c>
      <c r="M21" s="12">
        <v>1</v>
      </c>
      <c r="N21" s="12">
        <v>2</v>
      </c>
      <c r="O21" s="12">
        <v>3</v>
      </c>
      <c r="P21" s="13">
        <v>4</v>
      </c>
    </row>
    <row r="22" spans="1:16" x14ac:dyDescent="0.25">
      <c r="A22" s="5"/>
      <c r="B22" s="5"/>
      <c r="C22" s="6" t="s">
        <v>12</v>
      </c>
      <c r="D22" s="4" t="s">
        <v>13</v>
      </c>
      <c r="F22" s="9"/>
      <c r="G22" s="9"/>
      <c r="H22" s="12">
        <f>-4*O61</f>
        <v>-4000</v>
      </c>
      <c r="I22" s="13">
        <f>-2.75*O61</f>
        <v>-2750</v>
      </c>
      <c r="J22" s="13">
        <f>-1.5*O61</f>
        <v>-1500</v>
      </c>
      <c r="K22" s="13">
        <f>-0.5*O61</f>
        <v>-500</v>
      </c>
      <c r="L22" s="13">
        <f>0*O61</f>
        <v>0</v>
      </c>
      <c r="M22" s="12">
        <f>0.5*O61</f>
        <v>500</v>
      </c>
      <c r="N22" s="12">
        <f>1.5*O61</f>
        <v>1500</v>
      </c>
      <c r="O22" s="12">
        <f>2.75*O61</f>
        <v>2750</v>
      </c>
      <c r="P22" s="13">
        <f>4*O61</f>
        <v>4000</v>
      </c>
    </row>
    <row r="23" spans="1:16" x14ac:dyDescent="0.25">
      <c r="A23" s="6" t="s">
        <v>26</v>
      </c>
      <c r="B23" s="5" t="s">
        <v>16</v>
      </c>
      <c r="C23" s="6"/>
      <c r="E23" s="4" t="s">
        <v>18</v>
      </c>
      <c r="F23" s="9"/>
      <c r="G23" s="9"/>
      <c r="H23" s="14" t="s">
        <v>7</v>
      </c>
      <c r="I23" s="13"/>
      <c r="J23" s="13"/>
      <c r="K23" s="13"/>
      <c r="L23" s="13"/>
      <c r="M23" s="12"/>
      <c r="N23" s="12"/>
      <c r="O23" s="12"/>
      <c r="P23" s="13"/>
    </row>
    <row r="24" spans="1:16" x14ac:dyDescent="0.25">
      <c r="A24" s="5"/>
      <c r="B24" s="5" t="s">
        <v>7</v>
      </c>
      <c r="C24" s="6" t="s">
        <v>11</v>
      </c>
      <c r="D24" s="4" t="s">
        <v>21</v>
      </c>
      <c r="F24" s="9"/>
      <c r="G24" s="9"/>
      <c r="H24" s="10">
        <v>2000</v>
      </c>
    </row>
    <row r="25" spans="1:16" x14ac:dyDescent="0.25">
      <c r="A25" s="5"/>
      <c r="B25" s="5" t="s">
        <v>17</v>
      </c>
      <c r="C25" s="6" t="s">
        <v>2</v>
      </c>
      <c r="D25" s="4" t="s">
        <v>10</v>
      </c>
      <c r="F25" s="9"/>
      <c r="G25" s="9"/>
      <c r="H25" s="12">
        <v>-4</v>
      </c>
      <c r="I25" s="13">
        <v>-3</v>
      </c>
      <c r="J25" s="13">
        <v>-2</v>
      </c>
      <c r="K25" s="13">
        <v>-1</v>
      </c>
      <c r="L25" s="13">
        <v>0</v>
      </c>
      <c r="M25" s="12">
        <v>1</v>
      </c>
      <c r="N25" s="12">
        <v>2</v>
      </c>
      <c r="O25" s="12">
        <v>3</v>
      </c>
      <c r="P25" s="13">
        <v>4</v>
      </c>
    </row>
    <row r="26" spans="1:16" x14ac:dyDescent="0.25">
      <c r="A26" s="5"/>
      <c r="B26" s="5"/>
      <c r="C26" s="6" t="s">
        <v>12</v>
      </c>
      <c r="D26" s="4" t="s">
        <v>13</v>
      </c>
      <c r="F26" s="9"/>
      <c r="G26" s="9"/>
      <c r="H26" s="12">
        <f>-4*O62</f>
        <v>-4000</v>
      </c>
      <c r="I26" s="13">
        <f>-2.75*O62</f>
        <v>-2750</v>
      </c>
      <c r="J26" s="13">
        <f>-1.5*O62</f>
        <v>-1500</v>
      </c>
      <c r="K26" s="13">
        <f>-0.5*O62</f>
        <v>-500</v>
      </c>
      <c r="L26" s="13">
        <f>0*O62</f>
        <v>0</v>
      </c>
      <c r="M26" s="12">
        <f>0.5*O62</f>
        <v>500</v>
      </c>
      <c r="N26" s="12">
        <f>1.5*O62</f>
        <v>1500</v>
      </c>
      <c r="O26" s="12">
        <f>2.75*O62</f>
        <v>2750</v>
      </c>
      <c r="P26" s="13">
        <f>4*O62</f>
        <v>4000</v>
      </c>
    </row>
    <row r="27" spans="1:16" x14ac:dyDescent="0.25">
      <c r="A27" s="5" t="s">
        <v>27</v>
      </c>
      <c r="B27" s="5" t="s">
        <v>16</v>
      </c>
      <c r="C27" s="6"/>
      <c r="E27" s="4" t="s">
        <v>18</v>
      </c>
      <c r="F27" s="9"/>
      <c r="G27" s="9"/>
      <c r="H27" s="14" t="s">
        <v>7</v>
      </c>
      <c r="I27" s="13"/>
      <c r="J27" s="13"/>
      <c r="K27" s="13"/>
      <c r="L27" s="13"/>
      <c r="M27" s="12"/>
      <c r="N27" s="12"/>
      <c r="O27" s="12"/>
      <c r="P27" s="13"/>
    </row>
    <row r="28" spans="1:16" x14ac:dyDescent="0.25">
      <c r="A28" s="5"/>
      <c r="B28" s="5" t="s">
        <v>7</v>
      </c>
      <c r="C28" s="6" t="s">
        <v>8</v>
      </c>
      <c r="D28" s="4" t="s">
        <v>9</v>
      </c>
      <c r="F28" s="9"/>
      <c r="G28" s="9"/>
      <c r="H28" s="10">
        <v>2000</v>
      </c>
      <c r="I28" s="13"/>
      <c r="J28" s="13"/>
      <c r="K28" s="13"/>
    </row>
    <row r="29" spans="1:16" x14ac:dyDescent="0.25">
      <c r="A29" s="5"/>
      <c r="B29" s="5" t="s">
        <v>17</v>
      </c>
      <c r="C29" s="6" t="s">
        <v>14</v>
      </c>
      <c r="D29" s="4" t="s">
        <v>15</v>
      </c>
      <c r="F29" s="9"/>
      <c r="G29" s="9"/>
      <c r="H29" s="12">
        <v>-4</v>
      </c>
      <c r="I29" s="13">
        <v>-3</v>
      </c>
      <c r="J29" s="13">
        <v>-2</v>
      </c>
      <c r="K29" s="13">
        <v>-1</v>
      </c>
      <c r="L29" s="13">
        <v>0</v>
      </c>
      <c r="M29" s="12">
        <v>1</v>
      </c>
      <c r="N29" s="12">
        <v>2</v>
      </c>
      <c r="O29" s="12">
        <v>3</v>
      </c>
      <c r="P29" s="13">
        <v>4</v>
      </c>
    </row>
    <row r="30" spans="1:16" x14ac:dyDescent="0.25">
      <c r="A30" s="20"/>
      <c r="B30" s="20"/>
      <c r="C30" s="21" t="s">
        <v>12</v>
      </c>
      <c r="D30" s="22" t="s">
        <v>13</v>
      </c>
      <c r="E30" s="22"/>
      <c r="F30" s="23"/>
      <c r="G30" s="23"/>
      <c r="H30" s="24">
        <f>-4*O63</f>
        <v>-4000</v>
      </c>
      <c r="I30" s="25">
        <f>-2.75*O63</f>
        <v>-2750</v>
      </c>
      <c r="J30" s="25">
        <f>-1.5*O63</f>
        <v>-1500</v>
      </c>
      <c r="K30" s="25">
        <f>-0.5*O63</f>
        <v>-500</v>
      </c>
      <c r="L30" s="25">
        <f>0*O63</f>
        <v>0</v>
      </c>
      <c r="M30" s="24">
        <f>0.5*O63</f>
        <v>500</v>
      </c>
      <c r="N30" s="24">
        <f>1.5*O63</f>
        <v>1500</v>
      </c>
      <c r="O30" s="24">
        <f>2.75*O63</f>
        <v>2750</v>
      </c>
      <c r="P30" s="25">
        <f>4*O63</f>
        <v>4000</v>
      </c>
    </row>
    <row r="31" spans="1:16" x14ac:dyDescent="0.25">
      <c r="A31" s="5" t="s">
        <v>30</v>
      </c>
      <c r="B31" s="6" t="s">
        <v>16</v>
      </c>
      <c r="C31" s="6"/>
      <c r="E31" s="4" t="s">
        <v>18</v>
      </c>
      <c r="H31" s="14" t="s">
        <v>7</v>
      </c>
    </row>
    <row r="32" spans="1:16" x14ac:dyDescent="0.25">
      <c r="A32" s="5"/>
      <c r="B32" s="5" t="s">
        <v>7</v>
      </c>
      <c r="C32" s="6" t="s">
        <v>11</v>
      </c>
      <c r="D32" s="4" t="s">
        <v>36</v>
      </c>
      <c r="F32" s="9"/>
      <c r="G32" s="9"/>
      <c r="H32" s="12">
        <v>4</v>
      </c>
    </row>
    <row r="33" spans="1:16" x14ac:dyDescent="0.25">
      <c r="A33" s="5"/>
      <c r="B33" s="5" t="s">
        <v>17</v>
      </c>
      <c r="C33" s="6" t="s">
        <v>42</v>
      </c>
      <c r="D33" s="4" t="s">
        <v>29</v>
      </c>
      <c r="F33" s="9"/>
      <c r="G33" s="9"/>
      <c r="H33" s="12">
        <v>-16</v>
      </c>
      <c r="I33" s="13">
        <v>-8</v>
      </c>
      <c r="J33" s="13">
        <v>-4</v>
      </c>
      <c r="K33" s="13">
        <v>-2</v>
      </c>
      <c r="L33" s="13">
        <v>0</v>
      </c>
      <c r="M33" s="12">
        <v>2</v>
      </c>
      <c r="N33" s="12">
        <v>4</v>
      </c>
      <c r="O33" s="12">
        <v>8</v>
      </c>
      <c r="P33" s="13">
        <v>16</v>
      </c>
    </row>
    <row r="34" spans="1:16" x14ac:dyDescent="0.25">
      <c r="A34" s="5"/>
      <c r="B34" s="5"/>
      <c r="C34" s="6" t="s">
        <v>43</v>
      </c>
      <c r="D34" s="4" t="s">
        <v>38</v>
      </c>
      <c r="F34" s="9"/>
      <c r="G34" s="9"/>
      <c r="H34" s="12">
        <f>H33*$P$58</f>
        <v>-16</v>
      </c>
      <c r="I34" s="12">
        <f t="shared" ref="I34:P34" si="0">I33*$P$58</f>
        <v>-8</v>
      </c>
      <c r="J34" s="12">
        <f t="shared" si="0"/>
        <v>-4</v>
      </c>
      <c r="K34" s="12">
        <f t="shared" si="0"/>
        <v>-2</v>
      </c>
      <c r="L34" s="12">
        <f t="shared" si="0"/>
        <v>0</v>
      </c>
      <c r="M34" s="12">
        <f t="shared" si="0"/>
        <v>2</v>
      </c>
      <c r="N34" s="12">
        <f t="shared" si="0"/>
        <v>4</v>
      </c>
      <c r="O34" s="12">
        <f t="shared" si="0"/>
        <v>8</v>
      </c>
      <c r="P34" s="12">
        <f t="shared" si="0"/>
        <v>16</v>
      </c>
    </row>
    <row r="35" spans="1:16" x14ac:dyDescent="0.25">
      <c r="A35" s="5" t="s">
        <v>31</v>
      </c>
      <c r="B35" s="6" t="s">
        <v>16</v>
      </c>
      <c r="C35" s="6"/>
      <c r="E35" s="4" t="s">
        <v>18</v>
      </c>
      <c r="H35" s="14" t="s">
        <v>7</v>
      </c>
      <c r="I35" s="13"/>
      <c r="J35" s="13"/>
      <c r="K35" s="13"/>
    </row>
    <row r="36" spans="1:16" x14ac:dyDescent="0.25">
      <c r="A36" s="5"/>
      <c r="B36" s="5" t="s">
        <v>7</v>
      </c>
      <c r="C36" s="6" t="s">
        <v>8</v>
      </c>
      <c r="D36" s="4" t="s">
        <v>37</v>
      </c>
      <c r="F36" s="9"/>
      <c r="G36" s="9"/>
      <c r="H36" s="12">
        <v>0.1</v>
      </c>
      <c r="I36" s="13"/>
      <c r="J36" s="13"/>
      <c r="K36" s="13"/>
    </row>
    <row r="37" spans="1:16" x14ac:dyDescent="0.25">
      <c r="A37" s="5"/>
      <c r="B37" s="5" t="s">
        <v>17</v>
      </c>
      <c r="C37" s="6" t="s">
        <v>44</v>
      </c>
      <c r="D37" s="4" t="s">
        <v>39</v>
      </c>
      <c r="F37" s="9"/>
      <c r="G37" s="9"/>
      <c r="H37" s="12">
        <v>-16</v>
      </c>
      <c r="I37" s="13">
        <v>-8</v>
      </c>
      <c r="J37" s="13">
        <v>-4</v>
      </c>
      <c r="K37" s="13">
        <v>-2</v>
      </c>
      <c r="L37" s="13">
        <v>0</v>
      </c>
      <c r="M37" s="12">
        <v>2</v>
      </c>
      <c r="N37" s="12">
        <v>4</v>
      </c>
      <c r="O37" s="12">
        <v>8</v>
      </c>
      <c r="P37" s="13">
        <v>16</v>
      </c>
    </row>
    <row r="38" spans="1:16" x14ac:dyDescent="0.25">
      <c r="A38" s="6"/>
      <c r="B38" s="5"/>
      <c r="C38" s="6" t="s">
        <v>43</v>
      </c>
      <c r="D38" s="4" t="s">
        <v>38</v>
      </c>
      <c r="F38" s="9"/>
      <c r="G38" s="9"/>
      <c r="H38" s="12">
        <f>H37*$P$59</f>
        <v>-16</v>
      </c>
      <c r="I38" s="12">
        <f t="shared" ref="I38:P38" si="1">I37*$P$59</f>
        <v>-8</v>
      </c>
      <c r="J38" s="12">
        <f t="shared" si="1"/>
        <v>-4</v>
      </c>
      <c r="K38" s="12">
        <f t="shared" si="1"/>
        <v>-2</v>
      </c>
      <c r="L38" s="12">
        <f t="shared" si="1"/>
        <v>0</v>
      </c>
      <c r="M38" s="12">
        <f t="shared" si="1"/>
        <v>2</v>
      </c>
      <c r="N38" s="12">
        <f t="shared" si="1"/>
        <v>4</v>
      </c>
      <c r="O38" s="12">
        <f t="shared" si="1"/>
        <v>8</v>
      </c>
      <c r="P38" s="12">
        <f t="shared" si="1"/>
        <v>16</v>
      </c>
    </row>
    <row r="39" spans="1:16" x14ac:dyDescent="0.25">
      <c r="A39" s="6" t="s">
        <v>32</v>
      </c>
      <c r="B39" s="5" t="s">
        <v>16</v>
      </c>
      <c r="C39" s="6"/>
      <c r="E39" s="4" t="s">
        <v>18</v>
      </c>
      <c r="F39" s="9"/>
      <c r="G39" s="9"/>
      <c r="H39" s="14" t="s">
        <v>7</v>
      </c>
      <c r="I39" s="13"/>
      <c r="J39" s="13"/>
      <c r="K39" s="13"/>
      <c r="L39" s="13"/>
      <c r="M39" s="12"/>
      <c r="N39" s="12"/>
      <c r="O39" s="12"/>
      <c r="P39" s="13"/>
    </row>
    <row r="40" spans="1:16" x14ac:dyDescent="0.25">
      <c r="A40" s="5"/>
      <c r="B40" s="5" t="s">
        <v>7</v>
      </c>
      <c r="C40" s="6" t="s">
        <v>11</v>
      </c>
      <c r="D40" s="4" t="s">
        <v>36</v>
      </c>
      <c r="F40" s="9"/>
      <c r="G40" s="9"/>
      <c r="H40" s="12">
        <v>4</v>
      </c>
    </row>
    <row r="41" spans="1:16" x14ac:dyDescent="0.25">
      <c r="A41" s="5"/>
      <c r="B41" s="5" t="s">
        <v>17</v>
      </c>
      <c r="C41" s="6" t="s">
        <v>42</v>
      </c>
      <c r="D41" s="4" t="s">
        <v>29</v>
      </c>
      <c r="F41" s="9"/>
      <c r="G41" s="9"/>
      <c r="H41" s="12">
        <v>-16</v>
      </c>
      <c r="I41" s="13">
        <v>-8</v>
      </c>
      <c r="J41" s="13">
        <v>-4</v>
      </c>
      <c r="K41" s="13">
        <v>-2</v>
      </c>
      <c r="L41" s="13">
        <v>0</v>
      </c>
      <c r="M41" s="12">
        <v>2</v>
      </c>
      <c r="N41" s="12">
        <v>4</v>
      </c>
      <c r="O41" s="12">
        <v>8</v>
      </c>
      <c r="P41" s="13">
        <v>16</v>
      </c>
    </row>
    <row r="42" spans="1:16" x14ac:dyDescent="0.25">
      <c r="A42" s="5"/>
      <c r="B42" s="5"/>
      <c r="C42" s="6" t="s">
        <v>43</v>
      </c>
      <c r="D42" s="4" t="s">
        <v>38</v>
      </c>
      <c r="F42" s="9"/>
      <c r="G42" s="9"/>
      <c r="H42" s="12">
        <f>H41*$P$60</f>
        <v>-16</v>
      </c>
      <c r="I42" s="12">
        <f t="shared" ref="I42:P42" si="2">I41*$P$60</f>
        <v>-8</v>
      </c>
      <c r="J42" s="12">
        <f t="shared" si="2"/>
        <v>-4</v>
      </c>
      <c r="K42" s="12">
        <f t="shared" si="2"/>
        <v>-2</v>
      </c>
      <c r="L42" s="12">
        <f t="shared" si="2"/>
        <v>0</v>
      </c>
      <c r="M42" s="12">
        <f t="shared" si="2"/>
        <v>2</v>
      </c>
      <c r="N42" s="12">
        <f t="shared" si="2"/>
        <v>4</v>
      </c>
      <c r="O42" s="12">
        <f t="shared" si="2"/>
        <v>8</v>
      </c>
      <c r="P42" s="12">
        <f t="shared" si="2"/>
        <v>16</v>
      </c>
    </row>
    <row r="43" spans="1:16" x14ac:dyDescent="0.25">
      <c r="A43" s="5" t="s">
        <v>33</v>
      </c>
      <c r="B43" s="5" t="s">
        <v>16</v>
      </c>
      <c r="C43" s="6"/>
      <c r="E43" s="4" t="s">
        <v>18</v>
      </c>
      <c r="F43" s="9"/>
      <c r="G43" s="9"/>
      <c r="H43" s="14" t="s">
        <v>7</v>
      </c>
      <c r="I43" s="13"/>
      <c r="J43" s="13"/>
      <c r="K43" s="13"/>
      <c r="L43" s="13"/>
      <c r="M43" s="12"/>
      <c r="N43" s="12"/>
      <c r="O43" s="12"/>
      <c r="P43" s="13"/>
    </row>
    <row r="44" spans="1:16" x14ac:dyDescent="0.25">
      <c r="A44" s="5"/>
      <c r="B44" s="5" t="s">
        <v>7</v>
      </c>
      <c r="C44" s="6" t="s">
        <v>8</v>
      </c>
      <c r="D44" s="4" t="s">
        <v>37</v>
      </c>
      <c r="F44" s="9"/>
      <c r="G44" s="9"/>
      <c r="H44" s="12">
        <v>0.1</v>
      </c>
      <c r="I44" s="13"/>
      <c r="J44" s="13"/>
      <c r="K44" s="13"/>
    </row>
    <row r="45" spans="1:16" x14ac:dyDescent="0.25">
      <c r="A45" s="5"/>
      <c r="B45" s="5" t="s">
        <v>17</v>
      </c>
      <c r="C45" s="6" t="s">
        <v>44</v>
      </c>
      <c r="D45" s="4" t="s">
        <v>39</v>
      </c>
      <c r="F45" s="9"/>
      <c r="G45" s="9"/>
      <c r="H45" s="12">
        <v>-16</v>
      </c>
      <c r="I45" s="13">
        <v>-8</v>
      </c>
      <c r="J45" s="13">
        <v>-4</v>
      </c>
      <c r="K45" s="13">
        <v>-2</v>
      </c>
      <c r="L45" s="13">
        <v>0</v>
      </c>
      <c r="M45" s="12">
        <v>2</v>
      </c>
      <c r="N45" s="12">
        <v>4</v>
      </c>
      <c r="O45" s="12">
        <v>8</v>
      </c>
      <c r="P45" s="13">
        <v>16</v>
      </c>
    </row>
    <row r="46" spans="1:16" x14ac:dyDescent="0.25">
      <c r="A46" s="5"/>
      <c r="B46" s="5"/>
      <c r="C46" s="6" t="s">
        <v>43</v>
      </c>
      <c r="D46" s="4" t="s">
        <v>38</v>
      </c>
      <c r="F46" s="9"/>
      <c r="G46" s="9"/>
      <c r="H46" s="12">
        <f>H45*$P$61</f>
        <v>-16</v>
      </c>
      <c r="I46" s="12">
        <f t="shared" ref="I46:P46" si="3">I45*$P$61</f>
        <v>-8</v>
      </c>
      <c r="J46" s="12">
        <f t="shared" si="3"/>
        <v>-4</v>
      </c>
      <c r="K46" s="12">
        <f t="shared" si="3"/>
        <v>-2</v>
      </c>
      <c r="L46" s="12">
        <f t="shared" si="3"/>
        <v>0</v>
      </c>
      <c r="M46" s="12">
        <f t="shared" si="3"/>
        <v>2</v>
      </c>
      <c r="N46" s="12">
        <f t="shared" si="3"/>
        <v>4</v>
      </c>
      <c r="O46" s="12">
        <f t="shared" si="3"/>
        <v>8</v>
      </c>
      <c r="P46" s="12">
        <f t="shared" si="3"/>
        <v>16</v>
      </c>
    </row>
    <row r="47" spans="1:16" x14ac:dyDescent="0.25">
      <c r="A47" s="6" t="s">
        <v>34</v>
      </c>
      <c r="B47" s="5" t="s">
        <v>16</v>
      </c>
      <c r="C47" s="6"/>
      <c r="E47" s="4" t="s">
        <v>18</v>
      </c>
      <c r="F47" s="9"/>
      <c r="G47" s="9"/>
      <c r="H47" s="14" t="s">
        <v>7</v>
      </c>
      <c r="I47" s="13"/>
      <c r="J47" s="13"/>
      <c r="K47" s="13"/>
      <c r="L47" s="13"/>
      <c r="M47" s="12"/>
      <c r="N47" s="12"/>
      <c r="O47" s="12"/>
      <c r="P47" s="13"/>
    </row>
    <row r="48" spans="1:16" x14ac:dyDescent="0.25">
      <c r="A48" s="5"/>
      <c r="B48" s="5" t="s">
        <v>7</v>
      </c>
      <c r="C48" s="6" t="s">
        <v>11</v>
      </c>
      <c r="D48" s="4" t="s">
        <v>36</v>
      </c>
      <c r="F48" s="9"/>
      <c r="G48" s="9"/>
      <c r="H48" s="12">
        <v>4</v>
      </c>
    </row>
    <row r="49" spans="1:16" x14ac:dyDescent="0.25">
      <c r="A49" s="5"/>
      <c r="B49" s="5" t="s">
        <v>17</v>
      </c>
      <c r="C49" s="6" t="s">
        <v>42</v>
      </c>
      <c r="D49" s="4" t="s">
        <v>29</v>
      </c>
      <c r="F49" s="9"/>
      <c r="G49" s="9"/>
      <c r="H49" s="12">
        <v>-16</v>
      </c>
      <c r="I49" s="13">
        <v>-8</v>
      </c>
      <c r="J49" s="13">
        <v>-4</v>
      </c>
      <c r="K49" s="13">
        <v>-2</v>
      </c>
      <c r="L49" s="13">
        <v>0</v>
      </c>
      <c r="M49" s="12">
        <v>2</v>
      </c>
      <c r="N49" s="12">
        <v>4</v>
      </c>
      <c r="O49" s="12">
        <v>8</v>
      </c>
      <c r="P49" s="13">
        <v>16</v>
      </c>
    </row>
    <row r="50" spans="1:16" x14ac:dyDescent="0.25">
      <c r="A50" s="5"/>
      <c r="B50" s="5"/>
      <c r="C50" s="6" t="s">
        <v>43</v>
      </c>
      <c r="D50" s="4" t="s">
        <v>38</v>
      </c>
      <c r="F50" s="9"/>
      <c r="G50" s="9"/>
      <c r="H50" s="12">
        <f>H49*$P$62</f>
        <v>-16</v>
      </c>
      <c r="I50" s="12">
        <f t="shared" ref="I50:P50" si="4">I49*$P$62</f>
        <v>-8</v>
      </c>
      <c r="J50" s="12">
        <f t="shared" si="4"/>
        <v>-4</v>
      </c>
      <c r="K50" s="12">
        <f t="shared" si="4"/>
        <v>-2</v>
      </c>
      <c r="L50" s="12">
        <f t="shared" si="4"/>
        <v>0</v>
      </c>
      <c r="M50" s="12">
        <f t="shared" si="4"/>
        <v>2</v>
      </c>
      <c r="N50" s="12">
        <f t="shared" si="4"/>
        <v>4</v>
      </c>
      <c r="O50" s="12">
        <f t="shared" si="4"/>
        <v>8</v>
      </c>
      <c r="P50" s="12">
        <f t="shared" si="4"/>
        <v>16</v>
      </c>
    </row>
    <row r="51" spans="1:16" x14ac:dyDescent="0.25">
      <c r="A51" s="5" t="s">
        <v>35</v>
      </c>
      <c r="B51" s="5" t="s">
        <v>16</v>
      </c>
      <c r="C51" s="6"/>
      <c r="E51" s="4" t="s">
        <v>18</v>
      </c>
      <c r="F51" s="9"/>
      <c r="G51" s="9"/>
      <c r="H51" s="14" t="s">
        <v>7</v>
      </c>
      <c r="I51" s="13"/>
      <c r="J51" s="13"/>
      <c r="K51" s="13"/>
      <c r="L51" s="13"/>
      <c r="M51" s="12"/>
      <c r="N51" s="12"/>
      <c r="O51" s="12"/>
      <c r="P51" s="13"/>
    </row>
    <row r="52" spans="1:16" x14ac:dyDescent="0.25">
      <c r="A52" s="5"/>
      <c r="B52" s="5" t="s">
        <v>7</v>
      </c>
      <c r="C52" s="6" t="s">
        <v>8</v>
      </c>
      <c r="D52" s="4" t="s">
        <v>37</v>
      </c>
      <c r="F52" s="9"/>
      <c r="G52" s="9"/>
      <c r="H52" s="12">
        <v>0.1</v>
      </c>
      <c r="I52" s="13"/>
      <c r="J52" s="13"/>
      <c r="K52" s="13"/>
    </row>
    <row r="53" spans="1:16" x14ac:dyDescent="0.25">
      <c r="A53" s="5"/>
      <c r="B53" s="5" t="s">
        <v>17</v>
      </c>
      <c r="C53" s="6" t="s">
        <v>44</v>
      </c>
      <c r="D53" s="4" t="s">
        <v>39</v>
      </c>
      <c r="F53" s="9"/>
      <c r="G53" s="9"/>
      <c r="H53" s="12">
        <v>-16</v>
      </c>
      <c r="I53" s="13">
        <v>-8</v>
      </c>
      <c r="J53" s="13">
        <v>-4</v>
      </c>
      <c r="K53" s="13">
        <v>-2</v>
      </c>
      <c r="L53" s="13">
        <v>0</v>
      </c>
      <c r="M53" s="12">
        <v>2</v>
      </c>
      <c r="N53" s="12">
        <v>4</v>
      </c>
      <c r="O53" s="12">
        <v>8</v>
      </c>
      <c r="P53" s="13">
        <v>16</v>
      </c>
    </row>
    <row r="54" spans="1:16" x14ac:dyDescent="0.25">
      <c r="A54" s="5"/>
      <c r="B54" s="5"/>
      <c r="C54" s="6" t="s">
        <v>43</v>
      </c>
      <c r="D54" s="4" t="s">
        <v>38</v>
      </c>
      <c r="F54" s="9"/>
      <c r="G54" s="9"/>
      <c r="H54" s="12">
        <f>H53*$P$63</f>
        <v>-16</v>
      </c>
      <c r="I54" s="12">
        <f t="shared" ref="I54:P54" si="5">I53*$P$63</f>
        <v>-8</v>
      </c>
      <c r="J54" s="12">
        <f t="shared" si="5"/>
        <v>-4</v>
      </c>
      <c r="K54" s="12">
        <f t="shared" si="5"/>
        <v>-2</v>
      </c>
      <c r="L54" s="12">
        <f t="shared" si="5"/>
        <v>0</v>
      </c>
      <c r="M54" s="12">
        <f t="shared" si="5"/>
        <v>2</v>
      </c>
      <c r="N54" s="12">
        <f t="shared" si="5"/>
        <v>4</v>
      </c>
      <c r="O54" s="12">
        <f t="shared" si="5"/>
        <v>8</v>
      </c>
      <c r="P54" s="12">
        <f t="shared" si="5"/>
        <v>16</v>
      </c>
    </row>
    <row r="57" spans="1:16" x14ac:dyDescent="0.25">
      <c r="O57" s="26" t="s">
        <v>40</v>
      </c>
      <c r="P57" s="4" t="s">
        <v>41</v>
      </c>
    </row>
    <row r="58" spans="1:16" x14ac:dyDescent="0.25">
      <c r="O58" s="4">
        <v>1000</v>
      </c>
      <c r="P58" s="4">
        <v>1</v>
      </c>
    </row>
    <row r="59" spans="1:16" x14ac:dyDescent="0.25">
      <c r="O59" s="4">
        <v>1000</v>
      </c>
      <c r="P59" s="4">
        <v>1</v>
      </c>
    </row>
    <row r="60" spans="1:16" x14ac:dyDescent="0.25">
      <c r="O60" s="4">
        <v>1000</v>
      </c>
      <c r="P60" s="4">
        <v>1</v>
      </c>
    </row>
    <row r="61" spans="1:16" x14ac:dyDescent="0.25">
      <c r="O61" s="4">
        <v>1000</v>
      </c>
      <c r="P61" s="4">
        <v>1</v>
      </c>
    </row>
    <row r="62" spans="1:16" x14ac:dyDescent="0.25">
      <c r="O62" s="4">
        <v>1000</v>
      </c>
      <c r="P62" s="4">
        <v>1</v>
      </c>
    </row>
    <row r="63" spans="1:16" x14ac:dyDescent="0.25">
      <c r="O63" s="4">
        <v>1000</v>
      </c>
      <c r="P63" s="4">
        <v>1</v>
      </c>
    </row>
  </sheetData>
  <conditionalFormatting sqref="B8:C10 B12:C30 A21 A29 B32:C34 B36:C54 A45 A53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BushBody_Tr3Ro3_SHr_Twi</vt:lpstr>
      <vt:lpstr>BushDArm_Tr3Ro3_SHr_Twi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2024-10-18T12:34:42Z</dcterms:created>
  <dcterms:modified xsi:type="dcterms:W3CDTF">2025-05-12T10:11:37Z</dcterms:modified>
</cp:coreProperties>
</file>