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2B71B657-82E8-4EB7-AC3E-E07A5A11DD71}" xr6:coauthVersionLast="47" xr6:coauthVersionMax="47" xr10:uidLastSave="{00000000-0000-0000-0000-000000000000}"/>
  <bookViews>
    <workbookView xWindow="3645" yWindow="1920" windowWidth="21600" windowHeight="11295" tabRatio="988" activeTab="1" xr2:uid="{5C9B011B-FECB-46A4-81D1-C980D278E613}"/>
  </bookViews>
  <sheets>
    <sheet name="Bushing_Sedan_UA" sheetId="4" r:id="rId1"/>
    <sheet name="Bushing_Sedan_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4" l="1"/>
  <c r="O24" i="4"/>
  <c r="N24" i="4"/>
  <c r="M24" i="4"/>
  <c r="L24" i="4"/>
  <c r="K24" i="4"/>
  <c r="J24" i="4"/>
  <c r="I24" i="4"/>
  <c r="H24" i="4"/>
  <c r="P20" i="4"/>
  <c r="O20" i="4"/>
  <c r="N20" i="4"/>
  <c r="M20" i="4"/>
  <c r="L20" i="4"/>
  <c r="K20" i="4"/>
  <c r="J20" i="4"/>
  <c r="I20" i="4"/>
  <c r="H20" i="4"/>
  <c r="P16" i="4"/>
  <c r="O16" i="4"/>
  <c r="N16" i="4"/>
  <c r="M16" i="4"/>
  <c r="L16" i="4"/>
  <c r="K16" i="4"/>
  <c r="J16" i="4"/>
  <c r="I16" i="4"/>
  <c r="H16" i="4"/>
  <c r="P8" i="4"/>
  <c r="O8" i="4"/>
  <c r="N8" i="4"/>
  <c r="M8" i="4"/>
  <c r="L8" i="4"/>
  <c r="K8" i="4"/>
  <c r="J8" i="4"/>
  <c r="I8" i="4"/>
  <c r="H8" i="4"/>
  <c r="P24" i="2" l="1"/>
  <c r="O24" i="2"/>
  <c r="N24" i="2"/>
  <c r="M24" i="2"/>
  <c r="L24" i="2"/>
  <c r="K24" i="2"/>
  <c r="J24" i="2"/>
  <c r="I24" i="2"/>
  <c r="H24" i="2"/>
  <c r="P20" i="2"/>
  <c r="O20" i="2"/>
  <c r="N20" i="2"/>
  <c r="M20" i="2"/>
  <c r="L20" i="2"/>
  <c r="K20" i="2"/>
  <c r="J20" i="2"/>
  <c r="I20" i="2"/>
  <c r="H20" i="2"/>
  <c r="P16" i="2"/>
  <c r="O16" i="2"/>
  <c r="N16" i="2"/>
  <c r="M16" i="2"/>
  <c r="L16" i="2"/>
  <c r="K16" i="2"/>
  <c r="J16" i="2"/>
  <c r="I16" i="2"/>
  <c r="H16" i="2"/>
  <c r="I8" i="2"/>
  <c r="J8" i="2"/>
  <c r="O8" i="2"/>
  <c r="N8" i="2"/>
  <c r="P8" i="2"/>
  <c r="M8" i="2"/>
  <c r="L8" i="2"/>
  <c r="K8" i="2"/>
  <c r="H8" i="2"/>
</calcChain>
</file>

<file path=xl/sharedStrings.xml><?xml version="1.0" encoding="utf-8"?>
<sst xmlns="http://schemas.openxmlformats.org/spreadsheetml/2006/main" count="132" uniqueCount="33">
  <si>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</si>
  <si>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</si>
  <si>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</si>
  <si>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</si>
  <si>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</si>
  <si>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</si>
  <si>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</si>
  <si>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</si>
  <si>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</si>
  <si>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</si>
  <si>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</si>
  <si>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</si>
  <si>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</si>
  <si>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k1</t>
  </si>
  <si>
    <t>b1</t>
  </si>
  <si>
    <t>N</t>
  </si>
  <si>
    <t>v</t>
  </si>
  <si>
    <t>m/s</t>
  </si>
  <si>
    <t>RadialSpring</t>
  </si>
  <si>
    <t>Law</t>
  </si>
  <si>
    <t>Table</t>
  </si>
  <si>
    <t>Maxwell</t>
  </si>
  <si>
    <t>RadialDamper</t>
  </si>
  <si>
    <t>AxialSpring</t>
  </si>
  <si>
    <t>Linear / Table</t>
  </si>
  <si>
    <t>Linear / Table /Maxwell SLS</t>
  </si>
  <si>
    <t>AxialDamper</t>
  </si>
  <si>
    <t>class</t>
  </si>
  <si>
    <t>Subframe_Conn</t>
  </si>
  <si>
    <t>N/mm</t>
  </si>
  <si>
    <t>Bushing_AxRad</t>
  </si>
  <si>
    <t>BushArm_AxRad_Sedan_UA</t>
  </si>
  <si>
    <t>BushArm_AxRad_Sedan_LA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</si>
</sst>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</cellXfs>
  <cellStyles count="2">
    <cellStyle name="Normal" xfId="0" builtinId="0"/>
    <cellStyle name="Normal 2" xfId="1" xr:uid="{59B68FC0-DF65-45B7-9161-1BA244C01964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13FA-893D-4880-B963-CFC92A72C9C6}">
  <sheetPr>
    <tabColor theme="7" tint="0.79998168889431442"/>
  </sheetPr>
  <dimension ref="A1:P3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5" sqref="H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30</v>
      </c>
    </row>
    <row r="4" spans="1:16" x14ac:dyDescent="0.25">
      <c r="A4" s="5" t="s">
        <v>6</v>
      </c>
      <c r="B4" s="6"/>
      <c r="C4" s="6"/>
      <c r="F4" s="7"/>
      <c r="G4" s="7"/>
      <c r="H4" s="8" t="s">
        <v>31</v>
      </c>
    </row>
    <row r="5" spans="1:16" x14ac:dyDescent="0.25">
      <c r="A5" s="5" t="s">
        <v>18</v>
      </c>
      <c r="B5" s="6" t="s">
        <v>19</v>
      </c>
      <c r="C5" s="6"/>
      <c r="E5" s="4" t="s">
        <v>25</v>
      </c>
      <c r="H5" s="15" t="s">
        <v>7</v>
      </c>
    </row>
    <row r="6" spans="1:16" x14ac:dyDescent="0.25">
      <c r="A6" s="5"/>
      <c r="B6" s="5" t="s">
        <v>7</v>
      </c>
      <c r="C6" s="6" t="s">
        <v>11</v>
      </c>
      <c r="D6" s="4" t="s">
        <v>29</v>
      </c>
      <c r="F6" s="9"/>
      <c r="G6" s="9"/>
      <c r="H6" s="10">
        <v>2000</v>
      </c>
    </row>
    <row r="7" spans="1:16" x14ac:dyDescent="0.25">
      <c r="A7" s="5"/>
      <c r="B7" s="5" t="s">
        <v>20</v>
      </c>
      <c r="C7" s="6" t="s">
        <v>2</v>
      </c>
      <c r="D7" s="4" t="s">
        <v>10</v>
      </c>
      <c r="F7" s="9"/>
      <c r="G7" s="9"/>
      <c r="H7" s="13">
        <v>-4</v>
      </c>
      <c r="I7" s="14">
        <v>-3</v>
      </c>
      <c r="J7" s="14">
        <v>-2</v>
      </c>
      <c r="K7" s="14">
        <v>-1</v>
      </c>
      <c r="L7" s="14">
        <v>0</v>
      </c>
      <c r="M7" s="13">
        <v>1</v>
      </c>
      <c r="N7" s="13">
        <v>2</v>
      </c>
      <c r="O7" s="13">
        <v>3</v>
      </c>
      <c r="P7" s="14">
        <v>4</v>
      </c>
    </row>
    <row r="8" spans="1:16" x14ac:dyDescent="0.25">
      <c r="A8" s="5"/>
      <c r="B8" s="5"/>
      <c r="C8" s="6" t="s">
        <v>12</v>
      </c>
      <c r="D8" s="4" t="s">
        <v>15</v>
      </c>
      <c r="F8" s="9"/>
      <c r="G8" s="9"/>
      <c r="H8" s="13">
        <f>-4*P27</f>
        <v>-4000</v>
      </c>
      <c r="I8" s="14">
        <f>-2.75*P27</f>
        <v>-2750</v>
      </c>
      <c r="J8" s="14">
        <f>-1.5*P27</f>
        <v>-1500</v>
      </c>
      <c r="K8" s="14">
        <f>-0.5*P27</f>
        <v>-500</v>
      </c>
      <c r="L8" s="14">
        <f>0*P27</f>
        <v>0</v>
      </c>
      <c r="M8" s="13">
        <f>0.5*P27</f>
        <v>500</v>
      </c>
      <c r="N8" s="13">
        <f>1.5*P27</f>
        <v>1500</v>
      </c>
      <c r="O8" s="13">
        <f>2.75*P27</f>
        <v>2750</v>
      </c>
      <c r="P8" s="14">
        <f>4*P27</f>
        <v>4000</v>
      </c>
    </row>
    <row r="9" spans="1:16" x14ac:dyDescent="0.25">
      <c r="A9" s="5"/>
      <c r="B9" s="5" t="s">
        <v>21</v>
      </c>
      <c r="C9" s="6" t="s">
        <v>13</v>
      </c>
      <c r="F9" s="9"/>
      <c r="G9" s="9"/>
      <c r="H9" s="10">
        <v>3013.9</v>
      </c>
    </row>
    <row r="10" spans="1:16" x14ac:dyDescent="0.25">
      <c r="A10" s="5"/>
      <c r="B10" s="5"/>
      <c r="C10" s="6" t="s">
        <v>14</v>
      </c>
      <c r="F10" s="9"/>
      <c r="G10" s="9"/>
      <c r="H10" s="10">
        <v>11471</v>
      </c>
    </row>
    <row r="11" spans="1:16" x14ac:dyDescent="0.25">
      <c r="A11" s="5"/>
      <c r="B11" s="5"/>
      <c r="C11" s="6" t="s">
        <v>2</v>
      </c>
      <c r="D11" s="4" t="s">
        <v>10</v>
      </c>
      <c r="F11" s="9"/>
      <c r="G11" s="9"/>
      <c r="H11" s="13">
        <v>-3</v>
      </c>
      <c r="I11" s="14">
        <v>-1.5</v>
      </c>
      <c r="J11" s="14">
        <v>1.5</v>
      </c>
      <c r="K11" s="14">
        <v>3</v>
      </c>
    </row>
    <row r="12" spans="1:16" x14ac:dyDescent="0.25">
      <c r="A12" s="5"/>
      <c r="B12" s="5"/>
      <c r="C12" s="6" t="s">
        <v>12</v>
      </c>
      <c r="D12" s="4" t="s">
        <v>15</v>
      </c>
      <c r="F12" s="9"/>
      <c r="G12" s="9"/>
      <c r="H12" s="13">
        <v>-6555</v>
      </c>
      <c r="I12" s="14">
        <v>-2622</v>
      </c>
      <c r="J12" s="14">
        <v>2622</v>
      </c>
      <c r="K12" s="14">
        <v>6555</v>
      </c>
    </row>
    <row r="13" spans="1:16" x14ac:dyDescent="0.25">
      <c r="A13" s="5" t="s">
        <v>22</v>
      </c>
      <c r="B13" s="6" t="s">
        <v>19</v>
      </c>
      <c r="C13" s="6"/>
      <c r="E13" s="4" t="s">
        <v>24</v>
      </c>
      <c r="H13" s="15" t="s">
        <v>7</v>
      </c>
      <c r="I13" s="14"/>
      <c r="J13" s="14"/>
      <c r="K13" s="14"/>
    </row>
    <row r="14" spans="1:16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4"/>
      <c r="J14" s="14"/>
      <c r="K14" s="14"/>
    </row>
    <row r="15" spans="1:16" x14ac:dyDescent="0.25">
      <c r="A15" s="5"/>
      <c r="B15" s="5" t="s">
        <v>20</v>
      </c>
      <c r="C15" s="6" t="s">
        <v>16</v>
      </c>
      <c r="D15" s="4" t="s">
        <v>17</v>
      </c>
      <c r="F15" s="9"/>
      <c r="G15" s="9"/>
      <c r="H15" s="13">
        <v>-4</v>
      </c>
      <c r="I15" s="14">
        <v>-3</v>
      </c>
      <c r="J15" s="14">
        <v>-2</v>
      </c>
      <c r="K15" s="14">
        <v>-1</v>
      </c>
      <c r="L15" s="14">
        <v>0</v>
      </c>
      <c r="M15" s="13">
        <v>1</v>
      </c>
      <c r="N15" s="13">
        <v>2</v>
      </c>
      <c r="O15" s="13">
        <v>3</v>
      </c>
      <c r="P15" s="14">
        <v>4</v>
      </c>
    </row>
    <row r="16" spans="1:16" x14ac:dyDescent="0.25">
      <c r="A16" s="6"/>
      <c r="B16" s="5"/>
      <c r="C16" s="6" t="s">
        <v>12</v>
      </c>
      <c r="D16" s="4" t="s">
        <v>15</v>
      </c>
      <c r="F16" s="9"/>
      <c r="G16" s="9"/>
      <c r="H16" s="13">
        <f>-4*P29</f>
        <v>-4000</v>
      </c>
      <c r="I16" s="14">
        <f>-2.75*P29</f>
        <v>-2750</v>
      </c>
      <c r="J16" s="14">
        <f>-1.5*P29</f>
        <v>-1500</v>
      </c>
      <c r="K16" s="14">
        <f>-0.5*P29</f>
        <v>-500</v>
      </c>
      <c r="L16" s="14">
        <f>0*P29</f>
        <v>0</v>
      </c>
      <c r="M16" s="13">
        <f>0.5*P29</f>
        <v>500</v>
      </c>
      <c r="N16" s="13">
        <f>1.5*P29</f>
        <v>1500</v>
      </c>
      <c r="O16" s="13">
        <f>2.75*P29</f>
        <v>2750</v>
      </c>
      <c r="P16" s="14">
        <f>4*P29</f>
        <v>4000</v>
      </c>
    </row>
    <row r="17" spans="1:16" x14ac:dyDescent="0.25">
      <c r="A17" s="6" t="s">
        <v>23</v>
      </c>
      <c r="B17" s="5" t="s">
        <v>19</v>
      </c>
      <c r="C17" s="6"/>
      <c r="E17" s="4" t="s">
        <v>24</v>
      </c>
      <c r="F17" s="9"/>
      <c r="G17" s="9"/>
      <c r="H17" s="15" t="s">
        <v>7</v>
      </c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A18" s="5"/>
      <c r="B18" s="5" t="s">
        <v>7</v>
      </c>
      <c r="C18" s="6" t="s">
        <v>11</v>
      </c>
      <c r="D18" s="4" t="s">
        <v>29</v>
      </c>
      <c r="F18" s="9"/>
      <c r="G18" s="9"/>
      <c r="H18" s="10">
        <v>2000</v>
      </c>
    </row>
    <row r="19" spans="1:16" x14ac:dyDescent="0.25">
      <c r="A19" s="5"/>
      <c r="B19" s="5" t="s">
        <v>20</v>
      </c>
      <c r="C19" s="6" t="s">
        <v>2</v>
      </c>
      <c r="D19" s="4" t="s">
        <v>10</v>
      </c>
      <c r="F19" s="9"/>
      <c r="G19" s="9"/>
      <c r="H19" s="13">
        <v>-4</v>
      </c>
      <c r="I19" s="14">
        <v>-3</v>
      </c>
      <c r="J19" s="14">
        <v>-2</v>
      </c>
      <c r="K19" s="14">
        <v>-1</v>
      </c>
      <c r="L19" s="14">
        <v>0</v>
      </c>
      <c r="M19" s="13">
        <v>1</v>
      </c>
      <c r="N19" s="13">
        <v>2</v>
      </c>
      <c r="O19" s="13">
        <v>3</v>
      </c>
      <c r="P19" s="14">
        <v>4</v>
      </c>
    </row>
    <row r="20" spans="1:16" x14ac:dyDescent="0.25">
      <c r="A20" s="5"/>
      <c r="B20" s="5"/>
      <c r="C20" s="6" t="s">
        <v>12</v>
      </c>
      <c r="D20" s="4" t="s">
        <v>15</v>
      </c>
      <c r="F20" s="9"/>
      <c r="G20" s="9"/>
      <c r="H20" s="13">
        <f>-4*P31</f>
        <v>-4000</v>
      </c>
      <c r="I20" s="14">
        <f>-2.75*P31</f>
        <v>-2750</v>
      </c>
      <c r="J20" s="14">
        <f>-1.5*P31</f>
        <v>-1500</v>
      </c>
      <c r="K20" s="14">
        <f>-0.5*P31</f>
        <v>-500</v>
      </c>
      <c r="L20" s="14">
        <f>0*P31</f>
        <v>0</v>
      </c>
      <c r="M20" s="13">
        <f>0.5*P31</f>
        <v>500</v>
      </c>
      <c r="N20" s="13">
        <f>1.5*P31</f>
        <v>1500</v>
      </c>
      <c r="O20" s="13">
        <f>2.75*P31</f>
        <v>2750</v>
      </c>
      <c r="P20" s="14">
        <f>4*P31</f>
        <v>4000</v>
      </c>
    </row>
    <row r="21" spans="1:16" x14ac:dyDescent="0.25">
      <c r="A21" s="5" t="s">
        <v>26</v>
      </c>
      <c r="B21" s="5" t="s">
        <v>19</v>
      </c>
      <c r="C21" s="6"/>
      <c r="E21" s="4" t="s">
        <v>24</v>
      </c>
      <c r="F21" s="9"/>
      <c r="G21" s="9"/>
      <c r="H21" s="15" t="s">
        <v>7</v>
      </c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4"/>
      <c r="J22" s="14"/>
      <c r="K22" s="14"/>
    </row>
    <row r="23" spans="1:16" x14ac:dyDescent="0.25">
      <c r="A23" s="5"/>
      <c r="B23" s="5" t="s">
        <v>20</v>
      </c>
      <c r="C23" s="6" t="s">
        <v>16</v>
      </c>
      <c r="D23" s="4" t="s">
        <v>17</v>
      </c>
      <c r="F23" s="9"/>
      <c r="G23" s="9"/>
      <c r="H23" s="13">
        <v>-4</v>
      </c>
      <c r="I23" s="14">
        <v>-3</v>
      </c>
      <c r="J23" s="14">
        <v>-2</v>
      </c>
      <c r="K23" s="14">
        <v>-1</v>
      </c>
      <c r="L23" s="14">
        <v>0</v>
      </c>
      <c r="M23" s="13">
        <v>1</v>
      </c>
      <c r="N23" s="13">
        <v>2</v>
      </c>
      <c r="O23" s="13">
        <v>3</v>
      </c>
      <c r="P23" s="14">
        <v>4</v>
      </c>
    </row>
    <row r="24" spans="1:16" x14ac:dyDescent="0.25">
      <c r="A24" s="5"/>
      <c r="B24" s="5"/>
      <c r="C24" s="6" t="s">
        <v>12</v>
      </c>
      <c r="D24" s="4" t="s">
        <v>15</v>
      </c>
      <c r="F24" s="9"/>
      <c r="G24" s="9"/>
      <c r="H24" s="13">
        <f>-4*P33</f>
        <v>-4000</v>
      </c>
      <c r="I24" s="14">
        <f>-2.75*P33</f>
        <v>-2750</v>
      </c>
      <c r="J24" s="14">
        <f>-1.5*P33</f>
        <v>-1500</v>
      </c>
      <c r="K24" s="14">
        <f>-0.5*P33</f>
        <v>-500</v>
      </c>
      <c r="L24" s="14">
        <f>0*P33</f>
        <v>0</v>
      </c>
      <c r="M24" s="13">
        <f>0.5*P33</f>
        <v>500</v>
      </c>
      <c r="N24" s="13">
        <f>1.5*P33</f>
        <v>1500</v>
      </c>
      <c r="O24" s="13">
        <f>2.75*P33</f>
        <v>2750</v>
      </c>
      <c r="P24" s="14">
        <f>4*P33</f>
        <v>4000</v>
      </c>
    </row>
    <row r="25" spans="1:16" x14ac:dyDescent="0.25">
      <c r="B25" s="11"/>
      <c r="H25" s="12"/>
    </row>
    <row r="27" spans="1:16" x14ac:dyDescent="0.25">
      <c r="P27" s="4">
        <v>1000</v>
      </c>
    </row>
    <row r="29" spans="1:16" x14ac:dyDescent="0.25">
      <c r="P29" s="4">
        <v>1000</v>
      </c>
    </row>
    <row r="31" spans="1:16" x14ac:dyDescent="0.25">
      <c r="P31" s="4">
        <v>1000</v>
      </c>
    </row>
    <row r="33" spans="16:16" x14ac:dyDescent="0.25">
      <c r="P33" s="4">
        <v>1000</v>
      </c>
    </row>
  </sheetData>
  <conditionalFormatting sqref="B6:C12 B14:C24 A23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876F-618B-480A-8AB0-AB9BBC705925}">
  <sheetPr>
    <tabColor theme="7" tint="0.79998168889431442"/>
  </sheetPr>
  <dimension ref="A1:P33"/>
  <sheetViews>
    <sheetView tabSelected="1"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R5" sqref="R5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28</v>
      </c>
    </row>
    <row r="3" spans="1:16" x14ac:dyDescent="0.25">
      <c r="A3" s="16" t="s">
        <v>27</v>
      </c>
      <c r="B3" s="17"/>
      <c r="C3" s="17"/>
      <c r="D3" s="17"/>
      <c r="E3" s="17"/>
      <c r="F3" s="18"/>
      <c r="G3" s="18"/>
      <c r="H3" s="19" t="s">
        <v>30</v>
      </c>
    </row>
    <row r="4" spans="1:16" x14ac:dyDescent="0.25">
      <c r="A4" s="5" t="s">
        <v>6</v>
      </c>
      <c r="B4" s="6"/>
      <c r="C4" s="6"/>
      <c r="F4" s="7"/>
      <c r="G4" s="7"/>
      <c r="H4" s="8" t="s">
        <v>32</v>
      </c>
    </row>
    <row r="5" spans="1:16" x14ac:dyDescent="0.25">
      <c r="A5" s="5" t="s">
        <v>18</v>
      </c>
      <c r="B5" s="6" t="s">
        <v>19</v>
      </c>
      <c r="C5" s="6"/>
      <c r="E5" s="4" t="s">
        <v>25</v>
      </c>
      <c r="H5" s="15" t="s">
        <v>7</v>
      </c>
    </row>
    <row r="6" spans="1:16" x14ac:dyDescent="0.25">
      <c r="A6" s="5"/>
      <c r="B6" s="5" t="s">
        <v>7</v>
      </c>
      <c r="C6" s="6" t="s">
        <v>11</v>
      </c>
      <c r="D6" s="4" t="s">
        <v>29</v>
      </c>
      <c r="F6" s="9"/>
      <c r="G6" s="9"/>
      <c r="H6" s="10">
        <v>2000</v>
      </c>
    </row>
    <row r="7" spans="1:16" x14ac:dyDescent="0.25">
      <c r="A7" s="5"/>
      <c r="B7" s="5" t="s">
        <v>20</v>
      </c>
      <c r="C7" s="6" t="s">
        <v>2</v>
      </c>
      <c r="D7" s="4" t="s">
        <v>10</v>
      </c>
      <c r="F7" s="9"/>
      <c r="G7" s="9"/>
      <c r="H7" s="13">
        <v>-4</v>
      </c>
      <c r="I7" s="14">
        <v>-3</v>
      </c>
      <c r="J7" s="14">
        <v>-2</v>
      </c>
      <c r="K7" s="14">
        <v>-1</v>
      </c>
      <c r="L7" s="14">
        <v>0</v>
      </c>
      <c r="M7" s="13">
        <v>1</v>
      </c>
      <c r="N7" s="13">
        <v>2</v>
      </c>
      <c r="O7" s="13">
        <v>3</v>
      </c>
      <c r="P7" s="14">
        <v>4</v>
      </c>
    </row>
    <row r="8" spans="1:16" x14ac:dyDescent="0.25">
      <c r="A8" s="5"/>
      <c r="B8" s="5"/>
      <c r="C8" s="6" t="s">
        <v>12</v>
      </c>
      <c r="D8" s="4" t="s">
        <v>15</v>
      </c>
      <c r="F8" s="9"/>
      <c r="G8" s="9"/>
      <c r="H8" s="13">
        <f>-4*P27</f>
        <v>-4000</v>
      </c>
      <c r="I8" s="14">
        <f>-2.75*P27</f>
        <v>-2750</v>
      </c>
      <c r="J8" s="14">
        <f>-1.5*P27</f>
        <v>-1500</v>
      </c>
      <c r="K8" s="14">
        <f>-0.5*P27</f>
        <v>-500</v>
      </c>
      <c r="L8" s="14">
        <f>0*P27</f>
        <v>0</v>
      </c>
      <c r="M8" s="13">
        <f>0.5*P27</f>
        <v>500</v>
      </c>
      <c r="N8" s="13">
        <f>1.5*P27</f>
        <v>1500</v>
      </c>
      <c r="O8" s="13">
        <f>2.75*P27</f>
        <v>2750</v>
      </c>
      <c r="P8" s="14">
        <f>4*P27</f>
        <v>4000</v>
      </c>
    </row>
    <row r="9" spans="1:16" x14ac:dyDescent="0.25">
      <c r="A9" s="5"/>
      <c r="B9" s="5" t="s">
        <v>21</v>
      </c>
      <c r="C9" s="6" t="s">
        <v>13</v>
      </c>
      <c r="F9" s="9"/>
      <c r="G9" s="9"/>
      <c r="H9" s="10">
        <v>3013.9</v>
      </c>
    </row>
    <row r="10" spans="1:16" x14ac:dyDescent="0.25">
      <c r="A10" s="5"/>
      <c r="B10" s="5"/>
      <c r="C10" s="6" t="s">
        <v>14</v>
      </c>
      <c r="F10" s="9"/>
      <c r="G10" s="9"/>
      <c r="H10" s="10">
        <v>11471</v>
      </c>
    </row>
    <row r="11" spans="1:16" x14ac:dyDescent="0.25">
      <c r="A11" s="5"/>
      <c r="B11" s="5"/>
      <c r="C11" s="6" t="s">
        <v>2</v>
      </c>
      <c r="D11" s="4" t="s">
        <v>10</v>
      </c>
      <c r="F11" s="9"/>
      <c r="G11" s="9"/>
      <c r="H11" s="13">
        <v>-3</v>
      </c>
      <c r="I11" s="14">
        <v>-1.5</v>
      </c>
      <c r="J11" s="14">
        <v>1.5</v>
      </c>
      <c r="K11" s="14">
        <v>3</v>
      </c>
    </row>
    <row r="12" spans="1:16" x14ac:dyDescent="0.25">
      <c r="A12" s="5"/>
      <c r="B12" s="5"/>
      <c r="C12" s="6" t="s">
        <v>12</v>
      </c>
      <c r="D12" s="4" t="s">
        <v>15</v>
      </c>
      <c r="F12" s="9"/>
      <c r="G12" s="9"/>
      <c r="H12" s="13">
        <v>-6555</v>
      </c>
      <c r="I12" s="14">
        <v>-2622</v>
      </c>
      <c r="J12" s="14">
        <v>2622</v>
      </c>
      <c r="K12" s="14">
        <v>6555</v>
      </c>
    </row>
    <row r="13" spans="1:16" x14ac:dyDescent="0.25">
      <c r="A13" s="5" t="s">
        <v>22</v>
      </c>
      <c r="B13" s="6" t="s">
        <v>19</v>
      </c>
      <c r="C13" s="6"/>
      <c r="E13" s="4" t="s">
        <v>24</v>
      </c>
      <c r="H13" s="15" t="s">
        <v>7</v>
      </c>
      <c r="I13" s="14"/>
      <c r="J13" s="14"/>
      <c r="K13" s="14"/>
    </row>
    <row r="14" spans="1:16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4"/>
      <c r="J14" s="14"/>
      <c r="K14" s="14"/>
    </row>
    <row r="15" spans="1:16" x14ac:dyDescent="0.25">
      <c r="A15" s="5"/>
      <c r="B15" s="5" t="s">
        <v>20</v>
      </c>
      <c r="C15" s="6" t="s">
        <v>16</v>
      </c>
      <c r="D15" s="4" t="s">
        <v>17</v>
      </c>
      <c r="F15" s="9"/>
      <c r="G15" s="9"/>
      <c r="H15" s="13">
        <v>-4</v>
      </c>
      <c r="I15" s="14">
        <v>-3</v>
      </c>
      <c r="J15" s="14">
        <v>-2</v>
      </c>
      <c r="K15" s="14">
        <v>-1</v>
      </c>
      <c r="L15" s="14">
        <v>0</v>
      </c>
      <c r="M15" s="13">
        <v>1</v>
      </c>
      <c r="N15" s="13">
        <v>2</v>
      </c>
      <c r="O15" s="13">
        <v>3</v>
      </c>
      <c r="P15" s="14">
        <v>4</v>
      </c>
    </row>
    <row r="16" spans="1:16" x14ac:dyDescent="0.25">
      <c r="A16" s="6"/>
      <c r="B16" s="5"/>
      <c r="C16" s="6" t="s">
        <v>12</v>
      </c>
      <c r="D16" s="4" t="s">
        <v>15</v>
      </c>
      <c r="F16" s="9"/>
      <c r="G16" s="9"/>
      <c r="H16" s="13">
        <f>-4*P29</f>
        <v>-4000</v>
      </c>
      <c r="I16" s="14">
        <f>-2.75*P29</f>
        <v>-2750</v>
      </c>
      <c r="J16" s="14">
        <f>-1.5*P29</f>
        <v>-1500</v>
      </c>
      <c r="K16" s="14">
        <f>-0.5*P29</f>
        <v>-500</v>
      </c>
      <c r="L16" s="14">
        <f>0*P29</f>
        <v>0</v>
      </c>
      <c r="M16" s="13">
        <f>0.5*P29</f>
        <v>500</v>
      </c>
      <c r="N16" s="13">
        <f>1.5*P29</f>
        <v>1500</v>
      </c>
      <c r="O16" s="13">
        <f>2.75*P29</f>
        <v>2750</v>
      </c>
      <c r="P16" s="14">
        <f>4*P29</f>
        <v>4000</v>
      </c>
    </row>
    <row r="17" spans="1:16" x14ac:dyDescent="0.25">
      <c r="A17" s="6" t="s">
        <v>23</v>
      </c>
      <c r="B17" s="5" t="s">
        <v>19</v>
      </c>
      <c r="C17" s="6"/>
      <c r="E17" s="4" t="s">
        <v>24</v>
      </c>
      <c r="F17" s="9"/>
      <c r="G17" s="9"/>
      <c r="H17" s="15" t="s">
        <v>7</v>
      </c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A18" s="5"/>
      <c r="B18" s="5" t="s">
        <v>7</v>
      </c>
      <c r="C18" s="6" t="s">
        <v>11</v>
      </c>
      <c r="D18" s="4" t="s">
        <v>29</v>
      </c>
      <c r="F18" s="9"/>
      <c r="G18" s="9"/>
      <c r="H18" s="10">
        <v>2000</v>
      </c>
    </row>
    <row r="19" spans="1:16" x14ac:dyDescent="0.25">
      <c r="A19" s="5"/>
      <c r="B19" s="5" t="s">
        <v>20</v>
      </c>
      <c r="C19" s="6" t="s">
        <v>2</v>
      </c>
      <c r="D19" s="4" t="s">
        <v>10</v>
      </c>
      <c r="F19" s="9"/>
      <c r="G19" s="9"/>
      <c r="H19" s="13">
        <v>-4</v>
      </c>
      <c r="I19" s="14">
        <v>-3</v>
      </c>
      <c r="J19" s="14">
        <v>-2</v>
      </c>
      <c r="K19" s="14">
        <v>-1</v>
      </c>
      <c r="L19" s="14">
        <v>0</v>
      </c>
      <c r="M19" s="13">
        <v>1</v>
      </c>
      <c r="N19" s="13">
        <v>2</v>
      </c>
      <c r="O19" s="13">
        <v>3</v>
      </c>
      <c r="P19" s="14">
        <v>4</v>
      </c>
    </row>
    <row r="20" spans="1:16" x14ac:dyDescent="0.25">
      <c r="A20" s="5"/>
      <c r="B20" s="5"/>
      <c r="C20" s="6" t="s">
        <v>12</v>
      </c>
      <c r="D20" s="4" t="s">
        <v>15</v>
      </c>
      <c r="F20" s="9"/>
      <c r="G20" s="9"/>
      <c r="H20" s="13">
        <f>-4*P31</f>
        <v>-4000</v>
      </c>
      <c r="I20" s="14">
        <f>-2.75*P31</f>
        <v>-2750</v>
      </c>
      <c r="J20" s="14">
        <f>-1.5*P31</f>
        <v>-1500</v>
      </c>
      <c r="K20" s="14">
        <f>-0.5*P31</f>
        <v>-500</v>
      </c>
      <c r="L20" s="14">
        <f>0*P31</f>
        <v>0</v>
      </c>
      <c r="M20" s="13">
        <f>0.5*P31</f>
        <v>500</v>
      </c>
      <c r="N20" s="13">
        <f>1.5*P31</f>
        <v>1500</v>
      </c>
      <c r="O20" s="13">
        <f>2.75*P31</f>
        <v>2750</v>
      </c>
      <c r="P20" s="14">
        <f>4*P31</f>
        <v>4000</v>
      </c>
    </row>
    <row r="21" spans="1:16" x14ac:dyDescent="0.25">
      <c r="A21" s="5" t="s">
        <v>26</v>
      </c>
      <c r="B21" s="5" t="s">
        <v>19</v>
      </c>
      <c r="C21" s="6"/>
      <c r="E21" s="4" t="s">
        <v>24</v>
      </c>
      <c r="F21" s="9"/>
      <c r="G21" s="9"/>
      <c r="H21" s="15" t="s">
        <v>7</v>
      </c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4"/>
      <c r="J22" s="14"/>
      <c r="K22" s="14"/>
    </row>
    <row r="23" spans="1:16" x14ac:dyDescent="0.25">
      <c r="A23" s="5"/>
      <c r="B23" s="5" t="s">
        <v>20</v>
      </c>
      <c r="C23" s="6" t="s">
        <v>16</v>
      </c>
      <c r="D23" s="4" t="s">
        <v>17</v>
      </c>
      <c r="F23" s="9"/>
      <c r="G23" s="9"/>
      <c r="H23" s="13">
        <v>-4</v>
      </c>
      <c r="I23" s="14">
        <v>-3</v>
      </c>
      <c r="J23" s="14">
        <v>-2</v>
      </c>
      <c r="K23" s="14">
        <v>-1</v>
      </c>
      <c r="L23" s="14">
        <v>0</v>
      </c>
      <c r="M23" s="13">
        <v>1</v>
      </c>
      <c r="N23" s="13">
        <v>2</v>
      </c>
      <c r="O23" s="13">
        <v>3</v>
      </c>
      <c r="P23" s="14">
        <v>4</v>
      </c>
    </row>
    <row r="24" spans="1:16" x14ac:dyDescent="0.25">
      <c r="A24" s="5"/>
      <c r="B24" s="5"/>
      <c r="C24" s="6" t="s">
        <v>12</v>
      </c>
      <c r="D24" s="4" t="s">
        <v>15</v>
      </c>
      <c r="F24" s="9"/>
      <c r="G24" s="9"/>
      <c r="H24" s="13">
        <f>-4*P33</f>
        <v>-4000</v>
      </c>
      <c r="I24" s="14">
        <f>-2.75*P33</f>
        <v>-2750</v>
      </c>
      <c r="J24" s="14">
        <f>-1.5*P33</f>
        <v>-1500</v>
      </c>
      <c r="K24" s="14">
        <f>-0.5*P33</f>
        <v>-500</v>
      </c>
      <c r="L24" s="14">
        <f>0*P33</f>
        <v>0</v>
      </c>
      <c r="M24" s="13">
        <f>0.5*P33</f>
        <v>500</v>
      </c>
      <c r="N24" s="13">
        <f>1.5*P33</f>
        <v>1500</v>
      </c>
      <c r="O24" s="13">
        <f>2.75*P33</f>
        <v>2750</v>
      </c>
      <c r="P24" s="14">
        <f>4*P33</f>
        <v>4000</v>
      </c>
    </row>
    <row r="25" spans="1:16" x14ac:dyDescent="0.25">
      <c r="B25" s="11"/>
      <c r="H25" s="12"/>
    </row>
    <row r="27" spans="1:16" x14ac:dyDescent="0.25">
      <c r="P27" s="4">
        <v>1000</v>
      </c>
    </row>
    <row r="29" spans="1:16" x14ac:dyDescent="0.25">
      <c r="P29" s="4">
        <v>1000</v>
      </c>
    </row>
    <row r="31" spans="1:16" x14ac:dyDescent="0.25">
      <c r="P31" s="4">
        <v>1000</v>
      </c>
    </row>
    <row r="33" spans="16:16" x14ac:dyDescent="0.25">
      <c r="P33" s="4">
        <v>1000</v>
      </c>
    </row>
  </sheetData>
  <conditionalFormatting sqref="B6:C12 B14:C24 A23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Bushing_Sedan_UA</vt:lpstr>
      <vt:lpstr>Bushing_Sedan_LA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2025-04-06T07:30:21Z</dcterms:modified>
</cp:coreProperties>
</file>