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Steer\Rack\"/>
    </mc:Choice>
  </mc:AlternateContent>
  <xr:revisionPtr revIDLastSave="0" documentId="13_ncr:1_{B6D54D6A-EE2E-4EBB-BF21-FC6EF9429BCA}" xr6:coauthVersionLast="47" xr6:coauthVersionMax="47" xr10:uidLastSave="{00000000-0000-0000-0000-000000000000}"/>
  <bookViews>
    <workbookView xWindow="1170" yWindow="1170" windowWidth="25665" windowHeight="11295" tabRatio="869" firstSheet="1" activeTab="7" xr2:uid="{3FA59F9D-D9D3-4E28-B3CE-9BFC80E89258}"/>
  </bookViews>
  <sheets>
    <sheet name="RWheel_HambaLG_f" sheetId="8" r:id="rId1"/>
    <sheet name="WDrivenRack_HambaLG_f" sheetId="9" r:id="rId2"/>
    <sheet name="RDrivenShafts_HambaLG" sheetId="10" r:id="rId3"/>
    <sheet name="RStaticShafts_HambaLG" sheetId="12" r:id="rId4"/>
    <sheet name="RWheel_Hamba_f" sheetId="7" r:id="rId5"/>
    <sheet name="RWheel_Bus_Makhulu_f" sheetId="6" r:id="rId6"/>
    <sheet name="WDrivenRack_1UJ_Achilles" sheetId="13" r:id="rId7"/>
    <sheet name="WDrivenRack_1UJ_Ch2_Achille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4" l="1"/>
  <c r="H25" i="14"/>
  <c r="AB19" i="14" s="1"/>
  <c r="AB20" i="14" s="1"/>
  <c r="H23" i="14"/>
  <c r="U20" i="14"/>
  <c r="T20" i="14"/>
  <c r="S20" i="14"/>
  <c r="R20" i="14"/>
  <c r="Q20" i="14"/>
  <c r="P20" i="14"/>
  <c r="O20" i="14"/>
  <c r="N20" i="14"/>
  <c r="M20" i="14"/>
  <c r="L20" i="14"/>
  <c r="K20" i="14"/>
  <c r="AA19" i="14"/>
  <c r="AA20" i="14" s="1"/>
  <c r="X19" i="14"/>
  <c r="X20" i="14" s="1"/>
  <c r="W19" i="14"/>
  <c r="W20" i="14" s="1"/>
  <c r="V19" i="14"/>
  <c r="V20" i="14" s="1"/>
  <c r="U19" i="14"/>
  <c r="T19" i="14"/>
  <c r="S19" i="14"/>
  <c r="R19" i="14"/>
  <c r="Q19" i="14"/>
  <c r="P19" i="14"/>
  <c r="O19" i="14"/>
  <c r="N19" i="14"/>
  <c r="M19" i="14"/>
  <c r="L19" i="14"/>
  <c r="K19" i="14"/>
  <c r="J19" i="14"/>
  <c r="J20" i="14" s="1"/>
  <c r="I19" i="14"/>
  <c r="I20" i="14" s="1"/>
  <c r="H19" i="14"/>
  <c r="H20" i="14" s="1"/>
  <c r="H17" i="14"/>
  <c r="H26" i="13"/>
  <c r="H25" i="13"/>
  <c r="S19" i="13" s="1"/>
  <c r="S20" i="13" s="1"/>
  <c r="H19" i="13"/>
  <c r="H20" i="13" s="1"/>
  <c r="H17" i="13"/>
  <c r="H23" i="13"/>
  <c r="T19" i="13"/>
  <c r="T20" i="13" s="1"/>
  <c r="R5" i="9"/>
  <c r="H18" i="9" s="1"/>
  <c r="Q5" i="9"/>
  <c r="G18" i="9" s="1"/>
  <c r="P5" i="9"/>
  <c r="F18" i="9" s="1"/>
  <c r="O21" i="10"/>
  <c r="R21" i="9"/>
  <c r="Q21" i="9"/>
  <c r="H27" i="9"/>
  <c r="AA21" i="9" s="1"/>
  <c r="H25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H26" i="12"/>
  <c r="AB21" i="12" s="1"/>
  <c r="H27" i="10"/>
  <c r="Z21" i="10" s="1"/>
  <c r="H25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Y19" i="14" l="1"/>
  <c r="Y20" i="14" s="1"/>
  <c r="Z19" i="14"/>
  <c r="Z20" i="14" s="1"/>
  <c r="V19" i="13"/>
  <c r="V20" i="13" s="1"/>
  <c r="K19" i="13"/>
  <c r="K20" i="13" s="1"/>
  <c r="W19" i="13"/>
  <c r="W20" i="13" s="1"/>
  <c r="L19" i="13"/>
  <c r="L20" i="13" s="1"/>
  <c r="X19" i="13"/>
  <c r="X20" i="13" s="1"/>
  <c r="M19" i="13"/>
  <c r="M20" i="13" s="1"/>
  <c r="Y19" i="13"/>
  <c r="Y20" i="13" s="1"/>
  <c r="I19" i="13"/>
  <c r="I20" i="13" s="1"/>
  <c r="U19" i="13"/>
  <c r="U20" i="13" s="1"/>
  <c r="J19" i="13"/>
  <c r="J20" i="13" s="1"/>
  <c r="N19" i="13"/>
  <c r="N20" i="13" s="1"/>
  <c r="Z19" i="13"/>
  <c r="Z20" i="13" s="1"/>
  <c r="O19" i="13"/>
  <c r="O20" i="13" s="1"/>
  <c r="AA19" i="13"/>
  <c r="AA20" i="13" s="1"/>
  <c r="P19" i="13"/>
  <c r="P20" i="13" s="1"/>
  <c r="AB19" i="13"/>
  <c r="AB20" i="13" s="1"/>
  <c r="Q19" i="13"/>
  <c r="Q20" i="13" s="1"/>
  <c r="R19" i="13"/>
  <c r="R20" i="13" s="1"/>
  <c r="I21" i="12"/>
  <c r="M21" i="12"/>
  <c r="Q21" i="12"/>
  <c r="U21" i="12"/>
  <c r="P21" i="10"/>
  <c r="X21" i="10"/>
  <c r="T21" i="10"/>
  <c r="AA21" i="10"/>
  <c r="S21" i="10"/>
  <c r="W21" i="10"/>
  <c r="AB21" i="10"/>
  <c r="H21" i="10"/>
  <c r="K21" i="10"/>
  <c r="L21" i="10"/>
  <c r="U21" i="9"/>
  <c r="X21" i="9"/>
  <c r="Z21" i="9"/>
  <c r="Y21" i="9"/>
  <c r="T21" i="9"/>
  <c r="V21" i="9"/>
  <c r="N21" i="9"/>
  <c r="H21" i="9"/>
  <c r="I21" i="9"/>
  <c r="J21" i="9"/>
  <c r="L21" i="9"/>
  <c r="AB21" i="9"/>
  <c r="M21" i="9"/>
  <c r="P21" i="9"/>
  <c r="Y21" i="12"/>
  <c r="J21" i="12"/>
  <c r="V21" i="12"/>
  <c r="N21" i="12"/>
  <c r="R21" i="12"/>
  <c r="Z21" i="12"/>
  <c r="K21" i="12"/>
  <c r="O21" i="12"/>
  <c r="S21" i="12"/>
  <c r="W21" i="12"/>
  <c r="AA21" i="12"/>
  <c r="I21" i="10"/>
  <c r="M21" i="10"/>
  <c r="Q21" i="10"/>
  <c r="U21" i="10"/>
  <c r="Y21" i="10"/>
  <c r="H21" i="12"/>
  <c r="L21" i="12"/>
  <c r="P21" i="12"/>
  <c r="T21" i="12"/>
  <c r="X21" i="12"/>
  <c r="K21" i="9"/>
  <c r="O21" i="9"/>
  <c r="S21" i="9"/>
  <c r="W21" i="9"/>
  <c r="J21" i="10"/>
  <c r="N21" i="10"/>
  <c r="R21" i="10"/>
  <c r="V21" i="10"/>
  <c r="H19" i="8"/>
  <c r="H17" i="8"/>
  <c r="AA14" i="8" s="1"/>
  <c r="M14" i="8"/>
  <c r="L14" i="8"/>
  <c r="K14" i="8"/>
  <c r="J14" i="8"/>
  <c r="I14" i="8"/>
  <c r="H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V14" i="8" l="1"/>
  <c r="X14" i="8"/>
  <c r="Y14" i="8"/>
  <c r="Z14" i="8"/>
  <c r="AB14" i="8"/>
  <c r="N14" i="8"/>
  <c r="P14" i="8"/>
  <c r="Q14" i="8"/>
  <c r="R14" i="8"/>
  <c r="T14" i="8"/>
  <c r="U14" i="8"/>
  <c r="O14" i="8"/>
  <c r="S14" i="8"/>
  <c r="W14" i="8"/>
  <c r="U14" i="7"/>
  <c r="T14" i="7"/>
  <c r="R14" i="7"/>
  <c r="Q14" i="7"/>
  <c r="P14" i="7"/>
  <c r="N14" i="7"/>
  <c r="I14" i="7"/>
  <c r="H17" i="7"/>
  <c r="AA14" i="7" s="1"/>
  <c r="M28" i="7"/>
  <c r="L28" i="7"/>
  <c r="K28" i="7"/>
  <c r="M25" i="7"/>
  <c r="L25" i="7"/>
  <c r="K25" i="7"/>
  <c r="I23" i="7"/>
  <c r="H19" i="7"/>
  <c r="AB13" i="7" s="1"/>
  <c r="Q13" i="7"/>
  <c r="M13" i="7"/>
  <c r="I13" i="7"/>
  <c r="J14" i="7" l="1"/>
  <c r="AB14" i="7"/>
  <c r="H14" i="7"/>
  <c r="X14" i="7"/>
  <c r="L14" i="7"/>
  <c r="V14" i="7"/>
  <c r="Y14" i="7"/>
  <c r="M14" i="7"/>
  <c r="Z14" i="7"/>
  <c r="K14" i="7"/>
  <c r="O14" i="7"/>
  <c r="S14" i="7"/>
  <c r="W14" i="7"/>
  <c r="U13" i="7"/>
  <c r="J13" i="7"/>
  <c r="N13" i="7"/>
  <c r="R13" i="7"/>
  <c r="V13" i="7"/>
  <c r="Z13" i="7"/>
  <c r="K13" i="7"/>
  <c r="O13" i="7"/>
  <c r="S13" i="7"/>
  <c r="W13" i="7"/>
  <c r="AA13" i="7"/>
  <c r="Y13" i="7"/>
  <c r="H13" i="7"/>
  <c r="L13" i="7"/>
  <c r="P13" i="7"/>
  <c r="T13" i="7"/>
  <c r="X13" i="7"/>
  <c r="H18" i="6" l="1"/>
  <c r="Z13" i="6" s="1"/>
  <c r="AB13" i="6"/>
  <c r="AA13" i="6"/>
  <c r="Y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J13" i="6" l="1"/>
  <c r="N13" i="6"/>
  <c r="R13" i="6"/>
  <c r="V13" i="6"/>
</calcChain>
</file>

<file path=xl/sharedStrings.xml><?xml version="1.0" encoding="utf-8"?>
<sst xmlns="http://schemas.openxmlformats.org/spreadsheetml/2006/main" count="436" uniqueCount="64">
  <si>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</si>
  <si>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</si>
  <si>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</si>
  <si>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</si>
  <si>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</si>
  <si>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</si>
  <si>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</si>
  <si>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</si>
  <si>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</si>
  <si>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</si>
  <si>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</si>
  <si>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</si>
  <si>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</si>
  <si>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</si>
  <si>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</si>
  <si>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</si>
  <si>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</si>
  <si>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</si>
  <si>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</si>
  <si>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</si>
  <si>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</si>
  <si>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</si>
  <si>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</si>
  <si>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</si>
  <si>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</si>
  <si>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</si>
  <si>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</si>
  <si>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</si>
  <si>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</si>
  <si>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</si>
  <si>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</si>
  <si>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</si>
  <si>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</si>
  <si>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</si>
  <si>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</si>
  <si>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</si>
  <si>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</si>
  <si>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</si>
  <si>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</si>
  <si>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</si>
  <si>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</si>
  <si>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</si>
  <si>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TrackRod.sInboard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</si>
  <si>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</si>
  <si>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</si>
  <si>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</si>
  <si>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</si>
  <si>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</si>
  <si>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</si>
  <si>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</si>
  <si>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</si>
  <si>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</si>
  <si>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</si>
  <si>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WheelDrivenRack1UJoint</t>
  </si>
  <si>
    <t>WheelDrivenRack1UJoint_Achilles</t>
  </si>
  <si>
    <t>ratio</t>
  </si>
  <si>
    <t>Sedan</t>
  </si>
  <si>
    <t>FSAE</t>
  </si>
  <si>
    <t>Original values Pinion sMount</t>
  </si>
  <si>
    <t>Original values Rack sMount</t>
  </si>
  <si>
    <t>Offset (original - current)</t>
  </si>
  <si>
    <t>Pinion sMount is calculated</t>
  </si>
  <si>
    <t>Pinion sMount taken from WDrivenRack_HambaLG_f</t>
  </si>
  <si>
    <t>WheelDrivenRack1UJoint_Ch2_Achilles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</si>
</sst>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horizontal="right"/>
    </xf>
    <xf numFmtId="164" fontId="2" fillId="7" borderId="0" xfId="0" applyNumberFormat="1" applyFont="1" applyFill="1"/>
    <xf numFmtId="0" fontId="2" fillId="7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3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theme="8" tint="-0.249977111117893"/>
  </sheetPr>
  <dimension ref="A1:AB30"/>
  <sheetViews>
    <sheetView workbookViewId="0">
      <pane xSplit="3" ySplit="1" topLeftCell="D5" activePane="bottomRight" state="frozen"/>
      <selection activeCell="S33" sqref="S33"/>
      <selection pane="topRight" activeCell="S33" sqref="S33"/>
      <selection pane="bottomLeft" activeCell="S33" sqref="S33"/>
      <selection pane="bottomRight" activeCell="C18" sqref="C18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47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36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0.15379999999999999</v>
      </c>
      <c r="G6" s="6">
        <v>0.65</v>
      </c>
      <c r="H6" s="6">
        <v>0.24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27</v>
      </c>
      <c r="C10" s="5"/>
      <c r="D10" t="s">
        <v>22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16</v>
      </c>
      <c r="E11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11" t="s">
        <v>56</v>
      </c>
    </row>
    <row r="13" spans="1:28" x14ac:dyDescent="0.25">
      <c r="A13" s="4" t="s">
        <v>20</v>
      </c>
      <c r="B13" s="5" t="s">
        <v>21</v>
      </c>
      <c r="C13" s="5"/>
      <c r="D13" t="s">
        <v>22</v>
      </c>
      <c r="E13" t="s">
        <v>23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24</v>
      </c>
      <c r="C14" s="5"/>
      <c r="D14" t="s">
        <v>11</v>
      </c>
      <c r="E14" t="s">
        <v>25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31" priority="4" operator="equal">
      <formula>"class"</formula>
    </cfRule>
  </conditionalFormatting>
  <conditionalFormatting sqref="A4:B14">
    <cfRule type="cellIs" dxfId="30" priority="2" operator="equal">
      <formula>"class"</formula>
    </cfRule>
  </conditionalFormatting>
  <conditionalFormatting sqref="A25:B28">
    <cfRule type="cellIs" dxfId="29" priority="6" operator="equal">
      <formula>"class"</formula>
    </cfRule>
  </conditionalFormatting>
  <conditionalFormatting sqref="E5:E1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theme="8" tint="-0.249977111117893"/>
  </sheetPr>
  <dimension ref="A1:AB33"/>
  <sheetViews>
    <sheetView workbookViewId="0">
      <pane xSplit="3" ySplit="1" topLeftCell="D5" activePane="bottomRight" state="frozen"/>
      <selection activeCell="S33" sqref="S33"/>
      <selection pane="topRight" activeCell="S33" sqref="S33"/>
      <selection pane="bottomLeft" activeCell="S33" sqref="S33"/>
      <selection pane="bottomRight" activeCell="P18" sqref="P18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46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41</v>
      </c>
      <c r="L4" t="s">
        <v>59</v>
      </c>
      <c r="P4" t="s">
        <v>60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0.15379999999999999</v>
      </c>
      <c r="G5" s="11">
        <v>0</v>
      </c>
      <c r="H5" s="6">
        <v>0.24</v>
      </c>
      <c r="L5" s="11">
        <v>0.3</v>
      </c>
      <c r="M5" s="11">
        <v>0</v>
      </c>
      <c r="N5" s="6">
        <v>0.50249999999999995</v>
      </c>
      <c r="P5" s="18">
        <f>L5-F5</f>
        <v>0.1462</v>
      </c>
      <c r="Q5" s="18">
        <f t="shared" ref="Q5:R5" si="0">M5-G5</f>
        <v>0</v>
      </c>
      <c r="R5" s="18">
        <f t="shared" si="0"/>
        <v>0.26249999999999996</v>
      </c>
      <c r="U5" s="6"/>
      <c r="V5" s="11"/>
      <c r="W5" s="6"/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0.15379999999999999</v>
      </c>
      <c r="G6" s="6">
        <v>0.65</v>
      </c>
      <c r="H6" s="6">
        <v>0.24</v>
      </c>
      <c r="J6" s="12" t="s">
        <v>15</v>
      </c>
      <c r="U6" s="6"/>
      <c r="V6" s="6"/>
      <c r="W6" s="6"/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56</v>
      </c>
    </row>
    <row r="13" spans="1:28" x14ac:dyDescent="0.25">
      <c r="A13" s="4" t="s">
        <v>31</v>
      </c>
      <c r="B13" s="5" t="s">
        <v>11</v>
      </c>
      <c r="C13" s="5"/>
      <c r="D13" t="s">
        <v>16</v>
      </c>
      <c r="E13" s="5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30</v>
      </c>
      <c r="C14" s="5"/>
      <c r="D14" t="s">
        <v>11</v>
      </c>
      <c r="E14" s="5"/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33</v>
      </c>
      <c r="B15" s="5" t="s">
        <v>11</v>
      </c>
      <c r="C15" s="5"/>
      <c r="D15" t="s">
        <v>16</v>
      </c>
      <c r="E15" s="5"/>
      <c r="F15" s="11"/>
      <c r="G15" s="11"/>
      <c r="H15" s="11">
        <v>0.2</v>
      </c>
    </row>
    <row r="16" spans="1:28" x14ac:dyDescent="0.25">
      <c r="A16" s="4" t="s">
        <v>32</v>
      </c>
      <c r="B16" s="5" t="s">
        <v>11</v>
      </c>
      <c r="C16" s="5"/>
      <c r="D16" t="s">
        <v>16</v>
      </c>
      <c r="E16" s="5"/>
      <c r="H16" s="11">
        <v>0.2</v>
      </c>
    </row>
    <row r="17" spans="1:28" x14ac:dyDescent="0.25">
      <c r="A17" s="4"/>
      <c r="B17" s="5" t="s">
        <v>30</v>
      </c>
      <c r="C17" s="5"/>
      <c r="D17" t="s">
        <v>11</v>
      </c>
      <c r="E17" s="5"/>
      <c r="H17">
        <v>0.4</v>
      </c>
      <c r="L17" t="s">
        <v>58</v>
      </c>
    </row>
    <row r="18" spans="1:28" x14ac:dyDescent="0.25">
      <c r="A18" s="4" t="s">
        <v>28</v>
      </c>
      <c r="B18" s="5" t="s">
        <v>10</v>
      </c>
      <c r="C18" s="5"/>
      <c r="D18" t="s">
        <v>11</v>
      </c>
      <c r="E18" s="5"/>
      <c r="F18" s="18">
        <f>L18-P5</f>
        <v>0.13380000000000003</v>
      </c>
      <c r="G18" s="18">
        <f>M18-Q5</f>
        <v>0.2</v>
      </c>
      <c r="H18" s="18">
        <f>N18-R5</f>
        <v>0.20535898384862206</v>
      </c>
      <c r="L18">
        <v>0.28000000000000003</v>
      </c>
      <c r="M18">
        <v>0.2</v>
      </c>
      <c r="N18">
        <v>0.46785898384862201</v>
      </c>
      <c r="P18" t="s">
        <v>61</v>
      </c>
    </row>
    <row r="19" spans="1:28" x14ac:dyDescent="0.25">
      <c r="A19" s="4"/>
      <c r="B19" s="5" t="s">
        <v>29</v>
      </c>
      <c r="C19" s="5"/>
      <c r="D19" t="s">
        <v>11</v>
      </c>
      <c r="E19" s="5"/>
      <c r="H19">
        <v>9.6000000000000002E-2</v>
      </c>
    </row>
    <row r="20" spans="1:28" x14ac:dyDescent="0.25">
      <c r="A20" s="4"/>
      <c r="B20" s="5" t="s">
        <v>11</v>
      </c>
      <c r="C20" s="5"/>
      <c r="D20" t="s">
        <v>16</v>
      </c>
      <c r="E20" s="5"/>
      <c r="H20">
        <v>0.05</v>
      </c>
    </row>
    <row r="21" spans="1:28" x14ac:dyDescent="0.25">
      <c r="A21" s="4" t="s">
        <v>20</v>
      </c>
      <c r="B21" s="5" t="s">
        <v>21</v>
      </c>
      <c r="C21" s="5"/>
      <c r="D21" t="s">
        <v>22</v>
      </c>
      <c r="E21" s="15" t="s">
        <v>34</v>
      </c>
      <c r="F21" s="16"/>
      <c r="G21" s="16"/>
      <c r="H21" s="20">
        <f>H26*$H$27</f>
        <v>-3.1415700000000002</v>
      </c>
      <c r="I21" s="20">
        <f t="shared" ref="I21:AB21" si="1">I26*$H$27</f>
        <v>-2.8274130000000004</v>
      </c>
      <c r="J21" s="20">
        <f t="shared" si="1"/>
        <v>-2.5132560000000002</v>
      </c>
      <c r="K21" s="20">
        <f t="shared" si="1"/>
        <v>-2.1990990000000004</v>
      </c>
      <c r="L21" s="20">
        <f t="shared" si="1"/>
        <v>-1.8849420000000003</v>
      </c>
      <c r="M21" s="20">
        <f t="shared" si="1"/>
        <v>-1.5707850000000001</v>
      </c>
      <c r="N21" s="20">
        <f t="shared" si="1"/>
        <v>-1.2566280000000001</v>
      </c>
      <c r="O21" s="20">
        <f t="shared" si="1"/>
        <v>-0.94247100000000017</v>
      </c>
      <c r="P21" s="20">
        <f t="shared" si="1"/>
        <v>-0.62831400000000004</v>
      </c>
      <c r="Q21" s="20">
        <f t="shared" si="1"/>
        <v>-0.31415700000000002</v>
      </c>
      <c r="R21" s="20">
        <f t="shared" si="1"/>
        <v>0</v>
      </c>
      <c r="S21" s="20">
        <f t="shared" si="1"/>
        <v>0.31415700000000002</v>
      </c>
      <c r="T21" s="20">
        <f t="shared" si="1"/>
        <v>0.62831400000000004</v>
      </c>
      <c r="U21" s="20">
        <f t="shared" si="1"/>
        <v>0.94247100000000017</v>
      </c>
      <c r="V21" s="20">
        <f t="shared" si="1"/>
        <v>1.2566280000000001</v>
      </c>
      <c r="W21" s="20">
        <f t="shared" si="1"/>
        <v>1.5707850000000001</v>
      </c>
      <c r="X21" s="20">
        <f t="shared" si="1"/>
        <v>1.8849420000000003</v>
      </c>
      <c r="Y21" s="20">
        <f t="shared" si="1"/>
        <v>2.1990990000000004</v>
      </c>
      <c r="Z21" s="20">
        <f t="shared" si="1"/>
        <v>2.5132560000000002</v>
      </c>
      <c r="AA21" s="20">
        <f t="shared" si="1"/>
        <v>2.8274130000000004</v>
      </c>
      <c r="AB21" s="20">
        <f t="shared" si="1"/>
        <v>3.1415700000000002</v>
      </c>
    </row>
    <row r="22" spans="1:28" x14ac:dyDescent="0.25">
      <c r="A22" s="4"/>
      <c r="B22" s="5" t="s">
        <v>24</v>
      </c>
      <c r="C22" s="5"/>
      <c r="D22" t="s">
        <v>11</v>
      </c>
      <c r="E22" s="15" t="s">
        <v>35</v>
      </c>
      <c r="F22" s="16"/>
      <c r="G22" s="16"/>
      <c r="H22" s="19">
        <f>H24*$H$17</f>
        <v>-0.12</v>
      </c>
      <c r="I22" s="19">
        <f t="shared" ref="I22:AB22" si="2">I24*$H$17</f>
        <v>-0.10920000000000002</v>
      </c>
      <c r="J22" s="19">
        <f t="shared" si="2"/>
        <v>-9.7440000000000013E-2</v>
      </c>
      <c r="K22" s="19">
        <f t="shared" si="2"/>
        <v>-8.448E-2</v>
      </c>
      <c r="L22" s="19">
        <f t="shared" si="2"/>
        <v>-7.1120000000000003E-2</v>
      </c>
      <c r="M22" s="19">
        <f t="shared" si="2"/>
        <v>-5.8480000000000004E-2</v>
      </c>
      <c r="N22" s="19">
        <f t="shared" si="2"/>
        <v>-4.7120000000000002E-2</v>
      </c>
      <c r="O22" s="19">
        <f t="shared" si="2"/>
        <v>-3.6480000000000005E-2</v>
      </c>
      <c r="P22" s="19">
        <f t="shared" si="2"/>
        <v>-2.5440000000000004E-2</v>
      </c>
      <c r="Q22" s="19">
        <f t="shared" si="2"/>
        <v>-1.3200000000000002E-2</v>
      </c>
      <c r="R22" s="19">
        <f t="shared" si="2"/>
        <v>0</v>
      </c>
      <c r="S22" s="19">
        <f t="shared" si="2"/>
        <v>1.3200000000000002E-2</v>
      </c>
      <c r="T22" s="19">
        <f t="shared" si="2"/>
        <v>2.5440000000000004E-2</v>
      </c>
      <c r="U22" s="19">
        <f t="shared" si="2"/>
        <v>3.6480000000000005E-2</v>
      </c>
      <c r="V22" s="19">
        <f t="shared" si="2"/>
        <v>4.7120000000000002E-2</v>
      </c>
      <c r="W22" s="19">
        <f t="shared" si="2"/>
        <v>5.852000000000001E-2</v>
      </c>
      <c r="X22" s="19">
        <f t="shared" si="2"/>
        <v>7.1120000000000003E-2</v>
      </c>
      <c r="Y22" s="19">
        <f t="shared" si="2"/>
        <v>8.448E-2</v>
      </c>
      <c r="Z22" s="19">
        <f t="shared" si="2"/>
        <v>9.7440000000000013E-2</v>
      </c>
      <c r="AA22" s="19">
        <f t="shared" si="2"/>
        <v>0.10920000000000002</v>
      </c>
      <c r="AB22" s="19">
        <f t="shared" si="2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B26" s="13"/>
      <c r="F26" s="6"/>
      <c r="G26" s="6"/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B27" s="13"/>
      <c r="H27">
        <f>3.14157/180</f>
        <v>1.7453166666666669E-2</v>
      </c>
    </row>
    <row r="29" spans="1:28" x14ac:dyDescent="0.25">
      <c r="F29" s="6"/>
      <c r="G29" s="6"/>
      <c r="H29" s="6"/>
    </row>
    <row r="30" spans="1:28" x14ac:dyDescent="0.25">
      <c r="B30" s="13"/>
      <c r="H30" s="14"/>
    </row>
    <row r="31" spans="1:28" x14ac:dyDescent="0.25">
      <c r="B31" s="13"/>
      <c r="H31" s="14"/>
    </row>
    <row r="32" spans="1:28" x14ac:dyDescent="0.25">
      <c r="E32" s="15" t="s">
        <v>37</v>
      </c>
      <c r="F32" s="17"/>
      <c r="G32" s="17"/>
      <c r="H32" s="17"/>
      <c r="I32" s="15"/>
      <c r="J32" s="15"/>
    </row>
    <row r="33" spans="5:10" x14ac:dyDescent="0.25">
      <c r="E33" s="15" t="s">
        <v>38</v>
      </c>
      <c r="F33" s="17"/>
      <c r="G33" s="17"/>
      <c r="H33" s="17"/>
      <c r="I33" s="15"/>
      <c r="J33" s="15"/>
    </row>
  </sheetData>
  <conditionalFormatting sqref="A30:A31">
    <cfRule type="cellIs" dxfId="27" priority="6" operator="equal">
      <formula>"class"</formula>
    </cfRule>
  </conditionalFormatting>
  <conditionalFormatting sqref="A4:B22">
    <cfRule type="cellIs" dxfId="26" priority="3" operator="equal">
      <formula>"class"</formula>
    </cfRule>
  </conditionalFormatting>
  <conditionalFormatting sqref="A26:B29">
    <cfRule type="cellIs" dxfId="25" priority="8" operator="equal">
      <formula>"class"</formula>
    </cfRule>
  </conditionalFormatting>
  <conditionalFormatting sqref="E5:E22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F5" sqref="F5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45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40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0.15379999999999999</v>
      </c>
      <c r="G6" s="6">
        <v>0.65</v>
      </c>
      <c r="H6" s="6">
        <v>0.24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56</v>
      </c>
    </row>
    <row r="13" spans="1:28" x14ac:dyDescent="0.25">
      <c r="A13" s="4" t="s">
        <v>31</v>
      </c>
      <c r="B13" s="5" t="s">
        <v>11</v>
      </c>
      <c r="C13" s="5"/>
      <c r="D13" t="s">
        <v>16</v>
      </c>
      <c r="E13" s="5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30</v>
      </c>
      <c r="C14" s="5"/>
      <c r="D14" t="s">
        <v>11</v>
      </c>
      <c r="E14" s="5"/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33</v>
      </c>
      <c r="B15" s="5" t="s">
        <v>11</v>
      </c>
      <c r="C15" s="5"/>
      <c r="D15" t="s">
        <v>16</v>
      </c>
      <c r="E15" s="5"/>
      <c r="F15" s="11"/>
      <c r="G15" s="11"/>
      <c r="H15" s="11">
        <v>0.2</v>
      </c>
    </row>
    <row r="16" spans="1:28" x14ac:dyDescent="0.25">
      <c r="A16" s="4" t="s">
        <v>32</v>
      </c>
      <c r="B16" s="5" t="s">
        <v>11</v>
      </c>
      <c r="C16" s="5"/>
      <c r="D16" t="s">
        <v>16</v>
      </c>
      <c r="E16" s="5"/>
      <c r="H16" s="11">
        <v>0.2</v>
      </c>
    </row>
    <row r="17" spans="1:28" x14ac:dyDescent="0.25">
      <c r="A17" s="4"/>
      <c r="B17" s="5" t="s">
        <v>30</v>
      </c>
      <c r="C17" s="5"/>
      <c r="D17" t="s">
        <v>11</v>
      </c>
      <c r="E17" s="5"/>
      <c r="H17">
        <v>0.4</v>
      </c>
    </row>
    <row r="18" spans="1:28" x14ac:dyDescent="0.25">
      <c r="A18" s="4" t="s">
        <v>28</v>
      </c>
      <c r="B18" s="5" t="s">
        <v>10</v>
      </c>
      <c r="C18" s="5"/>
      <c r="D18" t="s">
        <v>11</v>
      </c>
      <c r="E18" s="5"/>
      <c r="F18">
        <v>0.13380000000000003</v>
      </c>
      <c r="G18">
        <v>0.2</v>
      </c>
      <c r="H18">
        <v>0.20535898384862206</v>
      </c>
      <c r="L18" t="s">
        <v>62</v>
      </c>
    </row>
    <row r="19" spans="1:28" x14ac:dyDescent="0.25">
      <c r="A19" s="4"/>
      <c r="B19" s="5" t="s">
        <v>29</v>
      </c>
      <c r="C19" s="5"/>
      <c r="D19" t="s">
        <v>11</v>
      </c>
      <c r="E19" s="5"/>
      <c r="H19">
        <v>9.6000000000000002E-2</v>
      </c>
    </row>
    <row r="20" spans="1:28" x14ac:dyDescent="0.25">
      <c r="A20" s="4"/>
      <c r="B20" s="5" t="s">
        <v>11</v>
      </c>
      <c r="C20" s="5"/>
      <c r="D20" t="s">
        <v>16</v>
      </c>
      <c r="E20" s="5"/>
      <c r="H20">
        <v>0.05</v>
      </c>
    </row>
    <row r="21" spans="1:28" x14ac:dyDescent="0.25">
      <c r="A21" s="4" t="s">
        <v>20</v>
      </c>
      <c r="B21" s="5" t="s">
        <v>21</v>
      </c>
      <c r="C21" s="5"/>
      <c r="D21" t="s">
        <v>22</v>
      </c>
      <c r="E21" s="5" t="s">
        <v>23</v>
      </c>
      <c r="F21" s="11"/>
      <c r="G21" s="11"/>
      <c r="H21" s="20">
        <f>H26*$H$27</f>
        <v>-3.1415700000000002</v>
      </c>
      <c r="I21" s="20">
        <f t="shared" ref="I21:AB21" si="0">I26*$H$27</f>
        <v>-2.8274130000000004</v>
      </c>
      <c r="J21" s="20">
        <f t="shared" si="0"/>
        <v>-2.5132560000000002</v>
      </c>
      <c r="K21" s="20">
        <f t="shared" si="0"/>
        <v>-2.1990990000000004</v>
      </c>
      <c r="L21" s="20">
        <f t="shared" si="0"/>
        <v>-1.8849420000000003</v>
      </c>
      <c r="M21" s="20">
        <f t="shared" si="0"/>
        <v>-1.5707850000000001</v>
      </c>
      <c r="N21" s="20">
        <f t="shared" si="0"/>
        <v>-1.2566280000000001</v>
      </c>
      <c r="O21" s="20">
        <f t="shared" si="0"/>
        <v>-0.94247100000000017</v>
      </c>
      <c r="P21" s="20">
        <f t="shared" si="0"/>
        <v>-0.62831400000000004</v>
      </c>
      <c r="Q21" s="20">
        <f t="shared" si="0"/>
        <v>-0.31415700000000002</v>
      </c>
      <c r="R21" s="20">
        <f t="shared" si="0"/>
        <v>0</v>
      </c>
      <c r="S21" s="20">
        <f t="shared" si="0"/>
        <v>0.31415700000000002</v>
      </c>
      <c r="T21" s="20">
        <f t="shared" si="0"/>
        <v>0.62831400000000004</v>
      </c>
      <c r="U21" s="20">
        <f t="shared" si="0"/>
        <v>0.94247100000000017</v>
      </c>
      <c r="V21" s="20">
        <f t="shared" si="0"/>
        <v>1.2566280000000001</v>
      </c>
      <c r="W21" s="20">
        <f t="shared" si="0"/>
        <v>1.5707850000000001</v>
      </c>
      <c r="X21" s="20">
        <f t="shared" si="0"/>
        <v>1.8849420000000003</v>
      </c>
      <c r="Y21" s="20">
        <f t="shared" si="0"/>
        <v>2.1990990000000004</v>
      </c>
      <c r="Z21" s="20">
        <f t="shared" si="0"/>
        <v>2.5132560000000002</v>
      </c>
      <c r="AA21" s="20">
        <f t="shared" si="0"/>
        <v>2.8274130000000004</v>
      </c>
      <c r="AB21" s="20">
        <f t="shared" si="0"/>
        <v>3.1415700000000002</v>
      </c>
    </row>
    <row r="22" spans="1:28" x14ac:dyDescent="0.25">
      <c r="A22" s="4"/>
      <c r="B22" s="5" t="s">
        <v>24</v>
      </c>
      <c r="C22" s="5"/>
      <c r="D22" t="s">
        <v>11</v>
      </c>
      <c r="E22" s="5" t="s">
        <v>25</v>
      </c>
      <c r="F22" s="11"/>
      <c r="G22" s="11"/>
      <c r="H22" s="19">
        <f>H24*$H$17</f>
        <v>-0.12</v>
      </c>
      <c r="I22" s="19">
        <f t="shared" ref="I22:AB22" si="1">I24*$H$17</f>
        <v>-0.10920000000000002</v>
      </c>
      <c r="J22" s="19">
        <f t="shared" si="1"/>
        <v>-9.7440000000000013E-2</v>
      </c>
      <c r="K22" s="19">
        <f t="shared" si="1"/>
        <v>-8.448E-2</v>
      </c>
      <c r="L22" s="19">
        <f t="shared" si="1"/>
        <v>-7.1120000000000003E-2</v>
      </c>
      <c r="M22" s="19">
        <f t="shared" si="1"/>
        <v>-5.8480000000000004E-2</v>
      </c>
      <c r="N22" s="19">
        <f t="shared" si="1"/>
        <v>-4.7120000000000002E-2</v>
      </c>
      <c r="O22" s="19">
        <f t="shared" si="1"/>
        <v>-3.6480000000000005E-2</v>
      </c>
      <c r="P22" s="19">
        <f t="shared" si="1"/>
        <v>-2.5440000000000004E-2</v>
      </c>
      <c r="Q22" s="19">
        <f t="shared" si="1"/>
        <v>-1.3200000000000002E-2</v>
      </c>
      <c r="R22" s="19">
        <f t="shared" si="1"/>
        <v>0</v>
      </c>
      <c r="S22" s="19">
        <f t="shared" si="1"/>
        <v>1.3200000000000002E-2</v>
      </c>
      <c r="T22" s="19">
        <f t="shared" si="1"/>
        <v>2.5440000000000004E-2</v>
      </c>
      <c r="U22" s="19">
        <f t="shared" si="1"/>
        <v>3.6480000000000005E-2</v>
      </c>
      <c r="V22" s="19">
        <f t="shared" si="1"/>
        <v>4.7120000000000002E-2</v>
      </c>
      <c r="W22" s="19">
        <f t="shared" si="1"/>
        <v>5.852000000000001E-2</v>
      </c>
      <c r="X22" s="19">
        <f t="shared" si="1"/>
        <v>7.1120000000000003E-2</v>
      </c>
      <c r="Y22" s="19">
        <f t="shared" si="1"/>
        <v>8.448E-2</v>
      </c>
      <c r="Z22" s="19">
        <f t="shared" si="1"/>
        <v>9.7440000000000013E-2</v>
      </c>
      <c r="AA22" s="19">
        <f t="shared" si="1"/>
        <v>0.10920000000000002</v>
      </c>
      <c r="AB22" s="19">
        <f t="shared" si="1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F27" s="6"/>
      <c r="G27" s="6"/>
      <c r="H27">
        <f>3.14157/180</f>
        <v>1.7453166666666669E-2</v>
      </c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23" priority="5" operator="equal">
      <formula>"class"</formula>
    </cfRule>
  </conditionalFormatting>
  <conditionalFormatting sqref="A4:B22">
    <cfRule type="cellIs" dxfId="22" priority="2" operator="equal">
      <formula>"class"</formula>
    </cfRule>
  </conditionalFormatting>
  <conditionalFormatting sqref="A33:B36">
    <cfRule type="cellIs" dxfId="21" priority="7" operator="equal">
      <formula>"class"</formula>
    </cfRule>
  </conditionalFormatting>
  <conditionalFormatting sqref="E5:E22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Q29" sqref="Q29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44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39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0.15379999999999999</v>
      </c>
      <c r="G6" s="6">
        <v>0.65</v>
      </c>
      <c r="H6" s="6">
        <v>0.24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56</v>
      </c>
    </row>
    <row r="13" spans="1:28" x14ac:dyDescent="0.25">
      <c r="A13" s="4" t="s">
        <v>31</v>
      </c>
      <c r="B13" s="5" t="s">
        <v>11</v>
      </c>
      <c r="C13" s="5"/>
      <c r="D13" t="s">
        <v>16</v>
      </c>
      <c r="E13" s="5"/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30</v>
      </c>
      <c r="C14" s="5"/>
      <c r="D14" t="s">
        <v>11</v>
      </c>
      <c r="E14" s="5"/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33</v>
      </c>
      <c r="B15" s="5" t="s">
        <v>11</v>
      </c>
      <c r="C15" s="5"/>
      <c r="D15" t="s">
        <v>16</v>
      </c>
      <c r="E15" s="5"/>
      <c r="F15" s="11"/>
      <c r="G15" s="11"/>
      <c r="H15" s="11">
        <v>0.2</v>
      </c>
    </row>
    <row r="16" spans="1:28" x14ac:dyDescent="0.25">
      <c r="A16" s="4" t="s">
        <v>32</v>
      </c>
      <c r="B16" s="5" t="s">
        <v>11</v>
      </c>
      <c r="C16" s="5"/>
      <c r="D16" t="s">
        <v>16</v>
      </c>
      <c r="E16" s="5"/>
      <c r="H16" s="11">
        <v>0.2</v>
      </c>
    </row>
    <row r="17" spans="1:28" x14ac:dyDescent="0.25">
      <c r="A17" s="4"/>
      <c r="B17" s="5" t="s">
        <v>30</v>
      </c>
      <c r="C17" s="5"/>
      <c r="D17" t="s">
        <v>11</v>
      </c>
      <c r="E17" s="5"/>
      <c r="H17">
        <v>0.4</v>
      </c>
    </row>
    <row r="18" spans="1:28" x14ac:dyDescent="0.25">
      <c r="A18" s="4" t="s">
        <v>28</v>
      </c>
      <c r="B18" s="5" t="s">
        <v>10</v>
      </c>
      <c r="C18" s="5"/>
      <c r="D18" t="s">
        <v>11</v>
      </c>
      <c r="E18" s="5"/>
      <c r="F18">
        <v>0.13380000000000003</v>
      </c>
      <c r="G18">
        <v>0.2</v>
      </c>
      <c r="H18">
        <v>0.20535898384862206</v>
      </c>
      <c r="L18" t="s">
        <v>62</v>
      </c>
    </row>
    <row r="19" spans="1:28" x14ac:dyDescent="0.25">
      <c r="A19" s="4"/>
      <c r="B19" s="5" t="s">
        <v>29</v>
      </c>
      <c r="C19" s="5"/>
      <c r="D19" t="s">
        <v>11</v>
      </c>
      <c r="E19" s="5"/>
      <c r="H19">
        <v>9.6000000000000002E-2</v>
      </c>
    </row>
    <row r="20" spans="1:28" x14ac:dyDescent="0.25">
      <c r="A20" s="4"/>
      <c r="B20" s="5" t="s">
        <v>11</v>
      </c>
      <c r="C20" s="5"/>
      <c r="D20" t="s">
        <v>16</v>
      </c>
      <c r="E20" s="5"/>
      <c r="H20">
        <v>0.05</v>
      </c>
    </row>
    <row r="21" spans="1:28" x14ac:dyDescent="0.25">
      <c r="A21" s="4" t="s">
        <v>20</v>
      </c>
      <c r="B21" s="5" t="s">
        <v>21</v>
      </c>
      <c r="C21" s="5"/>
      <c r="D21" t="s">
        <v>22</v>
      </c>
      <c r="E21" s="5" t="s">
        <v>23</v>
      </c>
      <c r="F21" s="11"/>
      <c r="G21" s="11"/>
      <c r="H21" s="11">
        <f>H25*$H$26</f>
        <v>-3.1415700000000002</v>
      </c>
      <c r="I21" s="11">
        <f t="shared" ref="I21:AB21" si="0">I25*$H$26</f>
        <v>-2.8274130000000004</v>
      </c>
      <c r="J21" s="11">
        <f t="shared" si="0"/>
        <v>-2.5132560000000002</v>
      </c>
      <c r="K21" s="11">
        <f t="shared" si="0"/>
        <v>-2.1990990000000004</v>
      </c>
      <c r="L21" s="11">
        <f t="shared" si="0"/>
        <v>-1.8849420000000003</v>
      </c>
      <c r="M21" s="11">
        <f t="shared" si="0"/>
        <v>-1.5707850000000001</v>
      </c>
      <c r="N21" s="11">
        <f t="shared" si="0"/>
        <v>-1.2566280000000001</v>
      </c>
      <c r="O21" s="11">
        <f t="shared" si="0"/>
        <v>-0.94247100000000017</v>
      </c>
      <c r="P21" s="11">
        <f t="shared" si="0"/>
        <v>-0.62831400000000004</v>
      </c>
      <c r="Q21" s="11">
        <f t="shared" si="0"/>
        <v>-0.31415700000000002</v>
      </c>
      <c r="R21" s="11">
        <f t="shared" si="0"/>
        <v>0</v>
      </c>
      <c r="S21" s="11">
        <f t="shared" si="0"/>
        <v>0.31415700000000002</v>
      </c>
      <c r="T21" s="11">
        <f t="shared" si="0"/>
        <v>0.62831400000000004</v>
      </c>
      <c r="U21" s="11">
        <f t="shared" si="0"/>
        <v>0.94247100000000017</v>
      </c>
      <c r="V21" s="11">
        <f t="shared" si="0"/>
        <v>1.2566280000000001</v>
      </c>
      <c r="W21" s="11">
        <f t="shared" si="0"/>
        <v>1.5707850000000001</v>
      </c>
      <c r="X21" s="11">
        <f t="shared" si="0"/>
        <v>1.8849420000000003</v>
      </c>
      <c r="Y21" s="11">
        <f t="shared" si="0"/>
        <v>2.1990990000000004</v>
      </c>
      <c r="Z21" s="11">
        <f t="shared" si="0"/>
        <v>2.5132560000000002</v>
      </c>
      <c r="AA21" s="11">
        <f t="shared" si="0"/>
        <v>2.8274130000000004</v>
      </c>
      <c r="AB21" s="11">
        <f t="shared" si="0"/>
        <v>3.1415700000000002</v>
      </c>
    </row>
    <row r="22" spans="1:28" x14ac:dyDescent="0.25">
      <c r="A22" s="4"/>
      <c r="B22" s="5" t="s">
        <v>24</v>
      </c>
      <c r="C22" s="5"/>
      <c r="D22" t="s">
        <v>11</v>
      </c>
      <c r="E22" s="5" t="s">
        <v>25</v>
      </c>
      <c r="F22" s="11"/>
      <c r="G22" s="11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6"/>
    </row>
    <row r="25" spans="1:28" x14ac:dyDescent="0.25">
      <c r="F25" s="6"/>
      <c r="G25" s="6"/>
      <c r="H25" s="11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x14ac:dyDescent="0.25">
      <c r="H26">
        <f>3.14157/180</f>
        <v>1.7453166666666669E-2</v>
      </c>
    </row>
    <row r="27" spans="1:28" x14ac:dyDescent="0.25">
      <c r="F27" s="6"/>
      <c r="G27" s="6"/>
      <c r="H27" s="6"/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19" priority="5" operator="equal">
      <formula>"class"</formula>
    </cfRule>
  </conditionalFormatting>
  <conditionalFormatting sqref="A4:B22">
    <cfRule type="cellIs" dxfId="18" priority="2" operator="equal">
      <formula>"class"</formula>
    </cfRule>
  </conditionalFormatting>
  <conditionalFormatting sqref="A33:B36">
    <cfRule type="cellIs" dxfId="17" priority="7" operator="equal">
      <formula>"class"</formula>
    </cfRule>
  </conditionalFormatting>
  <conditionalFormatting sqref="E5:E22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O25" sqref="O25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43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36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0.13708300000000001</v>
      </c>
      <c r="G5" s="11">
        <v>0</v>
      </c>
      <c r="H5" s="6">
        <v>0.20499999999999999</v>
      </c>
    </row>
    <row r="6" spans="1:28" x14ac:dyDescent="0.25">
      <c r="A6" s="4"/>
      <c r="B6" s="12" t="s">
        <v>13</v>
      </c>
      <c r="C6" s="5"/>
      <c r="D6" t="s">
        <v>11</v>
      </c>
      <c r="E6" s="12" t="s">
        <v>42</v>
      </c>
      <c r="F6" s="6">
        <v>0.13708300000000001</v>
      </c>
      <c r="G6" s="6">
        <v>0.439</v>
      </c>
      <c r="H6" s="6">
        <v>0.20499999999999999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11">
        <v>-1.0213531220517</v>
      </c>
      <c r="G9" s="11">
        <v>0.37675517503754502</v>
      </c>
      <c r="H9" s="11">
        <v>0.92326153885340301</v>
      </c>
      <c r="K9" t="s">
        <v>49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56</v>
      </c>
    </row>
    <row r="13" spans="1:28" x14ac:dyDescent="0.25">
      <c r="A13" s="4" t="s">
        <v>20</v>
      </c>
      <c r="B13" s="5" t="s">
        <v>21</v>
      </c>
      <c r="C13" s="5"/>
      <c r="D13" t="s">
        <v>22</v>
      </c>
      <c r="E13" s="5" t="s">
        <v>23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24</v>
      </c>
      <c r="C14" s="5"/>
      <c r="D14" t="s">
        <v>11</v>
      </c>
      <c r="E14" s="5" t="s">
        <v>25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  <c r="I21">
        <v>5</v>
      </c>
      <c r="K21" s="6">
        <v>-1.0213531220517</v>
      </c>
      <c r="L21" s="6">
        <v>0.37675517503754502</v>
      </c>
      <c r="M21" s="6">
        <v>0.92326153885340301</v>
      </c>
      <c r="N21" t="s">
        <v>50</v>
      </c>
    </row>
    <row r="22" spans="2:28" x14ac:dyDescent="0.25">
      <c r="F22" s="6"/>
      <c r="G22" s="6"/>
      <c r="H22" s="6"/>
      <c r="I22">
        <v>4</v>
      </c>
      <c r="K22" s="18">
        <v>-0.91420000000000001</v>
      </c>
      <c r="L22" s="18">
        <v>0.3755</v>
      </c>
      <c r="M22" s="18">
        <v>0.85660000000000003</v>
      </c>
    </row>
    <row r="23" spans="2:28" x14ac:dyDescent="0.25">
      <c r="F23" s="6"/>
      <c r="G23" s="6"/>
      <c r="H23" s="6"/>
      <c r="I23">
        <f>I21-I22</f>
        <v>1</v>
      </c>
      <c r="L23" s="18"/>
      <c r="M23" s="18"/>
    </row>
    <row r="24" spans="2:28" x14ac:dyDescent="0.25">
      <c r="F24" s="6"/>
      <c r="G24" s="6"/>
      <c r="H24" s="6"/>
      <c r="K24" s="6">
        <v>-1.2171799999999999</v>
      </c>
      <c r="L24" s="6">
        <v>0.45050000000000001</v>
      </c>
      <c r="M24" s="6">
        <v>0.82255</v>
      </c>
      <c r="N24" t="s">
        <v>51</v>
      </c>
    </row>
    <row r="25" spans="2:28" x14ac:dyDescent="0.25">
      <c r="B25" s="13"/>
      <c r="F25" s="6"/>
      <c r="G25" s="6"/>
      <c r="H25" s="6"/>
      <c r="K25" s="6">
        <f>K24+K21-K22</f>
        <v>-1.3243331220516996</v>
      </c>
      <c r="L25" s="6">
        <f>L24+L21-L22</f>
        <v>0.45175517503754498</v>
      </c>
      <c r="M25" s="6">
        <f>M24+M21-M22</f>
        <v>0.88921153885340298</v>
      </c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  <c r="K27" s="11">
        <v>1.2710307999999999</v>
      </c>
      <c r="L27" s="11">
        <v>0.55801000000000001</v>
      </c>
      <c r="M27" s="11">
        <v>1.2685808000000001</v>
      </c>
      <c r="N27" t="s">
        <v>52</v>
      </c>
    </row>
    <row r="28" spans="2:28" x14ac:dyDescent="0.25">
      <c r="F28" s="6"/>
      <c r="G28" s="6"/>
      <c r="H28" s="6"/>
      <c r="K28" s="18">
        <f>K27+K21-K22</f>
        <v>1.1638776779483</v>
      </c>
      <c r="L28" s="18">
        <f>L27+L21-L22</f>
        <v>0.55926517503754503</v>
      </c>
      <c r="M28" s="18">
        <f>M27+M21-M22</f>
        <v>1.3352423388534029</v>
      </c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5" priority="6" operator="equal">
      <formula>"class"</formula>
    </cfRule>
  </conditionalFormatting>
  <conditionalFormatting sqref="A4:B14">
    <cfRule type="cellIs" dxfId="14" priority="2" operator="equal">
      <formula>"class"</formula>
    </cfRule>
  </conditionalFormatting>
  <conditionalFormatting sqref="A25:B28">
    <cfRule type="cellIs" dxfId="13" priority="8" operator="equal">
      <formula>"class"</formula>
    </cfRule>
  </conditionalFormatting>
  <conditionalFormatting sqref="E5:E1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H9" sqref="H9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48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36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0.2238</v>
      </c>
      <c r="G5" s="11">
        <v>0</v>
      </c>
      <c r="H5" s="6">
        <v>0.33</v>
      </c>
    </row>
    <row r="6" spans="1:28" x14ac:dyDescent="0.25">
      <c r="A6" s="4"/>
      <c r="B6" s="12" t="s">
        <v>13</v>
      </c>
      <c r="C6" s="5"/>
      <c r="D6" t="s">
        <v>11</v>
      </c>
      <c r="E6" s="12" t="s">
        <v>42</v>
      </c>
      <c r="F6" s="6">
        <v>0.2238</v>
      </c>
      <c r="G6" s="6">
        <v>0.36</v>
      </c>
      <c r="H6" s="6">
        <v>0.33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11">
        <v>1.18</v>
      </c>
      <c r="G9" s="11">
        <v>0.55926517503754503</v>
      </c>
      <c r="H9" s="11">
        <v>1.34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0.78888879999999995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56</v>
      </c>
    </row>
    <row r="13" spans="1:28" x14ac:dyDescent="0.25">
      <c r="A13" s="4" t="s">
        <v>20</v>
      </c>
      <c r="B13" s="5" t="s">
        <v>21</v>
      </c>
      <c r="C13" s="5"/>
      <c r="D13" t="s">
        <v>22</v>
      </c>
      <c r="E13" s="5" t="s">
        <v>23</v>
      </c>
      <c r="F13" s="11"/>
      <c r="G13" s="11"/>
      <c r="H13" s="19">
        <f>H17*$H$18</f>
        <v>-3.1415700000000002</v>
      </c>
      <c r="I13" s="19">
        <f t="shared" ref="I13:AB13" si="0">I17*$H$18</f>
        <v>-2.8274130000000004</v>
      </c>
      <c r="J13" s="19">
        <f t="shared" si="0"/>
        <v>-2.5132560000000002</v>
      </c>
      <c r="K13" s="19">
        <f t="shared" si="0"/>
        <v>-2.1990990000000004</v>
      </c>
      <c r="L13" s="19">
        <f t="shared" si="0"/>
        <v>-1.8849420000000003</v>
      </c>
      <c r="M13" s="19">
        <f t="shared" si="0"/>
        <v>-1.5707850000000001</v>
      </c>
      <c r="N13" s="19">
        <f t="shared" si="0"/>
        <v>-1.2566280000000001</v>
      </c>
      <c r="O13" s="19">
        <f t="shared" si="0"/>
        <v>-0.94247100000000017</v>
      </c>
      <c r="P13" s="19">
        <f t="shared" si="0"/>
        <v>-0.62831400000000004</v>
      </c>
      <c r="Q13" s="19">
        <f t="shared" si="0"/>
        <v>-0.31415700000000002</v>
      </c>
      <c r="R13" s="22">
        <f t="shared" si="0"/>
        <v>0</v>
      </c>
      <c r="S13" s="19">
        <f t="shared" si="0"/>
        <v>0.31415700000000002</v>
      </c>
      <c r="T13" s="19">
        <f t="shared" si="0"/>
        <v>0.62831400000000004</v>
      </c>
      <c r="U13" s="19">
        <f t="shared" si="0"/>
        <v>0.94247100000000017</v>
      </c>
      <c r="V13" s="19">
        <f t="shared" si="0"/>
        <v>1.2566280000000001</v>
      </c>
      <c r="W13" s="19">
        <f t="shared" si="0"/>
        <v>1.5707850000000001</v>
      </c>
      <c r="X13" s="19">
        <f t="shared" si="0"/>
        <v>1.8849420000000003</v>
      </c>
      <c r="Y13" s="19">
        <f t="shared" si="0"/>
        <v>2.1990990000000004</v>
      </c>
      <c r="Z13" s="19">
        <f t="shared" si="0"/>
        <v>2.5132560000000002</v>
      </c>
      <c r="AA13" s="19">
        <f t="shared" si="0"/>
        <v>2.8274130000000004</v>
      </c>
      <c r="AB13" s="19">
        <f t="shared" si="0"/>
        <v>3.1415700000000002</v>
      </c>
    </row>
    <row r="14" spans="1:28" x14ac:dyDescent="0.25">
      <c r="A14" s="4"/>
      <c r="B14" s="5" t="s">
        <v>24</v>
      </c>
      <c r="C14" s="5"/>
      <c r="D14" t="s">
        <v>11</v>
      </c>
      <c r="E14" s="5" t="s">
        <v>25</v>
      </c>
      <c r="F14" s="11"/>
      <c r="G14" s="11"/>
      <c r="H14" s="19">
        <v>-0.3</v>
      </c>
      <c r="I14" s="21">
        <v>-0.27300000000000002</v>
      </c>
      <c r="J14" s="21">
        <v>-0.24360000000000001</v>
      </c>
      <c r="K14" s="21">
        <v>-0.2112</v>
      </c>
      <c r="L14" s="21">
        <v>-0.17780000000000001</v>
      </c>
      <c r="M14" s="21">
        <v>-0.1462</v>
      </c>
      <c r="N14" s="21">
        <v>-0.1178</v>
      </c>
      <c r="O14" s="21">
        <v>-9.1200000000000003E-2</v>
      </c>
      <c r="P14" s="21">
        <v>-6.3600000000000004E-2</v>
      </c>
      <c r="Q14" s="21">
        <v>-3.3000000000000002E-2</v>
      </c>
      <c r="R14" s="23">
        <v>0</v>
      </c>
      <c r="S14" s="21">
        <v>3.3000000000000002E-2</v>
      </c>
      <c r="T14" s="21">
        <v>6.3600000000000004E-2</v>
      </c>
      <c r="U14" s="21">
        <v>9.1200000000000003E-2</v>
      </c>
      <c r="V14" s="21">
        <v>0.1178</v>
      </c>
      <c r="W14" s="21">
        <v>0.14630000000000001</v>
      </c>
      <c r="X14" s="21">
        <v>0.17780000000000001</v>
      </c>
      <c r="Y14" s="21">
        <v>0.2112</v>
      </c>
      <c r="Z14" s="21">
        <v>0.24360000000000001</v>
      </c>
      <c r="AA14" s="21">
        <v>0.27300000000000002</v>
      </c>
      <c r="AB14" s="21">
        <v>0.3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6"/>
    </row>
    <row r="17" spans="2:28" x14ac:dyDescent="0.25">
      <c r="F17" s="6"/>
      <c r="G17" s="6"/>
      <c r="H17" s="11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2:28" x14ac:dyDescent="0.25">
      <c r="H18">
        <f>3.14157/180</f>
        <v>1.7453166666666669E-2</v>
      </c>
    </row>
    <row r="19" spans="2:28" x14ac:dyDescent="0.25">
      <c r="F19" s="6"/>
      <c r="G19" s="6"/>
      <c r="H19" s="6"/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1" priority="6" operator="equal">
      <formula>"class"</formula>
    </cfRule>
  </conditionalFormatting>
  <conditionalFormatting sqref="A4:B14">
    <cfRule type="cellIs" dxfId="10" priority="2" operator="equal">
      <formula>"class"</formula>
    </cfRule>
  </conditionalFormatting>
  <conditionalFormatting sqref="A25:B28">
    <cfRule type="cellIs" dxfId="9" priority="8" operator="equal">
      <formula>"class"</formula>
    </cfRule>
  </conditionalFormatting>
  <conditionalFormatting sqref="E5:E1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DE68-4E21-4C89-B4A9-ED23D7A49E52}">
  <sheetPr>
    <tabColor rgb="FFFF9999"/>
  </sheetPr>
  <dimension ref="A1:AB31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S29" sqref="S29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54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53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9.0499999999999997E-2</v>
      </c>
      <c r="G6" s="6">
        <v>0.17899999999999999</v>
      </c>
      <c r="H6" s="6">
        <v>0.11927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6">
        <v>-0.46200000000000002</v>
      </c>
      <c r="G9" s="6">
        <v>0</v>
      </c>
      <c r="H9" s="6">
        <v>0.48907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0.11558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26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57</v>
      </c>
    </row>
    <row r="13" spans="1:28" x14ac:dyDescent="0.25">
      <c r="A13" s="4" t="s">
        <v>31</v>
      </c>
      <c r="B13" s="5" t="s">
        <v>11</v>
      </c>
      <c r="C13" s="5"/>
      <c r="D13" t="s">
        <v>16</v>
      </c>
      <c r="E13" s="5"/>
      <c r="F13" s="11"/>
      <c r="G13" s="11"/>
      <c r="H13" s="25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30</v>
      </c>
      <c r="C14" s="5"/>
      <c r="D14" t="s">
        <v>11</v>
      </c>
      <c r="E14" s="5"/>
      <c r="F14" s="11"/>
      <c r="G14" s="11"/>
      <c r="H14" s="19">
        <v>0.17230999999999999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32</v>
      </c>
      <c r="B15" s="5" t="s">
        <v>11</v>
      </c>
      <c r="C15" s="5"/>
      <c r="D15" t="s">
        <v>16</v>
      </c>
      <c r="E15" s="5"/>
      <c r="F15" s="11"/>
      <c r="G15" s="11"/>
      <c r="H15" s="26">
        <v>0.2</v>
      </c>
    </row>
    <row r="16" spans="1:28" x14ac:dyDescent="0.25">
      <c r="A16" s="4" t="s">
        <v>28</v>
      </c>
      <c r="B16" s="5" t="s">
        <v>10</v>
      </c>
      <c r="C16" s="5"/>
      <c r="D16" t="s">
        <v>11</v>
      </c>
      <c r="E16" s="5"/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29</v>
      </c>
      <c r="C17" s="5"/>
      <c r="D17" t="s">
        <v>11</v>
      </c>
      <c r="E17" s="5"/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16</v>
      </c>
      <c r="E18" s="5"/>
      <c r="H18">
        <v>0.05</v>
      </c>
    </row>
    <row r="19" spans="1:28" x14ac:dyDescent="0.25">
      <c r="A19" s="4" t="s">
        <v>20</v>
      </c>
      <c r="B19" s="5" t="s">
        <v>21</v>
      </c>
      <c r="C19" s="5"/>
      <c r="D19" t="s">
        <v>22</v>
      </c>
      <c r="E19" s="15" t="s">
        <v>34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24</v>
      </c>
      <c r="C20" s="5"/>
      <c r="D20" t="s">
        <v>11</v>
      </c>
      <c r="E20" s="15" t="s">
        <v>35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55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37</v>
      </c>
      <c r="F30" s="17"/>
      <c r="G30" s="17"/>
      <c r="H30" s="17"/>
      <c r="I30" s="15"/>
      <c r="J30" s="15"/>
    </row>
    <row r="31" spans="1:28" x14ac:dyDescent="0.25">
      <c r="E31" s="15" t="s">
        <v>38</v>
      </c>
      <c r="F31" s="17"/>
      <c r="G31" s="17"/>
      <c r="H31" s="17"/>
      <c r="I31" s="15"/>
      <c r="J31" s="15"/>
    </row>
  </sheetData>
  <conditionalFormatting sqref="A28:A29">
    <cfRule type="cellIs" dxfId="7" priority="5" operator="equal">
      <formula>"class"</formula>
    </cfRule>
  </conditionalFormatting>
  <conditionalFormatting sqref="A4:B20">
    <cfRule type="cellIs" dxfId="6" priority="2" operator="equal">
      <formula>"class"</formula>
    </cfRule>
  </conditionalFormatting>
  <conditionalFormatting sqref="A24:B27">
    <cfRule type="cellIs" dxfId="5" priority="7" operator="equal">
      <formula>"class"</formula>
    </cfRule>
  </conditionalFormatting>
  <conditionalFormatting sqref="E5:E2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2386-034C-449F-A0C5-FEBB336109CA}">
  <sheetPr>
    <tabColor rgb="FFFF9999"/>
  </sheetPr>
  <dimension ref="A1:AB31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J13" sqref="J13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7" width="10" customWidth="1"/>
    <col min="8" max="8" width="18.42578125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63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53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5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s="12" t="s">
        <v>14</v>
      </c>
      <c r="F6" s="6">
        <v>9.0499999999999997E-2</v>
      </c>
      <c r="G6" s="6">
        <v>0.17899999999999999</v>
      </c>
      <c r="H6" s="6">
        <v>0.11927</v>
      </c>
      <c r="J6" s="12" t="s">
        <v>15</v>
      </c>
    </row>
    <row r="7" spans="1:28" x14ac:dyDescent="0.25">
      <c r="A7" s="4"/>
      <c r="B7" s="5" t="s">
        <v>11</v>
      </c>
      <c r="C7" s="5"/>
      <c r="D7" t="s">
        <v>16</v>
      </c>
      <c r="E7" s="5" t="s">
        <v>17</v>
      </c>
      <c r="F7" s="11"/>
      <c r="G7" s="11"/>
      <c r="H7" s="11">
        <v>19.792000000000002</v>
      </c>
    </row>
    <row r="8" spans="1:28" x14ac:dyDescent="0.25">
      <c r="A8" s="4"/>
      <c r="B8" s="5" t="s">
        <v>18</v>
      </c>
      <c r="C8" s="5"/>
      <c r="D8" t="s">
        <v>19</v>
      </c>
      <c r="E8" s="5"/>
      <c r="F8" s="11"/>
      <c r="G8" s="11"/>
      <c r="H8" s="11">
        <v>50</v>
      </c>
    </row>
    <row r="9" spans="1:28" x14ac:dyDescent="0.25">
      <c r="A9" s="4" t="s">
        <v>26</v>
      </c>
      <c r="B9" s="5" t="s">
        <v>10</v>
      </c>
      <c r="C9" s="5"/>
      <c r="D9" t="s">
        <v>11</v>
      </c>
      <c r="E9" s="5"/>
      <c r="F9" s="6">
        <v>-0.56000000000000005</v>
      </c>
      <c r="G9" s="6">
        <v>0</v>
      </c>
      <c r="H9" s="6">
        <v>0.47</v>
      </c>
    </row>
    <row r="10" spans="1:28" x14ac:dyDescent="0.25">
      <c r="A10" s="4"/>
      <c r="B10" s="5" t="s">
        <v>27</v>
      </c>
      <c r="C10" s="5"/>
      <c r="D10" t="s">
        <v>22</v>
      </c>
      <c r="E10" s="5"/>
      <c r="F10" s="11"/>
      <c r="G10" s="11"/>
      <c r="H10" s="11">
        <v>0.18</v>
      </c>
    </row>
    <row r="11" spans="1:28" x14ac:dyDescent="0.25">
      <c r="A11" s="4"/>
      <c r="B11" s="5" t="s">
        <v>11</v>
      </c>
      <c r="C11" s="5"/>
      <c r="D11" t="s">
        <v>16</v>
      </c>
      <c r="E11" s="5" t="s">
        <v>17</v>
      </c>
      <c r="F11" s="11"/>
      <c r="G11" s="11"/>
      <c r="H11" s="26">
        <v>1</v>
      </c>
    </row>
    <row r="12" spans="1:28" x14ac:dyDescent="0.25">
      <c r="A12" s="4"/>
      <c r="B12" s="5" t="s">
        <v>8</v>
      </c>
      <c r="C12" s="5"/>
      <c r="E12" s="5"/>
      <c r="F12" s="11"/>
      <c r="G12" s="11"/>
      <c r="H12" s="27" t="s">
        <v>57</v>
      </c>
    </row>
    <row r="13" spans="1:28" x14ac:dyDescent="0.25">
      <c r="A13" s="4" t="s">
        <v>31</v>
      </c>
      <c r="B13" s="5" t="s">
        <v>11</v>
      </c>
      <c r="C13" s="5"/>
      <c r="D13" t="s">
        <v>16</v>
      </c>
      <c r="E13" s="5"/>
      <c r="F13" s="11"/>
      <c r="G13" s="11"/>
      <c r="H13" s="25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30</v>
      </c>
      <c r="C14" s="5"/>
      <c r="D14" t="s">
        <v>11</v>
      </c>
      <c r="E14" s="5"/>
      <c r="F14" s="11"/>
      <c r="G14" s="11"/>
      <c r="H14" s="19">
        <v>0.33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32</v>
      </c>
      <c r="B15" s="5" t="s">
        <v>11</v>
      </c>
      <c r="C15" s="5"/>
      <c r="D15" t="s">
        <v>16</v>
      </c>
      <c r="E15" s="5"/>
      <c r="F15" s="11"/>
      <c r="G15" s="11"/>
      <c r="H15" s="26">
        <v>0.2</v>
      </c>
    </row>
    <row r="16" spans="1:28" x14ac:dyDescent="0.25">
      <c r="A16" s="4" t="s">
        <v>28</v>
      </c>
      <c r="B16" s="5" t="s">
        <v>10</v>
      </c>
      <c r="C16" s="5"/>
      <c r="D16" t="s">
        <v>11</v>
      </c>
      <c r="E16" s="5"/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29</v>
      </c>
      <c r="C17" s="5"/>
      <c r="D17" t="s">
        <v>11</v>
      </c>
      <c r="E17" s="5"/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16</v>
      </c>
      <c r="E18" s="5"/>
      <c r="H18">
        <v>0.05</v>
      </c>
    </row>
    <row r="19" spans="1:28" x14ac:dyDescent="0.25">
      <c r="A19" s="4" t="s">
        <v>20</v>
      </c>
      <c r="B19" s="5" t="s">
        <v>21</v>
      </c>
      <c r="C19" s="5"/>
      <c r="D19" t="s">
        <v>22</v>
      </c>
      <c r="E19" s="15" t="s">
        <v>34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24</v>
      </c>
      <c r="C20" s="5"/>
      <c r="D20" t="s">
        <v>11</v>
      </c>
      <c r="E20" s="15" t="s">
        <v>35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55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37</v>
      </c>
      <c r="F30" s="17"/>
      <c r="G30" s="17"/>
      <c r="H30" s="17"/>
      <c r="I30" s="15"/>
      <c r="J30" s="15"/>
    </row>
    <row r="31" spans="1:28" x14ac:dyDescent="0.25">
      <c r="E31" s="15" t="s">
        <v>38</v>
      </c>
      <c r="F31" s="17"/>
      <c r="G31" s="17"/>
      <c r="H31" s="17"/>
      <c r="I31" s="15"/>
      <c r="J31" s="15"/>
    </row>
  </sheetData>
  <conditionalFormatting sqref="A28:A29">
    <cfRule type="cellIs" dxfId="3" priority="3" operator="equal">
      <formula>"class"</formula>
    </cfRule>
  </conditionalFormatting>
  <conditionalFormatting sqref="A4:B20">
    <cfRule type="cellIs" dxfId="2" priority="2" operator="equal">
      <formula>"class"</formula>
    </cfRule>
  </conditionalFormatting>
  <conditionalFormatting sqref="A24:B27">
    <cfRule type="cellIs" dxfId="1" priority="4" operator="equal">
      <formula>"class"</formula>
    </cfRule>
  </conditionalFormatting>
  <conditionalFormatting sqref="E5:E20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RWheel_HambaLG_f</vt:lpstr>
      <vt:lpstr>WDrivenRack_HambaLG_f</vt:lpstr>
      <vt:lpstr>RDrivenShafts_HambaLG</vt:lpstr>
      <vt:lpstr>RStaticShafts_HambaLG</vt:lpstr>
      <vt:lpstr>RWheel_Hamba_f</vt:lpstr>
      <vt:lpstr>RWheel_Bus_Makhulu_f</vt:lpstr>
      <vt:lpstr>WDrivenRack_1UJ_Achilles</vt:lpstr>
      <vt:lpstr>WDrivenRack_1UJ_Ch2_Achilles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2024-07-11T14:01:17Z</dcterms:modified>
</cp:coreProperties>
</file>