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ubaar.sharepoint.com/sites/JuanyJose/Shared Documents/Github/mag-analyst/data/retrievedData/Nick/"/>
    </mc:Choice>
  </mc:AlternateContent>
  <xr:revisionPtr revIDLastSave="114" documentId="8_{0BE59BC3-7843-4F1C-8046-E34BD9297746}" xr6:coauthVersionLast="47" xr6:coauthVersionMax="47" xr10:uidLastSave="{50996D8D-AF0A-454E-903C-C80991382EDC}"/>
  <bookViews>
    <workbookView xWindow="-28920" yWindow="30" windowWidth="29040" windowHeight="15840" activeTab="2" xr2:uid="{42CE5204-412F-4D67-86C7-A102137F3233}"/>
  </bookViews>
  <sheets>
    <sheet name="0MPa (2)" sheetId="1" r:id="rId1"/>
    <sheet name="36MPa" sheetId="2" r:id="rId2"/>
    <sheet name="66MPa" sheetId="8" r:id="rId3"/>
    <sheet name="66MPa (2)" sheetId="6" r:id="rId4"/>
    <sheet name="112MPa" sheetId="3" r:id="rId5"/>
    <sheet name="153MPa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8" l="1"/>
  <c r="C16" i="8" s="1"/>
  <c r="B16" i="8"/>
  <c r="J10" i="9"/>
  <c r="B16" i="9" s="1"/>
  <c r="J10" i="8" l="1"/>
  <c r="J11" i="6"/>
  <c r="J10" i="6"/>
  <c r="J10" i="3"/>
  <c r="B16" i="3" s="1"/>
  <c r="J10" i="2"/>
  <c r="B16" i="2" s="1"/>
  <c r="J11" i="1"/>
  <c r="J10" i="1"/>
  <c r="B16" i="1" s="1"/>
  <c r="B18" i="6" l="1"/>
</calcChain>
</file>

<file path=xl/sharedStrings.xml><?xml version="1.0" encoding="utf-8"?>
<sst xmlns="http://schemas.openxmlformats.org/spreadsheetml/2006/main" count="109" uniqueCount="29">
  <si>
    <t>Hcr₁ [A/m]</t>
  </si>
  <si>
    <t>m₁ (Hcr₁)</t>
  </si>
  <si>
    <t>Hcr₂ [A/m]</t>
  </si>
  <si>
    <t>m₂ (Hcr₂)</t>
  </si>
  <si>
    <t>Hx₁ [A/m]</t>
  </si>
  <si>
    <t>Component</t>
  </si>
  <si>
    <t>Msi [A/m]</t>
  </si>
  <si>
    <t>alphai</t>
  </si>
  <si>
    <t>ai[A/m]</t>
  </si>
  <si>
    <t>alphai |Msi|/(3ai)</t>
  </si>
  <si>
    <t>urin i</t>
  </si>
  <si>
    <t>Total</t>
  </si>
  <si>
    <t>Js [T]</t>
  </si>
  <si>
    <t>urin</t>
  </si>
  <si>
    <t>Kui [J/m^3]</t>
  </si>
  <si>
    <t>Ku [J/m^3]</t>
  </si>
  <si>
    <t>Hki [A/m]</t>
  </si>
  <si>
    <t>NikBT  [J/m^3]</t>
  </si>
  <si>
    <t>neg</t>
  </si>
  <si>
    <t>H_650C_10s</t>
  </si>
  <si>
    <t>650C_0MPa</t>
  </si>
  <si>
    <t>'H_650C_1.5lbf_start'</t>
  </si>
  <si>
    <t>650C_36MPa</t>
  </si>
  <si>
    <t>650C_66MPa</t>
  </si>
  <si>
    <t>H_650C_3lbf_start</t>
  </si>
  <si>
    <t>650C_112MPa</t>
  </si>
  <si>
    <t>'H_650C_4.5lbf_start'</t>
  </si>
  <si>
    <t>650C_153MPa</t>
  </si>
  <si>
    <t>'H_650C_6.5lbf_start'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</si>
</sst>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11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172" fontId="0" fillId="0" borderId="0" xfId="0" applyNumberFormat="1"/>
    <xf numFmtId="0" fontId="2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1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7C3F47-0509-4F4D-BC86-9B701790F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265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253135</xdr:colOff>
      <xdr:row>49</xdr:row>
      <xdr:rowOff>851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611DCC-C8F7-54C6-EE03-D591336E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8973802" cy="609685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677008</xdr:colOff>
      <xdr:row>42</xdr:row>
      <xdr:rowOff>665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491989-16B8-D7E0-7DB9-D80ED303C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2667" y="3238500"/>
          <a:ext cx="5249008" cy="476316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26</xdr:col>
      <xdr:colOff>734165</xdr:colOff>
      <xdr:row>41</xdr:row>
      <xdr:rowOff>181638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0F8F44E-DCB5-E45D-97CC-422763A2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8179" y="3238500"/>
          <a:ext cx="5306165" cy="4753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56030</xdr:colOff>
      <xdr:row>7</xdr:row>
      <xdr:rowOff>179294</xdr:rowOff>
    </xdr:from>
    <xdr:to>
      <xdr:col>16</xdr:col>
      <xdr:colOff>161245</xdr:colOff>
      <xdr:row>9</xdr:row>
      <xdr:rowOff>141242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11EFD7-2B4F-497F-812D-163E79A1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4206" y="1512794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33618</xdr:colOff>
      <xdr:row>10</xdr:row>
      <xdr:rowOff>11206</xdr:rowOff>
    </xdr:from>
    <xdr:to>
      <xdr:col>15</xdr:col>
      <xdr:colOff>669055</xdr:colOff>
      <xdr:row>11</xdr:row>
      <xdr:rowOff>65032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6ECF4B7-0A52-1093-7B8E-86CDCF460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612" t="8402"/>
        <a:stretch/>
      </xdr:blipFill>
      <xdr:spPr>
        <a:xfrm>
          <a:off x="8751794" y="1916206"/>
          <a:ext cx="2921437" cy="244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322311</xdr:colOff>
      <xdr:row>49</xdr:row>
      <xdr:rowOff>181851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8131515-92DF-0799-DE51-ACB11C3F3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9040487" cy="6277851"/>
        </a:xfrm>
        <a:prstGeom prst="rect">
          <a:avLst/>
        </a:prstGeom>
      </xdr:spPr>
    </xdr:pic>
    <xdr:clientData/>
  </xdr:twoCellAnchor>
  <xdr:twoCellAnchor editAs="oneCell">
    <xdr:from>
      <xdr:col>19</xdr:col>
      <xdr:colOff>519545</xdr:colOff>
      <xdr:row>17</xdr:row>
      <xdr:rowOff>0</xdr:rowOff>
    </xdr:from>
    <xdr:to>
      <xdr:col>26</xdr:col>
      <xdr:colOff>425026</xdr:colOff>
      <xdr:row>42</xdr:row>
      <xdr:rowOff>19717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243280F-6851-172D-6C92-6DFC5FAE4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64590" y="3238500"/>
          <a:ext cx="5239481" cy="4782217"/>
        </a:xfrm>
        <a:prstGeom prst="rect">
          <a:avLst/>
        </a:prstGeom>
      </xdr:spPr>
    </xdr:pic>
    <xdr:clientData/>
  </xdr:twoCellAnchor>
  <xdr:twoCellAnchor editAs="oneCell">
    <xdr:from>
      <xdr:col>12</xdr:col>
      <xdr:colOff>519545</xdr:colOff>
      <xdr:row>17</xdr:row>
      <xdr:rowOff>51954</xdr:rowOff>
    </xdr:from>
    <xdr:to>
      <xdr:col>19</xdr:col>
      <xdr:colOff>482184</xdr:colOff>
      <xdr:row>42</xdr:row>
      <xdr:rowOff>62145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971AC21-3D92-4161-769F-82BDBE616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0590" y="3290454"/>
          <a:ext cx="5296639" cy="4772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56030</xdr:colOff>
      <xdr:row>7</xdr:row>
      <xdr:rowOff>179294</xdr:rowOff>
    </xdr:from>
    <xdr:to>
      <xdr:col>16</xdr:col>
      <xdr:colOff>161245</xdr:colOff>
      <xdr:row>9</xdr:row>
      <xdr:rowOff>141242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9A6B78C-EBC2-4AF7-A4EA-D46DC0C30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1405" y="1512794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396126</xdr:colOff>
      <xdr:row>51</xdr:row>
      <xdr:rowOff>67588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4FCD03C-73BE-2A17-419F-AD1C03828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9107171" cy="654458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724639</xdr:colOff>
      <xdr:row>41</xdr:row>
      <xdr:rowOff>153059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9FB3F9E-5BF4-B0DB-3932-C8CC2EB5A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3045" y="3238500"/>
          <a:ext cx="5296639" cy="4725059"/>
        </a:xfrm>
        <a:prstGeom prst="rect">
          <a:avLst/>
        </a:prstGeom>
      </xdr:spPr>
    </xdr:pic>
    <xdr:clientData/>
  </xdr:twoCellAnchor>
  <xdr:twoCellAnchor editAs="oneCell">
    <xdr:from>
      <xdr:col>20</xdr:col>
      <xdr:colOff>329046</xdr:colOff>
      <xdr:row>17</xdr:row>
      <xdr:rowOff>51954</xdr:rowOff>
    </xdr:from>
    <xdr:to>
      <xdr:col>27</xdr:col>
      <xdr:colOff>253580</xdr:colOff>
      <xdr:row>42</xdr:row>
      <xdr:rowOff>33566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18B3CC0-AC7D-ACF6-1CF5-EA72F112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6091" y="3290454"/>
          <a:ext cx="5258534" cy="4744112"/>
        </a:xfrm>
        <a:prstGeom prst="rect">
          <a:avLst/>
        </a:prstGeom>
      </xdr:spPr>
    </xdr:pic>
    <xdr:clientData/>
  </xdr:twoCellAnchor>
  <xdr:twoCellAnchor editAs="oneCell">
    <xdr:from>
      <xdr:col>12</xdr:col>
      <xdr:colOff>69273</xdr:colOff>
      <xdr:row>10</xdr:row>
      <xdr:rowOff>34637</xdr:rowOff>
    </xdr:from>
    <xdr:to>
      <xdr:col>15</xdr:col>
      <xdr:colOff>612593</xdr:colOff>
      <xdr:row>11</xdr:row>
      <xdr:rowOff>63243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AC051F0-9DD1-D951-F395-709453142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1939637"/>
          <a:ext cx="2829320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12</xdr:col>
      <xdr:colOff>341363</xdr:colOff>
      <xdr:row>88</xdr:row>
      <xdr:rowOff>29536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BACF535-CF40-AA2E-D6DF-3C2EEAF90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06000"/>
          <a:ext cx="9059539" cy="6887536"/>
        </a:xfrm>
        <a:prstGeom prst="rect">
          <a:avLst/>
        </a:prstGeom>
      </xdr:spPr>
    </xdr:pic>
    <xdr:clientData/>
  </xdr:twoCellAnchor>
  <xdr:twoCellAnchor editAs="oneCell">
    <xdr:from>
      <xdr:col>20</xdr:col>
      <xdr:colOff>67235</xdr:colOff>
      <xdr:row>52</xdr:row>
      <xdr:rowOff>100853</xdr:rowOff>
    </xdr:from>
    <xdr:to>
      <xdr:col>26</xdr:col>
      <xdr:colOff>639453</xdr:colOff>
      <xdr:row>76</xdr:row>
      <xdr:rowOff>187228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A17A7A5-D0B9-82F0-F648-A81898F60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81411" y="10006853"/>
          <a:ext cx="5144218" cy="46583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19</xdr:col>
      <xdr:colOff>677008</xdr:colOff>
      <xdr:row>77</xdr:row>
      <xdr:rowOff>172112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E52B15A-091D-255F-36EA-03629FFD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80176" y="10096500"/>
          <a:ext cx="5249008" cy="47441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03EE0E-E6E7-4A6D-88D5-15FDAF2B5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4464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672353</xdr:colOff>
      <xdr:row>9</xdr:row>
      <xdr:rowOff>179295</xdr:rowOff>
    </xdr:from>
    <xdr:to>
      <xdr:col>16</xdr:col>
      <xdr:colOff>453673</xdr:colOff>
      <xdr:row>11</xdr:row>
      <xdr:rowOff>17401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CAC3C12-1FB4-468E-AC31-AE2158A1E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0529" y="1893795"/>
          <a:ext cx="2829320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303258</xdr:colOff>
      <xdr:row>54</xdr:row>
      <xdr:rowOff>77141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8145023-EB7D-D533-18A9-A55785A5F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021434" cy="674464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26</xdr:col>
      <xdr:colOff>686534</xdr:colOff>
      <xdr:row>43</xdr:row>
      <xdr:rowOff>153059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26733EC-32F8-2CDF-AC2F-CE9D97A9B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6" y="3619500"/>
          <a:ext cx="5258534" cy="472505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696060</xdr:colOff>
      <xdr:row>43</xdr:row>
      <xdr:rowOff>143533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237F783-EA84-3F18-7749-806EFFE66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0176" y="3619500"/>
          <a:ext cx="5268060" cy="4715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16</xdr:col>
      <xdr:colOff>105215</xdr:colOff>
      <xdr:row>9</xdr:row>
      <xdr:rowOff>152448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68400EE-1218-49D2-519F-421F786D7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8176" y="1524000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15</xdr:col>
      <xdr:colOff>657636</xdr:colOff>
      <xdr:row>11</xdr:row>
      <xdr:rowOff>47658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E744E36-F55D-488A-D9A1-CBA71330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8176" y="1905000"/>
          <a:ext cx="2943636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331837</xdr:colOff>
      <xdr:row>52</xdr:row>
      <xdr:rowOff>143826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AC837FC-426D-AA9A-B360-58E8648F5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9050013" cy="681132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724639</xdr:colOff>
      <xdr:row>41</xdr:row>
      <xdr:rowOff>181638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2AD2279-13FC-DF8D-9DDA-F92E94D0D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80176" y="3238500"/>
          <a:ext cx="5296639" cy="4753638"/>
        </a:xfrm>
        <a:prstGeom prst="rect">
          <a:avLst/>
        </a:prstGeom>
      </xdr:spPr>
    </xdr:pic>
    <xdr:clientData/>
  </xdr:twoCellAnchor>
  <xdr:twoCellAnchor editAs="oneCell">
    <xdr:from>
      <xdr:col>20</xdr:col>
      <xdr:colOff>179295</xdr:colOff>
      <xdr:row>16</xdr:row>
      <xdr:rowOff>179295</xdr:rowOff>
    </xdr:from>
    <xdr:to>
      <xdr:col>27</xdr:col>
      <xdr:colOff>94303</xdr:colOff>
      <xdr:row>42</xdr:row>
      <xdr:rowOff>84723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488797F-41D8-A218-D7A2-3EA87EBD4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93471" y="3227295"/>
          <a:ext cx="5249008" cy="4858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16</xdr:col>
      <xdr:colOff>105215</xdr:colOff>
      <xdr:row>9</xdr:row>
      <xdr:rowOff>152448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8E5609-4555-4BE0-AAB5-175B3E550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1524000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44824</xdr:colOff>
      <xdr:row>10</xdr:row>
      <xdr:rowOff>11206</xdr:rowOff>
    </xdr:from>
    <xdr:to>
      <xdr:col>16</xdr:col>
      <xdr:colOff>35723</xdr:colOff>
      <xdr:row>11</xdr:row>
      <xdr:rowOff>39812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71177F-9895-E7BB-41EE-606881A31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1916206"/>
          <a:ext cx="3038899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306059</xdr:colOff>
      <xdr:row>49</xdr:row>
      <xdr:rowOff>134219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8156734-CB1C-1D3F-BF6D-701D42464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9021434" cy="62302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476955</xdr:colOff>
      <xdr:row>41</xdr:row>
      <xdr:rowOff>181638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198A4CA-900E-DDA0-4421-D5F83EC62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375" y="3238500"/>
          <a:ext cx="5048955" cy="47536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26</xdr:col>
      <xdr:colOff>610323</xdr:colOff>
      <xdr:row>41</xdr:row>
      <xdr:rowOff>172112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B937E64-FA64-5AFD-816C-35C368007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11375" y="3238500"/>
          <a:ext cx="5182323" cy="4744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DA5-7A8F-416D-9651-2973598268E4}">
  <dimension ref="A1:J16"/>
  <sheetViews>
    <sheetView zoomScale="85" zoomScaleNormal="85" workbookViewId="0">
      <selection activeCell="B16" sqref="B16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20</v>
      </c>
      <c r="B1" s="7" t="s">
        <v>19</v>
      </c>
    </row>
    <row r="3" spans="1:10" x14ac:dyDescent="0.25">
      <c r="A3" s="7" t="s">
        <v>0</v>
      </c>
      <c r="B3">
        <v>2.5392999999999999</v>
      </c>
    </row>
    <row r="4" spans="1:10" x14ac:dyDescent="0.25">
      <c r="A4" s="7" t="s">
        <v>1</v>
      </c>
      <c r="B4">
        <v>0.46350000000000002</v>
      </c>
    </row>
    <row r="5" spans="1:10" x14ac:dyDescent="0.25">
      <c r="A5" s="7" t="s">
        <v>2</v>
      </c>
      <c r="B5">
        <v>26.105</v>
      </c>
    </row>
    <row r="6" spans="1:10" x14ac:dyDescent="0.25">
      <c r="A6" s="7" t="s">
        <v>3</v>
      </c>
      <c r="B6">
        <v>0.64410000000000001</v>
      </c>
    </row>
    <row r="7" spans="1:10" x14ac:dyDescent="0.25">
      <c r="A7" s="7" t="s">
        <v>4</v>
      </c>
      <c r="B7">
        <v>5.2218999999999998</v>
      </c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711807.90859999997</v>
      </c>
      <c r="C10" s="2">
        <v>8.5496000000000003E-6</v>
      </c>
      <c r="D10">
        <v>3.3176000000000001</v>
      </c>
      <c r="F10">
        <v>0.61150000000000004</v>
      </c>
      <c r="G10">
        <v>2.9674999999999998</v>
      </c>
      <c r="H10" s="8">
        <v>3.8672</v>
      </c>
      <c r="I10" s="3">
        <v>184066</v>
      </c>
      <c r="J10" s="5">
        <f>4*PI()*10^-7*B10*H10/2</f>
        <v>1.7295746463548554</v>
      </c>
    </row>
    <row r="11" spans="1:10" x14ac:dyDescent="0.25">
      <c r="A11">
        <v>2</v>
      </c>
      <c r="B11" s="3">
        <v>273650.54389999999</v>
      </c>
      <c r="C11" s="2">
        <v>-1.0904999999999999E-4</v>
      </c>
      <c r="D11">
        <v>2.5053000000000001</v>
      </c>
      <c r="F11">
        <v>-3.9704000000000002</v>
      </c>
      <c r="G11">
        <v>0.86150000000000004</v>
      </c>
      <c r="H11" s="8">
        <v>37.357300000000002</v>
      </c>
      <c r="I11" s="3">
        <v>7326</v>
      </c>
      <c r="J11" s="5">
        <f>4*PI()*10^-7*B11*H11/2</f>
        <v>6.4232032414681877</v>
      </c>
    </row>
    <row r="13" spans="1:10" x14ac:dyDescent="0.25">
      <c r="A13" s="7" t="s">
        <v>11</v>
      </c>
    </row>
    <row r="14" spans="1:10" x14ac:dyDescent="0.25">
      <c r="A14" t="s">
        <v>12</v>
      </c>
      <c r="B14" s="5">
        <v>1.2383999999999999</v>
      </c>
    </row>
    <row r="15" spans="1:10" x14ac:dyDescent="0.25">
      <c r="A15" t="s">
        <v>13</v>
      </c>
      <c r="B15" s="4">
        <v>191390</v>
      </c>
    </row>
    <row r="16" spans="1:10" x14ac:dyDescent="0.25">
      <c r="A16" t="s">
        <v>15</v>
      </c>
      <c r="B16" s="6">
        <f>SUM(J10:J11)</f>
        <v>8.1527778878230421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E571-8C31-45FA-8FFC-D48E5E54F84D}">
  <dimension ref="A1:J16"/>
  <sheetViews>
    <sheetView zoomScale="85" zoomScaleNormal="85" workbookViewId="0">
      <selection activeCell="B3" sqref="B3:B4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22</v>
      </c>
      <c r="B1" t="s">
        <v>21</v>
      </c>
    </row>
    <row r="3" spans="1:10" x14ac:dyDescent="0.25">
      <c r="A3" s="7" t="s">
        <v>0</v>
      </c>
      <c r="B3">
        <v>420.75659999999999</v>
      </c>
    </row>
    <row r="4" spans="1:10" x14ac:dyDescent="0.25">
      <c r="A4" s="7" t="s">
        <v>1</v>
      </c>
      <c r="B4">
        <v>0.79279999999999995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929282.69799999997</v>
      </c>
      <c r="C10" s="2">
        <v>-5.4628000000000001E-4</v>
      </c>
      <c r="D10">
        <v>3.7795999999999998</v>
      </c>
      <c r="F10">
        <v>-44.770699999999998</v>
      </c>
      <c r="G10">
        <v>4.4137000000000004</v>
      </c>
      <c r="H10" s="8">
        <v>518.98479999999995</v>
      </c>
      <c r="I10" s="3">
        <v>1792</v>
      </c>
      <c r="J10" s="5">
        <f>4*PI()*10^-7*B10*H10/2</f>
        <v>303.02771990344149</v>
      </c>
    </row>
    <row r="11" spans="1:10" x14ac:dyDescent="0.25">
      <c r="B11" s="3"/>
      <c r="C11" s="2"/>
      <c r="H11" s="8"/>
      <c r="I11" s="3"/>
      <c r="J11" s="5"/>
    </row>
    <row r="13" spans="1:10" x14ac:dyDescent="0.25">
      <c r="A13" s="7" t="s">
        <v>11</v>
      </c>
    </row>
    <row r="14" spans="1:10" x14ac:dyDescent="0.25">
      <c r="A14" t="s">
        <v>12</v>
      </c>
      <c r="B14" s="5">
        <v>1.1677999999999999</v>
      </c>
      <c r="C14" s="5"/>
    </row>
    <row r="15" spans="1:10" x14ac:dyDescent="0.25">
      <c r="A15" t="s">
        <v>13</v>
      </c>
      <c r="B15" s="4">
        <v>1791.6</v>
      </c>
      <c r="C15" s="4"/>
    </row>
    <row r="16" spans="1:10" x14ac:dyDescent="0.25">
      <c r="A16" t="s">
        <v>15</v>
      </c>
      <c r="B16" s="6">
        <f>J10</f>
        <v>303.02771990344149</v>
      </c>
      <c r="C16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E48E-8E64-4BFB-870B-6A6A846EB00B}">
  <dimension ref="A1:J16"/>
  <sheetViews>
    <sheetView tabSelected="1" zoomScale="85" zoomScaleNormal="85" workbookViewId="0">
      <selection activeCell="J11" sqref="J11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23</v>
      </c>
      <c r="B1" t="s">
        <v>24</v>
      </c>
    </row>
    <row r="3" spans="1:10" x14ac:dyDescent="0.25">
      <c r="A3" s="7" t="s">
        <v>0</v>
      </c>
      <c r="B3">
        <v>751.09289999999999</v>
      </c>
      <c r="C3">
        <v>740.89940000000001</v>
      </c>
    </row>
    <row r="4" spans="1:10" x14ac:dyDescent="0.25">
      <c r="A4" s="7" t="s">
        <v>1</v>
      </c>
      <c r="B4">
        <v>0.74960000000000004</v>
      </c>
      <c r="C4">
        <v>0.75119999999999998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939164.94770000002</v>
      </c>
      <c r="C10" s="2">
        <v>-9.8503000000000002E-4</v>
      </c>
      <c r="D10">
        <v>14.447800000000001</v>
      </c>
      <c r="F10">
        <v>-21.343699999999998</v>
      </c>
      <c r="G10">
        <v>17.051200000000001</v>
      </c>
      <c r="H10" s="8">
        <v>968.45320000000004</v>
      </c>
      <c r="I10" s="3">
        <v>971</v>
      </c>
      <c r="J10" s="5">
        <f>4*PI()*10^-7*B10*H10/2</f>
        <v>571.4791392955575</v>
      </c>
    </row>
    <row r="11" spans="1:10" x14ac:dyDescent="0.25">
      <c r="A11" t="s">
        <v>18</v>
      </c>
      <c r="B11" s="3">
        <v>938914.16509999998</v>
      </c>
      <c r="C11" s="2">
        <v>-9.7146999999999999E-4</v>
      </c>
      <c r="D11">
        <v>13.8736</v>
      </c>
      <c r="F11">
        <v>-21.915099999999999</v>
      </c>
      <c r="G11">
        <v>16.3691</v>
      </c>
      <c r="H11" s="8">
        <v>953.74419999999998</v>
      </c>
      <c r="I11" s="3">
        <v>985</v>
      </c>
      <c r="J11" s="5">
        <f>4*PI()*10^-7*B11*H11/2</f>
        <v>562.64915299860911</v>
      </c>
    </row>
    <row r="13" spans="1:10" x14ac:dyDescent="0.25">
      <c r="A13" s="7" t="s">
        <v>11</v>
      </c>
    </row>
    <row r="14" spans="1:10" x14ac:dyDescent="0.25">
      <c r="A14" t="s">
        <v>12</v>
      </c>
      <c r="B14" s="5">
        <v>1.1801999999999999</v>
      </c>
      <c r="C14" s="5">
        <v>1.1798999999999999</v>
      </c>
    </row>
    <row r="15" spans="1:10" x14ac:dyDescent="0.25">
      <c r="A15" t="s">
        <v>13</v>
      </c>
      <c r="B15" s="4">
        <v>970.76</v>
      </c>
      <c r="C15" s="4">
        <v>985.45</v>
      </c>
    </row>
    <row r="16" spans="1:10" x14ac:dyDescent="0.25">
      <c r="A16" t="s">
        <v>15</v>
      </c>
      <c r="B16" s="6">
        <f>J10</f>
        <v>571.4791392955575</v>
      </c>
      <c r="C16" s="6">
        <f>J11</f>
        <v>562.64915299860911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4658-0411-4C6C-90A5-6D420BB8951C}">
  <dimension ref="A1:J18"/>
  <sheetViews>
    <sheetView zoomScale="85" zoomScaleNormal="85" workbookViewId="0">
      <selection activeCell="I18" sqref="I18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23</v>
      </c>
      <c r="B1" t="s">
        <v>24</v>
      </c>
    </row>
    <row r="3" spans="1:10" x14ac:dyDescent="0.25">
      <c r="A3" s="7" t="s">
        <v>0</v>
      </c>
      <c r="B3">
        <v>703.67089999999996</v>
      </c>
    </row>
    <row r="4" spans="1:10" x14ac:dyDescent="0.25">
      <c r="A4" s="7" t="s">
        <v>1</v>
      </c>
      <c r="B4">
        <v>0.80740000000000001</v>
      </c>
    </row>
    <row r="5" spans="1:10" x14ac:dyDescent="0.25">
      <c r="A5" s="7" t="s">
        <v>2</v>
      </c>
      <c r="B5" s="1">
        <v>992.23209999999995</v>
      </c>
      <c r="C5" s="1"/>
    </row>
    <row r="6" spans="1:10" x14ac:dyDescent="0.25">
      <c r="A6" s="7" t="s">
        <v>3</v>
      </c>
      <c r="B6">
        <v>0.80840000000000001</v>
      </c>
    </row>
    <row r="7" spans="1:10" x14ac:dyDescent="0.25">
      <c r="A7" s="7" t="s">
        <v>4</v>
      </c>
      <c r="B7">
        <v>861.76020000000005</v>
      </c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565794.41529999999</v>
      </c>
      <c r="C10" s="2">
        <v>-1.4858E-3</v>
      </c>
      <c r="D10">
        <v>4.7869000000000002</v>
      </c>
      <c r="F10">
        <v>-58.540599999999998</v>
      </c>
      <c r="G10">
        <v>3.4035000000000002</v>
      </c>
      <c r="H10" s="8">
        <v>855.03809999999999</v>
      </c>
      <c r="I10" s="3">
        <v>663</v>
      </c>
      <c r="J10" s="5">
        <f>4*PI()*10^-7*B10*H10/2</f>
        <v>303.96528844812127</v>
      </c>
    </row>
    <row r="11" spans="1:10" x14ac:dyDescent="0.25">
      <c r="A11">
        <v>2</v>
      </c>
      <c r="B11" s="3">
        <v>364888.16970000003</v>
      </c>
      <c r="C11" s="2">
        <v>-3.2464E-3</v>
      </c>
      <c r="D11">
        <v>6.6193999999999997</v>
      </c>
      <c r="F11">
        <v>-59.652200000000001</v>
      </c>
      <c r="G11">
        <v>3.0352000000000001</v>
      </c>
      <c r="H11" s="8">
        <v>1204.4360999999999</v>
      </c>
      <c r="I11" s="3">
        <v>304</v>
      </c>
      <c r="J11" s="5">
        <f>4*PI()*10^-7*B11*H11/2</f>
        <v>276.13624529138866</v>
      </c>
    </row>
    <row r="12" spans="1:10" x14ac:dyDescent="0.25">
      <c r="B12" s="3"/>
      <c r="C12" s="2"/>
      <c r="H12" s="8"/>
      <c r="I12" s="3"/>
      <c r="J12" s="5"/>
    </row>
    <row r="13" spans="1:10" x14ac:dyDescent="0.25">
      <c r="B13" s="3"/>
      <c r="C13" s="2"/>
      <c r="H13" s="8"/>
      <c r="I13" s="3"/>
      <c r="J13" s="5"/>
    </row>
    <row r="15" spans="1:10" x14ac:dyDescent="0.25">
      <c r="A15" s="7" t="s">
        <v>11</v>
      </c>
    </row>
    <row r="16" spans="1:10" x14ac:dyDescent="0.25">
      <c r="A16" t="s">
        <v>12</v>
      </c>
      <c r="B16" s="5">
        <v>1.1695</v>
      </c>
      <c r="C16" s="5"/>
    </row>
    <row r="17" spans="1:3" x14ac:dyDescent="0.25">
      <c r="A17" t="s">
        <v>13</v>
      </c>
      <c r="B17" s="4">
        <v>966.67</v>
      </c>
      <c r="C17" s="4"/>
    </row>
    <row r="18" spans="1:3" x14ac:dyDescent="0.25">
      <c r="A18" t="s">
        <v>15</v>
      </c>
      <c r="B18" s="6">
        <f>SUM(J10:J11)</f>
        <v>580.10153373950993</v>
      </c>
      <c r="C18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9F06-416D-41E3-BBF3-138D6A5BEB48}">
  <dimension ref="A1:J16"/>
  <sheetViews>
    <sheetView zoomScale="85" zoomScaleNormal="85" workbookViewId="0">
      <selection activeCell="B3" sqref="B3:B4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25</v>
      </c>
      <c r="B1" t="s">
        <v>26</v>
      </c>
    </row>
    <row r="3" spans="1:10" x14ac:dyDescent="0.25">
      <c r="A3" s="7" t="s">
        <v>0</v>
      </c>
      <c r="B3" s="1">
        <v>1483.9472000000001</v>
      </c>
    </row>
    <row r="4" spans="1:10" x14ac:dyDescent="0.25">
      <c r="A4" s="7" t="s">
        <v>1</v>
      </c>
      <c r="B4">
        <v>0.83860000000000001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931667.21100000001</v>
      </c>
      <c r="C10" s="2">
        <v>-1.8573000000000001E-3</v>
      </c>
      <c r="D10">
        <v>5.2774000000000001</v>
      </c>
      <c r="F10">
        <v>-109.2972</v>
      </c>
      <c r="G10">
        <v>6.1786000000000003</v>
      </c>
      <c r="H10" s="8">
        <v>1746.2356</v>
      </c>
      <c r="I10" s="3">
        <v>535</v>
      </c>
      <c r="J10" s="5">
        <f>4*PI()*10^-7*B10*H10/2</f>
        <v>1022.2179843082479</v>
      </c>
    </row>
    <row r="11" spans="1:10" x14ac:dyDescent="0.25">
      <c r="B11" s="3"/>
      <c r="C11" s="2"/>
      <c r="H11" s="8"/>
      <c r="I11" s="3"/>
      <c r="J11" s="5"/>
    </row>
    <row r="13" spans="1:10" x14ac:dyDescent="0.25">
      <c r="A13" s="7" t="s">
        <v>11</v>
      </c>
    </row>
    <row r="14" spans="1:10" x14ac:dyDescent="0.25">
      <c r="A14" t="s">
        <v>12</v>
      </c>
      <c r="B14" s="5">
        <v>1.1708000000000001</v>
      </c>
      <c r="C14" s="5"/>
    </row>
    <row r="15" spans="1:10" x14ac:dyDescent="0.25">
      <c r="A15" t="s">
        <v>13</v>
      </c>
      <c r="B15" s="4">
        <v>534.53</v>
      </c>
      <c r="C15" s="4"/>
    </row>
    <row r="16" spans="1:10" x14ac:dyDescent="0.25">
      <c r="A16" t="s">
        <v>15</v>
      </c>
      <c r="B16" s="6">
        <f>J10</f>
        <v>1022.2179843082479</v>
      </c>
      <c r="C16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4A40-564C-470B-ACE5-24F292D77196}">
  <dimension ref="A1:J16"/>
  <sheetViews>
    <sheetView zoomScaleNormal="100" workbookViewId="0">
      <selection activeCell="B3" sqref="B3:B4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27</v>
      </c>
      <c r="B1" s="7" t="s">
        <v>28</v>
      </c>
    </row>
    <row r="3" spans="1:10" x14ac:dyDescent="0.25">
      <c r="A3" s="7" t="s">
        <v>0</v>
      </c>
      <c r="B3" s="1">
        <v>2179.0733</v>
      </c>
    </row>
    <row r="4" spans="1:10" x14ac:dyDescent="0.25">
      <c r="A4" s="7" t="s">
        <v>1</v>
      </c>
      <c r="B4">
        <v>0.81759999999999999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5</v>
      </c>
      <c r="B9" s="7" t="s">
        <v>6</v>
      </c>
      <c r="C9" s="7" t="s">
        <v>7</v>
      </c>
      <c r="D9" s="7" t="s">
        <v>8</v>
      </c>
      <c r="E9" s="7"/>
      <c r="F9" s="7" t="s">
        <v>9</v>
      </c>
      <c r="G9" s="7" t="s">
        <v>17</v>
      </c>
      <c r="H9" s="7" t="s">
        <v>16</v>
      </c>
      <c r="I9" s="7" t="s">
        <v>10</v>
      </c>
      <c r="J9" s="7" t="s">
        <v>14</v>
      </c>
    </row>
    <row r="10" spans="1:10" x14ac:dyDescent="0.25">
      <c r="A10">
        <v>1</v>
      </c>
      <c r="B10" s="3">
        <v>928733.30859999999</v>
      </c>
      <c r="C10" s="2">
        <v>-2.7821999999999999E-3</v>
      </c>
      <c r="D10">
        <v>12.1051</v>
      </c>
      <c r="F10">
        <v>-71.152500000000003</v>
      </c>
      <c r="G10">
        <v>14.127700000000001</v>
      </c>
      <c r="H10" s="8">
        <v>2620.2492000000002</v>
      </c>
      <c r="I10" s="3">
        <v>355</v>
      </c>
      <c r="J10" s="5">
        <f>4*PI()*10^-7*B10*H10/2</f>
        <v>1529.0211297222509</v>
      </c>
    </row>
    <row r="11" spans="1:10" x14ac:dyDescent="0.25">
      <c r="B11" s="3"/>
      <c r="C11" s="2"/>
      <c r="H11" s="8"/>
      <c r="I11" s="3"/>
      <c r="J11" s="5"/>
    </row>
    <row r="13" spans="1:10" x14ac:dyDescent="0.25">
      <c r="A13" s="7" t="s">
        <v>11</v>
      </c>
    </row>
    <row r="14" spans="1:10" x14ac:dyDescent="0.25">
      <c r="A14" t="s">
        <v>12</v>
      </c>
      <c r="B14" s="5">
        <v>1.1671</v>
      </c>
      <c r="C14" s="5"/>
    </row>
    <row r="15" spans="1:10" x14ac:dyDescent="0.25">
      <c r="A15" t="s">
        <v>13</v>
      </c>
      <c r="B15" s="4">
        <v>355.44</v>
      </c>
      <c r="C15" s="4"/>
    </row>
    <row r="16" spans="1:10" x14ac:dyDescent="0.25">
      <c r="A16" t="s">
        <v>15</v>
      </c>
      <c r="B16" s="6">
        <f>J10</f>
        <v>1529.0211297222509</v>
      </c>
      <c r="C16" s="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D6814551A6F4BB9AB1FFEC43B83BD" ma:contentTypeVersion="16" ma:contentTypeDescription="Crear nuevo documento." ma:contentTypeScope="" ma:versionID="404d277dde3170e2c8ffb91fbec5cbea">
  <xsd:schema xmlns:xsd="http://www.w3.org/2001/XMLSchema" xmlns:xs="http://www.w3.org/2001/XMLSchema" xmlns:p="http://schemas.microsoft.com/office/2006/metadata/properties" xmlns:ns2="decfe9fd-f224-470e-bf94-e4593d5a591e" xmlns:ns3="b42154c4-6db2-43aa-90b6-2be3a05bb17f" targetNamespace="http://schemas.microsoft.com/office/2006/metadata/properties" ma:root="true" ma:fieldsID="8125c44625a770755bfffdb577985026" ns2:_="" ns3:_="">
    <xsd:import namespace="decfe9fd-f224-470e-bf94-e4593d5a591e"/>
    <xsd:import namespace="b42154c4-6db2-43aa-90b6-2be3a05bb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e9fd-f224-470e-bf94-e4593d5a5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d4bef1c8-9f01-4f60-ab7f-6a0a8d3750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154c4-6db2-43aa-90b6-2be3a05bb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3fbe50-7a66-4496-a8b5-0d4be3b40655}" ma:internalName="TaxCatchAll" ma:showField="CatchAllData" ma:web="b42154c4-6db2-43aa-90b6-2be3a05bb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2154c4-6db2-43aa-90b6-2be3a05bb17f" xsi:nil="true"/>
    <lcf76f155ced4ddcb4097134ff3c332f xmlns="decfe9fd-f224-470e-bf94-e4593d5a59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3D160F-FEE7-4609-A8EE-C095284EB6D9}"/>
</file>

<file path=customXml/itemProps2.xml><?xml version="1.0" encoding="utf-8"?>
<ds:datastoreItem xmlns:ds="http://schemas.openxmlformats.org/officeDocument/2006/customXml" ds:itemID="{AE56C944-C04D-4086-8E5F-4E170956BC8E}"/>
</file>

<file path=customXml/itemProps3.xml><?xml version="1.0" encoding="utf-8"?>
<ds:datastoreItem xmlns:ds="http://schemas.openxmlformats.org/officeDocument/2006/customXml" ds:itemID="{951E849D-49E6-49AC-BD4F-F56D95D02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0MPa (2)</vt:lpstr>
      <vt:lpstr>36MPa</vt:lpstr>
      <vt:lpstr>66MPa</vt:lpstr>
      <vt:lpstr>66MPa (2)</vt:lpstr>
      <vt:lpstr>112MPa</vt:lpstr>
      <vt:lpstr>153MPa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</dc:creator>
  <cp:lastModifiedBy>Josefina Silveyra</cp:lastModifiedBy>
  <dcterms:created xsi:type="dcterms:W3CDTF">2023-06-16T12:48:24Z</dcterms:created>
  <dcterms:modified xsi:type="dcterms:W3CDTF">2023-06-16T22:00:27Z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0x010100908D6814551A6F4BB9AB1FFEC43B83BD</vt:lpwstr>
  </property>
</Properties>
</file>