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ubaar.sharepoint.com/sites/JuanyJose/Shared Documents/Github/mag-analyst/data/retrievedData/Nick/"/>
    </mc:Choice>
  </mc:AlternateContent>
  <xr:revisionPtr revIDLastSave="281" documentId="8_{D7197493-A78C-45FC-B1C2-E2E2A4045117}" xr6:coauthVersionLast="47" xr6:coauthVersionMax="47" xr10:uidLastSave="{D082BDC0-9083-427A-B8AA-A1D203D2BD50}"/>
  <bookViews>
    <workbookView xWindow="-120" yWindow="-120" windowWidth="20730" windowHeight="11160" firstSheet="1" activeTab="8" xr2:uid="{42CE5204-412F-4D67-86C7-A102137F3233}"/>
  </bookViews>
  <sheets>
    <sheet name="0MPa (2)" sheetId="1" r:id="rId1"/>
    <sheet name="23MPa" sheetId="2" r:id="rId2"/>
    <sheet name="23MPa (2)" sheetId="7" r:id="rId3"/>
    <sheet name="53MPa" sheetId="8" r:id="rId4"/>
    <sheet name="53MPa (2)" sheetId="6" r:id="rId5"/>
    <sheet name="58MPa" sheetId="3" r:id="rId6"/>
    <sheet name="58MPa (2)" sheetId="4" r:id="rId7"/>
    <sheet name="78MPa" sheetId="9" r:id="rId8"/>
    <sheet name="78MPa (2)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8" l="1"/>
  <c r="J11" i="8"/>
  <c r="C18" i="6"/>
  <c r="J13" i="6"/>
  <c r="J12" i="6"/>
  <c r="J10" i="9"/>
  <c r="B16" i="9" s="1"/>
  <c r="J10" i="8"/>
  <c r="B16" i="8" s="1"/>
  <c r="J11" i="7"/>
  <c r="J10" i="7"/>
  <c r="B18" i="7" s="1"/>
  <c r="J11" i="6"/>
  <c r="J10" i="6"/>
  <c r="B18" i="6" s="1"/>
  <c r="J11" i="5"/>
  <c r="J10" i="5"/>
  <c r="B18" i="5" s="1"/>
  <c r="C18" i="4"/>
  <c r="B18" i="4"/>
  <c r="J11" i="4"/>
  <c r="J10" i="4"/>
  <c r="J13" i="4"/>
  <c r="J12" i="4"/>
  <c r="J11" i="3"/>
  <c r="C16" i="3" s="1"/>
  <c r="J10" i="3"/>
  <c r="B16" i="3" s="1"/>
  <c r="C16" i="2"/>
  <c r="B16" i="2"/>
  <c r="J11" i="2"/>
  <c r="J10" i="2"/>
  <c r="B16" i="1"/>
  <c r="J11" i="1"/>
  <c r="J10" i="1"/>
</calcChain>
</file>

<file path=xl/sharedStrings.xml><?xml version="1.0" encoding="utf-8"?>
<sst xmlns="http://schemas.openxmlformats.org/spreadsheetml/2006/main" count="175" uniqueCount="29">
  <si>
    <t>675C_0MPa</t>
  </si>
  <si>
    <t>Hcr₁ [A/m]</t>
  </si>
  <si>
    <t>m₁ (Hcr₁)</t>
  </si>
  <si>
    <t>Hcr₂ [A/m]</t>
  </si>
  <si>
    <t>m₂ (Hcr₂)</t>
  </si>
  <si>
    <t>Hx₁ [A/m]</t>
  </si>
  <si>
    <t>Component</t>
  </si>
  <si>
    <t>Msi [A/m]</t>
  </si>
  <si>
    <t>alphai</t>
  </si>
  <si>
    <t>ai[A/m]</t>
  </si>
  <si>
    <t>alphai |Msi|/(3ai)</t>
  </si>
  <si>
    <t>urin i</t>
  </si>
  <si>
    <t>Total</t>
  </si>
  <si>
    <t>Js [T]</t>
  </si>
  <si>
    <t>urin</t>
  </si>
  <si>
    <t>Kui [J/m^3]</t>
  </si>
  <si>
    <t>Ku [J/m^3]</t>
  </si>
  <si>
    <t>Hki [A/m]</t>
  </si>
  <si>
    <t>NikBT  [J/m^3]</t>
  </si>
  <si>
    <t>675C_10s</t>
  </si>
  <si>
    <t>675C_0.8lbf_strip</t>
  </si>
  <si>
    <t>675C_23MPa</t>
  </si>
  <si>
    <t>neg</t>
  </si>
  <si>
    <t>675C_58MPa</t>
  </si>
  <si>
    <t>675C_2.5lbf_strip</t>
  </si>
  <si>
    <t>675C_78MPa</t>
  </si>
  <si>
    <t>'H_675C_3.5lbf_strip'</t>
  </si>
  <si>
    <t>675C_53MPa</t>
  </si>
  <si>
    <t>'H_675C_2.5lbf_strip_2'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</si>
</sst>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"/>
    <numFmt numFmtId="167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11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8.png"/><Relationship Id="rId7" Type="http://schemas.openxmlformats.org/officeDocument/2006/relationships/image" Target="../media/image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4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3.png"/><Relationship Id="rId1" Type="http://schemas.openxmlformats.org/officeDocument/2006/relationships/image" Target="../media/image4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13.png"/><Relationship Id="rId1" Type="http://schemas.openxmlformats.org/officeDocument/2006/relationships/image" Target="../media/image4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28.png"/><Relationship Id="rId7" Type="http://schemas.openxmlformats.org/officeDocument/2006/relationships/image" Target="../media/image4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2" Type="http://schemas.openxmlformats.org/officeDocument/2006/relationships/image" Target="../media/image32.png"/><Relationship Id="rId1" Type="http://schemas.openxmlformats.org/officeDocument/2006/relationships/image" Target="../media/image4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1.png"/><Relationship Id="rId7" Type="http://schemas.openxmlformats.org/officeDocument/2006/relationships/image" Target="../media/image4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3.png"/><Relationship Id="rId2" Type="http://schemas.openxmlformats.org/officeDocument/2006/relationships/image" Target="../media/image39.png"/><Relationship Id="rId1" Type="http://schemas.openxmlformats.org/officeDocument/2006/relationships/image" Target="../media/image4.png"/><Relationship Id="rId5" Type="http://schemas.openxmlformats.org/officeDocument/2006/relationships/image" Target="../media/image45.png"/><Relationship Id="rId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12</xdr:col>
      <xdr:colOff>315585</xdr:colOff>
      <xdr:row>49</xdr:row>
      <xdr:rowOff>181851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63BAD0-203A-C804-C520-28D773BF1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9030960" cy="627785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743692</xdr:colOff>
      <xdr:row>41</xdr:row>
      <xdr:rowOff>181638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FB333AE-54C8-718C-3FDE-098188AC5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3238500"/>
          <a:ext cx="5315692" cy="4753638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76200</xdr:colOff>
      <xdr:row>17</xdr:row>
      <xdr:rowOff>0</xdr:rowOff>
    </xdr:from>
    <xdr:to>
      <xdr:col>27</xdr:col>
      <xdr:colOff>48365</xdr:colOff>
      <xdr:row>41</xdr:row>
      <xdr:rowOff>172112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73488A-445C-E469-EA01-9434DC9BA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87575" y="3238500"/>
          <a:ext cx="5306165" cy="4744112"/>
        </a:xfrm>
        <a:prstGeom prst="rect">
          <a:avLst/>
        </a:prstGeom>
      </xdr:spPr>
    </xdr:pic>
    <xdr:clientData/>
  </xdr:twoCellAnchor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77C3F47-0509-4F4D-BC86-9B701790F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67265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717176</xdr:colOff>
      <xdr:row>9</xdr:row>
      <xdr:rowOff>123265</xdr:rowOff>
    </xdr:from>
    <xdr:to>
      <xdr:col>16</xdr:col>
      <xdr:colOff>441338</xdr:colOff>
      <xdr:row>10</xdr:row>
      <xdr:rowOff>151871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24E6F5C-BA10-888B-D1B9-3D1F9AD40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35352" y="1837765"/>
          <a:ext cx="2772162" cy="219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12</xdr:col>
      <xdr:colOff>350890</xdr:colOff>
      <xdr:row>47</xdr:row>
      <xdr:rowOff>162745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DA963E8-365B-07A3-D8C0-A60033B56E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9069066" cy="587774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724639</xdr:colOff>
      <xdr:row>41</xdr:row>
      <xdr:rowOff>153059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A877B6-A46E-D555-89DA-E5344DA4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0176" y="3238500"/>
          <a:ext cx="5296639" cy="4725059"/>
        </a:xfrm>
        <a:prstGeom prst="rect">
          <a:avLst/>
        </a:prstGeom>
      </xdr:spPr>
    </xdr:pic>
    <xdr:clientData/>
  </xdr:twoCellAnchor>
  <xdr:twoCellAnchor editAs="oneCell">
    <xdr:from>
      <xdr:col>20</xdr:col>
      <xdr:colOff>89647</xdr:colOff>
      <xdr:row>17</xdr:row>
      <xdr:rowOff>0</xdr:rowOff>
    </xdr:from>
    <xdr:to>
      <xdr:col>27</xdr:col>
      <xdr:colOff>61812</xdr:colOff>
      <xdr:row>42</xdr:row>
      <xdr:rowOff>19717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DA7E0B-2185-E725-7998-CB9BFDBD5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03823" y="3238500"/>
          <a:ext cx="5306165" cy="4782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12</xdr:col>
      <xdr:colOff>388995</xdr:colOff>
      <xdr:row>81</xdr:row>
      <xdr:rowOff>162798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1C6070D-876B-4891-1784-C9DB293BA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334500"/>
          <a:ext cx="9107171" cy="625879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49</xdr:row>
      <xdr:rowOff>0</xdr:rowOff>
    </xdr:from>
    <xdr:to>
      <xdr:col>26</xdr:col>
      <xdr:colOff>743692</xdr:colOff>
      <xdr:row>74</xdr:row>
      <xdr:rowOff>10191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F5D7766-B568-1EB9-8B5A-A2C81E0E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14176" y="9334500"/>
          <a:ext cx="5315692" cy="4772691"/>
        </a:xfrm>
        <a:prstGeom prst="rect">
          <a:avLst/>
        </a:prstGeom>
      </xdr:spPr>
    </xdr:pic>
    <xdr:clientData/>
  </xdr:twoCellAnchor>
  <xdr:twoCellAnchor editAs="oneCell">
    <xdr:from>
      <xdr:col>12</xdr:col>
      <xdr:colOff>627529</xdr:colOff>
      <xdr:row>49</xdr:row>
      <xdr:rowOff>179294</xdr:rowOff>
    </xdr:from>
    <xdr:to>
      <xdr:col>19</xdr:col>
      <xdr:colOff>571116</xdr:colOff>
      <xdr:row>74</xdr:row>
      <xdr:rowOff>170432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473F0F2-03FD-DBE7-4875-B919C469A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45705" y="9513794"/>
          <a:ext cx="5277587" cy="4753638"/>
        </a:xfrm>
        <a:prstGeom prst="rect">
          <a:avLst/>
        </a:prstGeom>
      </xdr:spPr>
    </xdr:pic>
    <xdr:clientData/>
  </xdr:twoCellAnchor>
  <xdr:twoCellAnchor editAs="oneCell">
    <xdr:from>
      <xdr:col>12</xdr:col>
      <xdr:colOff>56030</xdr:colOff>
      <xdr:row>7</xdr:row>
      <xdr:rowOff>179294</xdr:rowOff>
    </xdr:from>
    <xdr:to>
      <xdr:col>16</xdr:col>
      <xdr:colOff>161245</xdr:colOff>
      <xdr:row>9</xdr:row>
      <xdr:rowOff>141242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11EFD7-2B4F-497F-812D-163E79A1D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74206" y="1512794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156882</xdr:colOff>
      <xdr:row>9</xdr:row>
      <xdr:rowOff>145676</xdr:rowOff>
    </xdr:from>
    <xdr:to>
      <xdr:col>15</xdr:col>
      <xdr:colOff>700202</xdr:colOff>
      <xdr:row>10</xdr:row>
      <xdr:rowOff>183808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2ECAD98-4B14-5E5F-27F5-318EC4F6C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75058" y="1860176"/>
          <a:ext cx="2829320" cy="228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A37BF4-C6DF-4CCE-B423-1A31EA8EE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4464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246530</xdr:colOff>
      <xdr:row>10</xdr:row>
      <xdr:rowOff>11206</xdr:rowOff>
    </xdr:from>
    <xdr:to>
      <xdr:col>17</xdr:col>
      <xdr:colOff>8904</xdr:colOff>
      <xdr:row>11</xdr:row>
      <xdr:rowOff>116022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321015-6CA8-4DB9-BBF3-D337C2164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1905" y="1916206"/>
          <a:ext cx="3572374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369942</xdr:colOff>
      <xdr:row>51</xdr:row>
      <xdr:rowOff>162798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E96838-D1AC-6476-136F-18EABB2EE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088118" cy="6258798"/>
        </a:xfrm>
        <a:prstGeom prst="rect">
          <a:avLst/>
        </a:prstGeom>
      </xdr:spPr>
    </xdr:pic>
    <xdr:clientData/>
  </xdr:twoCellAnchor>
  <xdr:twoCellAnchor editAs="oneCell">
    <xdr:from>
      <xdr:col>20</xdr:col>
      <xdr:colOff>437030</xdr:colOff>
      <xdr:row>18</xdr:row>
      <xdr:rowOff>134471</xdr:rowOff>
    </xdr:from>
    <xdr:to>
      <xdr:col>27</xdr:col>
      <xdr:colOff>418722</xdr:colOff>
      <xdr:row>43</xdr:row>
      <xdr:rowOff>125609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B6AA1EF-4367-99C6-B9C9-A7FC867A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51206" y="3563471"/>
          <a:ext cx="5315692" cy="47536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734165</xdr:colOff>
      <xdr:row>44</xdr:row>
      <xdr:rowOff>665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4CF030-ECB8-09B3-F168-27834A44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0176" y="3619500"/>
          <a:ext cx="5306165" cy="4763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56030</xdr:colOff>
      <xdr:row>7</xdr:row>
      <xdr:rowOff>179294</xdr:rowOff>
    </xdr:from>
    <xdr:to>
      <xdr:col>16</xdr:col>
      <xdr:colOff>161245</xdr:colOff>
      <xdr:row>9</xdr:row>
      <xdr:rowOff>141242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9A6B78C-EBC2-4AF7-A4EA-D46DC0C30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1405" y="1512794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470647</xdr:colOff>
      <xdr:row>10</xdr:row>
      <xdr:rowOff>78442</xdr:rowOff>
    </xdr:from>
    <xdr:to>
      <xdr:col>16</xdr:col>
      <xdr:colOff>233021</xdr:colOff>
      <xdr:row>11</xdr:row>
      <xdr:rowOff>183258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42E2848-109D-4262-BB8F-4A1412B44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26823" y="1983442"/>
          <a:ext cx="3572374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325112</xdr:colOff>
      <xdr:row>51</xdr:row>
      <xdr:rowOff>58062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D6F50B4-DC30-D214-610D-D247F7ADF5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38500"/>
          <a:ext cx="9040487" cy="653506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677008</xdr:colOff>
      <xdr:row>40</xdr:row>
      <xdr:rowOff>95875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625B1E0-BFA9-3F2C-2F92-5D71AFFA1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375" y="3238500"/>
          <a:ext cx="5249008" cy="447737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26</xdr:col>
      <xdr:colOff>743692</xdr:colOff>
      <xdr:row>40</xdr:row>
      <xdr:rowOff>76822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93ACE824-9D19-192D-63B6-AFA5A48C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11375" y="3238500"/>
          <a:ext cx="5315692" cy="44583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14</xdr:col>
      <xdr:colOff>134798</xdr:colOff>
      <xdr:row>91</xdr:row>
      <xdr:rowOff>153458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A9D10B-7FB7-9BF5-0F17-74857ECB1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906000"/>
          <a:ext cx="10374173" cy="758295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52</xdr:row>
      <xdr:rowOff>0</xdr:rowOff>
    </xdr:from>
    <xdr:to>
      <xdr:col>26</xdr:col>
      <xdr:colOff>696060</xdr:colOff>
      <xdr:row>76</xdr:row>
      <xdr:rowOff>181638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06FE58-8CDA-9DA5-FB0C-0AD96A801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818179" y="9906000"/>
          <a:ext cx="5268060" cy="47536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51</xdr:row>
      <xdr:rowOff>95250</xdr:rowOff>
    </xdr:from>
    <xdr:to>
      <xdr:col>19</xdr:col>
      <xdr:colOff>715113</xdr:colOff>
      <xdr:row>76</xdr:row>
      <xdr:rowOff>86388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1576BF-22F5-2864-9E66-D9E94693B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84179" y="9810750"/>
          <a:ext cx="5287113" cy="47536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03EE0E-E6E7-4A6D-88D5-15FDAF2B52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4464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246530</xdr:colOff>
      <xdr:row>10</xdr:row>
      <xdr:rowOff>11206</xdr:rowOff>
    </xdr:from>
    <xdr:to>
      <xdr:col>17</xdr:col>
      <xdr:colOff>8904</xdr:colOff>
      <xdr:row>11</xdr:row>
      <xdr:rowOff>116022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661DB5D-7C22-70E8-F490-0500F191B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64706" y="1916206"/>
          <a:ext cx="3572374" cy="2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312784</xdr:colOff>
      <xdr:row>49</xdr:row>
      <xdr:rowOff>86535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D6C9219-D684-A53D-04CB-894D76EFA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030960" cy="580153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18</xdr:row>
      <xdr:rowOff>0</xdr:rowOff>
    </xdr:from>
    <xdr:to>
      <xdr:col>27</xdr:col>
      <xdr:colOff>10271</xdr:colOff>
      <xdr:row>43</xdr:row>
      <xdr:rowOff>665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2274541-0105-324D-FBCC-DAD8A70E2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6" y="3429000"/>
          <a:ext cx="5344271" cy="4763165"/>
        </a:xfrm>
        <a:prstGeom prst="rect">
          <a:avLst/>
        </a:prstGeom>
      </xdr:spPr>
    </xdr:pic>
    <xdr:clientData/>
  </xdr:twoCellAnchor>
  <xdr:twoCellAnchor editAs="oneCell">
    <xdr:from>
      <xdr:col>12</xdr:col>
      <xdr:colOff>728383</xdr:colOff>
      <xdr:row>18</xdr:row>
      <xdr:rowOff>179294</xdr:rowOff>
    </xdr:from>
    <xdr:to>
      <xdr:col>19</xdr:col>
      <xdr:colOff>691022</xdr:colOff>
      <xdr:row>44</xdr:row>
      <xdr:rowOff>37090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3EB9A235-2CE7-DAFE-C263-57435150A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6559" y="3608294"/>
          <a:ext cx="5296639" cy="48107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22412</xdr:colOff>
      <xdr:row>16</xdr:row>
      <xdr:rowOff>56029</xdr:rowOff>
    </xdr:from>
    <xdr:to>
      <xdr:col>12</xdr:col>
      <xdr:colOff>354249</xdr:colOff>
      <xdr:row>48</xdr:row>
      <xdr:rowOff>171196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0AE3BF7-C01E-A8EC-04BB-8F21365922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2" y="3104029"/>
          <a:ext cx="9050013" cy="62111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705587</xdr:colOff>
      <xdr:row>42</xdr:row>
      <xdr:rowOff>10191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F775C8B-6DE2-2F25-6DCB-EB687B004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0176" y="3238500"/>
          <a:ext cx="5277587" cy="477269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26</xdr:col>
      <xdr:colOff>696060</xdr:colOff>
      <xdr:row>41</xdr:row>
      <xdr:rowOff>162586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8A76C11-0BBA-0530-5D57-9034652A1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14176" y="3238500"/>
          <a:ext cx="5268060" cy="47345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48</xdr:row>
      <xdr:rowOff>0</xdr:rowOff>
    </xdr:from>
    <xdr:to>
      <xdr:col>26</xdr:col>
      <xdr:colOff>667481</xdr:colOff>
      <xdr:row>72</xdr:row>
      <xdr:rowOff>172112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5E15B15-38C8-102F-5D62-552E74ED0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6" y="9144000"/>
          <a:ext cx="5239481" cy="47441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19</xdr:col>
      <xdr:colOff>705587</xdr:colOff>
      <xdr:row>74</xdr:row>
      <xdr:rowOff>29244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8759D07-59D2-CE40-2164-418B8D18D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0176" y="9334500"/>
          <a:ext cx="5277587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246100</xdr:colOff>
      <xdr:row>85</xdr:row>
      <xdr:rowOff>162878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B641EBA-79A5-446F-193A-1746F10AAC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9525000"/>
          <a:ext cx="8964276" cy="68303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16</xdr:col>
      <xdr:colOff>105215</xdr:colOff>
      <xdr:row>9</xdr:row>
      <xdr:rowOff>152448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68400EE-1218-49D2-519F-421F786D7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18176" y="1524000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15</xdr:col>
      <xdr:colOff>505215</xdr:colOff>
      <xdr:row>11</xdr:row>
      <xdr:rowOff>57185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B48C40B-682D-61F6-B757-EDD4C66B5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18176" y="1905000"/>
          <a:ext cx="2791215" cy="247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F6D0A64-EB02-494A-95EC-BB668F586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4464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728383</xdr:colOff>
      <xdr:row>9</xdr:row>
      <xdr:rowOff>156882</xdr:rowOff>
    </xdr:from>
    <xdr:to>
      <xdr:col>16</xdr:col>
      <xdr:colOff>471598</xdr:colOff>
      <xdr:row>11</xdr:row>
      <xdr:rowOff>23567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7578C8F-86D1-4613-89C2-923BAEC0F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6559" y="1871382"/>
          <a:ext cx="2791215" cy="247685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52</xdr:row>
      <xdr:rowOff>34636</xdr:rowOff>
    </xdr:from>
    <xdr:to>
      <xdr:col>12</xdr:col>
      <xdr:colOff>336876</xdr:colOff>
      <xdr:row>80</xdr:row>
      <xdr:rowOff>159223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E6DAF0B-F1F5-02DE-CEB2-FCD7CB29A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18" y="9559636"/>
          <a:ext cx="9014303" cy="5458587"/>
        </a:xfrm>
        <a:prstGeom prst="rect">
          <a:avLst/>
        </a:prstGeom>
      </xdr:spPr>
    </xdr:pic>
    <xdr:clientData/>
  </xdr:twoCellAnchor>
  <xdr:twoCellAnchor editAs="oneCell">
    <xdr:from>
      <xdr:col>13</xdr:col>
      <xdr:colOff>33618</xdr:colOff>
      <xdr:row>52</xdr:row>
      <xdr:rowOff>34636</xdr:rowOff>
    </xdr:from>
    <xdr:to>
      <xdr:col>19</xdr:col>
      <xdr:colOff>682047</xdr:colOff>
      <xdr:row>77</xdr:row>
      <xdr:rowOff>35301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1A0B56D-1AA9-688E-0C8E-845B34E85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06663" y="9559636"/>
          <a:ext cx="5220429" cy="4763165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52</xdr:row>
      <xdr:rowOff>34636</xdr:rowOff>
    </xdr:from>
    <xdr:to>
      <xdr:col>26</xdr:col>
      <xdr:colOff>696060</xdr:colOff>
      <xdr:row>77</xdr:row>
      <xdr:rowOff>35301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15588B0-160C-9A21-25A5-F92A66689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07045" y="9559636"/>
          <a:ext cx="5268060" cy="47631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319915</xdr:colOff>
      <xdr:row>51</xdr:row>
      <xdr:rowOff>153272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F158D1C-BD8D-6BE4-FA81-CC8DCEA44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238500"/>
          <a:ext cx="9030960" cy="6249272"/>
        </a:xfrm>
        <a:prstGeom prst="rect">
          <a:avLst/>
        </a:prstGeom>
      </xdr:spPr>
    </xdr:pic>
    <xdr:clientData/>
  </xdr:twoCellAnchor>
  <xdr:twoCellAnchor editAs="oneCell">
    <xdr:from>
      <xdr:col>12</xdr:col>
      <xdr:colOff>536863</xdr:colOff>
      <xdr:row>19</xdr:row>
      <xdr:rowOff>103909</xdr:rowOff>
    </xdr:from>
    <xdr:to>
      <xdr:col>19</xdr:col>
      <xdr:colOff>394713</xdr:colOff>
      <xdr:row>44</xdr:row>
      <xdr:rowOff>85521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759F59F4-25EB-CBCA-F396-1A2F9A71B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47908" y="3342409"/>
          <a:ext cx="5191850" cy="4744112"/>
        </a:xfrm>
        <a:prstGeom prst="rect">
          <a:avLst/>
        </a:prstGeom>
      </xdr:spPr>
    </xdr:pic>
    <xdr:clientData/>
  </xdr:twoCellAnchor>
  <xdr:twoCellAnchor editAs="oneCell">
    <xdr:from>
      <xdr:col>19</xdr:col>
      <xdr:colOff>744682</xdr:colOff>
      <xdr:row>20</xdr:row>
      <xdr:rowOff>34636</xdr:rowOff>
    </xdr:from>
    <xdr:to>
      <xdr:col>26</xdr:col>
      <xdr:colOff>735900</xdr:colOff>
      <xdr:row>45</xdr:row>
      <xdr:rowOff>6722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0495851-085E-8831-3419-75F56849A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789727" y="3463636"/>
          <a:ext cx="5325218" cy="47345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48</xdr:row>
      <xdr:rowOff>0</xdr:rowOff>
    </xdr:from>
    <xdr:to>
      <xdr:col>26</xdr:col>
      <xdr:colOff>667481</xdr:colOff>
      <xdr:row>72</xdr:row>
      <xdr:rowOff>172112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405E3E5-7F41-4267-A75E-7C8CB2340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1375" y="9144000"/>
          <a:ext cx="5239481" cy="4744112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19</xdr:col>
      <xdr:colOff>705587</xdr:colOff>
      <xdr:row>74</xdr:row>
      <xdr:rowOff>29244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BDA82FD-3DA2-4EEB-8525-71361CCD4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9334500"/>
          <a:ext cx="5277587" cy="4791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12</xdr:col>
      <xdr:colOff>246100</xdr:colOff>
      <xdr:row>85</xdr:row>
      <xdr:rowOff>162878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34F3382-EF3F-440B-933B-13BE5BFFD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525000"/>
          <a:ext cx="8961475" cy="68303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16</xdr:col>
      <xdr:colOff>105215</xdr:colOff>
      <xdr:row>9</xdr:row>
      <xdr:rowOff>152448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BD0F7C9-F0F6-49BB-8E06-DCC181632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15375" y="1524000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11</xdr:col>
      <xdr:colOff>593912</xdr:colOff>
      <xdr:row>10</xdr:row>
      <xdr:rowOff>44823</xdr:rowOff>
    </xdr:from>
    <xdr:to>
      <xdr:col>16</xdr:col>
      <xdr:colOff>41463</xdr:colOff>
      <xdr:row>11</xdr:row>
      <xdr:rowOff>111498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1408F1B-5618-42E7-98C4-6901A44463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6686" t="3572"/>
        <a:stretch/>
      </xdr:blipFill>
      <xdr:spPr>
        <a:xfrm>
          <a:off x="8550088" y="1949823"/>
          <a:ext cx="3257551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331837</xdr:colOff>
      <xdr:row>53</xdr:row>
      <xdr:rowOff>39063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22C8208-8F11-3664-9867-704E8D692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238500"/>
          <a:ext cx="9050013" cy="68970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17</xdr:row>
      <xdr:rowOff>0</xdr:rowOff>
    </xdr:from>
    <xdr:to>
      <xdr:col>19</xdr:col>
      <xdr:colOff>629376</xdr:colOff>
      <xdr:row>41</xdr:row>
      <xdr:rowOff>181638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7F8C1E3-3E7B-1DFA-07C4-00047ADE4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480176" y="3238500"/>
          <a:ext cx="5201376" cy="47536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17</xdr:row>
      <xdr:rowOff>0</xdr:rowOff>
    </xdr:from>
    <xdr:to>
      <xdr:col>26</xdr:col>
      <xdr:colOff>667481</xdr:colOff>
      <xdr:row>41</xdr:row>
      <xdr:rowOff>153059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87D9C39-CD58-7614-9450-6D2C7C66F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814176" y="3238500"/>
          <a:ext cx="5239481" cy="472505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549089</xdr:colOff>
      <xdr:row>7</xdr:row>
      <xdr:rowOff>112059</xdr:rowOff>
    </xdr:from>
    <xdr:to>
      <xdr:col>16</xdr:col>
      <xdr:colOff>654304</xdr:colOff>
      <xdr:row>9</xdr:row>
      <xdr:rowOff>74007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AC5EA79-09A8-41FD-87C6-F0996C291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64464" y="1445559"/>
          <a:ext cx="3153215" cy="342948"/>
        </a:xfrm>
        <a:prstGeom prst="rect">
          <a:avLst/>
        </a:prstGeom>
      </xdr:spPr>
    </xdr:pic>
    <xdr:clientData/>
  </xdr:twoCellAnchor>
  <xdr:twoCellAnchor editAs="oneCell">
    <xdr:from>
      <xdr:col>12</xdr:col>
      <xdr:colOff>533399</xdr:colOff>
      <xdr:row>10</xdr:row>
      <xdr:rowOff>9524</xdr:rowOff>
    </xdr:from>
    <xdr:to>
      <xdr:col>16</xdr:col>
      <xdr:colOff>742950</xdr:colOff>
      <xdr:row>11</xdr:row>
      <xdr:rowOff>76199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9888CAB-A4B5-873C-2EF4-E0FB867DFE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6686" t="3572"/>
        <a:stretch/>
      </xdr:blipFill>
      <xdr:spPr>
        <a:xfrm>
          <a:off x="9248774" y="1914524"/>
          <a:ext cx="3257551" cy="257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363217</xdr:colOff>
      <xdr:row>47</xdr:row>
      <xdr:rowOff>744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706336B-5F52-D259-FA66-7CB20573E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619500"/>
          <a:ext cx="9078592" cy="533474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19</xdr:col>
      <xdr:colOff>753218</xdr:colOff>
      <xdr:row>44</xdr:row>
      <xdr:rowOff>665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48DEF9D-0FEF-193C-1329-B93DDDFB3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375" y="3619500"/>
          <a:ext cx="5325218" cy="4763165"/>
        </a:xfrm>
        <a:prstGeom prst="rect">
          <a:avLst/>
        </a:prstGeom>
      </xdr:spPr>
    </xdr:pic>
    <xdr:clientData/>
  </xdr:twoCellAnchor>
  <xdr:twoCellAnchor editAs="oneCell">
    <xdr:from>
      <xdr:col>20</xdr:col>
      <xdr:colOff>161925</xdr:colOff>
      <xdr:row>19</xdr:row>
      <xdr:rowOff>19050</xdr:rowOff>
    </xdr:from>
    <xdr:to>
      <xdr:col>27</xdr:col>
      <xdr:colOff>38827</xdr:colOff>
      <xdr:row>44</xdr:row>
      <xdr:rowOff>38767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C3FDA57-D7FA-9419-8A40-0C8D54F8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73300" y="3638550"/>
          <a:ext cx="5210902" cy="478221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2DA5-7A8F-416D-9651-2973598268E4}">
  <dimension ref="A1:J16"/>
  <sheetViews>
    <sheetView zoomScale="85" zoomScaleNormal="85" workbookViewId="0">
      <selection activeCell="C10" sqref="C10:C11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0</v>
      </c>
      <c r="B1" s="7" t="s">
        <v>19</v>
      </c>
    </row>
    <row r="3" spans="1:10" x14ac:dyDescent="0.25">
      <c r="A3" s="7" t="s">
        <v>1</v>
      </c>
      <c r="B3">
        <v>2.59</v>
      </c>
    </row>
    <row r="4" spans="1:10" x14ac:dyDescent="0.25">
      <c r="A4" s="7" t="s">
        <v>2</v>
      </c>
      <c r="B4">
        <v>0.46150000000000002</v>
      </c>
    </row>
    <row r="5" spans="1:10" x14ac:dyDescent="0.25">
      <c r="A5" s="7" t="s">
        <v>3</v>
      </c>
      <c r="B5">
        <v>26.6935</v>
      </c>
    </row>
    <row r="6" spans="1:10" x14ac:dyDescent="0.25">
      <c r="A6" s="7" t="s">
        <v>4</v>
      </c>
      <c r="B6">
        <v>0.65569999999999995</v>
      </c>
    </row>
    <row r="7" spans="1:10" x14ac:dyDescent="0.25">
      <c r="A7" s="7" t="s">
        <v>5</v>
      </c>
      <c r="B7">
        <v>4.4558</v>
      </c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724492.92839999998</v>
      </c>
      <c r="C10" s="2">
        <v>9.1643999999999999E-6</v>
      </c>
      <c r="D10" s="6">
        <v>3.5200999999999998</v>
      </c>
      <c r="F10">
        <v>0.62870000000000004</v>
      </c>
      <c r="G10">
        <v>3.2048000000000001</v>
      </c>
      <c r="H10" s="8">
        <v>3.9207000000000001</v>
      </c>
      <c r="I10" s="3">
        <v>184786</v>
      </c>
      <c r="J10" s="5">
        <f>4*PI()*10^-7*B10*H10/2</f>
        <v>1.7847509912009312</v>
      </c>
    </row>
    <row r="11" spans="1:10" x14ac:dyDescent="0.25">
      <c r="A11">
        <v>2</v>
      </c>
      <c r="B11" s="3">
        <v>261114.8884</v>
      </c>
      <c r="C11" s="2">
        <v>-1.1975E-4</v>
      </c>
      <c r="D11" s="6">
        <v>2.1713</v>
      </c>
      <c r="F11">
        <v>-4.8002000000000002</v>
      </c>
      <c r="G11">
        <v>0.71250000000000002</v>
      </c>
      <c r="H11" s="8">
        <v>37.781999999999996</v>
      </c>
      <c r="I11" s="3">
        <v>6912</v>
      </c>
      <c r="J11" s="5">
        <f>4*PI()*10^-7*B11*H11/2</f>
        <v>6.1986404706466063</v>
      </c>
    </row>
    <row r="13" spans="1:10" x14ac:dyDescent="0.25">
      <c r="A13" s="7" t="s">
        <v>12</v>
      </c>
    </row>
    <row r="14" spans="1:10" x14ac:dyDescent="0.25">
      <c r="A14" t="s">
        <v>13</v>
      </c>
      <c r="B14" s="5">
        <v>1.2385999999999999</v>
      </c>
    </row>
    <row r="15" spans="1:10" x14ac:dyDescent="0.25">
      <c r="A15" t="s">
        <v>14</v>
      </c>
      <c r="B15" s="4">
        <v>191700</v>
      </c>
    </row>
    <row r="16" spans="1:10" x14ac:dyDescent="0.25">
      <c r="A16" t="s">
        <v>16</v>
      </c>
      <c r="B16" s="6">
        <f>SUM(J10:J11)</f>
        <v>7.9833914618475372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E571-8C31-45FA-8FFC-D48E5E54F84D}">
  <dimension ref="A1:J16"/>
  <sheetViews>
    <sheetView topLeftCell="A4" zoomScale="85" zoomScaleNormal="85" workbookViewId="0">
      <selection activeCell="D10" sqref="D10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21</v>
      </c>
      <c r="B1" s="7" t="s">
        <v>20</v>
      </c>
    </row>
    <row r="2" spans="1:10" x14ac:dyDescent="0.25">
      <c r="C2" t="s">
        <v>22</v>
      </c>
    </row>
    <row r="3" spans="1:10" x14ac:dyDescent="0.25">
      <c r="A3" s="7" t="s">
        <v>1</v>
      </c>
      <c r="B3">
        <v>285.68009999999998</v>
      </c>
      <c r="C3">
        <v>268.57069999999999</v>
      </c>
    </row>
    <row r="4" spans="1:10" x14ac:dyDescent="0.25">
      <c r="A4" s="7" t="s">
        <v>2</v>
      </c>
      <c r="B4">
        <v>0.72789999999999999</v>
      </c>
      <c r="C4">
        <v>0.7147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923672.57490000001</v>
      </c>
      <c r="C10" s="2">
        <v>-3.8224E-4</v>
      </c>
      <c r="D10">
        <v>7.8211000000000004</v>
      </c>
      <c r="F10">
        <v>-15.047599999999999</v>
      </c>
      <c r="G10">
        <v>9.0780999999999992</v>
      </c>
      <c r="H10" s="8">
        <v>376.53</v>
      </c>
      <c r="I10" s="3">
        <v>2454</v>
      </c>
      <c r="J10" s="5">
        <f>4*PI()*10^-7*B10*H10/2</f>
        <v>218.52317488265783</v>
      </c>
    </row>
    <row r="11" spans="1:10" x14ac:dyDescent="0.25">
      <c r="A11" t="s">
        <v>22</v>
      </c>
      <c r="B11" s="3">
        <v>925314.33869999996</v>
      </c>
      <c r="C11" s="2">
        <v>-3.5830999999999998E-4</v>
      </c>
      <c r="D11">
        <v>9.0632000000000001</v>
      </c>
      <c r="F11">
        <v>-12.193899999999999</v>
      </c>
      <c r="G11">
        <v>10.538600000000001</v>
      </c>
      <c r="H11" s="8">
        <v>358.73689999999999</v>
      </c>
      <c r="I11" s="3">
        <v>2580</v>
      </c>
      <c r="J11" s="5">
        <f>4*PI()*10^-7*B11*H11/2</f>
        <v>208.56681604863809</v>
      </c>
    </row>
    <row r="13" spans="1:10" x14ac:dyDescent="0.25">
      <c r="A13" s="7" t="s">
        <v>12</v>
      </c>
    </row>
    <row r="14" spans="1:10" x14ac:dyDescent="0.25">
      <c r="A14" t="s">
        <v>13</v>
      </c>
      <c r="B14" s="5">
        <v>1.1607000000000001</v>
      </c>
      <c r="C14" s="5">
        <v>1.1628000000000001</v>
      </c>
    </row>
    <row r="15" spans="1:10" x14ac:dyDescent="0.25">
      <c r="A15" t="s">
        <v>14</v>
      </c>
      <c r="B15" s="4">
        <v>2454.1</v>
      </c>
      <c r="C15" s="4">
        <v>2580.4</v>
      </c>
    </row>
    <row r="16" spans="1:10" x14ac:dyDescent="0.25">
      <c r="A16" t="s">
        <v>16</v>
      </c>
      <c r="B16" s="6">
        <f>J10</f>
        <v>218.52317488265783</v>
      </c>
      <c r="C16" s="6">
        <f>J11</f>
        <v>208.56681604863809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63C2-3BC7-4081-93B5-3E171E82D6D6}">
  <dimension ref="A1:J18"/>
  <sheetViews>
    <sheetView zoomScale="85" zoomScaleNormal="85" workbookViewId="0">
      <selection activeCell="N20" sqref="N20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21</v>
      </c>
      <c r="B1" s="7" t="s">
        <v>20</v>
      </c>
    </row>
    <row r="3" spans="1:10" x14ac:dyDescent="0.25">
      <c r="A3" s="7" t="s">
        <v>1</v>
      </c>
      <c r="B3">
        <v>287.62560000000002</v>
      </c>
    </row>
    <row r="4" spans="1:10" x14ac:dyDescent="0.25">
      <c r="A4" s="7" t="s">
        <v>2</v>
      </c>
      <c r="B4">
        <v>0.71189999999999998</v>
      </c>
    </row>
    <row r="5" spans="1:10" x14ac:dyDescent="0.25">
      <c r="A5" s="7" t="s">
        <v>3</v>
      </c>
      <c r="B5" s="1">
        <v>501.22899999999998</v>
      </c>
      <c r="C5" s="1"/>
    </row>
    <row r="6" spans="1:10" x14ac:dyDescent="0.25">
      <c r="A6" s="7" t="s">
        <v>4</v>
      </c>
      <c r="B6">
        <v>0.63270000000000004</v>
      </c>
    </row>
    <row r="7" spans="1:10" x14ac:dyDescent="0.25">
      <c r="A7" s="7" t="s">
        <v>5</v>
      </c>
      <c r="B7">
        <v>345.21140000000003</v>
      </c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978102.41480000003</v>
      </c>
      <c r="C10" s="2">
        <v>-3.6279999999999998E-4</v>
      </c>
      <c r="D10">
        <v>10.132099999999999</v>
      </c>
      <c r="F10">
        <v>-11.6744</v>
      </c>
      <c r="G10">
        <v>12.4536</v>
      </c>
      <c r="H10" s="8">
        <v>385.25380000000001</v>
      </c>
      <c r="I10" s="3">
        <v>2540</v>
      </c>
      <c r="J10" s="5">
        <f>4*PI()*10^-7*B10*H10/2</f>
        <v>236.7615260767009</v>
      </c>
    </row>
    <row r="11" spans="1:10" x14ac:dyDescent="0.25">
      <c r="A11">
        <v>2</v>
      </c>
      <c r="B11" s="3">
        <v>-57525.009899999997</v>
      </c>
      <c r="C11" s="2">
        <v>9.6550000000000004E-3</v>
      </c>
      <c r="D11">
        <v>56.518500000000003</v>
      </c>
      <c r="F11">
        <v>3.2755999999999998</v>
      </c>
      <c r="G11">
        <v>4.0856000000000003</v>
      </c>
      <c r="H11" s="8">
        <v>724.95910000000003</v>
      </c>
      <c r="I11" s="3">
        <v>-78</v>
      </c>
      <c r="J11" s="5">
        <f>4*PI()*10^-7*B11*H11/2</f>
        <v>-26.202943241615692</v>
      </c>
    </row>
    <row r="12" spans="1:10" x14ac:dyDescent="0.25">
      <c r="B12" s="3"/>
      <c r="C12" s="2"/>
      <c r="H12" s="8"/>
      <c r="I12" s="3"/>
      <c r="J12" s="5"/>
    </row>
    <row r="13" spans="1:10" x14ac:dyDescent="0.25">
      <c r="B13" s="3"/>
      <c r="C13" s="2"/>
      <c r="H13" s="8"/>
      <c r="I13" s="3"/>
      <c r="J13" s="5"/>
    </row>
    <row r="15" spans="1:10" x14ac:dyDescent="0.25">
      <c r="A15" s="7" t="s">
        <v>12</v>
      </c>
    </row>
    <row r="16" spans="1:10" x14ac:dyDescent="0.25">
      <c r="A16" t="s">
        <v>13</v>
      </c>
      <c r="B16" s="5">
        <v>1.1568000000000001</v>
      </c>
      <c r="C16" s="5"/>
    </row>
    <row r="17" spans="1:3" x14ac:dyDescent="0.25">
      <c r="A17" t="s">
        <v>14</v>
      </c>
      <c r="B17" s="4">
        <v>2461.5</v>
      </c>
      <c r="C17" s="4"/>
    </row>
    <row r="18" spans="1:3" x14ac:dyDescent="0.25">
      <c r="A18" t="s">
        <v>16</v>
      </c>
      <c r="B18" s="6">
        <f>SUM(J10:J11)</f>
        <v>210.55858283508522</v>
      </c>
      <c r="C18" s="6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E48E-8E64-4BFB-870B-6A6A846EB00B}">
  <dimension ref="A1:J16"/>
  <sheetViews>
    <sheetView zoomScale="70" zoomScaleNormal="70" workbookViewId="0">
      <selection activeCell="C10" sqref="C10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27</v>
      </c>
      <c r="B1" s="7" t="s">
        <v>28</v>
      </c>
    </row>
    <row r="3" spans="1:10" x14ac:dyDescent="0.25">
      <c r="A3" s="7" t="s">
        <v>1</v>
      </c>
      <c r="B3">
        <v>513.29390000000001</v>
      </c>
      <c r="C3">
        <v>499.20170000000002</v>
      </c>
    </row>
    <row r="4" spans="1:10" x14ac:dyDescent="0.25">
      <c r="A4" s="7" t="s">
        <v>2</v>
      </c>
      <c r="B4">
        <v>0.71309999999999996</v>
      </c>
      <c r="C4">
        <v>0.70789999999999997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940113.59349999996</v>
      </c>
      <c r="C10" s="2">
        <v>-6.7378999999999996E-4</v>
      </c>
      <c r="D10">
        <v>17.767099999999999</v>
      </c>
      <c r="F10">
        <v>-11.8842</v>
      </c>
      <c r="G10">
        <v>20.989699999999999</v>
      </c>
      <c r="H10" s="8">
        <v>686.74220000000003</v>
      </c>
      <c r="I10" s="3">
        <v>1370</v>
      </c>
      <c r="J10" s="5">
        <f>4*PI()*10^-7*B10*H10/2</f>
        <v>405.65229386392366</v>
      </c>
    </row>
    <row r="11" spans="1:10" x14ac:dyDescent="0.25">
      <c r="A11" t="s">
        <v>22</v>
      </c>
      <c r="B11" s="3">
        <v>941800.15560000006</v>
      </c>
      <c r="C11" s="2">
        <v>-6.5322000000000004E-4</v>
      </c>
      <c r="D11">
        <v>18.7149</v>
      </c>
      <c r="F11">
        <v>-10.9574</v>
      </c>
      <c r="G11">
        <v>22.149100000000001</v>
      </c>
      <c r="H11" s="8">
        <v>671.34410000000003</v>
      </c>
      <c r="I11" s="3">
        <v>1404</v>
      </c>
      <c r="J11" s="5">
        <f>4*PI()*10^-7*B11*H11/2</f>
        <v>397.26820013128406</v>
      </c>
    </row>
    <row r="13" spans="1:10" x14ac:dyDescent="0.25">
      <c r="A13" s="7" t="s">
        <v>12</v>
      </c>
    </row>
    <row r="14" spans="1:10" x14ac:dyDescent="0.25">
      <c r="A14" t="s">
        <v>13</v>
      </c>
      <c r="B14" s="5">
        <v>1.1814</v>
      </c>
      <c r="C14" s="5">
        <v>1.1835</v>
      </c>
    </row>
    <row r="15" spans="1:10" x14ac:dyDescent="0.25">
      <c r="A15" t="s">
        <v>14</v>
      </c>
      <c r="B15" s="4">
        <v>1369.9</v>
      </c>
      <c r="C15" s="4">
        <v>1403.9</v>
      </c>
    </row>
    <row r="16" spans="1:10" x14ac:dyDescent="0.25">
      <c r="A16" t="s">
        <v>16</v>
      </c>
      <c r="B16" s="6">
        <f>J10</f>
        <v>405.65229386392366</v>
      </c>
      <c r="C16" s="6">
        <f>J11</f>
        <v>397.26820013128406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B4658-0411-4C6C-90A5-6D420BB8951C}">
  <dimension ref="A1:J18"/>
  <sheetViews>
    <sheetView topLeftCell="A4" zoomScale="85" zoomScaleNormal="85" workbookViewId="0">
      <selection activeCell="C6" sqref="C6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27</v>
      </c>
      <c r="B1" s="7" t="s">
        <v>28</v>
      </c>
    </row>
    <row r="2" spans="1:10" x14ac:dyDescent="0.25">
      <c r="C2" t="s">
        <v>22</v>
      </c>
    </row>
    <row r="3" spans="1:10" x14ac:dyDescent="0.25">
      <c r="A3" s="7" t="s">
        <v>1</v>
      </c>
      <c r="B3">
        <v>485.78440000000001</v>
      </c>
      <c r="C3">
        <v>471.89589999999998</v>
      </c>
    </row>
    <row r="4" spans="1:10" x14ac:dyDescent="0.25">
      <c r="A4" s="7" t="s">
        <v>2</v>
      </c>
      <c r="B4">
        <v>0.74750000000000005</v>
      </c>
      <c r="C4">
        <v>0.7339</v>
      </c>
    </row>
    <row r="5" spans="1:10" x14ac:dyDescent="0.25">
      <c r="A5" s="7" t="s">
        <v>3</v>
      </c>
      <c r="B5" s="1">
        <v>843.61500000000001</v>
      </c>
      <c r="C5" s="1">
        <v>826.86220000000003</v>
      </c>
    </row>
    <row r="6" spans="1:10" x14ac:dyDescent="0.25">
      <c r="A6" s="7" t="s">
        <v>4</v>
      </c>
      <c r="B6">
        <v>0.82320000000000004</v>
      </c>
      <c r="C6">
        <v>0.82599999999999996</v>
      </c>
    </row>
    <row r="7" spans="1:10" x14ac:dyDescent="0.25">
      <c r="A7" s="7" t="s">
        <v>5</v>
      </c>
      <c r="B7">
        <v>506.9649</v>
      </c>
      <c r="C7">
        <v>495.47579999999999</v>
      </c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728049.47829999996</v>
      </c>
      <c r="C10" s="2">
        <v>-8.2229999999999998E-4</v>
      </c>
      <c r="D10">
        <v>9.6721000000000004</v>
      </c>
      <c r="F10">
        <v>-20.632400000000001</v>
      </c>
      <c r="G10">
        <v>8.8489000000000004</v>
      </c>
      <c r="H10" s="8">
        <v>627.68880000000001</v>
      </c>
      <c r="I10" s="3">
        <v>1161</v>
      </c>
      <c r="J10" s="5">
        <f>4*PI()*10^-7*B10*H10/2</f>
        <v>287.1343449954237</v>
      </c>
    </row>
    <row r="11" spans="1:10" x14ac:dyDescent="0.25">
      <c r="A11">
        <v>2</v>
      </c>
      <c r="B11" s="3">
        <v>205305.49479999999</v>
      </c>
      <c r="C11" s="2">
        <v>-4.8514999999999999E-3</v>
      </c>
      <c r="D11">
        <v>4.1756000000000002</v>
      </c>
      <c r="F11">
        <v>-79.511700000000005</v>
      </c>
      <c r="G11">
        <v>1.0772999999999999</v>
      </c>
      <c r="H11" s="8">
        <v>1008.5637</v>
      </c>
      <c r="I11" s="3">
        <v>205</v>
      </c>
      <c r="J11" s="5">
        <f>4*PI()*10^-7*B11*H11/2</f>
        <v>130.10194056383227</v>
      </c>
    </row>
    <row r="12" spans="1:10" x14ac:dyDescent="0.25">
      <c r="B12" s="3">
        <v>747340.99049999996</v>
      </c>
      <c r="C12" s="2">
        <v>-7.8010000000000004E-4</v>
      </c>
      <c r="D12">
        <v>11.7309</v>
      </c>
      <c r="F12">
        <v>-16.566099999999999</v>
      </c>
      <c r="G12">
        <v>11.0169</v>
      </c>
      <c r="H12" s="8">
        <v>618.19619999999998</v>
      </c>
      <c r="I12" s="3">
        <v>1210</v>
      </c>
      <c r="J12" s="5">
        <f>4*PI()*10^-7*B12*H12/2</f>
        <v>290.28527261297654</v>
      </c>
    </row>
    <row r="13" spans="1:10" x14ac:dyDescent="0.25">
      <c r="B13" s="3">
        <v>187763.19620000001</v>
      </c>
      <c r="C13" s="2">
        <v>-5.1881000000000002E-3</v>
      </c>
      <c r="D13">
        <v>3.8622999999999998</v>
      </c>
      <c r="F13">
        <v>-84.072500000000005</v>
      </c>
      <c r="G13">
        <v>0.9113</v>
      </c>
      <c r="H13" s="8">
        <v>985.71749999999997</v>
      </c>
      <c r="I13" s="3">
        <v>191</v>
      </c>
      <c r="J13" s="5">
        <f>4*PI()*10^-7*B13*H13/2</f>
        <v>116.2901162569662</v>
      </c>
    </row>
    <row r="15" spans="1:10" x14ac:dyDescent="0.25">
      <c r="A15" s="7" t="s">
        <v>12</v>
      </c>
    </row>
    <row r="16" spans="1:10" x14ac:dyDescent="0.25">
      <c r="A16" t="s">
        <v>13</v>
      </c>
      <c r="B16" s="5">
        <v>1.1729000000000001</v>
      </c>
      <c r="C16" s="5">
        <v>1.1751</v>
      </c>
    </row>
    <row r="17" spans="1:3" x14ac:dyDescent="0.25">
      <c r="A17" t="s">
        <v>14</v>
      </c>
      <c r="B17" s="4">
        <v>1365.5</v>
      </c>
      <c r="C17" s="4">
        <v>1401.4</v>
      </c>
    </row>
    <row r="18" spans="1:3" x14ac:dyDescent="0.25">
      <c r="A18" t="s">
        <v>16</v>
      </c>
      <c r="B18" s="6">
        <f>SUM(J10:J11)</f>
        <v>417.23628555925598</v>
      </c>
      <c r="C18" s="6">
        <f>SUM(J12:J13)</f>
        <v>406.57538886994274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9F06-416D-41E3-BBF3-138D6A5BEB48}">
  <dimension ref="A1:J16"/>
  <sheetViews>
    <sheetView topLeftCell="A10" zoomScale="85" zoomScaleNormal="85" workbookViewId="0">
      <selection activeCell="B14" sqref="B14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23</v>
      </c>
      <c r="B1" s="7" t="s">
        <v>24</v>
      </c>
    </row>
    <row r="2" spans="1:10" x14ac:dyDescent="0.25">
      <c r="C2" t="s">
        <v>22</v>
      </c>
    </row>
    <row r="3" spans="1:10" x14ac:dyDescent="0.25">
      <c r="A3" s="7" t="s">
        <v>1</v>
      </c>
      <c r="B3">
        <v>697.94110000000001</v>
      </c>
      <c r="C3">
        <v>680.90260000000001</v>
      </c>
    </row>
    <row r="4" spans="1:10" x14ac:dyDescent="0.25">
      <c r="A4" s="7" t="s">
        <v>2</v>
      </c>
      <c r="B4">
        <v>0.70809999999999995</v>
      </c>
      <c r="C4">
        <v>0.70660000000000001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938222.3125</v>
      </c>
      <c r="C10" s="2">
        <v>-9.1679999999999995E-4</v>
      </c>
      <c r="D10">
        <v>26.0962</v>
      </c>
      <c r="F10">
        <v>-10.9871</v>
      </c>
      <c r="G10">
        <v>30.767499999999998</v>
      </c>
      <c r="H10" s="8">
        <v>938.45420000000001</v>
      </c>
      <c r="I10" s="3">
        <v>1001</v>
      </c>
      <c r="J10" s="5">
        <f>4*PI()*10^-7*B10*H10/2</f>
        <v>553.22106407399053</v>
      </c>
    </row>
    <row r="11" spans="1:10" x14ac:dyDescent="0.25">
      <c r="A11" t="s">
        <v>22</v>
      </c>
      <c r="B11" s="3">
        <v>938750.39300000004</v>
      </c>
      <c r="C11" s="2">
        <v>-8.9349999999999998E-4</v>
      </c>
      <c r="D11">
        <v>26.027200000000001</v>
      </c>
      <c r="F11">
        <v>-10.7423</v>
      </c>
      <c r="G11">
        <v>30.703499999999998</v>
      </c>
      <c r="H11" s="8">
        <v>916.85609999999997</v>
      </c>
      <c r="I11" s="3">
        <v>1025</v>
      </c>
      <c r="J11" s="5">
        <f>4*PI()*10^-7*B11*H11/2</f>
        <v>540.79314627537747</v>
      </c>
    </row>
    <row r="13" spans="1:10" x14ac:dyDescent="0.25">
      <c r="A13" s="7" t="s">
        <v>12</v>
      </c>
    </row>
    <row r="14" spans="1:10" x14ac:dyDescent="0.25">
      <c r="A14" t="s">
        <v>13</v>
      </c>
      <c r="B14" s="5">
        <v>1.179</v>
      </c>
      <c r="C14" s="5">
        <v>1.1797</v>
      </c>
    </row>
    <row r="15" spans="1:10" x14ac:dyDescent="0.25">
      <c r="A15" t="s">
        <v>14</v>
      </c>
      <c r="B15" s="4">
        <v>1000.8</v>
      </c>
      <c r="C15" s="4">
        <v>1024.9000000000001</v>
      </c>
    </row>
    <row r="16" spans="1:10" x14ac:dyDescent="0.25">
      <c r="A16" t="s">
        <v>16</v>
      </c>
      <c r="B16" s="6">
        <f>J10</f>
        <v>553.22106407399053</v>
      </c>
      <c r="C16" s="6">
        <f>J11</f>
        <v>540.79314627537747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05DE-D0B9-40A4-89C5-AC5ADA309E0B}">
  <dimension ref="A1:J18"/>
  <sheetViews>
    <sheetView topLeftCell="A4" zoomScale="85" zoomScaleNormal="85" workbookViewId="0">
      <selection activeCell="C10" sqref="C10:C11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23</v>
      </c>
      <c r="B1" s="7" t="s">
        <v>24</v>
      </c>
    </row>
    <row r="3" spans="1:10" x14ac:dyDescent="0.25">
      <c r="A3" s="7" t="s">
        <v>1</v>
      </c>
      <c r="B3">
        <v>677.96140000000003</v>
      </c>
      <c r="C3">
        <v>662.21320000000003</v>
      </c>
    </row>
    <row r="4" spans="1:10" x14ac:dyDescent="0.25">
      <c r="A4" s="7" t="s">
        <v>2</v>
      </c>
      <c r="B4">
        <v>0.82850000000000001</v>
      </c>
      <c r="C4">
        <v>0.78180000000000005</v>
      </c>
    </row>
    <row r="5" spans="1:10" x14ac:dyDescent="0.25">
      <c r="A5" s="7" t="s">
        <v>3</v>
      </c>
      <c r="B5">
        <v>984.1028</v>
      </c>
      <c r="C5" s="1">
        <v>1215.81</v>
      </c>
    </row>
    <row r="6" spans="1:10" x14ac:dyDescent="0.25">
      <c r="A6" s="7" t="s">
        <v>4</v>
      </c>
      <c r="B6">
        <v>0.72889999999999999</v>
      </c>
      <c r="C6">
        <v>0.82879999999999998</v>
      </c>
    </row>
    <row r="7" spans="1:10" x14ac:dyDescent="0.25">
      <c r="A7" s="7" t="s">
        <v>5</v>
      </c>
      <c r="B7">
        <v>758.86959999999999</v>
      </c>
      <c r="C7">
        <v>746.25220000000002</v>
      </c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571821.59829999995</v>
      </c>
      <c r="C10" s="9">
        <v>-1.3940000000000001E-3</v>
      </c>
      <c r="D10">
        <v>3.0041000000000002</v>
      </c>
      <c r="F10">
        <v>-88.4499</v>
      </c>
      <c r="G10">
        <v>2.1585999999999999</v>
      </c>
      <c r="H10" s="8">
        <v>806.13670000000002</v>
      </c>
      <c r="I10" s="3">
        <v>710</v>
      </c>
      <c r="J10" s="5">
        <f>4*PI()*10^-7*B10*H10/2</f>
        <v>289.63371623093582</v>
      </c>
    </row>
    <row r="11" spans="1:10" x14ac:dyDescent="0.25">
      <c r="A11">
        <v>2</v>
      </c>
      <c r="B11" s="3">
        <v>357667.95120000001</v>
      </c>
      <c r="C11" s="9">
        <v>-3.4004E-3</v>
      </c>
      <c r="D11">
        <v>26.523700000000002</v>
      </c>
      <c r="F11">
        <v>-15.2845</v>
      </c>
      <c r="G11">
        <v>11.9213</v>
      </c>
      <c r="H11" s="8">
        <v>1295.778</v>
      </c>
      <c r="I11" s="3">
        <v>277</v>
      </c>
      <c r="J11" s="5">
        <f>4*PI()*10^-7*B11*H11/2</f>
        <v>291.19941452426957</v>
      </c>
    </row>
    <row r="12" spans="1:10" x14ac:dyDescent="0.25">
      <c r="A12">
        <v>1</v>
      </c>
      <c r="B12" s="3">
        <v>721851.82590000005</v>
      </c>
      <c r="C12" s="9">
        <v>-1.1142000000000001E-3</v>
      </c>
      <c r="D12">
        <v>7.2885999999999997</v>
      </c>
      <c r="F12">
        <v>-36.783299999999997</v>
      </c>
      <c r="G12">
        <v>6.6115000000000004</v>
      </c>
      <c r="H12" s="8">
        <v>826.16120000000001</v>
      </c>
      <c r="I12" s="3">
        <v>875</v>
      </c>
      <c r="J12" s="5">
        <f>4*PI()*10^-7*B12*H12/2</f>
        <v>374.70779048527328</v>
      </c>
    </row>
    <row r="13" spans="1:10" x14ac:dyDescent="0.25">
      <c r="A13">
        <v>2</v>
      </c>
      <c r="B13" s="3">
        <v>199676.66769999999</v>
      </c>
      <c r="C13" s="9">
        <v>-7.1574999999999998E-3</v>
      </c>
      <c r="D13">
        <v>5.3540999999999999</v>
      </c>
      <c r="F13">
        <v>-88.9773</v>
      </c>
      <c r="G13">
        <v>1.3434999999999999</v>
      </c>
      <c r="H13" s="8">
        <v>1445.2388000000001</v>
      </c>
      <c r="I13" s="3">
        <v>139</v>
      </c>
      <c r="J13" s="5">
        <f>4*PI()*10^-7*B13*H13/2</f>
        <v>181.32045540559915</v>
      </c>
    </row>
    <row r="15" spans="1:10" x14ac:dyDescent="0.25">
      <c r="A15" s="7" t="s">
        <v>12</v>
      </c>
    </row>
    <row r="16" spans="1:10" x14ac:dyDescent="0.25">
      <c r="A16" t="s">
        <v>13</v>
      </c>
      <c r="B16" s="5">
        <v>1.1679999999999999</v>
      </c>
      <c r="C16" s="5">
        <v>1.1579999999999999</v>
      </c>
    </row>
    <row r="17" spans="1:3" x14ac:dyDescent="0.25">
      <c r="A17" t="s">
        <v>14</v>
      </c>
      <c r="B17" s="4">
        <v>987.36</v>
      </c>
      <c r="C17" s="4">
        <v>1013.9</v>
      </c>
    </row>
    <row r="18" spans="1:3" x14ac:dyDescent="0.25">
      <c r="A18" t="s">
        <v>16</v>
      </c>
      <c r="B18" s="6">
        <f>SUM(J10:J11)</f>
        <v>580.83313075520539</v>
      </c>
      <c r="C18" s="6">
        <f>SUM(J12:J13)</f>
        <v>556.02824589087243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FB7B-20AA-4035-821E-B79CA210A9DB}">
  <dimension ref="A1:J16"/>
  <sheetViews>
    <sheetView topLeftCell="C14" zoomScale="130" zoomScaleNormal="130" workbookViewId="0">
      <selection activeCell="U18" sqref="U18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25</v>
      </c>
      <c r="B1" s="7" t="s">
        <v>26</v>
      </c>
    </row>
    <row r="2" spans="1:10" x14ac:dyDescent="0.25">
      <c r="C2" t="s">
        <v>22</v>
      </c>
    </row>
    <row r="3" spans="1:10" x14ac:dyDescent="0.25">
      <c r="A3" s="7" t="s">
        <v>1</v>
      </c>
      <c r="B3">
        <v>697.94110000000001</v>
      </c>
    </row>
    <row r="4" spans="1:10" x14ac:dyDescent="0.25">
      <c r="A4" s="7" t="s">
        <v>2</v>
      </c>
      <c r="B4">
        <v>0.70809999999999995</v>
      </c>
    </row>
    <row r="5" spans="1:10" x14ac:dyDescent="0.25">
      <c r="A5" s="7"/>
    </row>
    <row r="6" spans="1:10" x14ac:dyDescent="0.25">
      <c r="A6" s="7"/>
    </row>
    <row r="7" spans="1:10" x14ac:dyDescent="0.25">
      <c r="A7" s="7"/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938222.3125</v>
      </c>
      <c r="C10" s="2">
        <v>-9.1679999999999995E-4</v>
      </c>
      <c r="D10">
        <v>26.0962</v>
      </c>
      <c r="F10">
        <v>-10.9871</v>
      </c>
      <c r="G10">
        <v>30.767499999999998</v>
      </c>
      <c r="H10" s="8">
        <v>938.45420000000001</v>
      </c>
      <c r="I10" s="3">
        <v>1001</v>
      </c>
      <c r="J10" s="5">
        <f>4*PI()*10^-7*B10*H10/2</f>
        <v>553.22106407399053</v>
      </c>
    </row>
    <row r="11" spans="1:10" x14ac:dyDescent="0.25">
      <c r="B11" s="3"/>
      <c r="C11" s="2"/>
      <c r="H11" s="8"/>
      <c r="I11" s="3"/>
      <c r="J11" s="5"/>
    </row>
    <row r="13" spans="1:10" x14ac:dyDescent="0.25">
      <c r="A13" s="7" t="s">
        <v>12</v>
      </c>
    </row>
    <row r="14" spans="1:10" x14ac:dyDescent="0.25">
      <c r="A14" t="s">
        <v>13</v>
      </c>
      <c r="B14" s="5">
        <v>1.179</v>
      </c>
      <c r="C14" s="5"/>
    </row>
    <row r="15" spans="1:10" x14ac:dyDescent="0.25">
      <c r="A15" t="s">
        <v>14</v>
      </c>
      <c r="B15" s="4">
        <v>1000.8</v>
      </c>
      <c r="C15" s="4"/>
    </row>
    <row r="16" spans="1:10" x14ac:dyDescent="0.25">
      <c r="A16" t="s">
        <v>16</v>
      </c>
      <c r="B16" s="6">
        <f>J10</f>
        <v>553.22106407399053</v>
      </c>
      <c r="C16" s="6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25C7-21EF-4AF8-A1A0-50C1DA1FDA32}">
  <dimension ref="A1:J18"/>
  <sheetViews>
    <sheetView tabSelected="1" zoomScaleNormal="100" workbookViewId="0">
      <selection activeCell="C10" sqref="C10:C11"/>
    </sheetView>
  </sheetViews>
  <sheetFormatPr baseColWidth="10" defaultRowHeight="15" x14ac:dyDescent="0.25"/>
  <cols>
    <col min="5" max="5" width="5" customWidth="1"/>
  </cols>
  <sheetData>
    <row r="1" spans="1:10" x14ac:dyDescent="0.25">
      <c r="A1" s="7" t="s">
        <v>25</v>
      </c>
      <c r="B1" s="7" t="s">
        <v>26</v>
      </c>
    </row>
    <row r="3" spans="1:10" x14ac:dyDescent="0.25">
      <c r="A3" s="7" t="s">
        <v>1</v>
      </c>
      <c r="B3">
        <v>877.80700000000002</v>
      </c>
    </row>
    <row r="4" spans="1:10" x14ac:dyDescent="0.25">
      <c r="A4" s="7" t="s">
        <v>2</v>
      </c>
      <c r="B4">
        <v>0.84260000000000002</v>
      </c>
    </row>
    <row r="5" spans="1:10" x14ac:dyDescent="0.25">
      <c r="A5" s="7" t="s">
        <v>3</v>
      </c>
      <c r="B5" s="1">
        <v>1459.9443000000001</v>
      </c>
      <c r="C5" s="1"/>
    </row>
    <row r="6" spans="1:10" x14ac:dyDescent="0.25">
      <c r="A6" s="7" t="s">
        <v>4</v>
      </c>
      <c r="B6">
        <v>0.69220000000000004</v>
      </c>
    </row>
    <row r="7" spans="1:10" x14ac:dyDescent="0.25">
      <c r="A7" s="7" t="s">
        <v>5</v>
      </c>
      <c r="B7">
        <v>961.13909999999998</v>
      </c>
    </row>
    <row r="9" spans="1:10" x14ac:dyDescent="0.25">
      <c r="A9" s="7" t="s">
        <v>6</v>
      </c>
      <c r="B9" s="7" t="s">
        <v>7</v>
      </c>
      <c r="C9" s="7" t="s">
        <v>8</v>
      </c>
      <c r="D9" s="7" t="s">
        <v>9</v>
      </c>
      <c r="E9" s="7"/>
      <c r="F9" s="7" t="s">
        <v>10</v>
      </c>
      <c r="G9" s="7" t="s">
        <v>18</v>
      </c>
      <c r="H9" s="7" t="s">
        <v>17</v>
      </c>
      <c r="I9" s="7" t="s">
        <v>11</v>
      </c>
      <c r="J9" s="7" t="s">
        <v>15</v>
      </c>
    </row>
    <row r="10" spans="1:10" x14ac:dyDescent="0.25">
      <c r="A10">
        <v>1</v>
      </c>
      <c r="B10" s="3">
        <v>570925.30920000002</v>
      </c>
      <c r="C10" s="9">
        <v>-1.787E-3</v>
      </c>
      <c r="D10">
        <v>2.8597999999999999</v>
      </c>
      <c r="F10">
        <v>-118.91889999999999</v>
      </c>
      <c r="G10">
        <v>2.0516999999999999</v>
      </c>
      <c r="H10" s="8">
        <v>1028.8261</v>
      </c>
      <c r="I10" s="3">
        <v>556</v>
      </c>
      <c r="J10" s="5">
        <f>4*PI()*10^-7*B10*H10/2</f>
        <v>369.06353509634818</v>
      </c>
    </row>
    <row r="11" spans="1:10" x14ac:dyDescent="0.25">
      <c r="A11">
        <v>2</v>
      </c>
      <c r="B11" s="3">
        <v>371791.89319999999</v>
      </c>
      <c r="C11" s="9">
        <v>-4.8028999999999997E-3</v>
      </c>
      <c r="D11">
        <v>69.558800000000005</v>
      </c>
      <c r="F11">
        <v>-8.5572999999999997</v>
      </c>
      <c r="G11">
        <v>32.498399999999997</v>
      </c>
      <c r="H11" s="8">
        <v>1994.3738000000001</v>
      </c>
      <c r="I11" s="3">
        <v>187</v>
      </c>
      <c r="J11" s="5">
        <f>4*PI()*10^-7*B11*H11/2</f>
        <v>465.89317079667711</v>
      </c>
    </row>
    <row r="12" spans="1:10" x14ac:dyDescent="0.25">
      <c r="B12" s="3"/>
      <c r="C12" s="2"/>
      <c r="H12" s="8"/>
      <c r="I12" s="3"/>
      <c r="J12" s="5"/>
    </row>
    <row r="13" spans="1:10" x14ac:dyDescent="0.25">
      <c r="B13" s="3"/>
      <c r="C13" s="2"/>
      <c r="H13" s="8"/>
      <c r="I13" s="3"/>
      <c r="J13" s="5"/>
    </row>
    <row r="15" spans="1:10" x14ac:dyDescent="0.25">
      <c r="A15" s="7" t="s">
        <v>12</v>
      </c>
    </row>
    <row r="16" spans="1:10" x14ac:dyDescent="0.25">
      <c r="A16" t="s">
        <v>13</v>
      </c>
      <c r="B16" s="5">
        <v>1.1847000000000001</v>
      </c>
      <c r="C16" s="5"/>
    </row>
    <row r="17" spans="1:3" x14ac:dyDescent="0.25">
      <c r="A17" t="s">
        <v>14</v>
      </c>
      <c r="B17" s="4">
        <v>743.35</v>
      </c>
      <c r="C17" s="4"/>
    </row>
    <row r="18" spans="1:3" x14ac:dyDescent="0.25">
      <c r="A18" t="s">
        <v>16</v>
      </c>
      <c r="B18" s="6">
        <f>SUM(J10:J11)</f>
        <v>834.95670589302529</v>
      </c>
      <c r="C18" s="6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08D6814551A6F4BB9AB1FFEC43B83BD" ma:contentTypeVersion="16" ma:contentTypeDescription="Crear nuevo documento." ma:contentTypeScope="" ma:versionID="404d277dde3170e2c8ffb91fbec5cbea">
  <xsd:schema xmlns:xsd="http://www.w3.org/2001/XMLSchema" xmlns:xs="http://www.w3.org/2001/XMLSchema" xmlns:p="http://schemas.microsoft.com/office/2006/metadata/properties" xmlns:ns2="decfe9fd-f224-470e-bf94-e4593d5a591e" xmlns:ns3="b42154c4-6db2-43aa-90b6-2be3a05bb17f" targetNamespace="http://schemas.microsoft.com/office/2006/metadata/properties" ma:root="true" ma:fieldsID="8125c44625a770755bfffdb577985026" ns2:_="" ns3:_="">
    <xsd:import namespace="decfe9fd-f224-470e-bf94-e4593d5a591e"/>
    <xsd:import namespace="b42154c4-6db2-43aa-90b6-2be3a05bb1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cfe9fd-f224-470e-bf94-e4593d5a59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d4bef1c8-9f01-4f60-ab7f-6a0a8d3750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154c4-6db2-43aa-90b6-2be3a05bb1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b3fbe50-7a66-4496-a8b5-0d4be3b40655}" ma:internalName="TaxCatchAll" ma:showField="CatchAllData" ma:web="b42154c4-6db2-43aa-90b6-2be3a05bb1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B52EAD-1DAA-4A6F-A07B-EE758DC8BE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353E98-41F3-4B67-A02D-C4C0E6972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cfe9fd-f224-470e-bf94-e4593d5a591e"/>
    <ds:schemaRef ds:uri="b42154c4-6db2-43aa-90b6-2be3a05bb1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0MPa (2)</vt:lpstr>
      <vt:lpstr>23MPa</vt:lpstr>
      <vt:lpstr>23MPa (2)</vt:lpstr>
      <vt:lpstr>53MPa</vt:lpstr>
      <vt:lpstr>53MPa (2)</vt:lpstr>
      <vt:lpstr>58MPa</vt:lpstr>
      <vt:lpstr>58MPa (2)</vt:lpstr>
      <vt:lpstr>78MPa</vt:lpstr>
      <vt:lpstr>78MPa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Josefina</dc:creator>
  <cp:lastModifiedBy>Josefina Silveyra</cp:lastModifiedBy>
  <dcterms:created xsi:type="dcterms:W3CDTF">2023-06-16T12:48:24Z</dcterms:created>
  <dcterms:modified xsi:type="dcterms:W3CDTF">2023-06-18T00:45:27Z</dcterms:modified>
</cp:coreProperties>
</file>