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updateLinks="always"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07daf2db54d43a/2022_05_31/Estudio/Universidad/UTN/CIDS/Github_Transformers/test_dataset/process_data/excel/"/>
    </mc:Choice>
  </mc:AlternateContent>
  <xr:revisionPtr revIDLastSave="1225" documentId="8_{85D6ECCA-213F-48D5-B59C-DC0FF6D40527}" xr6:coauthVersionLast="47" xr6:coauthVersionMax="47" xr10:uidLastSave="{B905271D-A08A-4F9B-A062-B8921AF42BA1}"/>
  <bookViews>
    <workbookView xWindow="-120" yWindow="-120" windowWidth="20730" windowHeight="11160" activeTab="2" xr2:uid="{6B0713A6-AE09-4B04-9AA6-19E64E5B70A9}"/>
  </bookViews>
  <sheets>
    <sheet name="Temperature-0" sheetId="1" r:id="rId1"/>
    <sheet name="Temperature-1" sheetId="2" r:id="rId2"/>
    <sheet name="Resumen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4" l="1"/>
  <c r="R31" i="4"/>
  <c r="Q31" i="4"/>
  <c r="P31" i="4"/>
  <c r="O31" i="4"/>
  <c r="N31" i="4"/>
  <c r="M31" i="4"/>
  <c r="S30" i="4"/>
  <c r="R30" i="4"/>
  <c r="Q30" i="4"/>
  <c r="P30" i="4"/>
  <c r="O30" i="4"/>
  <c r="N30" i="4"/>
  <c r="M30" i="4"/>
  <c r="S29" i="4"/>
  <c r="R29" i="4"/>
  <c r="Q29" i="4"/>
  <c r="P29" i="4"/>
  <c r="O29" i="4"/>
  <c r="N29" i="4"/>
  <c r="M29" i="4"/>
  <c r="L28" i="4"/>
  <c r="M28" i="4"/>
  <c r="N28" i="4"/>
  <c r="O28" i="4"/>
  <c r="P28" i="4"/>
  <c r="Q28" i="4"/>
  <c r="R28" i="4"/>
  <c r="S28" i="4"/>
  <c r="L29" i="4"/>
  <c r="L30" i="4"/>
  <c r="L31" i="4"/>
  <c r="L19" i="4"/>
  <c r="M19" i="4"/>
  <c r="N19" i="4"/>
  <c r="O19" i="4"/>
  <c r="P19" i="4"/>
  <c r="Q19" i="4"/>
  <c r="R19" i="4"/>
  <c r="S19" i="4"/>
  <c r="L20" i="4"/>
  <c r="L21" i="4"/>
  <c r="L22" i="4"/>
  <c r="C20" i="4"/>
  <c r="E22" i="4"/>
  <c r="O22" i="4" s="1"/>
  <c r="E21" i="4"/>
  <c r="O21" i="4" s="1"/>
  <c r="E20" i="4"/>
  <c r="O20" i="4" s="1"/>
  <c r="D22" i="4"/>
  <c r="N22" i="4" s="1"/>
  <c r="D21" i="4"/>
  <c r="N21" i="4" s="1"/>
  <c r="D20" i="4"/>
  <c r="C22" i="4"/>
  <c r="M22" i="4" s="1"/>
  <c r="C21" i="4"/>
  <c r="M21" i="4" s="1"/>
  <c r="E14" i="4"/>
  <c r="E13" i="4"/>
  <c r="E12" i="4"/>
  <c r="D14" i="4"/>
  <c r="D13" i="4"/>
  <c r="D12" i="4"/>
  <c r="C14" i="4"/>
  <c r="C13" i="4"/>
  <c r="C12" i="4"/>
  <c r="F3" i="4"/>
  <c r="G20" i="4"/>
  <c r="Q20" i="4" s="1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F21" i="4"/>
  <c r="P21" i="4" s="1"/>
  <c r="G21" i="4"/>
  <c r="Q21" i="4" s="1"/>
  <c r="H21" i="4"/>
  <c r="R21" i="4" s="1"/>
  <c r="I21" i="4"/>
  <c r="S21" i="4" s="1"/>
  <c r="F22" i="4"/>
  <c r="P22" i="4" s="1"/>
  <c r="G22" i="4"/>
  <c r="Q22" i="4" s="1"/>
  <c r="H22" i="4"/>
  <c r="R22" i="4" s="1"/>
  <c r="I22" i="4"/>
  <c r="S22" i="4" s="1"/>
  <c r="I20" i="4"/>
  <c r="H20" i="4"/>
  <c r="F20" i="4"/>
  <c r="F4" i="4"/>
  <c r="G4" i="4"/>
  <c r="H4" i="4"/>
  <c r="I4" i="4"/>
  <c r="F5" i="4"/>
  <c r="G5" i="4"/>
  <c r="H5" i="4"/>
  <c r="I5" i="4"/>
  <c r="I3" i="4"/>
  <c r="H3" i="4"/>
  <c r="G3" i="4"/>
  <c r="I13" i="4"/>
  <c r="I14" i="4"/>
  <c r="I12" i="4"/>
  <c r="F13" i="4"/>
  <c r="G13" i="4"/>
  <c r="H13" i="4"/>
  <c r="F14" i="4"/>
  <c r="G14" i="4"/>
  <c r="H14" i="4"/>
  <c r="H12" i="4"/>
  <c r="G12" i="4"/>
  <c r="F12" i="4"/>
  <c r="E3" i="4"/>
  <c r="E4" i="4"/>
  <c r="E5" i="4"/>
  <c r="D3" i="4"/>
  <c r="C3" i="4"/>
  <c r="D6" i="1"/>
  <c r="D33" i="1" s="1"/>
  <c r="G15" i="2"/>
  <c r="G15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C5" i="4" s="1"/>
  <c r="J23" i="1"/>
  <c r="J23" i="2"/>
  <c r="K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J30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H14" i="1"/>
  <c r="G14" i="1"/>
  <c r="H13" i="1"/>
  <c r="G13" i="1"/>
  <c r="H12" i="1"/>
  <c r="G12" i="1"/>
  <c r="H11" i="1"/>
  <c r="G11" i="1"/>
  <c r="H10" i="1"/>
  <c r="G10" i="1"/>
  <c r="H9" i="1"/>
  <c r="G9" i="1"/>
  <c r="D5" i="4" s="1"/>
  <c r="H8" i="1"/>
  <c r="G8" i="1"/>
  <c r="H7" i="1"/>
  <c r="G7" i="1"/>
  <c r="D4" i="4" s="1"/>
  <c r="H6" i="1"/>
  <c r="G6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C4" i="4" s="1"/>
  <c r="E6" i="1"/>
  <c r="D6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G6" i="2"/>
  <c r="H6" i="2"/>
  <c r="E32" i="4" l="1"/>
  <c r="E33" i="4" s="1"/>
  <c r="F23" i="4"/>
  <c r="F24" i="4" s="1"/>
  <c r="H23" i="4"/>
  <c r="H24" i="4" s="1"/>
  <c r="D23" i="4"/>
  <c r="D24" i="4" s="1"/>
  <c r="P20" i="4"/>
  <c r="I23" i="4"/>
  <c r="I24" i="4" s="1"/>
  <c r="C23" i="4"/>
  <c r="C24" i="4" s="1"/>
  <c r="M20" i="4"/>
  <c r="N20" i="4"/>
  <c r="I6" i="4"/>
  <c r="G23" i="4"/>
  <c r="G24" i="4" s="1"/>
  <c r="S20" i="4"/>
  <c r="D32" i="4"/>
  <c r="D33" i="4" s="1"/>
  <c r="E23" i="4"/>
  <c r="E24" i="4" s="1"/>
  <c r="R20" i="4"/>
  <c r="G6" i="4"/>
  <c r="G15" i="4"/>
  <c r="H6" i="4"/>
  <c r="H15" i="4"/>
  <c r="G32" i="4"/>
  <c r="G33" i="4" s="1"/>
  <c r="F15" i="4"/>
  <c r="I15" i="4"/>
  <c r="H32" i="4"/>
  <c r="H33" i="4" s="1"/>
  <c r="F32" i="4"/>
  <c r="F33" i="4" s="1"/>
  <c r="F6" i="4"/>
  <c r="C32" i="4"/>
  <c r="C33" i="4" s="1"/>
  <c r="I32" i="4"/>
  <c r="I33" i="4" s="1"/>
  <c r="M6" i="4"/>
  <c r="D6" i="4" l="1"/>
  <c r="C6" i="4"/>
  <c r="E6" i="4"/>
  <c r="C15" i="4"/>
  <c r="D15" i="4"/>
  <c r="E15" i="4"/>
</calcChain>
</file>

<file path=xl/sharedStrings.xml><?xml version="1.0" encoding="utf-8"?>
<sst xmlns="http://schemas.openxmlformats.org/spreadsheetml/2006/main" count="534" uniqueCount="196">
  <si>
    <t>Gemini-1.0</t>
  </si>
  <si>
    <t>true</t>
  </si>
  <si>
    <t>false</t>
  </si>
  <si>
    <t>Gemini-1.5-pro</t>
  </si>
  <si>
    <t>Gemini-1.5-flash</t>
  </si>
  <si>
    <t>letcode datos</t>
  </si>
  <si>
    <t>Temperature</t>
  </si>
  <si>
    <t>ID</t>
  </si>
  <si>
    <t>Total</t>
  </si>
  <si>
    <t>Easy</t>
  </si>
  <si>
    <t>Medium</t>
  </si>
  <si>
    <t>Hard</t>
  </si>
  <si>
    <t>Temperature  0</t>
  </si>
  <si>
    <t>Temperature  1</t>
  </si>
  <si>
    <t>Cantidad_a_resolver</t>
  </si>
  <si>
    <t>Problems</t>
  </si>
  <si>
    <t>gpt-3.5-turbo</t>
  </si>
  <si>
    <t>gpt-4-turbo</t>
  </si>
  <si>
    <t>gpt-4o</t>
  </si>
  <si>
    <t>gpt-4o-mini</t>
  </si>
  <si>
    <t>Premium</t>
  </si>
  <si>
    <t>Solution Link</t>
  </si>
  <si>
    <t>Acceptance Rate</t>
  </si>
  <si>
    <t>Frequency</t>
  </si>
  <si>
    <t>URL</t>
  </si>
  <si>
    <t>Discuss Count</t>
  </si>
  <si>
    <t>Accepted</t>
  </si>
  <si>
    <t>Submissions</t>
  </si>
  <si>
    <t>Companies</t>
  </si>
  <si>
    <t>Related Topics</t>
  </si>
  <si>
    <t>Likes</t>
  </si>
  <si>
    <t>Dislikes</t>
  </si>
  <si>
    <t>Rating</t>
  </si>
  <si>
    <t>Asked by FAANG</t>
  </si>
  <si>
    <t>Similar Questions</t>
  </si>
  <si>
    <t>/articles/two-sum</t>
  </si>
  <si>
    <t>https://leetcode.com/problems/two-sum</t>
  </si>
  <si>
    <t>4.1M</t>
  </si>
  <si>
    <t>8.7M</t>
  </si>
  <si>
    <t>Amazon,Google,Apple,Adobe,Microsoft,Bloomberg,Facebook,Oracle,Uber,Expedia,Twitter,Nagarro,SAP,Yahoo,Cisco,Qualcomm,tcs,Goldman Sachs,Yandex,ServiceNow</t>
  </si>
  <si>
    <t>Array,Hash Table</t>
  </si>
  <si>
    <t>[3Sum, /problems/3sum/, Medium], [4Sum, /problems/4sum/, Medium], [Two Sum II - Input array is sorted, /problems/two-sum-ii-input-array-is-sorted/, Easy], [Two Sum III - Data structure design, /problems/two-sum-iii-data-structure-design/, Easy], [Subarray Sum Equals K, /problems/subarray-sum-equals-k/, Medium], [Two Sum IV - Input is a BST, /problems/two-sum-iv-input-is-a-bst/, Easy], [Two Sum Less Than K, /problems/two-sum-less-than-k/, Easy], [Max Number of K-Sum Pairs, /problems/max-number-of-k-sum-pairs/, Medium], [Count Good Meals, /problems/count-good-meals/, Medium]</t>
  </si>
  <si>
    <t>/articles/add-two-numbers</t>
  </si>
  <si>
    <t>https://leetcode.com/problems/add-two-numbers</t>
  </si>
  <si>
    <t>1.9M</t>
  </si>
  <si>
    <t>5.2M</t>
  </si>
  <si>
    <t>Bloomberg,Microsoft,Amazon,Google,Facebook,Apple,Adobe,Paypal,Coupang,Oracle,Uber,VMware,Yahoo</t>
  </si>
  <si>
    <t>Linked List,Math,Recursion</t>
  </si>
  <si>
    <t>[Multiply Strings, /problems/multiply-strings/, Medium], [Add Binary, /problems/add-binary/, Easy], [Sum of Two Integers, /problems/sum-of-two-integers/, Medium], [Add Strings, /problems/add-strings/, Easy], [Add Two Numbers II, /problems/add-two-numbers-ii/, Medium], [Add to Array-Form of Integer, /problems/add-to-array-form-of-integer/, Easy], [Add Two Polynomials Represented as Linked Lists, /problems/add-two-polynomials-represented-as-linked-lists/, Medium]</t>
  </si>
  <si>
    <t>/articles/longest-substring-without-repeating-characters</t>
  </si>
  <si>
    <t>https://leetcode.com/problems/longest-substring-without-repeating-characters</t>
  </si>
  <si>
    <t>2.1M</t>
  </si>
  <si>
    <t>6.7M</t>
  </si>
  <si>
    <t>Amazon,Bloomberg,Microsoft,Facebook,Apple,Adobe,eBay,Goldman Sachs,Google,Alation,VMware,Oracle,ByteDance,Yahoo,Uber,SAP,Salesforce,Coupang,Splunk,Spotify</t>
  </si>
  <si>
    <t>Hash Table,Two Pointers,String,Sliding Window</t>
  </si>
  <si>
    <t>[Longest Substring with At Most Two Distinct Characters, /problems/longest-substring-with-at-most-two-distinct-characters/, Medium], [Longest Substring with At Most K Distinct Characters, /problems/longest-substring-with-at-most-k-distinct-characters/, Medium], [Subarrays with K Different Integers, /problems/subarrays-with-k-different-integers/, Hard], [Maximum Erasure Value, /problems/maximum-erasure-value/, Medium]</t>
  </si>
  <si>
    <t>/articles/median-of-two-sorted-arrays</t>
  </si>
  <si>
    <t>https://leetcode.com/problems/median-of-two-sorted-arrays</t>
  </si>
  <si>
    <t>904.7K</t>
  </si>
  <si>
    <t>2.9M</t>
  </si>
  <si>
    <t>Amazon,Goldman Sachs,Facebook,Microsoft,Apple,Adobe,Google,Bloomberg,Zillow,Uber,Flipkart,Paypal</t>
  </si>
  <si>
    <t>Array,Binary Search,Divide and Conquer</t>
  </si>
  <si>
    <t>/articles/longest-palindromic-substring</t>
  </si>
  <si>
    <t>https://leetcode.com/problems/longest-palindromic-substring</t>
  </si>
  <si>
    <t>1.3M</t>
  </si>
  <si>
    <t>Amazon,Microsoft,Wayfair,Facebook,Adobe,eBay,Google,Oracle,Goldman Sachs,Yandex,Qualcomm</t>
  </si>
  <si>
    <t>String,Dynamic Programming</t>
  </si>
  <si>
    <t>[Shortest Palindrome, /problems/shortest-palindrome/, Hard], [Palindrome Permutation, /problems/palindrome-permutation/, Easy], [Palindrome Pairs, /problems/palindrome-pairs/, Hard], [Longest Palindromic Subsequence, /problems/longest-palindromic-subsequence/, Medium], [Palindromic Substrings, /problems/palindromic-substrings/, Medium]</t>
  </si>
  <si>
    <t>/articles/zigzag-conversion</t>
  </si>
  <si>
    <t>https://leetcode.com/problems/zigzag-conversion</t>
  </si>
  <si>
    <t>558.8K</t>
  </si>
  <si>
    <t>1.5M</t>
  </si>
  <si>
    <t>Microsoft</t>
  </si>
  <si>
    <t>String</t>
  </si>
  <si>
    <t>/articles/reverse-integer</t>
  </si>
  <si>
    <t>https://leetcode.com/problems/reverse-integer</t>
  </si>
  <si>
    <t>5.7M</t>
  </si>
  <si>
    <t>Amazon,Google,Apple,Facebook,Bloomberg,American Express,Microsoft,Adobe,Uber</t>
  </si>
  <si>
    <t>Math</t>
  </si>
  <si>
    <t>[String to Integer (atoi), /problems/string-to-integer-atoi/, Medium], [Reverse Bits, /problems/reverse-bits/, Easy]</t>
  </si>
  <si>
    <t>/articles/string-to-integer</t>
  </si>
  <si>
    <t>https://leetcode.com/problems/string-to-integer-atoi</t>
  </si>
  <si>
    <t>716.1K</t>
  </si>
  <si>
    <t>4.6M</t>
  </si>
  <si>
    <t>Facebook,Amazon,Microsoft,Google,Goldman Sachs,Apple,Adobe,Bloomberg,Intel</t>
  </si>
  <si>
    <t>Math,String</t>
  </si>
  <si>
    <t>[Reverse Integer, /problems/reverse-integer/, Easy], [Valid Number, /problems/valid-number/, Hard]</t>
  </si>
  <si>
    <t>/articles/palindrome-number</t>
  </si>
  <si>
    <t>https://leetcode.com/problems/palindrome-number</t>
  </si>
  <si>
    <t>1.2M</t>
  </si>
  <si>
    <t>2.4M</t>
  </si>
  <si>
    <t>Microsoft,Adobe,Bloomberg,Facebook,Google,Yahoo</t>
  </si>
  <si>
    <t>[Palindrome Linked List, /problems/palindrome-linked-list/, Easy]</t>
  </si>
  <si>
    <t>/articles/regular-expression-matching</t>
  </si>
  <si>
    <t>https://leetcode.com/problems/regular-expression-matching</t>
  </si>
  <si>
    <t>526.6K</t>
  </si>
  <si>
    <t>Facebook,Amazon,Microsoft,Google,Adobe,Coursera,Apple</t>
  </si>
  <si>
    <t>String,Dynamic Programming,Backtracking</t>
  </si>
  <si>
    <t>[Wildcard Matching, /problems/wildcard-matching/, Hard]</t>
  </si>
  <si>
    <t>/articles/container-with-most-water</t>
  </si>
  <si>
    <t>https://leetcode.com/problems/container-with-most-water</t>
  </si>
  <si>
    <t>912.2K</t>
  </si>
  <si>
    <t>1.7M</t>
  </si>
  <si>
    <t>Amazon,Google,Microsoft,Facebook,Goldman Sachs,Adobe,Apple</t>
  </si>
  <si>
    <t>Array,Two Pointers</t>
  </si>
  <si>
    <t>[Trapping Rain Water, /problems/trapping-rain-water/, Hard]</t>
  </si>
  <si>
    <t>/articles/integer-to-roman</t>
  </si>
  <si>
    <t>https://leetcode.com/problems/integer-to-roman</t>
  </si>
  <si>
    <t>474.6K</t>
  </si>
  <si>
    <t>831.1K</t>
  </si>
  <si>
    <t>Amazon,Bloomberg,Microsoft,Adobe,Google,Apple,Oracle</t>
  </si>
  <si>
    <t>[Roman to Integer, /problems/roman-to-integer/, Easy], [Integer to English Words, /problems/integer-to-english-words/, Hard]</t>
  </si>
  <si>
    <t>/articles/roman-to-integer</t>
  </si>
  <si>
    <t>https://leetcode.com/problems/roman-to-integer</t>
  </si>
  <si>
    <t>947.4K</t>
  </si>
  <si>
    <t>Amazon,Roblox,Microsoft,Adobe,Facebook,LinkedIn,Google,Apple,Uber,Qualtrics,Oracle,eBay</t>
  </si>
  <si>
    <t>[Integer to Roman, /problems/integer-to-roman/, Medium]</t>
  </si>
  <si>
    <t>/articles/longest-common-prefix</t>
  </si>
  <si>
    <t>https://leetcode.com/problems/longest-common-prefix</t>
  </si>
  <si>
    <t>991.1K</t>
  </si>
  <si>
    <t>2.7M</t>
  </si>
  <si>
    <t>Facebook,Adobe,Amazon,Apple,Bloomberg,Microsoft,Yahoo,Google</t>
  </si>
  <si>
    <t>/articles/3sum</t>
  </si>
  <si>
    <t>https://leetcode.com/problems/3sum</t>
  </si>
  <si>
    <t>4.4M</t>
  </si>
  <si>
    <t>Amazon,Facebook,Microsoft,Bloomberg,Apple,Adobe,VMware,Google,Cisco,Tesla,Goldman Sachs,eBay</t>
  </si>
  <si>
    <t>[Two Sum, /problems/two-sum/, Easy], [3Sum Closest, /problems/3sum-closest/, Medium], [4Sum, /problems/4sum/, Medium], [3Sum Smaller, /problems/3sum-smaller/, Medium]</t>
  </si>
  <si>
    <t>/articles/3sum-closest</t>
  </si>
  <si>
    <t>https://leetcode.com/problems/3sum-closest</t>
  </si>
  <si>
    <t>571.3K</t>
  </si>
  <si>
    <t>Amazon,Apple,Google,Facebook,Bloomberg</t>
  </si>
  <si>
    <t>[3Sum, /problems/3sum/, Medium], [3Sum Smaller, /problems/3sum-smaller/, Medium]</t>
  </si>
  <si>
    <t>/articles/letter-combinations-of-a-phone-number</t>
  </si>
  <si>
    <t>https://leetcode.com/problems/letter-combinations-of-a-phone-number</t>
  </si>
  <si>
    <t>795.7K</t>
  </si>
  <si>
    <t>1.6M</t>
  </si>
  <si>
    <t>Amazon,Microsoft,Twilio,Facebook,Capital One,eBay,Google,Uber,Apple,Oracle,JPMorgan,Morgan Stanley,Tesla,Qualtrics,Samsung</t>
  </si>
  <si>
    <t>String,Backtracking,Depth-first Search,Recursion</t>
  </si>
  <si>
    <t>[Generate Parentheses, /problems/generate-parentheses/, Medium], [Combination Sum, /problems/combination-sum/, Medium], [Binary Watch, /problems/binary-watch/, Easy]</t>
  </si>
  <si>
    <t>/articles/4sum</t>
  </si>
  <si>
    <t>https://leetcode.com/problems/4sum</t>
  </si>
  <si>
    <t>403.7K</t>
  </si>
  <si>
    <t>Amazon,Bloomberg</t>
  </si>
  <si>
    <t>Array,Hash Table,Two Pointers</t>
  </si>
  <si>
    <t>[Two Sum, /problems/two-sum/, Easy], [3Sum, /problems/3sum/, Medium], [4Sum II, /problems/4sum-ii/, Medium]</t>
  </si>
  <si>
    <t>/articles/remove-nth-node-from-end-of-list</t>
  </si>
  <si>
    <t>https://leetcode.com/problems/remove-nth-node-from-end-of-list</t>
  </si>
  <si>
    <t>829.5K</t>
  </si>
  <si>
    <t>2.3M</t>
  </si>
  <si>
    <t>Facebook,Amazon,Microsoft,Bloomberg,Apple</t>
  </si>
  <si>
    <t>Linked List,Two Pointers</t>
  </si>
  <si>
    <t>[Swapping Nodes in a Linked List, /problems/swapping-nodes-in-a-linked-list/, Medium], [Delete N Nodes After M Nodes of a Linked List, /problems/delete-n-nodes-after-m-nodes-of-a-linked-list/, Easy]</t>
  </si>
  <si>
    <t>/articles/valid-parentheses</t>
  </si>
  <si>
    <t>https://leetcode.com/problems/valid-parentheses</t>
  </si>
  <si>
    <t>1.4M</t>
  </si>
  <si>
    <t>3.4M</t>
  </si>
  <si>
    <t>Amazon,Bloomberg,Facebook,Apple,Microsoft,Expedia,Spotify,Google,LinkedIn,Goldman Sachs,Oracle,IBM,JPMorgan,Intuit,Paypal,Atlassian,eBay,Adobe,ServiceNow,Qualcomm</t>
  </si>
  <si>
    <t>String,Stack</t>
  </si>
  <si>
    <t>[Generate Parentheses, /problems/generate-parentheses/, Medium], [Longest Valid Parentheses, /problems/longest-valid-parentheses/, Hard], [Remove Invalid Parentheses, /problems/remove-invalid-parentheses/, Hard], [Check If Word Is Valid After Substitutions, /problems/check-if-word-is-valid-after-substitutions/, Medium]</t>
  </si>
  <si>
    <t>/articles/merge-two-sorted-lists</t>
  </si>
  <si>
    <t>https://leetcode.com/problems/merge-two-sorted-lists</t>
  </si>
  <si>
    <t>Amazon,Adobe,Bloomberg,Capital One,Facebook,Microsoft,Oracle,LinkedIn,Uber,VMware,IBM,ByteDance</t>
  </si>
  <si>
    <t>Linked List,Recursion</t>
  </si>
  <si>
    <t>[Merge k Sorted Lists, /problems/merge-k-sorted-lists/, Hard], [Merge Sorted Array, /problems/merge-sorted-array/, Easy], [Sort List, /problems/sort-list/, Medium], [Shortest Word Distance II, /problems/shortest-word-distance-ii/, Medium], [Add Two Polynomials Represented as Linked Lists, /problems/add-two-polynomials-represented-as-linked-lists/, Medium]</t>
  </si>
  <si>
    <t>/articles/generate-parentheses</t>
  </si>
  <si>
    <t>https://leetcode.com/problems/generate-parentheses</t>
  </si>
  <si>
    <t>714.5K</t>
  </si>
  <si>
    <t>1.1M</t>
  </si>
  <si>
    <t>Microsoft,Facebook,Google,Bloomberg,Amazon,Apple,Adobe,Walmart Labs,ByteDance,Nvidia,Oracle</t>
  </si>
  <si>
    <t>String,Backtracking</t>
  </si>
  <si>
    <t>[Letter Combinations of a Phone Number, /problems/letter-combinations-of-a-phone-number/, Medium], [Valid Parentheses, /problems/valid-parentheses/, Easy]</t>
  </si>
  <si>
    <t>/articles/merge-k-sorted-list</t>
  </si>
  <si>
    <t>https://leetcode.com/problems/merge-k-sorted-lists</t>
  </si>
  <si>
    <t>856.1K</t>
  </si>
  <si>
    <t>2M</t>
  </si>
  <si>
    <t>Amazon,Facebook,Microsoft,Bloomberg,Apple,Oracle,Databricks,Google,Twitter,Uber,Adobe,Wish,ByteDance,Palantir Technologies,Tesla</t>
  </si>
  <si>
    <t>Linked List,Divide and Conquer,Heap</t>
  </si>
  <si>
    <t>[Merge Two Sorted Lists, /problems/merge-two-sorted-lists/, Easy], [Ugly Number II, /problems/ugly-number-ii/, Medium]</t>
  </si>
  <si>
    <t>/articles/swap-nodes-in-pairs</t>
  </si>
  <si>
    <t>https://leetcode.com/problems/swap-nodes-in-pairs</t>
  </si>
  <si>
    <t>594.5K</t>
  </si>
  <si>
    <t>Microsoft,Amazon,Facebook,Google,eBay,ByteDance</t>
  </si>
  <si>
    <t>[Reverse Nodes in k-Group, /problems/reverse-nodes-in-k-group/, Hard], [Swapping Nodes in a Linked List, /problems/swapping-nodes-in-a-linked-list/, Medium]</t>
  </si>
  <si>
    <t>/articles/reverse-nodes-in-k-group</t>
  </si>
  <si>
    <t>https://leetcode.com/problems/reverse-nodes-in-k-group</t>
  </si>
  <si>
    <t>341.1K</t>
  </si>
  <si>
    <t>752.3K</t>
  </si>
  <si>
    <t>Amazon,Microsoft,Apple,ByteDance,Facebook,Google</t>
  </si>
  <si>
    <t>Linked List</t>
  </si>
  <si>
    <t>[Swap Nodes in Pairs, /problems/swap-nodes-in-pairs/, Medium], [Swapping Nodes in a Linked List, /problems/swapping-nodes-in-a-linked-list/, Medium]</t>
  </si>
  <si>
    <t>ERROR</t>
  </si>
  <si>
    <t>TIMEOUT</t>
  </si>
  <si>
    <t>=3</t>
  </si>
  <si>
    <t>Prom</t>
  </si>
  <si>
    <t>&gt;=3</t>
  </si>
  <si>
    <t>gpt-4.0-turbo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</si>
</sst>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9" applyNumberFormat="0" applyAlignment="0" applyProtection="0"/>
    <xf numFmtId="0" fontId="11" fillId="9" borderId="10" applyNumberFormat="0" applyAlignment="0" applyProtection="0"/>
    <xf numFmtId="0" fontId="12" fillId="9" borderId="9" applyNumberFormat="0" applyAlignment="0" applyProtection="0"/>
    <xf numFmtId="0" fontId="13" fillId="0" borderId="11" applyNumberFormat="0" applyFill="0" applyAlignment="0" applyProtection="0"/>
    <xf numFmtId="0" fontId="14" fillId="10" borderId="12" applyNumberFormat="0" applyAlignment="0" applyProtection="0"/>
    <xf numFmtId="0" fontId="15" fillId="0" borderId="0" applyNumberFormat="0" applyFill="0" applyBorder="0" applyAlignment="0" applyProtection="0"/>
    <xf numFmtId="0" fontId="2" fillId="11" borderId="1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0" borderId="0" xfId="0" applyNumberFormat="1"/>
    <xf numFmtId="0" fontId="0" fillId="0" borderId="0" xfId="0" quotePrefix="1"/>
    <xf numFmtId="0" fontId="19" fillId="0" borderId="1" xfId="0" applyFont="1" applyBorder="1"/>
    <xf numFmtId="0" fontId="0" fillId="0" borderId="1" xfId="0" applyFill="1" applyBorder="1"/>
    <xf numFmtId="0" fontId="1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0_results_gemini-1.0-pro.xlsx" TargetMode="External"/><Relationship Id="rId1" Type="http://schemas.openxmlformats.org/officeDocument/2006/relationships/externalLinkPath" Target="temperature-0_results_gemini-1.0-pro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1_results_gemini-1.5-flash.xlsx" TargetMode="External"/><Relationship Id="rId1" Type="http://schemas.openxmlformats.org/officeDocument/2006/relationships/externalLinkPath" Target="temperature-1_results_gemini-1.5-flash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1_results_gpt-3.5-turbo.xlsx" TargetMode="External"/><Relationship Id="rId1" Type="http://schemas.openxmlformats.org/officeDocument/2006/relationships/externalLinkPath" Target="temperature-1_results_gpt-3.5-turb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1_results_gpt-4-turbo.xlsx" TargetMode="External"/><Relationship Id="rId1" Type="http://schemas.openxmlformats.org/officeDocument/2006/relationships/externalLinkPath" Target="temperature-1_results_gpt-4-turbo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1_results_gpt-4o.xlsx" TargetMode="External"/><Relationship Id="rId1" Type="http://schemas.openxmlformats.org/officeDocument/2006/relationships/externalLinkPath" Target="temperature-1_results_gpt-4o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1_results_gpt-4o-mini.xlsx" TargetMode="External"/><Relationship Id="rId1" Type="http://schemas.openxmlformats.org/officeDocument/2006/relationships/externalLinkPath" Target="temperature-1_results_gpt-4o-min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0_results_gemini-1.5-pro.xlsx" TargetMode="External"/><Relationship Id="rId1" Type="http://schemas.openxmlformats.org/officeDocument/2006/relationships/externalLinkPath" Target="temperature-0_results_gemini-1.5-pr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0_results_gemini-1.5-flash.xlsx" TargetMode="External"/><Relationship Id="rId1" Type="http://schemas.openxmlformats.org/officeDocument/2006/relationships/externalLinkPath" Target="temperature-0_results_gemini-1.5-flas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0_results_gpt-3.5-turbo.xlsx" TargetMode="External"/><Relationship Id="rId1" Type="http://schemas.openxmlformats.org/officeDocument/2006/relationships/externalLinkPath" Target="temperature-0_results_gpt-3.5-turb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0_results_gpt-4-turbo.xlsx" TargetMode="External"/><Relationship Id="rId1" Type="http://schemas.openxmlformats.org/officeDocument/2006/relationships/externalLinkPath" Target="temperature-0_results_gpt-4-turb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0_results_gpt-4o.xlsx" TargetMode="External"/><Relationship Id="rId1" Type="http://schemas.openxmlformats.org/officeDocument/2006/relationships/externalLinkPath" Target="temperature-0_results_gpt-4o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0_results_gpt-4o-mini.xlsx" TargetMode="External"/><Relationship Id="rId1" Type="http://schemas.openxmlformats.org/officeDocument/2006/relationships/externalLinkPath" Target="temperature-0_results_gpt-4o-mini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1_results_gemini-1.0-pro.xlsx" TargetMode="External"/><Relationship Id="rId1" Type="http://schemas.openxmlformats.org/officeDocument/2006/relationships/externalLinkPath" Target="temperature-1_results_gemini-1.0-pr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07daf2db54d43a/2022_05_31/Estudio/Universidad/UTN/CIDS/Github_Transformers/test_dataset/process_data/excel/temperature-1_results_gemini-1.5-pro.xlsx" TargetMode="External"/><Relationship Id="rId1" Type="http://schemas.openxmlformats.org/officeDocument/2006/relationships/externalLinkPath" Target="temperature-1_results_gemini-1.5-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0</v>
          </cell>
          <cell r="E4">
            <v>0</v>
          </cell>
        </row>
        <row r="5">
          <cell r="D5">
            <v>5</v>
          </cell>
          <cell r="E5">
            <v>0</v>
          </cell>
        </row>
        <row r="6">
          <cell r="D6">
            <v>0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5</v>
          </cell>
          <cell r="E9">
            <v>0</v>
          </cell>
        </row>
        <row r="10">
          <cell r="D10">
            <v>4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3</v>
          </cell>
          <cell r="E17">
            <v>0</v>
          </cell>
        </row>
        <row r="18">
          <cell r="D18">
            <v>3</v>
          </cell>
          <cell r="E18">
            <v>0</v>
          </cell>
        </row>
        <row r="19">
          <cell r="D19">
            <v>2</v>
          </cell>
          <cell r="E19">
            <v>0</v>
          </cell>
        </row>
        <row r="20">
          <cell r="D20">
            <v>3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/>
          <cell r="E23"/>
        </row>
        <row r="24">
          <cell r="D24">
            <v>0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>
            <v>0</v>
          </cell>
          <cell r="E26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</v>
          </cell>
          <cell r="E2">
            <v>0</v>
          </cell>
        </row>
        <row r="3">
          <cell r="D3">
            <v>0</v>
          </cell>
          <cell r="E3">
            <v>0</v>
          </cell>
        </row>
        <row r="4">
          <cell r="D4">
            <v>4</v>
          </cell>
          <cell r="E4">
            <v>0</v>
          </cell>
        </row>
        <row r="5">
          <cell r="D5">
            <v>5</v>
          </cell>
          <cell r="E5">
            <v>0</v>
          </cell>
        </row>
        <row r="6">
          <cell r="D6">
            <v>2</v>
          </cell>
          <cell r="E6">
            <v>1</v>
          </cell>
        </row>
        <row r="7">
          <cell r="D7">
            <v>3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3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2</v>
          </cell>
          <cell r="E18">
            <v>1</v>
          </cell>
        </row>
        <row r="19">
          <cell r="D19"/>
          <cell r="E19"/>
        </row>
        <row r="20">
          <cell r="D20">
            <v>1</v>
          </cell>
          <cell r="E20">
            <v>2</v>
          </cell>
        </row>
        <row r="21">
          <cell r="D21"/>
          <cell r="E21"/>
        </row>
        <row r="22">
          <cell r="D22">
            <v>1</v>
          </cell>
          <cell r="E22">
            <v>2</v>
          </cell>
        </row>
        <row r="23">
          <cell r="D23"/>
          <cell r="E23"/>
        </row>
        <row r="24">
          <cell r="D24">
            <v>0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>
            <v>4</v>
          </cell>
          <cell r="E2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0</v>
          </cell>
          <cell r="E3">
            <v>0</v>
          </cell>
        </row>
        <row r="4">
          <cell r="D4">
            <v>3</v>
          </cell>
          <cell r="E4">
            <v>0</v>
          </cell>
        </row>
        <row r="5">
          <cell r="D5">
            <v>0</v>
          </cell>
          <cell r="E5">
            <v>0</v>
          </cell>
        </row>
        <row r="6">
          <cell r="D6">
            <v>0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2</v>
          </cell>
          <cell r="E11">
            <v>1</v>
          </cell>
        </row>
        <row r="12">
          <cell r="D12">
            <v>3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3</v>
          </cell>
          <cell r="E17">
            <v>0</v>
          </cell>
        </row>
        <row r="18">
          <cell r="D18">
            <v>2</v>
          </cell>
          <cell r="E18">
            <v>1</v>
          </cell>
        </row>
        <row r="19">
          <cell r="D19">
            <v>2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5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0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3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3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3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1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3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3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>
            <v>0</v>
          </cell>
          <cell r="E26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3</v>
          </cell>
          <cell r="E3">
            <v>0</v>
          </cell>
        </row>
        <row r="4">
          <cell r="D4">
            <v>4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3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3</v>
          </cell>
          <cell r="E8">
            <v>1</v>
          </cell>
        </row>
        <row r="9">
          <cell r="D9">
            <v>5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3</v>
          </cell>
          <cell r="E11">
            <v>0</v>
          </cell>
        </row>
        <row r="12">
          <cell r="D12">
            <v>3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1</v>
          </cell>
          <cell r="E17">
            <v>0</v>
          </cell>
        </row>
        <row r="18">
          <cell r="D18">
            <v>3</v>
          </cell>
          <cell r="E18">
            <v>0</v>
          </cell>
        </row>
        <row r="19">
          <cell r="D19"/>
          <cell r="E19"/>
        </row>
        <row r="20">
          <cell r="D20">
            <v>3</v>
          </cell>
          <cell r="E20">
            <v>0</v>
          </cell>
        </row>
        <row r="21">
          <cell r="D21">
            <v>5</v>
          </cell>
          <cell r="E21">
            <v>0</v>
          </cell>
        </row>
        <row r="22">
          <cell r="D22">
            <v>3</v>
          </cell>
          <cell r="E22">
            <v>0</v>
          </cell>
        </row>
        <row r="23">
          <cell r="D23"/>
          <cell r="E23"/>
        </row>
        <row r="24">
          <cell r="D24">
            <v>0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>
            <v>3</v>
          </cell>
          <cell r="E26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</v>
          </cell>
          <cell r="E2">
            <v>0</v>
          </cell>
        </row>
        <row r="3">
          <cell r="D3">
            <v>0</v>
          </cell>
          <cell r="E3">
            <v>0</v>
          </cell>
        </row>
        <row r="4">
          <cell r="D4">
            <v>4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3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3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7</v>
          </cell>
          <cell r="E11">
            <v>2</v>
          </cell>
        </row>
        <row r="12">
          <cell r="D12">
            <v>3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3</v>
          </cell>
          <cell r="E15">
            <v>0</v>
          </cell>
        </row>
        <row r="16">
          <cell r="D16">
            <v>2</v>
          </cell>
          <cell r="E16">
            <v>1</v>
          </cell>
        </row>
        <row r="17">
          <cell r="D17">
            <v>0</v>
          </cell>
          <cell r="E17">
            <v>0</v>
          </cell>
        </row>
        <row r="18">
          <cell r="D18">
            <v>3</v>
          </cell>
          <cell r="E18">
            <v>0</v>
          </cell>
        </row>
        <row r="19">
          <cell r="D19">
            <v>2</v>
          </cell>
          <cell r="E19">
            <v>1</v>
          </cell>
        </row>
        <row r="20">
          <cell r="D20">
            <v>3</v>
          </cell>
          <cell r="E20">
            <v>0</v>
          </cell>
        </row>
        <row r="21">
          <cell r="D21">
            <v>3</v>
          </cell>
          <cell r="E21">
            <v>0</v>
          </cell>
        </row>
        <row r="22">
          <cell r="D22">
            <v>3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0</v>
          </cell>
          <cell r="E24">
            <v>3</v>
          </cell>
        </row>
        <row r="25">
          <cell r="D25">
            <v>3</v>
          </cell>
          <cell r="E25">
            <v>0</v>
          </cell>
        </row>
        <row r="26">
          <cell r="D26">
            <v>3</v>
          </cell>
          <cell r="E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0</v>
          </cell>
          <cell r="E2">
            <v>3</v>
          </cell>
        </row>
        <row r="3">
          <cell r="D3">
            <v>0</v>
          </cell>
          <cell r="E3">
            <v>0</v>
          </cell>
        </row>
        <row r="4">
          <cell r="D4">
            <v>3</v>
          </cell>
          <cell r="E4">
            <v>0</v>
          </cell>
        </row>
        <row r="5">
          <cell r="D5">
            <v>5</v>
          </cell>
          <cell r="E5">
            <v>0</v>
          </cell>
        </row>
        <row r="6">
          <cell r="D6">
            <v>2</v>
          </cell>
          <cell r="E6">
            <v>1</v>
          </cell>
        </row>
        <row r="7">
          <cell r="D7">
            <v>3</v>
          </cell>
          <cell r="E7">
            <v>0</v>
          </cell>
        </row>
        <row r="8">
          <cell r="D8">
            <v>3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/>
          <cell r="E11"/>
        </row>
        <row r="12">
          <cell r="D12">
            <v>3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5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/>
          <cell r="E16"/>
        </row>
        <row r="17">
          <cell r="D17"/>
          <cell r="E17"/>
        </row>
        <row r="18">
          <cell r="D18">
            <v>2</v>
          </cell>
          <cell r="E18">
            <v>1</v>
          </cell>
        </row>
        <row r="19">
          <cell r="D19">
            <v>2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11</v>
          </cell>
          <cell r="E21">
            <v>4</v>
          </cell>
        </row>
        <row r="22">
          <cell r="D22">
            <v>0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3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2</v>
          </cell>
          <cell r="E6">
            <v>1</v>
          </cell>
        </row>
        <row r="7">
          <cell r="D7">
            <v>0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5</v>
          </cell>
          <cell r="E11">
            <v>0</v>
          </cell>
        </row>
        <row r="12">
          <cell r="D12">
            <v>4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1</v>
          </cell>
          <cell r="E17">
            <v>0</v>
          </cell>
        </row>
        <row r="18">
          <cell r="D18">
            <v>2</v>
          </cell>
          <cell r="E18">
            <v>1</v>
          </cell>
        </row>
        <row r="19">
          <cell r="D19">
            <v>2</v>
          </cell>
          <cell r="E19">
            <v>0</v>
          </cell>
        </row>
        <row r="20">
          <cell r="D20">
            <v>1</v>
          </cell>
          <cell r="E20">
            <v>2</v>
          </cell>
        </row>
        <row r="21">
          <cell r="D21">
            <v>5</v>
          </cell>
          <cell r="E21">
            <v>0</v>
          </cell>
        </row>
        <row r="22">
          <cell r="D22">
            <v>1</v>
          </cell>
          <cell r="E22">
            <v>2</v>
          </cell>
        </row>
        <row r="23">
          <cell r="D23"/>
          <cell r="E23"/>
        </row>
        <row r="24">
          <cell r="D24">
            <v>3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>
            <v>0</v>
          </cell>
          <cell r="E26">
            <v>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</v>
          </cell>
          <cell r="E2">
            <v>0</v>
          </cell>
        </row>
        <row r="3">
          <cell r="D3">
            <v>0</v>
          </cell>
          <cell r="E3">
            <v>0</v>
          </cell>
        </row>
        <row r="4">
          <cell r="D4">
            <v>3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3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2</v>
          </cell>
          <cell r="E11">
            <v>1</v>
          </cell>
        </row>
        <row r="12">
          <cell r="D12">
            <v>4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5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3</v>
          </cell>
          <cell r="E17">
            <v>0</v>
          </cell>
        </row>
        <row r="18">
          <cell r="D18">
            <v>3</v>
          </cell>
          <cell r="E18">
            <v>0</v>
          </cell>
        </row>
        <row r="19">
          <cell r="D19">
            <v>2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5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0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0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4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3</v>
          </cell>
          <cell r="E11">
            <v>0</v>
          </cell>
        </row>
        <row r="12">
          <cell r="D12">
            <v>3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1</v>
          </cell>
          <cell r="E17">
            <v>0</v>
          </cell>
        </row>
        <row r="18">
          <cell r="D18">
            <v>3</v>
          </cell>
          <cell r="E18">
            <v>0</v>
          </cell>
        </row>
        <row r="19">
          <cell r="D19">
            <v>2</v>
          </cell>
          <cell r="E19">
            <v>0</v>
          </cell>
        </row>
        <row r="20">
          <cell r="D20">
            <v>3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3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>
            <v>3</v>
          </cell>
          <cell r="E2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3</v>
          </cell>
          <cell r="E3">
            <v>0</v>
          </cell>
        </row>
        <row r="4">
          <cell r="D4">
            <v>4</v>
          </cell>
          <cell r="E4">
            <v>0</v>
          </cell>
        </row>
        <row r="5">
          <cell r="D5">
            <v>5</v>
          </cell>
          <cell r="E5">
            <v>0</v>
          </cell>
        </row>
        <row r="6">
          <cell r="D6">
            <v>2</v>
          </cell>
          <cell r="E6">
            <v>1</v>
          </cell>
        </row>
        <row r="7">
          <cell r="D7">
            <v>3</v>
          </cell>
          <cell r="E7">
            <v>0</v>
          </cell>
        </row>
        <row r="8">
          <cell r="D8">
            <v>3</v>
          </cell>
          <cell r="E8">
            <v>0</v>
          </cell>
        </row>
        <row r="9">
          <cell r="D9">
            <v>5</v>
          </cell>
          <cell r="E9">
            <v>0</v>
          </cell>
        </row>
        <row r="10">
          <cell r="D10">
            <v>4</v>
          </cell>
          <cell r="E10">
            <v>0</v>
          </cell>
        </row>
        <row r="11">
          <cell r="D11">
            <v>3</v>
          </cell>
          <cell r="E11">
            <v>0</v>
          </cell>
        </row>
        <row r="12">
          <cell r="D12">
            <v>4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/>
          <cell r="E15"/>
        </row>
        <row r="16">
          <cell r="D16">
            <v>2</v>
          </cell>
          <cell r="E16">
            <v>1</v>
          </cell>
        </row>
        <row r="17">
          <cell r="D17">
            <v>1</v>
          </cell>
          <cell r="E17">
            <v>0</v>
          </cell>
        </row>
        <row r="18">
          <cell r="D18">
            <v>3</v>
          </cell>
          <cell r="E18">
            <v>0</v>
          </cell>
        </row>
        <row r="19">
          <cell r="D19">
            <v>2</v>
          </cell>
          <cell r="E19">
            <v>0</v>
          </cell>
        </row>
        <row r="20">
          <cell r="D20">
            <v>3</v>
          </cell>
          <cell r="E20">
            <v>0</v>
          </cell>
        </row>
        <row r="21">
          <cell r="D21">
            <v>5</v>
          </cell>
          <cell r="E21">
            <v>0</v>
          </cell>
        </row>
        <row r="22">
          <cell r="D22">
            <v>3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3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>
            <v>3</v>
          </cell>
          <cell r="E26">
            <v>0</v>
          </cell>
        </row>
        <row r="27">
          <cell r="D27"/>
          <cell r="E27"/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3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3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3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>
            <v>3</v>
          </cell>
          <cell r="E10">
            <v>0</v>
          </cell>
        </row>
        <row r="11">
          <cell r="D11">
            <v>3</v>
          </cell>
          <cell r="E11">
            <v>0</v>
          </cell>
        </row>
        <row r="12">
          <cell r="D12">
            <v>3</v>
          </cell>
          <cell r="E12">
            <v>0</v>
          </cell>
        </row>
        <row r="13">
          <cell r="D13">
            <v>3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3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>
            <v>2</v>
          </cell>
          <cell r="E17">
            <v>1</v>
          </cell>
        </row>
        <row r="18">
          <cell r="D18">
            <v>3</v>
          </cell>
          <cell r="E18">
            <v>0</v>
          </cell>
        </row>
        <row r="19">
          <cell r="D19">
            <v>1</v>
          </cell>
          <cell r="E19">
            <v>1</v>
          </cell>
        </row>
        <row r="20">
          <cell r="D20">
            <v>3</v>
          </cell>
          <cell r="E20">
            <v>0</v>
          </cell>
        </row>
        <row r="21">
          <cell r="D21">
            <v>3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3</v>
          </cell>
          <cell r="E24">
            <v>0</v>
          </cell>
        </row>
        <row r="25">
          <cell r="D25">
            <v>3</v>
          </cell>
          <cell r="E25">
            <v>0</v>
          </cell>
        </row>
        <row r="26">
          <cell r="D26">
            <v>0</v>
          </cell>
          <cell r="E26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0</v>
          </cell>
          <cell r="E3">
            <v>0</v>
          </cell>
        </row>
        <row r="4">
          <cell r="D4">
            <v>0</v>
          </cell>
          <cell r="E4">
            <v>0</v>
          </cell>
        </row>
        <row r="5">
          <cell r="D5">
            <v>0</v>
          </cell>
          <cell r="E5">
            <v>0</v>
          </cell>
        </row>
        <row r="6">
          <cell r="D6">
            <v>1</v>
          </cell>
          <cell r="E6">
            <v>3</v>
          </cell>
        </row>
        <row r="7">
          <cell r="D7">
            <v>0</v>
          </cell>
          <cell r="E7">
            <v>0</v>
          </cell>
        </row>
        <row r="8">
          <cell r="D8">
            <v>5</v>
          </cell>
          <cell r="E8">
            <v>0</v>
          </cell>
        </row>
        <row r="9">
          <cell r="D9">
            <v>5</v>
          </cell>
          <cell r="E9">
            <v>0</v>
          </cell>
        </row>
        <row r="10">
          <cell r="D10"/>
          <cell r="E10"/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3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/>
          <cell r="E18"/>
        </row>
        <row r="19">
          <cell r="D19">
            <v>0</v>
          </cell>
          <cell r="E19">
            <v>0</v>
          </cell>
        </row>
        <row r="20">
          <cell r="D20"/>
          <cell r="E20"/>
        </row>
        <row r="21">
          <cell r="D21">
            <v>5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/>
          <cell r="E23"/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</v>
          </cell>
          <cell r="E2">
            <v>0</v>
          </cell>
        </row>
        <row r="3">
          <cell r="D3">
            <v>3</v>
          </cell>
          <cell r="E3">
            <v>0</v>
          </cell>
        </row>
        <row r="4">
          <cell r="D4">
            <v>3</v>
          </cell>
          <cell r="E4">
            <v>0</v>
          </cell>
        </row>
        <row r="5">
          <cell r="D5">
            <v>3</v>
          </cell>
          <cell r="E5">
            <v>0</v>
          </cell>
        </row>
        <row r="6">
          <cell r="D6">
            <v>6</v>
          </cell>
          <cell r="E6">
            <v>0</v>
          </cell>
        </row>
        <row r="7">
          <cell r="D7">
            <v>3</v>
          </cell>
          <cell r="E7">
            <v>0</v>
          </cell>
        </row>
        <row r="8">
          <cell r="D8">
            <v>3</v>
          </cell>
          <cell r="E8">
            <v>0</v>
          </cell>
        </row>
        <row r="9">
          <cell r="D9">
            <v>3</v>
          </cell>
          <cell r="E9">
            <v>0</v>
          </cell>
        </row>
        <row r="10">
          <cell r="D10"/>
          <cell r="E10"/>
        </row>
        <row r="11">
          <cell r="D11"/>
          <cell r="E11"/>
        </row>
        <row r="12">
          <cell r="D12">
            <v>3</v>
          </cell>
          <cell r="E12">
            <v>0</v>
          </cell>
        </row>
        <row r="13">
          <cell r="D13">
            <v>5</v>
          </cell>
          <cell r="E13">
            <v>0</v>
          </cell>
        </row>
        <row r="14">
          <cell r="D14">
            <v>5</v>
          </cell>
          <cell r="E14">
            <v>0</v>
          </cell>
        </row>
        <row r="15">
          <cell r="D15">
            <v>2</v>
          </cell>
          <cell r="E15">
            <v>0</v>
          </cell>
        </row>
        <row r="16">
          <cell r="D16">
            <v>3</v>
          </cell>
          <cell r="E16">
            <v>0</v>
          </cell>
        </row>
        <row r="17">
          <cell r="D17"/>
          <cell r="E17"/>
        </row>
        <row r="18">
          <cell r="D18">
            <v>2</v>
          </cell>
          <cell r="E18">
            <v>1</v>
          </cell>
        </row>
        <row r="19">
          <cell r="D19">
            <v>2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5</v>
          </cell>
          <cell r="E21">
            <v>0</v>
          </cell>
        </row>
        <row r="22">
          <cell r="D22">
            <v>3</v>
          </cell>
          <cell r="E22">
            <v>0</v>
          </cell>
        </row>
        <row r="23">
          <cell r="D23">
            <v>2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4</v>
          </cell>
          <cell r="E26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B518-9B73-42C9-9052-E01B96891944}">
  <sheetPr codeName="Hoja1"/>
  <dimension ref="B1:AM33"/>
  <sheetViews>
    <sheetView topLeftCell="I9" workbookViewId="0">
      <selection activeCell="W8" sqref="W8"/>
    </sheetView>
  </sheetViews>
  <sheetFormatPr baseColWidth="10" defaultRowHeight="15" x14ac:dyDescent="0.25"/>
  <cols>
    <col min="2" max="2" width="13.140625" customWidth="1"/>
    <col min="6" max="6" width="14.42578125" customWidth="1"/>
    <col min="7" max="7" width="11.7109375" bestFit="1" customWidth="1"/>
    <col min="9" max="9" width="15.85546875" customWidth="1"/>
  </cols>
  <sheetData>
    <row r="1" spans="2:39" ht="15.75" thickBot="1" x14ac:dyDescent="0.3"/>
    <row r="2" spans="2:39" ht="15.75" thickBot="1" x14ac:dyDescent="0.3">
      <c r="B2" s="2" t="s">
        <v>6</v>
      </c>
      <c r="C2" s="3">
        <v>0</v>
      </c>
    </row>
    <row r="4" spans="2:39" x14ac:dyDescent="0.25">
      <c r="B4" s="1"/>
      <c r="C4" s="1"/>
      <c r="D4" s="14" t="s">
        <v>0</v>
      </c>
      <c r="E4" s="14"/>
      <c r="F4" s="1"/>
      <c r="G4" s="14" t="s">
        <v>3</v>
      </c>
      <c r="H4" s="14"/>
      <c r="I4" s="1"/>
      <c r="J4" s="14" t="s">
        <v>4</v>
      </c>
      <c r="K4" s="14"/>
      <c r="L4" s="8"/>
      <c r="M4" s="12" t="s">
        <v>16</v>
      </c>
      <c r="N4" s="13"/>
      <c r="O4" s="9"/>
      <c r="P4" s="12" t="s">
        <v>17</v>
      </c>
      <c r="Q4" s="13"/>
      <c r="R4" s="9"/>
      <c r="S4" s="12" t="s">
        <v>18</v>
      </c>
      <c r="T4" s="13"/>
      <c r="U4" s="9"/>
      <c r="V4" s="12" t="s">
        <v>19</v>
      </c>
      <c r="W4" s="13"/>
      <c r="X4" s="1"/>
      <c r="Y4" s="14" t="s">
        <v>5</v>
      </c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2:39" x14ac:dyDescent="0.25">
      <c r="B5" s="1" t="s">
        <v>7</v>
      </c>
      <c r="C5" s="1"/>
      <c r="D5" s="1" t="s">
        <v>1</v>
      </c>
      <c r="E5" s="1" t="s">
        <v>2</v>
      </c>
      <c r="F5" s="1"/>
      <c r="G5" s="1" t="s">
        <v>1</v>
      </c>
      <c r="H5" s="1" t="s">
        <v>2</v>
      </c>
      <c r="I5" s="1"/>
      <c r="J5" s="1" t="s">
        <v>1</v>
      </c>
      <c r="K5" s="1" t="s">
        <v>2</v>
      </c>
      <c r="L5" s="1"/>
      <c r="M5" s="1" t="s">
        <v>1</v>
      </c>
      <c r="N5" s="1" t="s">
        <v>2</v>
      </c>
      <c r="O5" s="1"/>
      <c r="P5" s="1" t="s">
        <v>1</v>
      </c>
      <c r="Q5" s="1" t="s">
        <v>2</v>
      </c>
      <c r="R5" s="1"/>
      <c r="S5" s="1" t="s">
        <v>1</v>
      </c>
      <c r="T5" s="1" t="s">
        <v>2</v>
      </c>
      <c r="U5" s="1"/>
      <c r="V5" s="1" t="s">
        <v>1</v>
      </c>
      <c r="W5" s="1" t="s">
        <v>2</v>
      </c>
      <c r="X5" s="1"/>
      <c r="Y5" s="1" t="s">
        <v>20</v>
      </c>
      <c r="Z5" s="1" t="s">
        <v>21</v>
      </c>
      <c r="AA5" s="1" t="s">
        <v>22</v>
      </c>
      <c r="AB5" s="1" t="s">
        <v>23</v>
      </c>
      <c r="AC5" s="1" t="s">
        <v>24</v>
      </c>
      <c r="AD5" s="1" t="s">
        <v>25</v>
      </c>
      <c r="AE5" s="1" t="s">
        <v>26</v>
      </c>
      <c r="AF5" s="1" t="s">
        <v>27</v>
      </c>
      <c r="AG5" s="1" t="s">
        <v>28</v>
      </c>
      <c r="AH5" s="1" t="s">
        <v>29</v>
      </c>
      <c r="AI5" s="1" t="s">
        <v>30</v>
      </c>
      <c r="AJ5" s="1" t="s">
        <v>31</v>
      </c>
      <c r="AK5" s="1" t="s">
        <v>32</v>
      </c>
      <c r="AL5" s="1" t="s">
        <v>33</v>
      </c>
      <c r="AM5" s="1" t="s">
        <v>34</v>
      </c>
    </row>
    <row r="6" spans="2:39" x14ac:dyDescent="0.25">
      <c r="B6" s="4">
        <v>1</v>
      </c>
      <c r="C6" s="4"/>
      <c r="D6" s="15">
        <f>[1]Sheet1!D2</f>
        <v>0</v>
      </c>
      <c r="E6" s="15">
        <f>[1]Sheet1!E2</f>
        <v>0</v>
      </c>
      <c r="F6" s="15"/>
      <c r="G6" s="15">
        <f>[2]Sheet1!D2</f>
        <v>0</v>
      </c>
      <c r="H6" s="15">
        <f>[2]Sheet1!E2</f>
        <v>3</v>
      </c>
      <c r="I6" s="15"/>
      <c r="J6" s="15">
        <f>[3]Sheet1!D2</f>
        <v>3</v>
      </c>
      <c r="K6" s="15">
        <f>[3]Sheet1!E2</f>
        <v>0</v>
      </c>
      <c r="L6" s="15"/>
      <c r="M6" s="15">
        <f>[4]Sheet1!D2</f>
        <v>3</v>
      </c>
      <c r="N6" s="15">
        <f>[4]Sheet1!E2</f>
        <v>0</v>
      </c>
      <c r="O6" s="15"/>
      <c r="P6" s="15">
        <f>[5]Sheet1!D2</f>
        <v>3</v>
      </c>
      <c r="Q6" s="15">
        <f>[5]Sheet1!E2</f>
        <v>0</v>
      </c>
      <c r="R6" s="15"/>
      <c r="S6" s="15">
        <f>[6]Sheet1!D3</f>
        <v>3</v>
      </c>
      <c r="T6" s="15">
        <f>[6]Sheet1!E3</f>
        <v>0</v>
      </c>
      <c r="U6" s="15"/>
      <c r="V6" s="15">
        <f>[7]Sheet1!D2</f>
        <v>3</v>
      </c>
      <c r="W6" s="15">
        <f>[7]Sheet1!E2</f>
        <v>0</v>
      </c>
      <c r="X6" s="4"/>
      <c r="Y6" s="4" t="s">
        <v>9</v>
      </c>
      <c r="Z6" s="4" t="s">
        <v>35</v>
      </c>
      <c r="AA6" s="4">
        <v>46.7</v>
      </c>
      <c r="AB6" s="4">
        <v>100</v>
      </c>
      <c r="AC6" s="4" t="s">
        <v>36</v>
      </c>
      <c r="AD6" s="4">
        <v>999</v>
      </c>
      <c r="AE6" s="4" t="s">
        <v>37</v>
      </c>
      <c r="AF6" s="4" t="s">
        <v>38</v>
      </c>
      <c r="AG6" s="4" t="s">
        <v>39</v>
      </c>
      <c r="AH6" s="4" t="s">
        <v>40</v>
      </c>
      <c r="AI6" s="4">
        <v>20217</v>
      </c>
      <c r="AJ6" s="4">
        <v>712</v>
      </c>
      <c r="AK6" s="4">
        <v>97</v>
      </c>
      <c r="AL6" s="4">
        <v>1</v>
      </c>
      <c r="AM6" s="4" t="s">
        <v>41</v>
      </c>
    </row>
    <row r="7" spans="2:39" x14ac:dyDescent="0.25">
      <c r="B7" s="5">
        <v>2</v>
      </c>
      <c r="C7" s="5"/>
      <c r="D7" s="16">
        <f>[1]Sheet1!D3</f>
        <v>3</v>
      </c>
      <c r="E7" s="16">
        <f>[1]Sheet1!E3</f>
        <v>0</v>
      </c>
      <c r="F7" s="16"/>
      <c r="G7" s="16">
        <f>[2]Sheet1!D3</f>
        <v>0</v>
      </c>
      <c r="H7" s="16">
        <f>[2]Sheet1!E3</f>
        <v>0</v>
      </c>
      <c r="I7" s="16"/>
      <c r="J7" s="16">
        <f>[3]Sheet1!D3</f>
        <v>3</v>
      </c>
      <c r="K7" s="16">
        <f>[3]Sheet1!E3</f>
        <v>0</v>
      </c>
      <c r="L7" s="16"/>
      <c r="M7" s="16">
        <f>[4]Sheet1!D3</f>
        <v>0</v>
      </c>
      <c r="N7" s="16">
        <f>[4]Sheet1!E3</f>
        <v>0</v>
      </c>
      <c r="O7" s="16"/>
      <c r="P7" s="16">
        <f>[5]Sheet1!D3</f>
        <v>3</v>
      </c>
      <c r="Q7" s="16">
        <f>[5]Sheet1!E3</f>
        <v>0</v>
      </c>
      <c r="R7" s="16"/>
      <c r="S7" s="16">
        <f>[6]Sheet1!D4</f>
        <v>4</v>
      </c>
      <c r="T7" s="16">
        <f>[6]Sheet1!E4</f>
        <v>0</v>
      </c>
      <c r="U7" s="16"/>
      <c r="V7" s="16">
        <f>[7]Sheet1!D3</f>
        <v>3</v>
      </c>
      <c r="W7" s="16">
        <f>[7]Sheet1!E3</f>
        <v>0</v>
      </c>
      <c r="X7" s="5"/>
      <c r="Y7" s="5" t="s">
        <v>10</v>
      </c>
      <c r="Z7" s="5" t="s">
        <v>42</v>
      </c>
      <c r="AA7" s="5">
        <v>35.700000000000003</v>
      </c>
      <c r="AB7" s="5">
        <v>93.1</v>
      </c>
      <c r="AC7" s="5" t="s">
        <v>43</v>
      </c>
      <c r="AD7" s="5">
        <v>999</v>
      </c>
      <c r="AE7" s="5" t="s">
        <v>44</v>
      </c>
      <c r="AF7" s="5" t="s">
        <v>45</v>
      </c>
      <c r="AG7" s="5" t="s">
        <v>46</v>
      </c>
      <c r="AH7" s="5" t="s">
        <v>47</v>
      </c>
      <c r="AI7" s="5">
        <v>11350</v>
      </c>
      <c r="AJ7" s="5">
        <v>2704</v>
      </c>
      <c r="AK7" s="5">
        <v>81</v>
      </c>
      <c r="AL7" s="5">
        <v>1</v>
      </c>
      <c r="AM7" s="5" t="s">
        <v>48</v>
      </c>
    </row>
    <row r="8" spans="2:39" x14ac:dyDescent="0.25">
      <c r="B8" s="5">
        <v>3</v>
      </c>
      <c r="C8" s="5"/>
      <c r="D8" s="16">
        <f>[1]Sheet1!D4</f>
        <v>0</v>
      </c>
      <c r="E8" s="16">
        <f>[1]Sheet1!E4</f>
        <v>0</v>
      </c>
      <c r="F8" s="16"/>
      <c r="G8" s="16">
        <f>[2]Sheet1!D4</f>
        <v>3</v>
      </c>
      <c r="H8" s="16">
        <f>[2]Sheet1!E4</f>
        <v>0</v>
      </c>
      <c r="I8" s="16"/>
      <c r="J8" s="16">
        <f>[3]Sheet1!D4</f>
        <v>3</v>
      </c>
      <c r="K8" s="16">
        <f>[3]Sheet1!E4</f>
        <v>0</v>
      </c>
      <c r="L8" s="16"/>
      <c r="M8" s="16">
        <f>[4]Sheet1!D4</f>
        <v>3</v>
      </c>
      <c r="N8" s="16">
        <f>[4]Sheet1!E4</f>
        <v>0</v>
      </c>
      <c r="O8" s="16"/>
      <c r="P8" s="16">
        <f>[5]Sheet1!D4</f>
        <v>0</v>
      </c>
      <c r="Q8" s="16">
        <f>[5]Sheet1!E4</f>
        <v>0</v>
      </c>
      <c r="R8" s="16"/>
      <c r="S8" s="16">
        <f>[6]Sheet1!D5</f>
        <v>5</v>
      </c>
      <c r="T8" s="16">
        <f>[6]Sheet1!E5</f>
        <v>0</v>
      </c>
      <c r="U8" s="16"/>
      <c r="V8" s="16">
        <f>[7]Sheet1!D4</f>
        <v>3</v>
      </c>
      <c r="W8" s="16">
        <f>[7]Sheet1!E4</f>
        <v>0</v>
      </c>
      <c r="X8" s="5"/>
      <c r="Y8" s="5" t="s">
        <v>10</v>
      </c>
      <c r="Z8" s="5" t="s">
        <v>49</v>
      </c>
      <c r="AA8" s="5">
        <v>31.5</v>
      </c>
      <c r="AB8" s="5">
        <v>90.9</v>
      </c>
      <c r="AC8" s="5" t="s">
        <v>50</v>
      </c>
      <c r="AD8" s="5">
        <v>999</v>
      </c>
      <c r="AE8" s="5" t="s">
        <v>51</v>
      </c>
      <c r="AF8" s="5" t="s">
        <v>52</v>
      </c>
      <c r="AG8" s="5" t="s">
        <v>53</v>
      </c>
      <c r="AH8" s="5" t="s">
        <v>54</v>
      </c>
      <c r="AI8" s="5">
        <v>13810</v>
      </c>
      <c r="AJ8" s="5">
        <v>714</v>
      </c>
      <c r="AK8" s="5">
        <v>95</v>
      </c>
      <c r="AL8" s="5">
        <v>1</v>
      </c>
      <c r="AM8" s="5" t="s">
        <v>55</v>
      </c>
    </row>
    <row r="9" spans="2:39" x14ac:dyDescent="0.25">
      <c r="B9" s="6">
        <v>4</v>
      </c>
      <c r="C9" s="6"/>
      <c r="D9" s="17">
        <f>[1]Sheet1!D5</f>
        <v>5</v>
      </c>
      <c r="E9" s="17">
        <f>[1]Sheet1!E5</f>
        <v>0</v>
      </c>
      <c r="F9" s="17"/>
      <c r="G9" s="17">
        <f>[2]Sheet1!D5</f>
        <v>5</v>
      </c>
      <c r="H9" s="17">
        <f>[2]Sheet1!E5</f>
        <v>0</v>
      </c>
      <c r="I9" s="17"/>
      <c r="J9" s="17">
        <f>[3]Sheet1!D5</f>
        <v>3</v>
      </c>
      <c r="K9" s="17">
        <f>[3]Sheet1!E5</f>
        <v>0</v>
      </c>
      <c r="L9" s="17"/>
      <c r="M9" s="17">
        <f>[4]Sheet1!D5</f>
        <v>3</v>
      </c>
      <c r="N9" s="17">
        <f>[4]Sheet1!E5</f>
        <v>0</v>
      </c>
      <c r="O9" s="17"/>
      <c r="P9" s="17">
        <f>[5]Sheet1!D5</f>
        <v>3</v>
      </c>
      <c r="Q9" s="17">
        <f>[5]Sheet1!E5</f>
        <v>0</v>
      </c>
      <c r="R9" s="17"/>
      <c r="S9" s="17">
        <f>[6]Sheet1!D6</f>
        <v>2</v>
      </c>
      <c r="T9" s="17">
        <f>[6]Sheet1!E6</f>
        <v>1</v>
      </c>
      <c r="U9" s="17"/>
      <c r="V9" s="17">
        <f>[7]Sheet1!D5</f>
        <v>3</v>
      </c>
      <c r="W9" s="17">
        <f>[7]Sheet1!E5</f>
        <v>0</v>
      </c>
      <c r="X9" s="6"/>
      <c r="Y9" s="6" t="s">
        <v>11</v>
      </c>
      <c r="Z9" s="6" t="s">
        <v>56</v>
      </c>
      <c r="AA9" s="6">
        <v>31.4</v>
      </c>
      <c r="AB9" s="6">
        <v>86.2</v>
      </c>
      <c r="AC9" s="6" t="s">
        <v>57</v>
      </c>
      <c r="AD9" s="6">
        <v>999</v>
      </c>
      <c r="AE9" s="6" t="s">
        <v>58</v>
      </c>
      <c r="AF9" s="6" t="s">
        <v>59</v>
      </c>
      <c r="AG9" s="6" t="s">
        <v>60</v>
      </c>
      <c r="AH9" s="6" t="s">
        <v>61</v>
      </c>
      <c r="AI9" s="6">
        <v>9665</v>
      </c>
      <c r="AJ9" s="6">
        <v>1486</v>
      </c>
      <c r="AK9" s="6">
        <v>87</v>
      </c>
      <c r="AL9" s="6">
        <v>1</v>
      </c>
      <c r="AM9" s="6">
        <v>0</v>
      </c>
    </row>
    <row r="10" spans="2:39" x14ac:dyDescent="0.25">
      <c r="B10" s="5">
        <v>5</v>
      </c>
      <c r="C10" s="5"/>
      <c r="D10" s="16">
        <f>[1]Sheet1!D6</f>
        <v>0</v>
      </c>
      <c r="E10" s="16">
        <f>[1]Sheet1!E6</f>
        <v>0</v>
      </c>
      <c r="F10" s="16"/>
      <c r="G10" s="16">
        <f>[2]Sheet1!D6</f>
        <v>2</v>
      </c>
      <c r="H10" s="16">
        <f>[2]Sheet1!E6</f>
        <v>1</v>
      </c>
      <c r="I10" s="16"/>
      <c r="J10" s="16">
        <f>[3]Sheet1!D6</f>
        <v>2</v>
      </c>
      <c r="K10" s="16">
        <f>[3]Sheet1!E6</f>
        <v>1</v>
      </c>
      <c r="L10" s="16"/>
      <c r="M10" s="16">
        <f>[4]Sheet1!D6</f>
        <v>3</v>
      </c>
      <c r="N10" s="16">
        <f>[4]Sheet1!E6</f>
        <v>0</v>
      </c>
      <c r="O10" s="16"/>
      <c r="P10" s="16">
        <f>[5]Sheet1!D6</f>
        <v>0</v>
      </c>
      <c r="Q10" s="16">
        <f>[5]Sheet1!E6</f>
        <v>0</v>
      </c>
      <c r="R10" s="16"/>
      <c r="S10" s="16">
        <f>[6]Sheet1!D7</f>
        <v>3</v>
      </c>
      <c r="T10" s="16">
        <f>[6]Sheet1!E7</f>
        <v>0</v>
      </c>
      <c r="U10" s="16"/>
      <c r="V10" s="16">
        <f>[7]Sheet1!D6</f>
        <v>3</v>
      </c>
      <c r="W10" s="16">
        <f>[7]Sheet1!E6</f>
        <v>0</v>
      </c>
      <c r="X10" s="5"/>
      <c r="Y10" s="5" t="s">
        <v>10</v>
      </c>
      <c r="Z10" s="5" t="s">
        <v>62</v>
      </c>
      <c r="AA10" s="5">
        <v>30.6</v>
      </c>
      <c r="AB10" s="5">
        <v>84.7</v>
      </c>
      <c r="AC10" s="5" t="s">
        <v>63</v>
      </c>
      <c r="AD10" s="5">
        <v>999</v>
      </c>
      <c r="AE10" s="5" t="s">
        <v>64</v>
      </c>
      <c r="AF10" s="5" t="s">
        <v>37</v>
      </c>
      <c r="AG10" s="5" t="s">
        <v>65</v>
      </c>
      <c r="AH10" s="5" t="s">
        <v>66</v>
      </c>
      <c r="AI10" s="5">
        <v>10271</v>
      </c>
      <c r="AJ10" s="5">
        <v>670</v>
      </c>
      <c r="AK10" s="5">
        <v>94</v>
      </c>
      <c r="AL10" s="5">
        <v>1</v>
      </c>
      <c r="AM10" s="5" t="s">
        <v>67</v>
      </c>
    </row>
    <row r="11" spans="2:39" x14ac:dyDescent="0.25">
      <c r="B11" s="5">
        <v>6</v>
      </c>
      <c r="C11" s="5"/>
      <c r="D11" s="16">
        <f>[1]Sheet1!D7</f>
        <v>3</v>
      </c>
      <c r="E11" s="16">
        <f>[1]Sheet1!E7</f>
        <v>0</v>
      </c>
      <c r="F11" s="16"/>
      <c r="G11" s="16">
        <f>[2]Sheet1!D7</f>
        <v>3</v>
      </c>
      <c r="H11" s="16">
        <f>[2]Sheet1!E7</f>
        <v>0</v>
      </c>
      <c r="I11" s="16"/>
      <c r="J11" s="16">
        <f>[3]Sheet1!D7</f>
        <v>0</v>
      </c>
      <c r="K11" s="16">
        <f>[3]Sheet1!E7</f>
        <v>0</v>
      </c>
      <c r="L11" s="16"/>
      <c r="M11" s="16">
        <f>[4]Sheet1!D7</f>
        <v>3</v>
      </c>
      <c r="N11" s="16">
        <f>[4]Sheet1!E7</f>
        <v>0</v>
      </c>
      <c r="O11" s="16"/>
      <c r="P11" s="16">
        <f>[5]Sheet1!D7</f>
        <v>3</v>
      </c>
      <c r="Q11" s="16">
        <f>[5]Sheet1!E7</f>
        <v>0</v>
      </c>
      <c r="R11" s="16"/>
      <c r="S11" s="16">
        <f>[6]Sheet1!D8</f>
        <v>3</v>
      </c>
      <c r="T11" s="16">
        <f>[6]Sheet1!E8</f>
        <v>0</v>
      </c>
      <c r="U11" s="16"/>
      <c r="V11" s="16">
        <f>[7]Sheet1!D7</f>
        <v>3</v>
      </c>
      <c r="W11" s="16">
        <f>[7]Sheet1!E7</f>
        <v>0</v>
      </c>
      <c r="X11" s="5"/>
      <c r="Y11" s="5" t="s">
        <v>10</v>
      </c>
      <c r="Z11" s="5" t="s">
        <v>68</v>
      </c>
      <c r="AA11" s="5">
        <v>38.200000000000003</v>
      </c>
      <c r="AB11" s="5">
        <v>44.3</v>
      </c>
      <c r="AC11" s="5" t="s">
        <v>69</v>
      </c>
      <c r="AD11" s="5">
        <v>999</v>
      </c>
      <c r="AE11" s="5" t="s">
        <v>70</v>
      </c>
      <c r="AF11" s="5" t="s">
        <v>71</v>
      </c>
      <c r="AG11" s="5" t="s">
        <v>72</v>
      </c>
      <c r="AH11" s="5" t="s">
        <v>73</v>
      </c>
      <c r="AI11" s="5">
        <v>2270</v>
      </c>
      <c r="AJ11" s="5">
        <v>5686</v>
      </c>
      <c r="AK11" s="5">
        <v>29</v>
      </c>
      <c r="AL11" s="5">
        <v>0</v>
      </c>
      <c r="AM11" s="5">
        <v>0</v>
      </c>
    </row>
    <row r="12" spans="2:39" x14ac:dyDescent="0.25">
      <c r="B12" s="4">
        <v>7</v>
      </c>
      <c r="C12" s="4"/>
      <c r="D12" s="15">
        <f>[1]Sheet1!D8</f>
        <v>4</v>
      </c>
      <c r="E12" s="15">
        <f>[1]Sheet1!E8</f>
        <v>0</v>
      </c>
      <c r="F12" s="15"/>
      <c r="G12" s="15">
        <f>[2]Sheet1!D8</f>
        <v>3</v>
      </c>
      <c r="H12" s="15">
        <f>[2]Sheet1!E8</f>
        <v>0</v>
      </c>
      <c r="I12" s="15"/>
      <c r="J12" s="15">
        <f>[3]Sheet1!D8</f>
        <v>4</v>
      </c>
      <c r="K12" s="15">
        <f>[3]Sheet1!E8</f>
        <v>0</v>
      </c>
      <c r="L12" s="15"/>
      <c r="M12" s="15">
        <f>[4]Sheet1!D8</f>
        <v>4</v>
      </c>
      <c r="N12" s="15">
        <f>[4]Sheet1!E8</f>
        <v>0</v>
      </c>
      <c r="O12" s="15"/>
      <c r="P12" s="15">
        <f>[5]Sheet1!D8</f>
        <v>4</v>
      </c>
      <c r="Q12" s="15">
        <f>[5]Sheet1!E8</f>
        <v>0</v>
      </c>
      <c r="R12" s="15"/>
      <c r="S12" s="15">
        <f>[6]Sheet1!D9</f>
        <v>5</v>
      </c>
      <c r="T12" s="15">
        <f>[6]Sheet1!E9</f>
        <v>0</v>
      </c>
      <c r="U12" s="15"/>
      <c r="V12" s="15">
        <f>[7]Sheet1!D8</f>
        <v>3</v>
      </c>
      <c r="W12" s="15">
        <f>[7]Sheet1!E8</f>
        <v>0</v>
      </c>
      <c r="X12" s="4"/>
      <c r="Y12" s="4" t="s">
        <v>9</v>
      </c>
      <c r="Z12" s="4" t="s">
        <v>74</v>
      </c>
      <c r="AA12" s="4">
        <v>25.9</v>
      </c>
      <c r="AB12" s="4">
        <v>80.900000000000006</v>
      </c>
      <c r="AC12" s="4" t="s">
        <v>75</v>
      </c>
      <c r="AD12" s="4">
        <v>999</v>
      </c>
      <c r="AE12" s="4" t="s">
        <v>71</v>
      </c>
      <c r="AF12" s="4" t="s">
        <v>76</v>
      </c>
      <c r="AG12" s="4" t="s">
        <v>77</v>
      </c>
      <c r="AH12" s="4" t="s">
        <v>78</v>
      </c>
      <c r="AI12" s="4">
        <v>4548</v>
      </c>
      <c r="AJ12" s="4">
        <v>6971</v>
      </c>
      <c r="AK12" s="4">
        <v>39</v>
      </c>
      <c r="AL12" s="4">
        <v>1</v>
      </c>
      <c r="AM12" s="4" t="s">
        <v>79</v>
      </c>
    </row>
    <row r="13" spans="2:39" x14ac:dyDescent="0.25">
      <c r="B13" s="5">
        <v>8</v>
      </c>
      <c r="C13" s="5"/>
      <c r="D13" s="16">
        <f>[1]Sheet1!D9</f>
        <v>5</v>
      </c>
      <c r="E13" s="16">
        <f>[1]Sheet1!E9</f>
        <v>0</v>
      </c>
      <c r="F13" s="16"/>
      <c r="G13" s="16">
        <f>[2]Sheet1!D9</f>
        <v>3</v>
      </c>
      <c r="H13" s="16">
        <f>[2]Sheet1!E9</f>
        <v>0</v>
      </c>
      <c r="I13" s="16"/>
      <c r="J13" s="16">
        <f>[3]Sheet1!D9</f>
        <v>3</v>
      </c>
      <c r="K13" s="16">
        <f>[3]Sheet1!E9</f>
        <v>0</v>
      </c>
      <c r="L13" s="16"/>
      <c r="M13" s="16">
        <f>[4]Sheet1!D9</f>
        <v>3</v>
      </c>
      <c r="N13" s="16">
        <f>[4]Sheet1!E9</f>
        <v>0</v>
      </c>
      <c r="O13" s="16"/>
      <c r="P13" s="16">
        <f>[5]Sheet1!D9</f>
        <v>0</v>
      </c>
      <c r="Q13" s="16">
        <f>[5]Sheet1!E9</f>
        <v>0</v>
      </c>
      <c r="R13" s="16"/>
      <c r="S13" s="16">
        <f>[6]Sheet1!D10</f>
        <v>4</v>
      </c>
      <c r="T13" s="16">
        <f>[6]Sheet1!E10</f>
        <v>0</v>
      </c>
      <c r="U13" s="16"/>
      <c r="V13" s="16">
        <f>[7]Sheet1!D9</f>
        <v>3</v>
      </c>
      <c r="W13" s="16">
        <f>[7]Sheet1!E9</f>
        <v>0</v>
      </c>
      <c r="X13" s="5"/>
      <c r="Y13" s="5" t="s">
        <v>10</v>
      </c>
      <c r="Z13" s="5" t="s">
        <v>80</v>
      </c>
      <c r="AA13" s="5">
        <v>15.7</v>
      </c>
      <c r="AB13" s="5">
        <v>56</v>
      </c>
      <c r="AC13" s="5" t="s">
        <v>81</v>
      </c>
      <c r="AD13" s="5">
        <v>999</v>
      </c>
      <c r="AE13" s="5" t="s">
        <v>82</v>
      </c>
      <c r="AF13" s="5" t="s">
        <v>83</v>
      </c>
      <c r="AG13" s="5" t="s">
        <v>84</v>
      </c>
      <c r="AH13" s="5" t="s">
        <v>85</v>
      </c>
      <c r="AI13" s="5">
        <v>189</v>
      </c>
      <c r="AJ13" s="5">
        <v>479</v>
      </c>
      <c r="AK13" s="5">
        <v>28</v>
      </c>
      <c r="AL13" s="5">
        <v>1</v>
      </c>
      <c r="AM13" s="5" t="s">
        <v>86</v>
      </c>
    </row>
    <row r="14" spans="2:39" x14ac:dyDescent="0.25">
      <c r="B14" s="4">
        <v>9</v>
      </c>
      <c r="C14" s="4"/>
      <c r="D14" s="15">
        <f>[1]Sheet1!D10</f>
        <v>4</v>
      </c>
      <c r="E14" s="15">
        <f>[1]Sheet1!E10</f>
        <v>0</v>
      </c>
      <c r="F14" s="15"/>
      <c r="G14" s="15">
        <f>[2]Sheet1!D10</f>
        <v>3</v>
      </c>
      <c r="H14" s="15">
        <f>[2]Sheet1!E10</f>
        <v>0</v>
      </c>
      <c r="I14" s="15"/>
      <c r="J14" s="15">
        <f>[3]Sheet1!D10</f>
        <v>3</v>
      </c>
      <c r="K14" s="15">
        <f>[3]Sheet1!E10</f>
        <v>0</v>
      </c>
      <c r="L14" s="15"/>
      <c r="M14" s="15">
        <f>[4]Sheet1!D10</f>
        <v>3</v>
      </c>
      <c r="N14" s="15">
        <f>[4]Sheet1!E10</f>
        <v>0</v>
      </c>
      <c r="O14" s="15"/>
      <c r="P14" s="15">
        <f>[5]Sheet1!D10</f>
        <v>3</v>
      </c>
      <c r="Q14" s="15">
        <f>[5]Sheet1!E10</f>
        <v>0</v>
      </c>
      <c r="R14" s="15"/>
      <c r="S14" s="15">
        <f>[6]Sheet1!D11</f>
        <v>3</v>
      </c>
      <c r="T14" s="15">
        <f>[6]Sheet1!E11</f>
        <v>0</v>
      </c>
      <c r="U14" s="15"/>
      <c r="V14" s="15">
        <f>[7]Sheet1!D10</f>
        <v>3</v>
      </c>
      <c r="W14" s="15">
        <f>[7]Sheet1!E10</f>
        <v>0</v>
      </c>
      <c r="X14" s="4"/>
      <c r="Y14" s="4" t="s">
        <v>9</v>
      </c>
      <c r="Z14" s="4" t="s">
        <v>87</v>
      </c>
      <c r="AA14" s="4">
        <v>50</v>
      </c>
      <c r="AB14" s="4">
        <v>58.2</v>
      </c>
      <c r="AC14" s="4" t="s">
        <v>88</v>
      </c>
      <c r="AD14" s="4">
        <v>999</v>
      </c>
      <c r="AE14" s="4" t="s">
        <v>89</v>
      </c>
      <c r="AF14" s="4" t="s">
        <v>90</v>
      </c>
      <c r="AG14" s="4" t="s">
        <v>91</v>
      </c>
      <c r="AH14" s="4" t="s">
        <v>78</v>
      </c>
      <c r="AI14" s="4">
        <v>3199</v>
      </c>
      <c r="AJ14" s="4">
        <v>1724</v>
      </c>
      <c r="AK14" s="4">
        <v>65</v>
      </c>
      <c r="AL14" s="4">
        <v>1</v>
      </c>
      <c r="AM14" s="4" t="s">
        <v>92</v>
      </c>
    </row>
    <row r="15" spans="2:39" x14ac:dyDescent="0.25">
      <c r="B15" s="6">
        <v>10</v>
      </c>
      <c r="C15" s="6"/>
      <c r="D15" s="17">
        <f>[1]Sheet1!D11</f>
        <v>0</v>
      </c>
      <c r="E15" s="17">
        <f>[1]Sheet1!E11</f>
        <v>0</v>
      </c>
      <c r="F15" s="17"/>
      <c r="G15" s="17">
        <f>[2]Sheet1!D11</f>
        <v>0</v>
      </c>
      <c r="H15" s="17">
        <f>[2]Sheet1!E11</f>
        <v>0</v>
      </c>
      <c r="I15" s="17"/>
      <c r="J15" s="17">
        <f>[3]Sheet1!D11</f>
        <v>5</v>
      </c>
      <c r="K15" s="17">
        <f>[3]Sheet1!E11</f>
        <v>0</v>
      </c>
      <c r="L15" s="17"/>
      <c r="M15" s="17">
        <f>[4]Sheet1!D11</f>
        <v>2</v>
      </c>
      <c r="N15" s="17">
        <f>[4]Sheet1!E11</f>
        <v>1</v>
      </c>
      <c r="O15" s="17"/>
      <c r="P15" s="17">
        <f>[5]Sheet1!D11</f>
        <v>3</v>
      </c>
      <c r="Q15" s="17">
        <f>[5]Sheet1!E11</f>
        <v>0</v>
      </c>
      <c r="R15" s="17"/>
      <c r="S15" s="17">
        <f>[6]Sheet1!D12</f>
        <v>4</v>
      </c>
      <c r="T15" s="17">
        <f>[6]Sheet1!E12</f>
        <v>0</v>
      </c>
      <c r="U15" s="17"/>
      <c r="V15" s="17">
        <f>[7]Sheet1!D11</f>
        <v>3</v>
      </c>
      <c r="W15" s="17">
        <f>[7]Sheet1!E11</f>
        <v>0</v>
      </c>
      <c r="X15" s="6"/>
      <c r="Y15" s="6" t="s">
        <v>11</v>
      </c>
      <c r="Z15" s="6" t="s">
        <v>93</v>
      </c>
      <c r="AA15" s="6">
        <v>27.4</v>
      </c>
      <c r="AB15" s="6">
        <v>75</v>
      </c>
      <c r="AC15" s="6" t="s">
        <v>94</v>
      </c>
      <c r="AD15" s="6">
        <v>999</v>
      </c>
      <c r="AE15" s="6" t="s">
        <v>95</v>
      </c>
      <c r="AF15" s="6" t="s">
        <v>44</v>
      </c>
      <c r="AG15" s="6" t="s">
        <v>96</v>
      </c>
      <c r="AH15" s="6" t="s">
        <v>97</v>
      </c>
      <c r="AI15" s="6">
        <v>5583</v>
      </c>
      <c r="AJ15" s="6">
        <v>841</v>
      </c>
      <c r="AK15" s="6">
        <v>87</v>
      </c>
      <c r="AL15" s="6">
        <v>1</v>
      </c>
      <c r="AM15" s="6" t="s">
        <v>98</v>
      </c>
    </row>
    <row r="16" spans="2:39" x14ac:dyDescent="0.25">
      <c r="B16" s="5">
        <v>11</v>
      </c>
      <c r="C16" s="5"/>
      <c r="D16" s="16">
        <f>[1]Sheet1!D12</f>
        <v>0</v>
      </c>
      <c r="E16" s="16">
        <f>[1]Sheet1!E12</f>
        <v>0</v>
      </c>
      <c r="F16" s="16"/>
      <c r="G16" s="16">
        <f>[2]Sheet1!D12</f>
        <v>3</v>
      </c>
      <c r="H16" s="16">
        <f>[2]Sheet1!E12</f>
        <v>0</v>
      </c>
      <c r="I16" s="16"/>
      <c r="J16" s="16">
        <f>[3]Sheet1!D12</f>
        <v>4</v>
      </c>
      <c r="K16" s="16">
        <f>[3]Sheet1!E12</f>
        <v>0</v>
      </c>
      <c r="L16" s="16"/>
      <c r="M16" s="16">
        <f>[4]Sheet1!D12</f>
        <v>4</v>
      </c>
      <c r="N16" s="16">
        <f>[4]Sheet1!E12</f>
        <v>0</v>
      </c>
      <c r="O16" s="16"/>
      <c r="P16" s="16">
        <f>[5]Sheet1!D12</f>
        <v>3</v>
      </c>
      <c r="Q16" s="16">
        <f>[5]Sheet1!E12</f>
        <v>0</v>
      </c>
      <c r="R16" s="16"/>
      <c r="S16" s="16">
        <f>[6]Sheet1!D13</f>
        <v>3</v>
      </c>
      <c r="T16" s="16">
        <f>[6]Sheet1!E13</f>
        <v>0</v>
      </c>
      <c r="U16" s="16"/>
      <c r="V16" s="16">
        <f>[7]Sheet1!D12</f>
        <v>3</v>
      </c>
      <c r="W16" s="16">
        <f>[7]Sheet1!E12</f>
        <v>0</v>
      </c>
      <c r="X16" s="5"/>
      <c r="Y16" s="5" t="s">
        <v>10</v>
      </c>
      <c r="Z16" s="5" t="s">
        <v>99</v>
      </c>
      <c r="AA16" s="5">
        <v>52.9</v>
      </c>
      <c r="AB16" s="5">
        <v>67.3</v>
      </c>
      <c r="AC16" s="5" t="s">
        <v>100</v>
      </c>
      <c r="AD16" s="5">
        <v>999</v>
      </c>
      <c r="AE16" s="5" t="s">
        <v>101</v>
      </c>
      <c r="AF16" s="5" t="s">
        <v>102</v>
      </c>
      <c r="AG16" s="5" t="s">
        <v>103</v>
      </c>
      <c r="AH16" s="5" t="s">
        <v>104</v>
      </c>
      <c r="AI16" s="5">
        <v>9031</v>
      </c>
      <c r="AJ16" s="5">
        <v>696</v>
      </c>
      <c r="AK16" s="5">
        <v>93</v>
      </c>
      <c r="AL16" s="5">
        <v>1</v>
      </c>
      <c r="AM16" s="5" t="s">
        <v>105</v>
      </c>
    </row>
    <row r="17" spans="2:39" x14ac:dyDescent="0.25">
      <c r="B17" s="5">
        <v>12</v>
      </c>
      <c r="C17" s="5"/>
      <c r="D17" s="16">
        <f>[1]Sheet1!D13</f>
        <v>0</v>
      </c>
      <c r="E17" s="16">
        <f>[1]Sheet1!E13</f>
        <v>0</v>
      </c>
      <c r="F17" s="16"/>
      <c r="G17" s="16">
        <f>[2]Sheet1!D13</f>
        <v>3</v>
      </c>
      <c r="H17" s="16">
        <f>[2]Sheet1!E13</f>
        <v>0</v>
      </c>
      <c r="I17" s="16"/>
      <c r="J17" s="16">
        <f>[3]Sheet1!D13</f>
        <v>3</v>
      </c>
      <c r="K17" s="16">
        <f>[3]Sheet1!E13</f>
        <v>0</v>
      </c>
      <c r="L17" s="16"/>
      <c r="M17" s="16">
        <f>[4]Sheet1!D13</f>
        <v>3</v>
      </c>
      <c r="N17" s="16">
        <f>[4]Sheet1!E13</f>
        <v>0</v>
      </c>
      <c r="O17" s="16"/>
      <c r="P17" s="16">
        <f>[5]Sheet1!D13</f>
        <v>0</v>
      </c>
      <c r="Q17" s="16">
        <f>[5]Sheet1!E13</f>
        <v>0</v>
      </c>
      <c r="R17" s="16"/>
      <c r="S17" s="16">
        <f>[6]Sheet1!D14</f>
        <v>3</v>
      </c>
      <c r="T17" s="16">
        <f>[6]Sheet1!E14</f>
        <v>0</v>
      </c>
      <c r="U17" s="16"/>
      <c r="V17" s="16">
        <f>[7]Sheet1!D13</f>
        <v>3</v>
      </c>
      <c r="W17" s="16">
        <f>[7]Sheet1!E13</f>
        <v>0</v>
      </c>
      <c r="X17" s="5"/>
      <c r="Y17" s="5" t="s">
        <v>10</v>
      </c>
      <c r="Z17" s="5" t="s">
        <v>106</v>
      </c>
      <c r="AA17" s="5">
        <v>57.1</v>
      </c>
      <c r="AB17" s="5">
        <v>41.8</v>
      </c>
      <c r="AC17" s="5" t="s">
        <v>107</v>
      </c>
      <c r="AD17" s="5">
        <v>999</v>
      </c>
      <c r="AE17" s="5" t="s">
        <v>108</v>
      </c>
      <c r="AF17" s="5" t="s">
        <v>109</v>
      </c>
      <c r="AG17" s="5" t="s">
        <v>110</v>
      </c>
      <c r="AH17" s="5" t="s">
        <v>85</v>
      </c>
      <c r="AI17" s="5">
        <v>1675</v>
      </c>
      <c r="AJ17" s="5">
        <v>3112</v>
      </c>
      <c r="AK17" s="5">
        <v>35</v>
      </c>
      <c r="AL17" s="5">
        <v>1</v>
      </c>
      <c r="AM17" s="5" t="s">
        <v>111</v>
      </c>
    </row>
    <row r="18" spans="2:39" x14ac:dyDescent="0.25">
      <c r="B18" s="4">
        <v>13</v>
      </c>
      <c r="C18" s="4"/>
      <c r="D18" s="15">
        <f>[1]Sheet1!D14</f>
        <v>0</v>
      </c>
      <c r="E18" s="15">
        <f>[1]Sheet1!E14</f>
        <v>0</v>
      </c>
      <c r="F18" s="15"/>
      <c r="G18" s="15">
        <f>[2]Sheet1!D14</f>
        <v>5</v>
      </c>
      <c r="H18" s="15">
        <f>[2]Sheet1!E14</f>
        <v>0</v>
      </c>
      <c r="I18" s="15"/>
      <c r="J18" s="15">
        <f>[3]Sheet1!D14</f>
        <v>3</v>
      </c>
      <c r="K18" s="15">
        <f>[3]Sheet1!E14</f>
        <v>0</v>
      </c>
      <c r="L18" s="15"/>
      <c r="M18" s="15">
        <f>[4]Sheet1!D14</f>
        <v>5</v>
      </c>
      <c r="N18" s="15">
        <f>[4]Sheet1!E14</f>
        <v>0</v>
      </c>
      <c r="O18" s="15"/>
      <c r="P18" s="15">
        <f>[5]Sheet1!D14</f>
        <v>0</v>
      </c>
      <c r="Q18" s="15">
        <f>[5]Sheet1!E14</f>
        <v>0</v>
      </c>
      <c r="R18" s="15"/>
      <c r="S18" s="15">
        <f>[6]Sheet1!D15</f>
        <v>0</v>
      </c>
      <c r="T18" s="15">
        <f>[6]Sheet1!E15</f>
        <v>0</v>
      </c>
      <c r="U18" s="15"/>
      <c r="V18" s="15">
        <f>[7]Sheet1!D14</f>
        <v>3</v>
      </c>
      <c r="W18" s="15">
        <f>[7]Sheet1!E14</f>
        <v>0</v>
      </c>
      <c r="X18" s="4"/>
      <c r="Y18" s="4" t="s">
        <v>9</v>
      </c>
      <c r="Z18" s="4" t="s">
        <v>112</v>
      </c>
      <c r="AA18" s="4">
        <v>57</v>
      </c>
      <c r="AB18" s="4">
        <v>60.5</v>
      </c>
      <c r="AC18" s="4" t="s">
        <v>113</v>
      </c>
      <c r="AD18" s="4">
        <v>999</v>
      </c>
      <c r="AE18" s="4" t="s">
        <v>114</v>
      </c>
      <c r="AF18" s="4" t="s">
        <v>102</v>
      </c>
      <c r="AG18" s="4" t="s">
        <v>115</v>
      </c>
      <c r="AH18" s="4" t="s">
        <v>85</v>
      </c>
      <c r="AI18" s="4">
        <v>419</v>
      </c>
      <c r="AJ18" s="4">
        <v>40</v>
      </c>
      <c r="AK18" s="4">
        <v>91</v>
      </c>
      <c r="AL18" s="4">
        <v>1</v>
      </c>
      <c r="AM18" s="4" t="s">
        <v>116</v>
      </c>
    </row>
    <row r="19" spans="2:39" x14ac:dyDescent="0.25">
      <c r="B19" s="4">
        <v>14</v>
      </c>
      <c r="C19" s="4"/>
      <c r="D19" s="15">
        <f>[1]Sheet1!D15</f>
        <v>2</v>
      </c>
      <c r="E19" s="15">
        <f>[1]Sheet1!E15</f>
        <v>0</v>
      </c>
      <c r="F19" s="15"/>
      <c r="G19" s="15">
        <f>[2]Sheet1!D15</f>
        <v>2</v>
      </c>
      <c r="H19" s="15">
        <f>[2]Sheet1!E15</f>
        <v>0</v>
      </c>
      <c r="I19" s="15"/>
      <c r="J19" s="15">
        <f>[3]Sheet1!D15</f>
        <v>2</v>
      </c>
      <c r="K19" s="15">
        <f>[3]Sheet1!E15</f>
        <v>0</v>
      </c>
      <c r="L19" s="15"/>
      <c r="M19" s="15">
        <f>[4]Sheet1!D15</f>
        <v>0</v>
      </c>
      <c r="N19" s="15">
        <f>[4]Sheet1!E15</f>
        <v>0</v>
      </c>
      <c r="O19" s="15"/>
      <c r="P19" s="15">
        <f>[5]Sheet1!D15</f>
        <v>2</v>
      </c>
      <c r="Q19" s="15">
        <f>[5]Sheet1!E15</f>
        <v>0</v>
      </c>
      <c r="R19" s="15"/>
      <c r="S19" s="15">
        <f>[6]Sheet1!D16</f>
        <v>2</v>
      </c>
      <c r="T19" s="15">
        <f>[6]Sheet1!E16</f>
        <v>1</v>
      </c>
      <c r="U19" s="15"/>
      <c r="V19" s="15">
        <f>[7]Sheet1!D15</f>
        <v>3</v>
      </c>
      <c r="W19" s="15">
        <f>[7]Sheet1!E15</f>
        <v>0</v>
      </c>
      <c r="X19" s="4"/>
      <c r="Y19" s="4" t="s">
        <v>9</v>
      </c>
      <c r="Z19" s="4" t="s">
        <v>117</v>
      </c>
      <c r="AA19" s="4">
        <v>36.200000000000003</v>
      </c>
      <c r="AB19" s="4">
        <v>69.099999999999994</v>
      </c>
      <c r="AC19" s="4" t="s">
        <v>118</v>
      </c>
      <c r="AD19" s="4">
        <v>999</v>
      </c>
      <c r="AE19" s="4" t="s">
        <v>119</v>
      </c>
      <c r="AF19" s="4" t="s">
        <v>120</v>
      </c>
      <c r="AG19" s="4" t="s">
        <v>121</v>
      </c>
      <c r="AH19" s="4" t="s">
        <v>73</v>
      </c>
      <c r="AI19" s="4">
        <v>3958</v>
      </c>
      <c r="AJ19" s="4">
        <v>2192</v>
      </c>
      <c r="AK19" s="4">
        <v>64</v>
      </c>
      <c r="AL19" s="4">
        <v>1</v>
      </c>
      <c r="AM19" s="4">
        <v>0</v>
      </c>
    </row>
    <row r="20" spans="2:39" x14ac:dyDescent="0.25">
      <c r="B20" s="5">
        <v>15</v>
      </c>
      <c r="C20" s="5"/>
      <c r="D20" s="16">
        <f>[1]Sheet1!D16</f>
        <v>0</v>
      </c>
      <c r="E20" s="16">
        <f>[1]Sheet1!E16</f>
        <v>0</v>
      </c>
      <c r="F20" s="16"/>
      <c r="G20" s="16">
        <f>[2]Sheet1!D16</f>
        <v>0</v>
      </c>
      <c r="H20" s="16">
        <f>[2]Sheet1!E16</f>
        <v>0</v>
      </c>
      <c r="I20" s="16"/>
      <c r="J20" s="16">
        <f>[3]Sheet1!D16</f>
        <v>3</v>
      </c>
      <c r="K20" s="16">
        <f>[3]Sheet1!E16</f>
        <v>0</v>
      </c>
      <c r="L20" s="16"/>
      <c r="M20" s="16">
        <f>[4]Sheet1!D16</f>
        <v>3</v>
      </c>
      <c r="N20" s="16">
        <f>[4]Sheet1!E16</f>
        <v>0</v>
      </c>
      <c r="O20" s="16"/>
      <c r="P20" s="16">
        <f>[5]Sheet1!D16</f>
        <v>3</v>
      </c>
      <c r="Q20" s="16">
        <f>[5]Sheet1!E16</f>
        <v>0</v>
      </c>
      <c r="R20" s="16"/>
      <c r="S20" s="16">
        <f>[6]Sheet1!D17</f>
        <v>1</v>
      </c>
      <c r="T20" s="16">
        <f>[6]Sheet1!E17</f>
        <v>0</v>
      </c>
      <c r="U20" s="16"/>
      <c r="V20" s="16">
        <f>[7]Sheet1!D16</f>
        <v>3</v>
      </c>
      <c r="W20" s="16">
        <f>[7]Sheet1!E16</f>
        <v>0</v>
      </c>
      <c r="X20" s="5"/>
      <c r="Y20" s="5" t="s">
        <v>10</v>
      </c>
      <c r="Z20" s="5" t="s">
        <v>122</v>
      </c>
      <c r="AA20" s="5">
        <v>28.3</v>
      </c>
      <c r="AB20" s="5">
        <v>78.8</v>
      </c>
      <c r="AC20" s="5" t="s">
        <v>123</v>
      </c>
      <c r="AD20" s="5">
        <v>999</v>
      </c>
      <c r="AE20" s="5" t="s">
        <v>64</v>
      </c>
      <c r="AF20" s="5" t="s">
        <v>124</v>
      </c>
      <c r="AG20" s="5" t="s">
        <v>125</v>
      </c>
      <c r="AH20" s="5" t="s">
        <v>104</v>
      </c>
      <c r="AI20" s="5">
        <v>10032</v>
      </c>
      <c r="AJ20" s="5">
        <v>1035</v>
      </c>
      <c r="AK20" s="5">
        <v>91</v>
      </c>
      <c r="AL20" s="5">
        <v>1</v>
      </c>
      <c r="AM20" s="5" t="s">
        <v>126</v>
      </c>
    </row>
    <row r="21" spans="2:39" x14ac:dyDescent="0.25">
      <c r="B21" s="5">
        <v>16</v>
      </c>
      <c r="C21" s="5"/>
      <c r="D21" s="16">
        <f>[1]Sheet1!D17</f>
        <v>3</v>
      </c>
      <c r="E21" s="16">
        <f>[1]Sheet1!E17</f>
        <v>0</v>
      </c>
      <c r="F21" s="16"/>
      <c r="G21" s="16">
        <f>[2]Sheet1!D17</f>
        <v>0</v>
      </c>
      <c r="H21" s="16">
        <f>[2]Sheet1!E17</f>
        <v>0</v>
      </c>
      <c r="I21" s="16"/>
      <c r="J21" s="16">
        <f>[3]Sheet1!D17</f>
        <v>1</v>
      </c>
      <c r="K21" s="16">
        <f>[3]Sheet1!E17</f>
        <v>0</v>
      </c>
      <c r="L21" s="16"/>
      <c r="M21" s="16">
        <f>[4]Sheet1!D17</f>
        <v>3</v>
      </c>
      <c r="N21" s="16">
        <f>[4]Sheet1!E17</f>
        <v>0</v>
      </c>
      <c r="O21" s="16"/>
      <c r="P21" s="16">
        <f>[5]Sheet1!D17</f>
        <v>1</v>
      </c>
      <c r="Q21" s="16">
        <f>[5]Sheet1!E17</f>
        <v>0</v>
      </c>
      <c r="R21" s="16"/>
      <c r="S21" s="16">
        <f>[6]Sheet1!D18</f>
        <v>3</v>
      </c>
      <c r="T21" s="16">
        <f>[6]Sheet1!E18</f>
        <v>0</v>
      </c>
      <c r="U21" s="16"/>
      <c r="V21" s="16">
        <f>[7]Sheet1!D17</f>
        <v>2</v>
      </c>
      <c r="W21" s="16">
        <f>[7]Sheet1!E17</f>
        <v>1</v>
      </c>
      <c r="X21" s="5"/>
      <c r="Y21" s="5" t="s">
        <v>10</v>
      </c>
      <c r="Z21" s="5" t="s">
        <v>127</v>
      </c>
      <c r="AA21" s="5">
        <v>46.3</v>
      </c>
      <c r="AB21" s="5">
        <v>55.8</v>
      </c>
      <c r="AC21" s="5" t="s">
        <v>128</v>
      </c>
      <c r="AD21" s="5">
        <v>999</v>
      </c>
      <c r="AE21" s="5" t="s">
        <v>129</v>
      </c>
      <c r="AF21" s="5" t="s">
        <v>89</v>
      </c>
      <c r="AG21" s="5" t="s">
        <v>130</v>
      </c>
      <c r="AH21" s="5" t="s">
        <v>104</v>
      </c>
      <c r="AI21" s="5">
        <v>3095</v>
      </c>
      <c r="AJ21" s="5">
        <v>169</v>
      </c>
      <c r="AK21" s="5">
        <v>95</v>
      </c>
      <c r="AL21" s="5">
        <v>1</v>
      </c>
      <c r="AM21" s="5" t="s">
        <v>131</v>
      </c>
    </row>
    <row r="22" spans="2:39" x14ac:dyDescent="0.25">
      <c r="B22" s="5">
        <v>17</v>
      </c>
      <c r="C22" s="5"/>
      <c r="D22" s="16">
        <f>[1]Sheet1!D18</f>
        <v>3</v>
      </c>
      <c r="E22" s="16">
        <f>[1]Sheet1!E18</f>
        <v>0</v>
      </c>
      <c r="F22" s="16"/>
      <c r="G22" s="16">
        <f>[2]Sheet1!D18</f>
        <v>2</v>
      </c>
      <c r="H22" s="16">
        <f>[2]Sheet1!E18</f>
        <v>1</v>
      </c>
      <c r="I22" s="16"/>
      <c r="J22" s="16">
        <f>[3]Sheet1!D18</f>
        <v>2</v>
      </c>
      <c r="K22" s="16">
        <f>[3]Sheet1!E18</f>
        <v>1</v>
      </c>
      <c r="L22" s="16"/>
      <c r="M22" s="16">
        <f>[4]Sheet1!D18</f>
        <v>3</v>
      </c>
      <c r="N22" s="16">
        <f>[4]Sheet1!E18</f>
        <v>0</v>
      </c>
      <c r="O22" s="16"/>
      <c r="P22" s="16">
        <f>[5]Sheet1!D18</f>
        <v>3</v>
      </c>
      <c r="Q22" s="16">
        <f>[5]Sheet1!E18</f>
        <v>0</v>
      </c>
      <c r="R22" s="16"/>
      <c r="S22" s="16">
        <f>[6]Sheet1!D19</f>
        <v>2</v>
      </c>
      <c r="T22" s="16">
        <f>[6]Sheet1!E19</f>
        <v>0</v>
      </c>
      <c r="U22" s="16"/>
      <c r="V22" s="16">
        <f>[7]Sheet1!D18</f>
        <v>3</v>
      </c>
      <c r="W22" s="16">
        <f>[7]Sheet1!E18</f>
        <v>0</v>
      </c>
      <c r="X22" s="5"/>
      <c r="Y22" s="5" t="s">
        <v>10</v>
      </c>
      <c r="Z22" s="5" t="s">
        <v>132</v>
      </c>
      <c r="AA22" s="5">
        <v>49.5</v>
      </c>
      <c r="AB22" s="5">
        <v>78</v>
      </c>
      <c r="AC22" s="5" t="s">
        <v>133</v>
      </c>
      <c r="AD22" s="5">
        <v>999</v>
      </c>
      <c r="AE22" s="5" t="s">
        <v>134</v>
      </c>
      <c r="AF22" s="5" t="s">
        <v>135</v>
      </c>
      <c r="AG22" s="5" t="s">
        <v>136</v>
      </c>
      <c r="AH22" s="5" t="s">
        <v>137</v>
      </c>
      <c r="AI22" s="5">
        <v>5684</v>
      </c>
      <c r="AJ22" s="5">
        <v>509</v>
      </c>
      <c r="AK22" s="5">
        <v>92</v>
      </c>
      <c r="AL22" s="5">
        <v>1</v>
      </c>
      <c r="AM22" s="5" t="s">
        <v>138</v>
      </c>
    </row>
    <row r="23" spans="2:39" x14ac:dyDescent="0.25">
      <c r="B23" s="5">
        <v>18</v>
      </c>
      <c r="C23" s="5"/>
      <c r="D23" s="16">
        <f>[1]Sheet1!D19</f>
        <v>2</v>
      </c>
      <c r="E23" s="16">
        <f>[1]Sheet1!E19</f>
        <v>0</v>
      </c>
      <c r="F23" s="16"/>
      <c r="G23" s="16">
        <f>[2]Sheet1!D19</f>
        <v>2</v>
      </c>
      <c r="H23" s="16">
        <f>[2]Sheet1!E19</f>
        <v>0</v>
      </c>
      <c r="I23" s="16"/>
      <c r="J23" s="16">
        <f>[3]Sheet1!D19</f>
        <v>2</v>
      </c>
      <c r="K23" s="16">
        <f>[3]Sheet1!E19</f>
        <v>0</v>
      </c>
      <c r="L23" s="16"/>
      <c r="M23" s="16">
        <f>[4]Sheet1!D19</f>
        <v>2</v>
      </c>
      <c r="N23" s="16">
        <f>[4]Sheet1!E19</f>
        <v>0</v>
      </c>
      <c r="O23" s="16"/>
      <c r="P23" s="16">
        <f>[5]Sheet1!D19</f>
        <v>2</v>
      </c>
      <c r="Q23" s="16">
        <f>[5]Sheet1!E19</f>
        <v>0</v>
      </c>
      <c r="R23" s="16"/>
      <c r="S23" s="16">
        <f>[6]Sheet1!D20</f>
        <v>3</v>
      </c>
      <c r="T23" s="16">
        <f>[6]Sheet1!E20</f>
        <v>0</v>
      </c>
      <c r="U23" s="16"/>
      <c r="V23" s="16">
        <f>[7]Sheet1!D19</f>
        <v>1</v>
      </c>
      <c r="W23" s="16">
        <f>[7]Sheet1!E19</f>
        <v>1</v>
      </c>
      <c r="X23" s="5"/>
      <c r="Y23" s="5" t="s">
        <v>10</v>
      </c>
      <c r="Z23" s="5" t="s">
        <v>139</v>
      </c>
      <c r="AA23" s="5">
        <v>35.1</v>
      </c>
      <c r="AB23" s="5">
        <v>47</v>
      </c>
      <c r="AC23" s="5" t="s">
        <v>140</v>
      </c>
      <c r="AD23" s="5">
        <v>999</v>
      </c>
      <c r="AE23" s="5" t="s">
        <v>141</v>
      </c>
      <c r="AF23" s="5" t="s">
        <v>89</v>
      </c>
      <c r="AG23" s="5" t="s">
        <v>142</v>
      </c>
      <c r="AH23" s="5" t="s">
        <v>143</v>
      </c>
      <c r="AI23" s="5">
        <v>3154</v>
      </c>
      <c r="AJ23" s="5">
        <v>406</v>
      </c>
      <c r="AK23" s="5">
        <v>89</v>
      </c>
      <c r="AL23" s="5">
        <v>1</v>
      </c>
      <c r="AM23" s="5" t="s">
        <v>144</v>
      </c>
    </row>
    <row r="24" spans="2:39" x14ac:dyDescent="0.25">
      <c r="B24" s="5">
        <v>19</v>
      </c>
      <c r="C24" s="5"/>
      <c r="D24" s="16">
        <f>[1]Sheet1!D20</f>
        <v>3</v>
      </c>
      <c r="E24" s="16">
        <f>[1]Sheet1!E20</f>
        <v>0</v>
      </c>
      <c r="F24" s="16"/>
      <c r="G24" s="16">
        <f>[2]Sheet1!D20</f>
        <v>0</v>
      </c>
      <c r="H24" s="16">
        <f>[2]Sheet1!E20</f>
        <v>0</v>
      </c>
      <c r="I24" s="16"/>
      <c r="J24" s="16">
        <f>[3]Sheet1!D20</f>
        <v>1</v>
      </c>
      <c r="K24" s="16">
        <f>[3]Sheet1!E20</f>
        <v>2</v>
      </c>
      <c r="L24" s="16"/>
      <c r="M24" s="16">
        <f>[4]Sheet1!D20</f>
        <v>0</v>
      </c>
      <c r="N24" s="16">
        <f>[4]Sheet1!E20</f>
        <v>0</v>
      </c>
      <c r="O24" s="16"/>
      <c r="P24" s="16">
        <f>[5]Sheet1!D20</f>
        <v>3</v>
      </c>
      <c r="Q24" s="16">
        <f>[5]Sheet1!E20</f>
        <v>0</v>
      </c>
      <c r="R24" s="16"/>
      <c r="S24" s="16">
        <f>[6]Sheet1!D21</f>
        <v>5</v>
      </c>
      <c r="T24" s="16">
        <f>[6]Sheet1!E21</f>
        <v>0</v>
      </c>
      <c r="U24" s="16"/>
      <c r="V24" s="16">
        <f>[7]Sheet1!D20</f>
        <v>3</v>
      </c>
      <c r="W24" s="16">
        <f>[7]Sheet1!E20</f>
        <v>0</v>
      </c>
      <c r="X24" s="5"/>
      <c r="Y24" s="5" t="s">
        <v>10</v>
      </c>
      <c r="Z24" s="5" t="s">
        <v>145</v>
      </c>
      <c r="AA24" s="5">
        <v>35.9</v>
      </c>
      <c r="AB24" s="5">
        <v>42.8</v>
      </c>
      <c r="AC24" s="5" t="s">
        <v>146</v>
      </c>
      <c r="AD24" s="5">
        <v>999</v>
      </c>
      <c r="AE24" s="5" t="s">
        <v>147</v>
      </c>
      <c r="AF24" s="5" t="s">
        <v>148</v>
      </c>
      <c r="AG24" s="5" t="s">
        <v>149</v>
      </c>
      <c r="AH24" s="5" t="s">
        <v>150</v>
      </c>
      <c r="AI24" s="5">
        <v>5039</v>
      </c>
      <c r="AJ24" s="5">
        <v>298</v>
      </c>
      <c r="AK24" s="5">
        <v>94</v>
      </c>
      <c r="AL24" s="5">
        <v>1</v>
      </c>
      <c r="AM24" s="5" t="s">
        <v>151</v>
      </c>
    </row>
    <row r="25" spans="2:39" x14ac:dyDescent="0.25">
      <c r="B25" s="4">
        <v>20</v>
      </c>
      <c r="C25" s="4"/>
      <c r="D25" s="15">
        <f>[1]Sheet1!D21</f>
        <v>0</v>
      </c>
      <c r="E25" s="15">
        <f>[1]Sheet1!E21</f>
        <v>0</v>
      </c>
      <c r="F25" s="15"/>
      <c r="G25" s="15">
        <f>[2]Sheet1!D21</f>
        <v>11</v>
      </c>
      <c r="H25" s="15">
        <f>[2]Sheet1!E21</f>
        <v>4</v>
      </c>
      <c r="I25" s="15"/>
      <c r="J25" s="15">
        <f>[3]Sheet1!D21</f>
        <v>5</v>
      </c>
      <c r="K25" s="15">
        <f>[3]Sheet1!E21</f>
        <v>0</v>
      </c>
      <c r="L25" s="15"/>
      <c r="M25" s="15">
        <f>[4]Sheet1!D21</f>
        <v>5</v>
      </c>
      <c r="N25" s="15">
        <f>[4]Sheet1!E21</f>
        <v>0</v>
      </c>
      <c r="O25" s="15"/>
      <c r="P25" s="15">
        <f>[5]Sheet1!D21</f>
        <v>0</v>
      </c>
      <c r="Q25" s="15">
        <f>[5]Sheet1!E21</f>
        <v>0</v>
      </c>
      <c r="R25" s="15"/>
      <c r="S25" s="15">
        <f>[6]Sheet1!D22</f>
        <v>3</v>
      </c>
      <c r="T25" s="15">
        <f>[6]Sheet1!E22</f>
        <v>0</v>
      </c>
      <c r="U25" s="15"/>
      <c r="V25" s="15">
        <f>[7]Sheet1!D21</f>
        <v>3</v>
      </c>
      <c r="W25" s="15">
        <f>[7]Sheet1!E21</f>
        <v>0</v>
      </c>
      <c r="X25" s="4"/>
      <c r="Y25" s="4" t="s">
        <v>9</v>
      </c>
      <c r="Z25" s="4" t="s">
        <v>152</v>
      </c>
      <c r="AA25" s="4">
        <v>40</v>
      </c>
      <c r="AB25" s="4">
        <v>90.2</v>
      </c>
      <c r="AC25" s="4" t="s">
        <v>153</v>
      </c>
      <c r="AD25" s="4">
        <v>999</v>
      </c>
      <c r="AE25" s="4" t="s">
        <v>154</v>
      </c>
      <c r="AF25" s="4" t="s">
        <v>155</v>
      </c>
      <c r="AG25" s="4" t="s">
        <v>156</v>
      </c>
      <c r="AH25" s="4" t="s">
        <v>157</v>
      </c>
      <c r="AI25" s="4">
        <v>7188</v>
      </c>
      <c r="AJ25" s="4">
        <v>294</v>
      </c>
      <c r="AK25" s="4">
        <v>96</v>
      </c>
      <c r="AL25" s="4">
        <v>1</v>
      </c>
      <c r="AM25" s="4" t="s">
        <v>158</v>
      </c>
    </row>
    <row r="26" spans="2:39" x14ac:dyDescent="0.25">
      <c r="B26" s="4">
        <v>21</v>
      </c>
      <c r="C26" s="4"/>
      <c r="D26" s="15">
        <f>[1]Sheet1!D22</f>
        <v>0</v>
      </c>
      <c r="E26" s="15">
        <f>[1]Sheet1!E22</f>
        <v>0</v>
      </c>
      <c r="F26" s="15"/>
      <c r="G26" s="15">
        <f>[2]Sheet1!D22</f>
        <v>0</v>
      </c>
      <c r="H26" s="15">
        <f>[2]Sheet1!E22</f>
        <v>0</v>
      </c>
      <c r="I26" s="15"/>
      <c r="J26" s="15">
        <f>[3]Sheet1!D22</f>
        <v>1</v>
      </c>
      <c r="K26" s="15">
        <f>[3]Sheet1!E22</f>
        <v>2</v>
      </c>
      <c r="L26" s="15"/>
      <c r="M26" s="15">
        <f>[4]Sheet1!D22</f>
        <v>0</v>
      </c>
      <c r="N26" s="15">
        <f>[4]Sheet1!E22</f>
        <v>0</v>
      </c>
      <c r="O26" s="15"/>
      <c r="P26" s="15">
        <f>[5]Sheet1!D22</f>
        <v>0</v>
      </c>
      <c r="Q26" s="15">
        <f>[5]Sheet1!E22</f>
        <v>0</v>
      </c>
      <c r="R26" s="15"/>
      <c r="S26" s="15">
        <f>[6]Sheet1!D23</f>
        <v>2</v>
      </c>
      <c r="T26" s="15">
        <f>[6]Sheet1!E23</f>
        <v>0</v>
      </c>
      <c r="U26" s="15"/>
      <c r="V26" s="15">
        <f>[7]Sheet1!D22</f>
        <v>0</v>
      </c>
      <c r="W26" s="15">
        <f>[7]Sheet1!E22</f>
        <v>0</v>
      </c>
      <c r="X26" s="4"/>
      <c r="Y26" s="4" t="s">
        <v>9</v>
      </c>
      <c r="Z26" s="4" t="s">
        <v>159</v>
      </c>
      <c r="AA26" s="4">
        <v>56.4</v>
      </c>
      <c r="AB26" s="4">
        <v>71.900000000000006</v>
      </c>
      <c r="AC26" s="4" t="s">
        <v>160</v>
      </c>
      <c r="AD26" s="4">
        <v>999</v>
      </c>
      <c r="AE26" s="4" t="s">
        <v>154</v>
      </c>
      <c r="AF26" s="4" t="s">
        <v>90</v>
      </c>
      <c r="AG26" s="4" t="s">
        <v>161</v>
      </c>
      <c r="AH26" s="4" t="s">
        <v>162</v>
      </c>
      <c r="AI26" s="4">
        <v>6467</v>
      </c>
      <c r="AJ26" s="4">
        <v>753</v>
      </c>
      <c r="AK26" s="4">
        <v>90</v>
      </c>
      <c r="AL26" s="4">
        <v>1</v>
      </c>
      <c r="AM26" s="4" t="s">
        <v>163</v>
      </c>
    </row>
    <row r="27" spans="2:39" x14ac:dyDescent="0.25">
      <c r="B27" s="5">
        <v>22</v>
      </c>
      <c r="C27" s="5"/>
      <c r="D27" s="16">
        <f>[1]Sheet1!D23</f>
        <v>0</v>
      </c>
      <c r="E27" s="16">
        <f>[1]Sheet1!E23</f>
        <v>0</v>
      </c>
      <c r="F27" s="16"/>
      <c r="G27" s="16">
        <f>[2]Sheet1!D23</f>
        <v>2</v>
      </c>
      <c r="H27" s="16">
        <f>[2]Sheet1!E23</f>
        <v>0</v>
      </c>
      <c r="I27" s="16"/>
      <c r="J27" s="16">
        <f>[3]Sheet1!D23</f>
        <v>0</v>
      </c>
      <c r="K27" s="16">
        <f>[3]Sheet1!E23</f>
        <v>0</v>
      </c>
      <c r="L27" s="16"/>
      <c r="M27" s="16">
        <f>[4]Sheet1!D23</f>
        <v>2</v>
      </c>
      <c r="N27" s="16">
        <f>[4]Sheet1!E23</f>
        <v>0</v>
      </c>
      <c r="O27" s="16"/>
      <c r="P27" s="16">
        <f>[5]Sheet1!D23</f>
        <v>2</v>
      </c>
      <c r="Q27" s="16">
        <f>[5]Sheet1!E23</f>
        <v>0</v>
      </c>
      <c r="R27" s="16"/>
      <c r="S27" s="16">
        <f>[6]Sheet1!D24</f>
        <v>3</v>
      </c>
      <c r="T27" s="16">
        <f>[6]Sheet1!E24</f>
        <v>0</v>
      </c>
      <c r="U27" s="16"/>
      <c r="V27" s="16">
        <f>[7]Sheet1!D23</f>
        <v>2</v>
      </c>
      <c r="W27" s="16">
        <f>[7]Sheet1!E23</f>
        <v>0</v>
      </c>
      <c r="X27" s="5"/>
      <c r="Y27" s="5" t="s">
        <v>10</v>
      </c>
      <c r="Z27" s="5" t="s">
        <v>164</v>
      </c>
      <c r="AA27" s="5">
        <v>65.7</v>
      </c>
      <c r="AB27" s="5">
        <v>72.599999999999994</v>
      </c>
      <c r="AC27" s="5" t="s">
        <v>165</v>
      </c>
      <c r="AD27" s="5">
        <v>999</v>
      </c>
      <c r="AE27" s="5" t="s">
        <v>166</v>
      </c>
      <c r="AF27" s="5" t="s">
        <v>167</v>
      </c>
      <c r="AG27" s="5" t="s">
        <v>168</v>
      </c>
      <c r="AH27" s="5" t="s">
        <v>169</v>
      </c>
      <c r="AI27" s="5">
        <v>7496</v>
      </c>
      <c r="AJ27" s="5">
        <v>322</v>
      </c>
      <c r="AK27" s="5">
        <v>96</v>
      </c>
      <c r="AL27" s="5">
        <v>1</v>
      </c>
      <c r="AM27" s="5" t="s">
        <v>170</v>
      </c>
    </row>
    <row r="28" spans="2:39" x14ac:dyDescent="0.25">
      <c r="B28" s="6">
        <v>23</v>
      </c>
      <c r="C28" s="6"/>
      <c r="D28" s="17">
        <f>[1]Sheet1!D24</f>
        <v>0</v>
      </c>
      <c r="E28" s="17">
        <f>[1]Sheet1!E24</f>
        <v>0</v>
      </c>
      <c r="F28" s="17"/>
      <c r="G28" s="17">
        <f>[2]Sheet1!D24</f>
        <v>0</v>
      </c>
      <c r="H28" s="17">
        <f>[2]Sheet1!E24</f>
        <v>0</v>
      </c>
      <c r="I28" s="17"/>
      <c r="J28" s="17">
        <f>[3]Sheet1!D24</f>
        <v>3</v>
      </c>
      <c r="K28" s="17">
        <f>[3]Sheet1!E24</f>
        <v>0</v>
      </c>
      <c r="L28" s="17"/>
      <c r="M28" s="17">
        <f>[4]Sheet1!D24</f>
        <v>0</v>
      </c>
      <c r="N28" s="17">
        <f>[4]Sheet1!E24</f>
        <v>0</v>
      </c>
      <c r="O28" s="17"/>
      <c r="P28" s="17">
        <f>[5]Sheet1!D24</f>
        <v>3</v>
      </c>
      <c r="Q28" s="17">
        <f>[5]Sheet1!E24</f>
        <v>0</v>
      </c>
      <c r="R28" s="17"/>
      <c r="S28" s="17">
        <f>[6]Sheet1!D25</f>
        <v>3</v>
      </c>
      <c r="T28" s="17">
        <f>[6]Sheet1!E25</f>
        <v>0</v>
      </c>
      <c r="U28" s="17"/>
      <c r="V28" s="17">
        <f>[7]Sheet1!D24</f>
        <v>3</v>
      </c>
      <c r="W28" s="17">
        <f>[7]Sheet1!E24</f>
        <v>0</v>
      </c>
      <c r="X28" s="6"/>
      <c r="Y28" s="6" t="s">
        <v>11</v>
      </c>
      <c r="Z28" s="6" t="s">
        <v>171</v>
      </c>
      <c r="AA28" s="6">
        <v>43</v>
      </c>
      <c r="AB28" s="6">
        <v>83.2</v>
      </c>
      <c r="AC28" s="6" t="s">
        <v>172</v>
      </c>
      <c r="AD28" s="6">
        <v>999</v>
      </c>
      <c r="AE28" s="6" t="s">
        <v>173</v>
      </c>
      <c r="AF28" s="6" t="s">
        <v>174</v>
      </c>
      <c r="AG28" s="6" t="s">
        <v>175</v>
      </c>
      <c r="AH28" s="6" t="s">
        <v>176</v>
      </c>
      <c r="AI28" s="6">
        <v>6892</v>
      </c>
      <c r="AJ28" s="6">
        <v>349</v>
      </c>
      <c r="AK28" s="6">
        <v>95</v>
      </c>
      <c r="AL28" s="6">
        <v>1</v>
      </c>
      <c r="AM28" s="6" t="s">
        <v>177</v>
      </c>
    </row>
    <row r="29" spans="2:39" x14ac:dyDescent="0.25">
      <c r="B29" s="5">
        <v>24</v>
      </c>
      <c r="C29" s="5"/>
      <c r="D29" s="16">
        <f>[1]Sheet1!D25</f>
        <v>3</v>
      </c>
      <c r="E29" s="16">
        <f>[1]Sheet1!E25</f>
        <v>0</v>
      </c>
      <c r="F29" s="16"/>
      <c r="G29" s="16">
        <f>[2]Sheet1!D25</f>
        <v>0</v>
      </c>
      <c r="H29" s="16">
        <f>[2]Sheet1!E25</f>
        <v>0</v>
      </c>
      <c r="I29" s="16"/>
      <c r="J29" s="16">
        <f>[3]Sheet1!D25</f>
        <v>3</v>
      </c>
      <c r="K29" s="16">
        <f>[3]Sheet1!E25</f>
        <v>0</v>
      </c>
      <c r="L29" s="16"/>
      <c r="M29" s="16">
        <f>[4]Sheet1!D25</f>
        <v>0</v>
      </c>
      <c r="N29" s="16">
        <f>[4]Sheet1!E25</f>
        <v>0</v>
      </c>
      <c r="O29" s="16"/>
      <c r="P29" s="16">
        <f>[5]Sheet1!D25</f>
        <v>3</v>
      </c>
      <c r="Q29" s="16">
        <f>[5]Sheet1!E25</f>
        <v>0</v>
      </c>
      <c r="R29" s="16"/>
      <c r="S29" s="16">
        <f>[6]Sheet1!D26</f>
        <v>3</v>
      </c>
      <c r="T29" s="16">
        <f>[6]Sheet1!E26</f>
        <v>0</v>
      </c>
      <c r="U29" s="16"/>
      <c r="V29" s="16">
        <f>[7]Sheet1!D25</f>
        <v>3</v>
      </c>
      <c r="W29" s="16">
        <f>[7]Sheet1!E25</f>
        <v>0</v>
      </c>
      <c r="X29" s="5"/>
      <c r="Y29" s="5" t="s">
        <v>10</v>
      </c>
      <c r="Z29" s="5" t="s">
        <v>178</v>
      </c>
      <c r="AA29" s="5">
        <v>53.5</v>
      </c>
      <c r="AB29" s="5">
        <v>27.5</v>
      </c>
      <c r="AC29" s="5" t="s">
        <v>179</v>
      </c>
      <c r="AD29" s="5">
        <v>999</v>
      </c>
      <c r="AE29" s="5" t="s">
        <v>180</v>
      </c>
      <c r="AF29" s="5" t="s">
        <v>167</v>
      </c>
      <c r="AG29" s="5" t="s">
        <v>181</v>
      </c>
      <c r="AH29" s="5" t="s">
        <v>162</v>
      </c>
      <c r="AI29" s="5">
        <v>3482</v>
      </c>
      <c r="AJ29" s="5">
        <v>209</v>
      </c>
      <c r="AK29" s="5">
        <v>94</v>
      </c>
      <c r="AL29" s="5">
        <v>1</v>
      </c>
      <c r="AM29" s="5" t="s">
        <v>182</v>
      </c>
    </row>
    <row r="30" spans="2:39" x14ac:dyDescent="0.25">
      <c r="B30" s="6">
        <v>25</v>
      </c>
      <c r="C30" s="6"/>
      <c r="D30" s="17">
        <f>[1]Sheet1!D26</f>
        <v>0</v>
      </c>
      <c r="E30" s="17">
        <f>[1]Sheet1!E26</f>
        <v>1</v>
      </c>
      <c r="F30" s="17"/>
      <c r="G30" s="17">
        <f>[2]Sheet1!D26</f>
        <v>0</v>
      </c>
      <c r="H30" s="17">
        <f>[2]Sheet1!E26</f>
        <v>0</v>
      </c>
      <c r="I30" s="17"/>
      <c r="J30" s="17">
        <f>[3]Sheet1!D26</f>
        <v>0</v>
      </c>
      <c r="K30" s="17">
        <f>[3]Sheet1!E26</f>
        <v>4</v>
      </c>
      <c r="L30" s="17"/>
      <c r="M30" s="17">
        <f>[4]Sheet1!D26</f>
        <v>0</v>
      </c>
      <c r="N30" s="17">
        <f>[4]Sheet1!E26</f>
        <v>0</v>
      </c>
      <c r="O30" s="17"/>
      <c r="P30" s="17">
        <f>[5]Sheet1!D26</f>
        <v>3</v>
      </c>
      <c r="Q30" s="17">
        <f>[5]Sheet1!E26</f>
        <v>0</v>
      </c>
      <c r="R30" s="17"/>
      <c r="S30" s="17">
        <f>[6]Sheet1!D27</f>
        <v>0</v>
      </c>
      <c r="T30" s="17">
        <f>[6]Sheet1!E27</f>
        <v>0</v>
      </c>
      <c r="U30" s="17"/>
      <c r="V30" s="17">
        <f>[7]Sheet1!D26</f>
        <v>0</v>
      </c>
      <c r="W30" s="17">
        <f>[7]Sheet1!E26</f>
        <v>0</v>
      </c>
      <c r="X30" s="6"/>
      <c r="Y30" s="6" t="s">
        <v>11</v>
      </c>
      <c r="Z30" s="6" t="s">
        <v>183</v>
      </c>
      <c r="AA30" s="6">
        <v>45.3</v>
      </c>
      <c r="AB30" s="6">
        <v>69.099999999999994</v>
      </c>
      <c r="AC30" s="6" t="s">
        <v>184</v>
      </c>
      <c r="AD30" s="6">
        <v>999</v>
      </c>
      <c r="AE30" s="6" t="s">
        <v>185</v>
      </c>
      <c r="AF30" s="6" t="s">
        <v>186</v>
      </c>
      <c r="AG30" s="6" t="s">
        <v>187</v>
      </c>
      <c r="AH30" s="6" t="s">
        <v>188</v>
      </c>
      <c r="AI30" s="6">
        <v>3490</v>
      </c>
      <c r="AJ30" s="6">
        <v>400</v>
      </c>
      <c r="AK30" s="6">
        <v>90</v>
      </c>
      <c r="AL30" s="6">
        <v>1</v>
      </c>
      <c r="AM30" s="6" t="s">
        <v>189</v>
      </c>
    </row>
    <row r="33" spans="4:4" x14ac:dyDescent="0.25">
      <c r="D33" s="18">
        <f>SUM(D6:D30)</f>
        <v>40</v>
      </c>
    </row>
  </sheetData>
  <mergeCells count="8">
    <mergeCell ref="S4:T4"/>
    <mergeCell ref="V4:W4"/>
    <mergeCell ref="Y4:AM4"/>
    <mergeCell ref="D4:E4"/>
    <mergeCell ref="G4:H4"/>
    <mergeCell ref="J4:K4"/>
    <mergeCell ref="M4:N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8707-9547-4FC3-9D91-F401A6BFAE4B}">
  <sheetPr codeName="Hoja2"/>
  <dimension ref="B1:AM63"/>
  <sheetViews>
    <sheetView topLeftCell="H1" workbookViewId="0">
      <selection activeCell="N9" sqref="N9"/>
    </sheetView>
  </sheetViews>
  <sheetFormatPr baseColWidth="10" defaultRowHeight="15" x14ac:dyDescent="0.25"/>
  <cols>
    <col min="5" max="5" width="11.42578125" customWidth="1"/>
    <col min="10" max="10" width="11.7109375" bestFit="1" customWidth="1"/>
  </cols>
  <sheetData>
    <row r="1" spans="2:39" ht="15.75" thickBot="1" x14ac:dyDescent="0.3"/>
    <row r="2" spans="2:39" ht="15.75" thickBot="1" x14ac:dyDescent="0.3">
      <c r="B2" s="2" t="s">
        <v>6</v>
      </c>
      <c r="C2" s="3">
        <v>1</v>
      </c>
    </row>
    <row r="4" spans="2:39" x14ac:dyDescent="0.25">
      <c r="B4" s="1"/>
      <c r="C4" s="1"/>
      <c r="D4" s="14" t="s">
        <v>0</v>
      </c>
      <c r="E4" s="14"/>
      <c r="F4" s="1"/>
      <c r="G4" s="14" t="s">
        <v>3</v>
      </c>
      <c r="H4" s="14"/>
      <c r="I4" s="1"/>
      <c r="J4" s="14" t="s">
        <v>4</v>
      </c>
      <c r="K4" s="14"/>
      <c r="L4" s="8"/>
      <c r="M4" s="12" t="s">
        <v>16</v>
      </c>
      <c r="N4" s="13"/>
      <c r="O4" s="9"/>
      <c r="P4" s="12" t="s">
        <v>17</v>
      </c>
      <c r="Q4" s="13"/>
      <c r="R4" s="9"/>
      <c r="S4" s="12" t="s">
        <v>18</v>
      </c>
      <c r="T4" s="13"/>
      <c r="U4" s="9"/>
      <c r="V4" s="12" t="s">
        <v>19</v>
      </c>
      <c r="W4" s="13"/>
      <c r="X4" s="1"/>
      <c r="Y4" s="14" t="s">
        <v>5</v>
      </c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2:39" x14ac:dyDescent="0.25">
      <c r="B5" s="1" t="s">
        <v>7</v>
      </c>
      <c r="C5" s="1"/>
      <c r="D5" s="1" t="s">
        <v>1</v>
      </c>
      <c r="E5" s="1" t="s">
        <v>2</v>
      </c>
      <c r="F5" s="1"/>
      <c r="G5" s="1" t="s">
        <v>1</v>
      </c>
      <c r="H5" s="1" t="s">
        <v>2</v>
      </c>
      <c r="I5" s="1"/>
      <c r="J5" s="1" t="s">
        <v>1</v>
      </c>
      <c r="K5" s="1" t="s">
        <v>2</v>
      </c>
      <c r="L5" s="1"/>
      <c r="M5" s="1" t="s">
        <v>1</v>
      </c>
      <c r="N5" s="1" t="s">
        <v>2</v>
      </c>
      <c r="O5" s="1"/>
      <c r="P5" s="1" t="s">
        <v>1</v>
      </c>
      <c r="Q5" s="1" t="s">
        <v>2</v>
      </c>
      <c r="R5" s="1"/>
      <c r="S5" s="1" t="s">
        <v>1</v>
      </c>
      <c r="T5" s="1" t="s">
        <v>2</v>
      </c>
      <c r="U5" s="1"/>
      <c r="V5" s="1" t="s">
        <v>1</v>
      </c>
      <c r="W5" s="1" t="s">
        <v>2</v>
      </c>
      <c r="X5" s="1"/>
      <c r="Y5" s="1" t="s">
        <v>20</v>
      </c>
      <c r="Z5" s="1" t="s">
        <v>21</v>
      </c>
      <c r="AA5" s="1" t="s">
        <v>22</v>
      </c>
      <c r="AB5" s="1" t="s">
        <v>23</v>
      </c>
      <c r="AC5" s="1" t="s">
        <v>24</v>
      </c>
      <c r="AD5" s="1" t="s">
        <v>25</v>
      </c>
      <c r="AE5" s="1" t="s">
        <v>26</v>
      </c>
      <c r="AF5" s="1" t="s">
        <v>27</v>
      </c>
      <c r="AG5" s="1" t="s">
        <v>28</v>
      </c>
      <c r="AH5" s="1" t="s">
        <v>29</v>
      </c>
      <c r="AI5" s="1" t="s">
        <v>30</v>
      </c>
      <c r="AJ5" s="1" t="s">
        <v>31</v>
      </c>
      <c r="AK5" s="1" t="s">
        <v>32</v>
      </c>
      <c r="AL5" s="1" t="s">
        <v>33</v>
      </c>
      <c r="AM5" s="1" t="s">
        <v>34</v>
      </c>
    </row>
    <row r="6" spans="2:39" x14ac:dyDescent="0.25">
      <c r="B6" s="4">
        <v>1</v>
      </c>
      <c r="C6" s="4"/>
      <c r="D6" s="15">
        <f>[8]Sheet1!D2</f>
        <v>0</v>
      </c>
      <c r="E6" s="15">
        <f>[8]Sheet1!E2</f>
        <v>0</v>
      </c>
      <c r="F6" s="15"/>
      <c r="G6" s="15">
        <f>[9]Sheet1!D2</f>
        <v>3</v>
      </c>
      <c r="H6" s="15">
        <f>[9]Sheet1!E2</f>
        <v>0</v>
      </c>
      <c r="I6" s="15"/>
      <c r="J6" s="15">
        <f>[10]Sheet1!D2</f>
        <v>3</v>
      </c>
      <c r="K6" s="15">
        <f>[10]Sheet1!E2</f>
        <v>0</v>
      </c>
      <c r="L6" s="15"/>
      <c r="M6" s="15">
        <f>[11]Sheet1!D2</f>
        <v>0</v>
      </c>
      <c r="N6" s="15">
        <f>[11]Sheet1!E2</f>
        <v>0</v>
      </c>
      <c r="O6" s="15"/>
      <c r="P6" s="15">
        <f>[12]Sheet1!D2</f>
        <v>3</v>
      </c>
      <c r="Q6" s="15">
        <f>[12]Sheet1!E2</f>
        <v>0</v>
      </c>
      <c r="R6" s="15"/>
      <c r="S6" s="15">
        <f>[13]Sheet1!D3</f>
        <v>3</v>
      </c>
      <c r="T6" s="15">
        <f>[13]Sheet1!E3</f>
        <v>0</v>
      </c>
      <c r="U6" s="15"/>
      <c r="V6" s="15">
        <f>[14]Sheet1!D2</f>
        <v>3</v>
      </c>
      <c r="W6" s="15">
        <f>[14]Sheet1!E2</f>
        <v>0</v>
      </c>
      <c r="X6" s="4"/>
      <c r="Y6" s="4" t="s">
        <v>9</v>
      </c>
      <c r="Z6" s="4" t="s">
        <v>35</v>
      </c>
      <c r="AA6" s="4">
        <v>46.7</v>
      </c>
      <c r="AB6" s="4">
        <v>100</v>
      </c>
      <c r="AC6" s="4" t="s">
        <v>36</v>
      </c>
      <c r="AD6" s="4">
        <v>999</v>
      </c>
      <c r="AE6" s="4" t="s">
        <v>37</v>
      </c>
      <c r="AF6" s="4" t="s">
        <v>38</v>
      </c>
      <c r="AG6" s="4" t="s">
        <v>39</v>
      </c>
      <c r="AH6" s="4" t="s">
        <v>40</v>
      </c>
      <c r="AI6" s="4">
        <v>20217</v>
      </c>
      <c r="AJ6" s="4">
        <v>712</v>
      </c>
      <c r="AK6" s="4">
        <v>97</v>
      </c>
      <c r="AL6" s="4">
        <v>1</v>
      </c>
      <c r="AM6" s="4" t="s">
        <v>41</v>
      </c>
    </row>
    <row r="7" spans="2:39" x14ac:dyDescent="0.25">
      <c r="B7" s="5">
        <v>2</v>
      </c>
      <c r="C7" s="5"/>
      <c r="D7" s="16">
        <f>[8]Sheet1!D3</f>
        <v>0</v>
      </c>
      <c r="E7" s="16">
        <f>[8]Sheet1!E3</f>
        <v>0</v>
      </c>
      <c r="F7" s="16"/>
      <c r="G7" s="16">
        <f>[9]Sheet1!D3</f>
        <v>3</v>
      </c>
      <c r="H7" s="16">
        <f>[9]Sheet1!E3</f>
        <v>0</v>
      </c>
      <c r="I7" s="16"/>
      <c r="J7" s="16">
        <f>[10]Sheet1!D3</f>
        <v>0</v>
      </c>
      <c r="K7" s="16">
        <f>[10]Sheet1!E3</f>
        <v>0</v>
      </c>
      <c r="L7" s="16"/>
      <c r="M7" s="16">
        <f>[11]Sheet1!D3</f>
        <v>0</v>
      </c>
      <c r="N7" s="16">
        <f>[11]Sheet1!E3</f>
        <v>0</v>
      </c>
      <c r="O7" s="16"/>
      <c r="P7" s="16">
        <f>[12]Sheet1!D3</f>
        <v>3</v>
      </c>
      <c r="Q7" s="16">
        <f>[12]Sheet1!E3</f>
        <v>0</v>
      </c>
      <c r="R7" s="16"/>
      <c r="S7" s="16">
        <f>[13]Sheet1!D4</f>
        <v>4</v>
      </c>
      <c r="T7" s="16">
        <f>[13]Sheet1!E4</f>
        <v>0</v>
      </c>
      <c r="U7" s="16"/>
      <c r="V7" s="16">
        <f>[14]Sheet1!D3</f>
        <v>0</v>
      </c>
      <c r="W7" s="16">
        <f>[14]Sheet1!E3</f>
        <v>0</v>
      </c>
      <c r="X7" s="5"/>
      <c r="Y7" s="5" t="s">
        <v>10</v>
      </c>
      <c r="Z7" s="5" t="s">
        <v>42</v>
      </c>
      <c r="AA7" s="5">
        <v>35.700000000000003</v>
      </c>
      <c r="AB7" s="5">
        <v>93.1</v>
      </c>
      <c r="AC7" s="5" t="s">
        <v>43</v>
      </c>
      <c r="AD7" s="5">
        <v>999</v>
      </c>
      <c r="AE7" s="5" t="s">
        <v>44</v>
      </c>
      <c r="AF7" s="5" t="s">
        <v>45</v>
      </c>
      <c r="AG7" s="5" t="s">
        <v>46</v>
      </c>
      <c r="AH7" s="5" t="s">
        <v>47</v>
      </c>
      <c r="AI7" s="5">
        <v>11350</v>
      </c>
      <c r="AJ7" s="5">
        <v>2704</v>
      </c>
      <c r="AK7" s="5">
        <v>81</v>
      </c>
      <c r="AL7" s="5">
        <v>1</v>
      </c>
      <c r="AM7" s="5" t="s">
        <v>48</v>
      </c>
    </row>
    <row r="8" spans="2:39" x14ac:dyDescent="0.25">
      <c r="B8" s="5">
        <v>3</v>
      </c>
      <c r="C8" s="5"/>
      <c r="D8" s="16">
        <f>[8]Sheet1!D4</f>
        <v>0</v>
      </c>
      <c r="E8" s="16">
        <f>[8]Sheet1!E4</f>
        <v>0</v>
      </c>
      <c r="F8" s="16"/>
      <c r="G8" s="16">
        <f>[9]Sheet1!D4</f>
        <v>3</v>
      </c>
      <c r="H8" s="16">
        <f>[9]Sheet1!E4</f>
        <v>0</v>
      </c>
      <c r="I8" s="16"/>
      <c r="J8" s="16">
        <f>[10]Sheet1!D4</f>
        <v>4</v>
      </c>
      <c r="K8" s="16">
        <f>[10]Sheet1!E4</f>
        <v>0</v>
      </c>
      <c r="L8" s="16"/>
      <c r="M8" s="16">
        <f>[11]Sheet1!D4</f>
        <v>3</v>
      </c>
      <c r="N8" s="16">
        <f>[11]Sheet1!E4</f>
        <v>0</v>
      </c>
      <c r="O8" s="16"/>
      <c r="P8" s="16">
        <f>[12]Sheet1!D4</f>
        <v>0</v>
      </c>
      <c r="Q8" s="16">
        <f>[12]Sheet1!E4</f>
        <v>0</v>
      </c>
      <c r="R8" s="16"/>
      <c r="S8" s="16">
        <f>[13]Sheet1!D5</f>
        <v>3</v>
      </c>
      <c r="T8" s="16">
        <f>[13]Sheet1!E5</f>
        <v>0</v>
      </c>
      <c r="U8" s="16"/>
      <c r="V8" s="16">
        <f>[14]Sheet1!D4</f>
        <v>4</v>
      </c>
      <c r="W8" s="16">
        <f>[14]Sheet1!E4</f>
        <v>0</v>
      </c>
      <c r="X8" s="5"/>
      <c r="Y8" s="5" t="s">
        <v>10</v>
      </c>
      <c r="Z8" s="5" t="s">
        <v>49</v>
      </c>
      <c r="AA8" s="5">
        <v>31.5</v>
      </c>
      <c r="AB8" s="5">
        <v>90.9</v>
      </c>
      <c r="AC8" s="5" t="s">
        <v>50</v>
      </c>
      <c r="AD8" s="5">
        <v>999</v>
      </c>
      <c r="AE8" s="5" t="s">
        <v>51</v>
      </c>
      <c r="AF8" s="5" t="s">
        <v>52</v>
      </c>
      <c r="AG8" s="5" t="s">
        <v>53</v>
      </c>
      <c r="AH8" s="5" t="s">
        <v>54</v>
      </c>
      <c r="AI8" s="5">
        <v>13810</v>
      </c>
      <c r="AJ8" s="5">
        <v>714</v>
      </c>
      <c r="AK8" s="5">
        <v>95</v>
      </c>
      <c r="AL8" s="5">
        <v>1</v>
      </c>
      <c r="AM8" s="5" t="s">
        <v>55</v>
      </c>
    </row>
    <row r="9" spans="2:39" x14ac:dyDescent="0.25">
      <c r="B9" s="6">
        <v>4</v>
      </c>
      <c r="C9" s="6"/>
      <c r="D9" s="17">
        <f>[8]Sheet1!D5</f>
        <v>0</v>
      </c>
      <c r="E9" s="17">
        <f>[8]Sheet1!E5</f>
        <v>0</v>
      </c>
      <c r="F9" s="17"/>
      <c r="G9" s="17">
        <f>[9]Sheet1!D5</f>
        <v>3</v>
      </c>
      <c r="H9" s="17">
        <f>[9]Sheet1!E5</f>
        <v>0</v>
      </c>
      <c r="I9" s="17"/>
      <c r="J9" s="17">
        <f>[10]Sheet1!D5</f>
        <v>5</v>
      </c>
      <c r="K9" s="17">
        <f>[10]Sheet1!E5</f>
        <v>0</v>
      </c>
      <c r="L9" s="17"/>
      <c r="M9" s="17">
        <f>[11]Sheet1!D5</f>
        <v>0</v>
      </c>
      <c r="N9" s="17">
        <f>[11]Sheet1!E5</f>
        <v>0</v>
      </c>
      <c r="O9" s="17"/>
      <c r="P9" s="17">
        <f>[12]Sheet1!D5</f>
        <v>3</v>
      </c>
      <c r="Q9" s="17">
        <f>[12]Sheet1!E5</f>
        <v>0</v>
      </c>
      <c r="R9" s="17"/>
      <c r="S9" s="17">
        <f>[13]Sheet1!D6</f>
        <v>3</v>
      </c>
      <c r="T9" s="17">
        <f>[13]Sheet1!E6</f>
        <v>0</v>
      </c>
      <c r="U9" s="17"/>
      <c r="V9" s="17">
        <f>[14]Sheet1!D5</f>
        <v>3</v>
      </c>
      <c r="W9" s="17">
        <f>[14]Sheet1!E5</f>
        <v>0</v>
      </c>
      <c r="X9" s="6"/>
      <c r="Y9" s="6" t="s">
        <v>11</v>
      </c>
      <c r="Z9" s="6" t="s">
        <v>56</v>
      </c>
      <c r="AA9" s="6">
        <v>31.4</v>
      </c>
      <c r="AB9" s="6">
        <v>86.2</v>
      </c>
      <c r="AC9" s="6" t="s">
        <v>57</v>
      </c>
      <c r="AD9" s="6">
        <v>999</v>
      </c>
      <c r="AE9" s="6" t="s">
        <v>58</v>
      </c>
      <c r="AF9" s="6" t="s">
        <v>59</v>
      </c>
      <c r="AG9" s="6" t="s">
        <v>60</v>
      </c>
      <c r="AH9" s="6" t="s">
        <v>61</v>
      </c>
      <c r="AI9" s="6">
        <v>9665</v>
      </c>
      <c r="AJ9" s="6">
        <v>1486</v>
      </c>
      <c r="AK9" s="6">
        <v>87</v>
      </c>
      <c r="AL9" s="6">
        <v>1</v>
      </c>
      <c r="AM9" s="6">
        <v>0</v>
      </c>
    </row>
    <row r="10" spans="2:39" x14ac:dyDescent="0.25">
      <c r="B10" s="5">
        <v>5</v>
      </c>
      <c r="C10" s="5"/>
      <c r="D10" s="16">
        <f>[8]Sheet1!D6</f>
        <v>1</v>
      </c>
      <c r="E10" s="16">
        <f>[8]Sheet1!E6</f>
        <v>3</v>
      </c>
      <c r="F10" s="16"/>
      <c r="G10" s="16">
        <f>[9]Sheet1!D6</f>
        <v>6</v>
      </c>
      <c r="H10" s="16">
        <f>[9]Sheet1!E6</f>
        <v>0</v>
      </c>
      <c r="I10" s="16"/>
      <c r="J10" s="16">
        <f>[10]Sheet1!D6</f>
        <v>2</v>
      </c>
      <c r="K10" s="16">
        <f>[10]Sheet1!E6</f>
        <v>1</v>
      </c>
      <c r="L10" s="16"/>
      <c r="M10" s="16">
        <f>[11]Sheet1!D6</f>
        <v>0</v>
      </c>
      <c r="N10" s="16">
        <f>[11]Sheet1!E6</f>
        <v>0</v>
      </c>
      <c r="O10" s="16"/>
      <c r="P10" s="16">
        <f>[12]Sheet1!D6</f>
        <v>3</v>
      </c>
      <c r="Q10" s="16">
        <f>[12]Sheet1!E6</f>
        <v>0</v>
      </c>
      <c r="R10" s="16"/>
      <c r="S10" s="16">
        <f>[13]Sheet1!D7</f>
        <v>3</v>
      </c>
      <c r="T10" s="16">
        <f>[13]Sheet1!E7</f>
        <v>0</v>
      </c>
      <c r="U10" s="16"/>
      <c r="V10" s="16">
        <f>[14]Sheet1!D6</f>
        <v>3</v>
      </c>
      <c r="W10" s="16">
        <f>[14]Sheet1!E6</f>
        <v>0</v>
      </c>
      <c r="X10" s="5"/>
      <c r="Y10" s="5" t="s">
        <v>10</v>
      </c>
      <c r="Z10" s="5" t="s">
        <v>62</v>
      </c>
      <c r="AA10" s="5">
        <v>30.6</v>
      </c>
      <c r="AB10" s="5">
        <v>84.7</v>
      </c>
      <c r="AC10" s="5" t="s">
        <v>63</v>
      </c>
      <c r="AD10" s="5">
        <v>999</v>
      </c>
      <c r="AE10" s="5" t="s">
        <v>64</v>
      </c>
      <c r="AF10" s="5" t="s">
        <v>37</v>
      </c>
      <c r="AG10" s="5" t="s">
        <v>65</v>
      </c>
      <c r="AH10" s="5" t="s">
        <v>66</v>
      </c>
      <c r="AI10" s="5">
        <v>10271</v>
      </c>
      <c r="AJ10" s="5">
        <v>670</v>
      </c>
      <c r="AK10" s="5">
        <v>94</v>
      </c>
      <c r="AL10" s="5">
        <v>1</v>
      </c>
      <c r="AM10" s="5" t="s">
        <v>67</v>
      </c>
    </row>
    <row r="11" spans="2:39" x14ac:dyDescent="0.25">
      <c r="B11" s="5">
        <v>6</v>
      </c>
      <c r="C11" s="5"/>
      <c r="D11" s="16">
        <f>[8]Sheet1!D7</f>
        <v>0</v>
      </c>
      <c r="E11" s="16">
        <f>[8]Sheet1!E7</f>
        <v>0</v>
      </c>
      <c r="F11" s="16"/>
      <c r="G11" s="16">
        <f>[9]Sheet1!D7</f>
        <v>3</v>
      </c>
      <c r="H11" s="16">
        <f>[9]Sheet1!E7</f>
        <v>0</v>
      </c>
      <c r="I11" s="16"/>
      <c r="J11" s="16">
        <f>[10]Sheet1!D7</f>
        <v>3</v>
      </c>
      <c r="K11" s="16">
        <f>[10]Sheet1!E7</f>
        <v>0</v>
      </c>
      <c r="L11" s="16"/>
      <c r="M11" s="16">
        <f>[11]Sheet1!D7</f>
        <v>3</v>
      </c>
      <c r="N11" s="16">
        <f>[11]Sheet1!E7</f>
        <v>0</v>
      </c>
      <c r="O11" s="16"/>
      <c r="P11" s="16">
        <f>[12]Sheet1!D7</f>
        <v>3</v>
      </c>
      <c r="Q11" s="16">
        <f>[12]Sheet1!E7</f>
        <v>0</v>
      </c>
      <c r="R11" s="16"/>
      <c r="S11" s="16">
        <f>[13]Sheet1!D8</f>
        <v>3</v>
      </c>
      <c r="T11" s="16">
        <f>[13]Sheet1!E8</f>
        <v>1</v>
      </c>
      <c r="U11" s="16"/>
      <c r="V11" s="16">
        <f>[14]Sheet1!D7</f>
        <v>3</v>
      </c>
      <c r="W11" s="16">
        <f>[14]Sheet1!E7</f>
        <v>0</v>
      </c>
      <c r="X11" s="5"/>
      <c r="Y11" s="5" t="s">
        <v>10</v>
      </c>
      <c r="Z11" s="5" t="s">
        <v>68</v>
      </c>
      <c r="AA11" s="5">
        <v>38.200000000000003</v>
      </c>
      <c r="AB11" s="5">
        <v>44.3</v>
      </c>
      <c r="AC11" s="5" t="s">
        <v>69</v>
      </c>
      <c r="AD11" s="5">
        <v>999</v>
      </c>
      <c r="AE11" s="5" t="s">
        <v>70</v>
      </c>
      <c r="AF11" s="5" t="s">
        <v>71</v>
      </c>
      <c r="AG11" s="5" t="s">
        <v>72</v>
      </c>
      <c r="AH11" s="5" t="s">
        <v>73</v>
      </c>
      <c r="AI11" s="5">
        <v>2270</v>
      </c>
      <c r="AJ11" s="5">
        <v>5686</v>
      </c>
      <c r="AK11" s="5">
        <v>29</v>
      </c>
      <c r="AL11" s="5">
        <v>0</v>
      </c>
      <c r="AM11" s="5">
        <v>0</v>
      </c>
    </row>
    <row r="12" spans="2:39" x14ac:dyDescent="0.25">
      <c r="B12" s="4">
        <v>7</v>
      </c>
      <c r="C12" s="4"/>
      <c r="D12" s="15">
        <f>[8]Sheet1!D8</f>
        <v>5</v>
      </c>
      <c r="E12" s="15">
        <f>[8]Sheet1!E8</f>
        <v>0</v>
      </c>
      <c r="F12" s="15"/>
      <c r="G12" s="15">
        <f>[9]Sheet1!D8</f>
        <v>3</v>
      </c>
      <c r="H12" s="15">
        <f>[9]Sheet1!E8</f>
        <v>0</v>
      </c>
      <c r="I12" s="15"/>
      <c r="J12" s="15">
        <f>[10]Sheet1!D8</f>
        <v>4</v>
      </c>
      <c r="K12" s="15">
        <f>[10]Sheet1!E8</f>
        <v>0</v>
      </c>
      <c r="L12" s="15"/>
      <c r="M12" s="15">
        <f>[11]Sheet1!D8</f>
        <v>4</v>
      </c>
      <c r="N12" s="15">
        <f>[11]Sheet1!E8</f>
        <v>0</v>
      </c>
      <c r="O12" s="15"/>
      <c r="P12" s="15">
        <f>[12]Sheet1!D8</f>
        <v>3</v>
      </c>
      <c r="Q12" s="15">
        <f>[12]Sheet1!E8</f>
        <v>0</v>
      </c>
      <c r="R12" s="15"/>
      <c r="S12" s="15">
        <f>[13]Sheet1!D9</f>
        <v>5</v>
      </c>
      <c r="T12" s="15">
        <f>[13]Sheet1!E9</f>
        <v>0</v>
      </c>
      <c r="U12" s="15"/>
      <c r="V12" s="15">
        <f>[14]Sheet1!D8</f>
        <v>3</v>
      </c>
      <c r="W12" s="15">
        <f>[14]Sheet1!E8</f>
        <v>0</v>
      </c>
      <c r="X12" s="4"/>
      <c r="Y12" s="4" t="s">
        <v>9</v>
      </c>
      <c r="Z12" s="4" t="s">
        <v>74</v>
      </c>
      <c r="AA12" s="4">
        <v>25.9</v>
      </c>
      <c r="AB12" s="4">
        <v>80.900000000000006</v>
      </c>
      <c r="AC12" s="4" t="s">
        <v>75</v>
      </c>
      <c r="AD12" s="4">
        <v>999</v>
      </c>
      <c r="AE12" s="4" t="s">
        <v>71</v>
      </c>
      <c r="AF12" s="4" t="s">
        <v>76</v>
      </c>
      <c r="AG12" s="4" t="s">
        <v>77</v>
      </c>
      <c r="AH12" s="4" t="s">
        <v>78</v>
      </c>
      <c r="AI12" s="4">
        <v>4548</v>
      </c>
      <c r="AJ12" s="4">
        <v>6971</v>
      </c>
      <c r="AK12" s="4">
        <v>39</v>
      </c>
      <c r="AL12" s="4">
        <v>1</v>
      </c>
      <c r="AM12" s="4" t="s">
        <v>79</v>
      </c>
    </row>
    <row r="13" spans="2:39" x14ac:dyDescent="0.25">
      <c r="B13" s="5">
        <v>8</v>
      </c>
      <c r="C13" s="5"/>
      <c r="D13" s="16">
        <f>[8]Sheet1!D9</f>
        <v>5</v>
      </c>
      <c r="E13" s="16">
        <f>[8]Sheet1!E9</f>
        <v>0</v>
      </c>
      <c r="F13" s="16"/>
      <c r="G13" s="16">
        <f>[9]Sheet1!D9</f>
        <v>3</v>
      </c>
      <c r="H13" s="16">
        <f>[9]Sheet1!E9</f>
        <v>0</v>
      </c>
      <c r="I13" s="16"/>
      <c r="J13" s="16">
        <f>[10]Sheet1!D9</f>
        <v>0</v>
      </c>
      <c r="K13" s="16">
        <f>[10]Sheet1!E9</f>
        <v>0</v>
      </c>
      <c r="L13" s="16"/>
      <c r="M13" s="16">
        <f>[11]Sheet1!D9</f>
        <v>3</v>
      </c>
      <c r="N13" s="16">
        <f>[11]Sheet1!E9</f>
        <v>0</v>
      </c>
      <c r="O13" s="16"/>
      <c r="P13" s="16">
        <f>[12]Sheet1!D9</f>
        <v>3</v>
      </c>
      <c r="Q13" s="16">
        <f>[12]Sheet1!E9</f>
        <v>0</v>
      </c>
      <c r="R13" s="16"/>
      <c r="S13" s="16">
        <f>[13]Sheet1!D10</f>
        <v>3</v>
      </c>
      <c r="T13" s="16">
        <f>[13]Sheet1!E10</f>
        <v>0</v>
      </c>
      <c r="U13" s="16"/>
      <c r="V13" s="16">
        <f>[14]Sheet1!D9</f>
        <v>3</v>
      </c>
      <c r="W13" s="16">
        <f>[14]Sheet1!E9</f>
        <v>0</v>
      </c>
      <c r="X13" s="5"/>
      <c r="Y13" s="5" t="s">
        <v>10</v>
      </c>
      <c r="Z13" s="5" t="s">
        <v>80</v>
      </c>
      <c r="AA13" s="5">
        <v>15.7</v>
      </c>
      <c r="AB13" s="5">
        <v>56</v>
      </c>
      <c r="AC13" s="5" t="s">
        <v>81</v>
      </c>
      <c r="AD13" s="5">
        <v>999</v>
      </c>
      <c r="AE13" s="5" t="s">
        <v>82</v>
      </c>
      <c r="AF13" s="5" t="s">
        <v>83</v>
      </c>
      <c r="AG13" s="5" t="s">
        <v>84</v>
      </c>
      <c r="AH13" s="5" t="s">
        <v>85</v>
      </c>
      <c r="AI13" s="5">
        <v>189</v>
      </c>
      <c r="AJ13" s="5">
        <v>479</v>
      </c>
      <c r="AK13" s="5">
        <v>28</v>
      </c>
      <c r="AL13" s="5">
        <v>1</v>
      </c>
      <c r="AM13" s="5" t="s">
        <v>86</v>
      </c>
    </row>
    <row r="14" spans="2:39" x14ac:dyDescent="0.25">
      <c r="B14" s="4">
        <v>9</v>
      </c>
      <c r="C14" s="4"/>
      <c r="D14" s="15">
        <f>[8]Sheet1!D10</f>
        <v>0</v>
      </c>
      <c r="E14" s="15">
        <f>[8]Sheet1!E10</f>
        <v>0</v>
      </c>
      <c r="F14" s="15"/>
      <c r="G14" s="15">
        <f>[9]Sheet1!D10</f>
        <v>0</v>
      </c>
      <c r="H14" s="15">
        <f>[9]Sheet1!E10</f>
        <v>0</v>
      </c>
      <c r="I14" s="15"/>
      <c r="J14" s="15">
        <f>[10]Sheet1!D10</f>
        <v>3</v>
      </c>
      <c r="K14" s="15">
        <f>[10]Sheet1!E10</f>
        <v>0</v>
      </c>
      <c r="L14" s="15"/>
      <c r="M14" s="15">
        <f>[11]Sheet1!D10</f>
        <v>3</v>
      </c>
      <c r="N14" s="15">
        <f>[11]Sheet1!E10</f>
        <v>0</v>
      </c>
      <c r="O14" s="15"/>
      <c r="P14" s="15">
        <f>[12]Sheet1!D10</f>
        <v>3</v>
      </c>
      <c r="Q14" s="15">
        <f>[12]Sheet1!E10</f>
        <v>0</v>
      </c>
      <c r="R14" s="15"/>
      <c r="S14" s="15">
        <f>[13]Sheet1!D11</f>
        <v>3</v>
      </c>
      <c r="T14" s="15">
        <f>[13]Sheet1!E11</f>
        <v>0</v>
      </c>
      <c r="U14" s="15"/>
      <c r="V14" s="15">
        <f>[14]Sheet1!D10</f>
        <v>3</v>
      </c>
      <c r="W14" s="15">
        <f>[14]Sheet1!E10</f>
        <v>0</v>
      </c>
      <c r="X14" s="4"/>
      <c r="Y14" s="4" t="s">
        <v>9</v>
      </c>
      <c r="Z14" s="4" t="s">
        <v>87</v>
      </c>
      <c r="AA14" s="4">
        <v>50</v>
      </c>
      <c r="AB14" s="4">
        <v>58.2</v>
      </c>
      <c r="AC14" s="4" t="s">
        <v>88</v>
      </c>
      <c r="AD14" s="4">
        <v>999</v>
      </c>
      <c r="AE14" s="4" t="s">
        <v>89</v>
      </c>
      <c r="AF14" s="4" t="s">
        <v>90</v>
      </c>
      <c r="AG14" s="4" t="s">
        <v>91</v>
      </c>
      <c r="AH14" s="4" t="s">
        <v>78</v>
      </c>
      <c r="AI14" s="4">
        <v>3199</v>
      </c>
      <c r="AJ14" s="4">
        <v>1724</v>
      </c>
      <c r="AK14" s="4">
        <v>65</v>
      </c>
      <c r="AL14" s="4">
        <v>1</v>
      </c>
      <c r="AM14" s="4" t="s">
        <v>92</v>
      </c>
    </row>
    <row r="15" spans="2:39" x14ac:dyDescent="0.25">
      <c r="B15" s="6">
        <v>10</v>
      </c>
      <c r="C15" s="6"/>
      <c r="D15" s="17">
        <f>[8]Sheet1!D11</f>
        <v>0</v>
      </c>
      <c r="E15" s="17">
        <f>[8]Sheet1!E11</f>
        <v>0</v>
      </c>
      <c r="F15" s="17"/>
      <c r="G15" s="17">
        <f>[9]Sheet1!D11</f>
        <v>0</v>
      </c>
      <c r="H15" s="17">
        <f>[9]Sheet1!E11</f>
        <v>0</v>
      </c>
      <c r="I15" s="17"/>
      <c r="J15" s="17">
        <f>[10]Sheet1!D11</f>
        <v>3</v>
      </c>
      <c r="K15" s="17">
        <f>[10]Sheet1!E11</f>
        <v>0</v>
      </c>
      <c r="L15" s="17"/>
      <c r="M15" s="17">
        <f>[11]Sheet1!D11</f>
        <v>2</v>
      </c>
      <c r="N15" s="17">
        <f>[11]Sheet1!E11</f>
        <v>1</v>
      </c>
      <c r="O15" s="17"/>
      <c r="P15" s="17">
        <f>[12]Sheet1!D11</f>
        <v>0</v>
      </c>
      <c r="Q15" s="17">
        <f>[12]Sheet1!E11</f>
        <v>0</v>
      </c>
      <c r="R15" s="17"/>
      <c r="S15" s="17">
        <f>[13]Sheet1!D12</f>
        <v>3</v>
      </c>
      <c r="T15" s="17">
        <f>[13]Sheet1!E12</f>
        <v>0</v>
      </c>
      <c r="U15" s="17"/>
      <c r="V15" s="17">
        <f>[14]Sheet1!D11</f>
        <v>7</v>
      </c>
      <c r="W15" s="17">
        <f>[14]Sheet1!E11</f>
        <v>2</v>
      </c>
      <c r="X15" s="6"/>
      <c r="Y15" s="6" t="s">
        <v>11</v>
      </c>
      <c r="Z15" s="6" t="s">
        <v>93</v>
      </c>
      <c r="AA15" s="6">
        <v>27.4</v>
      </c>
      <c r="AB15" s="6">
        <v>75</v>
      </c>
      <c r="AC15" s="6" t="s">
        <v>94</v>
      </c>
      <c r="AD15" s="6">
        <v>999</v>
      </c>
      <c r="AE15" s="6" t="s">
        <v>95</v>
      </c>
      <c r="AF15" s="6" t="s">
        <v>44</v>
      </c>
      <c r="AG15" s="6" t="s">
        <v>96</v>
      </c>
      <c r="AH15" s="6" t="s">
        <v>97</v>
      </c>
      <c r="AI15" s="6">
        <v>5583</v>
      </c>
      <c r="AJ15" s="6">
        <v>841</v>
      </c>
      <c r="AK15" s="6">
        <v>87</v>
      </c>
      <c r="AL15" s="6">
        <v>1</v>
      </c>
      <c r="AM15" s="6" t="s">
        <v>98</v>
      </c>
    </row>
    <row r="16" spans="2:39" x14ac:dyDescent="0.25">
      <c r="B16" s="5">
        <v>11</v>
      </c>
      <c r="C16" s="5"/>
      <c r="D16" s="16">
        <f>[8]Sheet1!D12</f>
        <v>0</v>
      </c>
      <c r="E16" s="16">
        <f>[8]Sheet1!E12</f>
        <v>0</v>
      </c>
      <c r="F16" s="16"/>
      <c r="G16" s="16">
        <f>[9]Sheet1!D12</f>
        <v>3</v>
      </c>
      <c r="H16" s="16">
        <f>[9]Sheet1!E12</f>
        <v>0</v>
      </c>
      <c r="I16" s="16"/>
      <c r="J16" s="16">
        <f>[10]Sheet1!D12</f>
        <v>0</v>
      </c>
      <c r="K16" s="16">
        <f>[10]Sheet1!E12</f>
        <v>0</v>
      </c>
      <c r="L16" s="16"/>
      <c r="M16" s="16">
        <f>[11]Sheet1!D12</f>
        <v>3</v>
      </c>
      <c r="N16" s="16">
        <f>[11]Sheet1!E12</f>
        <v>0</v>
      </c>
      <c r="O16" s="16"/>
      <c r="P16" s="16">
        <f>[12]Sheet1!D12</f>
        <v>3</v>
      </c>
      <c r="Q16" s="16">
        <f>[12]Sheet1!E12</f>
        <v>0</v>
      </c>
      <c r="R16" s="16"/>
      <c r="S16" s="16">
        <f>[13]Sheet1!D13</f>
        <v>3</v>
      </c>
      <c r="T16" s="16">
        <f>[13]Sheet1!E13</f>
        <v>0</v>
      </c>
      <c r="U16" s="16"/>
      <c r="V16" s="16">
        <f>[14]Sheet1!D12</f>
        <v>3</v>
      </c>
      <c r="W16" s="16">
        <f>[14]Sheet1!E12</f>
        <v>0</v>
      </c>
      <c r="X16" s="5"/>
      <c r="Y16" s="5" t="s">
        <v>10</v>
      </c>
      <c r="Z16" s="5" t="s">
        <v>99</v>
      </c>
      <c r="AA16" s="5">
        <v>52.9</v>
      </c>
      <c r="AB16" s="5">
        <v>67.3</v>
      </c>
      <c r="AC16" s="5" t="s">
        <v>100</v>
      </c>
      <c r="AD16" s="5">
        <v>999</v>
      </c>
      <c r="AE16" s="5" t="s">
        <v>101</v>
      </c>
      <c r="AF16" s="5" t="s">
        <v>102</v>
      </c>
      <c r="AG16" s="5" t="s">
        <v>103</v>
      </c>
      <c r="AH16" s="5" t="s">
        <v>104</v>
      </c>
      <c r="AI16" s="5">
        <v>9031</v>
      </c>
      <c r="AJ16" s="5">
        <v>696</v>
      </c>
      <c r="AK16" s="5">
        <v>93</v>
      </c>
      <c r="AL16" s="5">
        <v>1</v>
      </c>
      <c r="AM16" s="5" t="s">
        <v>105</v>
      </c>
    </row>
    <row r="17" spans="2:39" x14ac:dyDescent="0.25">
      <c r="B17" s="5">
        <v>12</v>
      </c>
      <c r="C17" s="5"/>
      <c r="D17" s="16">
        <f>[8]Sheet1!D13</f>
        <v>0</v>
      </c>
      <c r="E17" s="16">
        <f>[8]Sheet1!E13</f>
        <v>0</v>
      </c>
      <c r="F17" s="16"/>
      <c r="G17" s="16">
        <f>[9]Sheet1!D13</f>
        <v>5</v>
      </c>
      <c r="H17" s="16">
        <f>[9]Sheet1!E13</f>
        <v>0</v>
      </c>
      <c r="I17" s="16"/>
      <c r="J17" s="16">
        <f>[10]Sheet1!D13</f>
        <v>0</v>
      </c>
      <c r="K17" s="16">
        <f>[10]Sheet1!E13</f>
        <v>0</v>
      </c>
      <c r="L17" s="16"/>
      <c r="M17" s="16">
        <f>[11]Sheet1!D13</f>
        <v>3</v>
      </c>
      <c r="N17" s="16">
        <f>[11]Sheet1!E13</f>
        <v>0</v>
      </c>
      <c r="O17" s="16"/>
      <c r="P17" s="16">
        <f>[12]Sheet1!D13</f>
        <v>3</v>
      </c>
      <c r="Q17" s="16">
        <f>[12]Sheet1!E13</f>
        <v>0</v>
      </c>
      <c r="R17" s="16"/>
      <c r="S17" s="16">
        <f>[13]Sheet1!D14</f>
        <v>3</v>
      </c>
      <c r="T17" s="16">
        <f>[13]Sheet1!E14</f>
        <v>0</v>
      </c>
      <c r="U17" s="16"/>
      <c r="V17" s="16">
        <f>[14]Sheet1!D13</f>
        <v>3</v>
      </c>
      <c r="W17" s="16">
        <f>[14]Sheet1!E13</f>
        <v>0</v>
      </c>
      <c r="X17" s="5"/>
      <c r="Y17" s="5" t="s">
        <v>10</v>
      </c>
      <c r="Z17" s="5" t="s">
        <v>106</v>
      </c>
      <c r="AA17" s="5">
        <v>57.1</v>
      </c>
      <c r="AB17" s="5">
        <v>41.8</v>
      </c>
      <c r="AC17" s="5" t="s">
        <v>107</v>
      </c>
      <c r="AD17" s="5">
        <v>999</v>
      </c>
      <c r="AE17" s="5" t="s">
        <v>108</v>
      </c>
      <c r="AF17" s="5" t="s">
        <v>109</v>
      </c>
      <c r="AG17" s="5" t="s">
        <v>110</v>
      </c>
      <c r="AH17" s="5" t="s">
        <v>85</v>
      </c>
      <c r="AI17" s="5">
        <v>1675</v>
      </c>
      <c r="AJ17" s="5">
        <v>3112</v>
      </c>
      <c r="AK17" s="5">
        <v>35</v>
      </c>
      <c r="AL17" s="5">
        <v>1</v>
      </c>
      <c r="AM17" s="5" t="s">
        <v>111</v>
      </c>
    </row>
    <row r="18" spans="2:39" x14ac:dyDescent="0.25">
      <c r="B18" s="4">
        <v>13</v>
      </c>
      <c r="C18" s="4"/>
      <c r="D18" s="15">
        <f>[8]Sheet1!D14</f>
        <v>3</v>
      </c>
      <c r="E18" s="15">
        <f>[8]Sheet1!E14</f>
        <v>0</v>
      </c>
      <c r="F18" s="15"/>
      <c r="G18" s="15">
        <f>[9]Sheet1!D14</f>
        <v>5</v>
      </c>
      <c r="H18" s="15">
        <f>[9]Sheet1!E14</f>
        <v>0</v>
      </c>
      <c r="I18" s="15"/>
      <c r="J18" s="15">
        <f>[10]Sheet1!D14</f>
        <v>3</v>
      </c>
      <c r="K18" s="15">
        <f>[10]Sheet1!E14</f>
        <v>0</v>
      </c>
      <c r="L18" s="15"/>
      <c r="M18" s="15">
        <f>[11]Sheet1!D14</f>
        <v>3</v>
      </c>
      <c r="N18" s="15">
        <f>[11]Sheet1!E14</f>
        <v>0</v>
      </c>
      <c r="O18" s="15"/>
      <c r="P18" s="15">
        <f>[12]Sheet1!D14</f>
        <v>0</v>
      </c>
      <c r="Q18" s="15">
        <f>[12]Sheet1!E14</f>
        <v>0</v>
      </c>
      <c r="R18" s="15"/>
      <c r="S18" s="15">
        <f>[13]Sheet1!D15</f>
        <v>2</v>
      </c>
      <c r="T18" s="15">
        <f>[13]Sheet1!E15</f>
        <v>0</v>
      </c>
      <c r="U18" s="15"/>
      <c r="V18" s="15">
        <f>[14]Sheet1!D14</f>
        <v>3</v>
      </c>
      <c r="W18" s="15">
        <f>[14]Sheet1!E14</f>
        <v>0</v>
      </c>
      <c r="X18" s="4"/>
      <c r="Y18" s="4" t="s">
        <v>9</v>
      </c>
      <c r="Z18" s="4" t="s">
        <v>112</v>
      </c>
      <c r="AA18" s="4">
        <v>57</v>
      </c>
      <c r="AB18" s="4">
        <v>60.5</v>
      </c>
      <c r="AC18" s="4" t="s">
        <v>113</v>
      </c>
      <c r="AD18" s="4">
        <v>999</v>
      </c>
      <c r="AE18" s="4" t="s">
        <v>114</v>
      </c>
      <c r="AF18" s="4" t="s">
        <v>102</v>
      </c>
      <c r="AG18" s="4" t="s">
        <v>115</v>
      </c>
      <c r="AH18" s="4" t="s">
        <v>85</v>
      </c>
      <c r="AI18" s="4">
        <v>419</v>
      </c>
      <c r="AJ18" s="4">
        <v>40</v>
      </c>
      <c r="AK18" s="4">
        <v>91</v>
      </c>
      <c r="AL18" s="4">
        <v>1</v>
      </c>
      <c r="AM18" s="4" t="s">
        <v>116</v>
      </c>
    </row>
    <row r="19" spans="2:39" x14ac:dyDescent="0.25">
      <c r="B19" s="4">
        <v>14</v>
      </c>
      <c r="C19" s="4"/>
      <c r="D19" s="15">
        <f>[8]Sheet1!D15</f>
        <v>3</v>
      </c>
      <c r="E19" s="15">
        <f>[8]Sheet1!E15</f>
        <v>0</v>
      </c>
      <c r="F19" s="15"/>
      <c r="G19" s="15">
        <f>[9]Sheet1!D15</f>
        <v>2</v>
      </c>
      <c r="H19" s="15">
        <f>[9]Sheet1!E15</f>
        <v>0</v>
      </c>
      <c r="I19" s="15"/>
      <c r="J19" s="15">
        <f>[10]Sheet1!D15</f>
        <v>2</v>
      </c>
      <c r="K19" s="15">
        <f>[10]Sheet1!E15</f>
        <v>0</v>
      </c>
      <c r="L19" s="15"/>
      <c r="M19" s="15">
        <f>[11]Sheet1!D15</f>
        <v>2</v>
      </c>
      <c r="N19" s="15">
        <f>[11]Sheet1!E15</f>
        <v>0</v>
      </c>
      <c r="O19" s="15"/>
      <c r="P19" s="15">
        <f>[12]Sheet1!D15</f>
        <v>2</v>
      </c>
      <c r="Q19" s="15">
        <f>[12]Sheet1!E15</f>
        <v>0</v>
      </c>
      <c r="R19" s="15"/>
      <c r="S19" s="15">
        <f>[13]Sheet1!D16</f>
        <v>3</v>
      </c>
      <c r="T19" s="15">
        <f>[13]Sheet1!E16</f>
        <v>0</v>
      </c>
      <c r="U19" s="15"/>
      <c r="V19" s="15">
        <f>[14]Sheet1!D15</f>
        <v>3</v>
      </c>
      <c r="W19" s="15">
        <f>[14]Sheet1!E15</f>
        <v>0</v>
      </c>
      <c r="X19" s="4"/>
      <c r="Y19" s="4" t="s">
        <v>9</v>
      </c>
      <c r="Z19" s="4" t="s">
        <v>117</v>
      </c>
      <c r="AA19" s="4">
        <v>36.200000000000003</v>
      </c>
      <c r="AB19" s="4">
        <v>69.099999999999994</v>
      </c>
      <c r="AC19" s="4" t="s">
        <v>118</v>
      </c>
      <c r="AD19" s="4">
        <v>999</v>
      </c>
      <c r="AE19" s="4" t="s">
        <v>119</v>
      </c>
      <c r="AF19" s="4" t="s">
        <v>120</v>
      </c>
      <c r="AG19" s="4" t="s">
        <v>121</v>
      </c>
      <c r="AH19" s="4" t="s">
        <v>73</v>
      </c>
      <c r="AI19" s="4">
        <v>3958</v>
      </c>
      <c r="AJ19" s="4">
        <v>2192</v>
      </c>
      <c r="AK19" s="4">
        <v>64</v>
      </c>
      <c r="AL19" s="4">
        <v>1</v>
      </c>
      <c r="AM19" s="4">
        <v>0</v>
      </c>
    </row>
    <row r="20" spans="2:39" x14ac:dyDescent="0.25">
      <c r="B20" s="5">
        <v>15</v>
      </c>
      <c r="C20" s="5"/>
      <c r="D20" s="16">
        <f>[8]Sheet1!D16</f>
        <v>0</v>
      </c>
      <c r="E20" s="16">
        <f>[8]Sheet1!E16</f>
        <v>0</v>
      </c>
      <c r="F20" s="16"/>
      <c r="G20" s="16">
        <f>[9]Sheet1!D16</f>
        <v>3</v>
      </c>
      <c r="H20" s="16">
        <f>[9]Sheet1!E16</f>
        <v>0</v>
      </c>
      <c r="I20" s="16"/>
      <c r="J20" s="16">
        <f>[10]Sheet1!D16</f>
        <v>3</v>
      </c>
      <c r="K20" s="16">
        <f>[10]Sheet1!E16</f>
        <v>0</v>
      </c>
      <c r="L20" s="16"/>
      <c r="M20" s="16">
        <f>[11]Sheet1!D16</f>
        <v>3</v>
      </c>
      <c r="N20" s="16">
        <f>[11]Sheet1!E16</f>
        <v>0</v>
      </c>
      <c r="O20" s="16"/>
      <c r="P20" s="16">
        <f>[12]Sheet1!D16</f>
        <v>3</v>
      </c>
      <c r="Q20" s="16">
        <f>[12]Sheet1!E16</f>
        <v>0</v>
      </c>
      <c r="R20" s="16"/>
      <c r="S20" s="16">
        <f>[13]Sheet1!D17</f>
        <v>1</v>
      </c>
      <c r="T20" s="16">
        <f>[13]Sheet1!E17</f>
        <v>0</v>
      </c>
      <c r="U20" s="16"/>
      <c r="V20" s="16">
        <f>[14]Sheet1!D16</f>
        <v>2</v>
      </c>
      <c r="W20" s="16">
        <f>[14]Sheet1!E16</f>
        <v>1</v>
      </c>
      <c r="X20" s="5"/>
      <c r="Y20" s="5" t="s">
        <v>10</v>
      </c>
      <c r="Z20" s="5" t="s">
        <v>122</v>
      </c>
      <c r="AA20" s="5">
        <v>28.3</v>
      </c>
      <c r="AB20" s="5">
        <v>78.8</v>
      </c>
      <c r="AC20" s="5" t="s">
        <v>123</v>
      </c>
      <c r="AD20" s="5">
        <v>999</v>
      </c>
      <c r="AE20" s="5" t="s">
        <v>64</v>
      </c>
      <c r="AF20" s="5" t="s">
        <v>124</v>
      </c>
      <c r="AG20" s="5" t="s">
        <v>125</v>
      </c>
      <c r="AH20" s="5" t="s">
        <v>104</v>
      </c>
      <c r="AI20" s="5">
        <v>10032</v>
      </c>
      <c r="AJ20" s="5">
        <v>1035</v>
      </c>
      <c r="AK20" s="5">
        <v>91</v>
      </c>
      <c r="AL20" s="5">
        <v>1</v>
      </c>
      <c r="AM20" s="5" t="s">
        <v>126</v>
      </c>
    </row>
    <row r="21" spans="2:39" x14ac:dyDescent="0.25">
      <c r="B21" s="5">
        <v>16</v>
      </c>
      <c r="C21" s="5"/>
      <c r="D21" s="16">
        <f>[8]Sheet1!D17</f>
        <v>0</v>
      </c>
      <c r="E21" s="16">
        <f>[8]Sheet1!E17</f>
        <v>0</v>
      </c>
      <c r="F21" s="16"/>
      <c r="G21" s="16">
        <f>[9]Sheet1!D17</f>
        <v>0</v>
      </c>
      <c r="H21" s="16">
        <f>[9]Sheet1!E17</f>
        <v>0</v>
      </c>
      <c r="I21" s="16"/>
      <c r="J21" s="16">
        <f>[10]Sheet1!D17</f>
        <v>0</v>
      </c>
      <c r="K21" s="16">
        <f>[10]Sheet1!E17</f>
        <v>0</v>
      </c>
      <c r="L21" s="16"/>
      <c r="M21" s="16">
        <f>[11]Sheet1!D17</f>
        <v>3</v>
      </c>
      <c r="N21" s="16">
        <f>[11]Sheet1!E17</f>
        <v>0</v>
      </c>
      <c r="O21" s="16"/>
      <c r="P21" s="16">
        <f>[12]Sheet1!D17</f>
        <v>1</v>
      </c>
      <c r="Q21" s="16">
        <f>[12]Sheet1!E17</f>
        <v>0</v>
      </c>
      <c r="R21" s="16"/>
      <c r="S21" s="16">
        <f>[13]Sheet1!D18</f>
        <v>3</v>
      </c>
      <c r="T21" s="16">
        <f>[13]Sheet1!E18</f>
        <v>0</v>
      </c>
      <c r="U21" s="16"/>
      <c r="V21" s="16">
        <f>[14]Sheet1!D17</f>
        <v>0</v>
      </c>
      <c r="W21" s="16">
        <f>[14]Sheet1!E17</f>
        <v>0</v>
      </c>
      <c r="X21" s="5"/>
      <c r="Y21" s="5" t="s">
        <v>10</v>
      </c>
      <c r="Z21" s="5" t="s">
        <v>127</v>
      </c>
      <c r="AA21" s="5">
        <v>46.3</v>
      </c>
      <c r="AB21" s="5">
        <v>55.8</v>
      </c>
      <c r="AC21" s="5" t="s">
        <v>128</v>
      </c>
      <c r="AD21" s="5">
        <v>999</v>
      </c>
      <c r="AE21" s="5" t="s">
        <v>129</v>
      </c>
      <c r="AF21" s="5" t="s">
        <v>89</v>
      </c>
      <c r="AG21" s="5" t="s">
        <v>130</v>
      </c>
      <c r="AH21" s="5" t="s">
        <v>104</v>
      </c>
      <c r="AI21" s="5">
        <v>3095</v>
      </c>
      <c r="AJ21" s="5">
        <v>169</v>
      </c>
      <c r="AK21" s="5">
        <v>95</v>
      </c>
      <c r="AL21" s="5">
        <v>1</v>
      </c>
      <c r="AM21" s="5" t="s">
        <v>131</v>
      </c>
    </row>
    <row r="22" spans="2:39" x14ac:dyDescent="0.25">
      <c r="B22" s="5">
        <v>17</v>
      </c>
      <c r="C22" s="5"/>
      <c r="D22" s="16">
        <f>[8]Sheet1!D18</f>
        <v>0</v>
      </c>
      <c r="E22" s="16">
        <f>[8]Sheet1!E18</f>
        <v>0</v>
      </c>
      <c r="F22" s="16"/>
      <c r="G22" s="16">
        <f>[9]Sheet1!D18</f>
        <v>2</v>
      </c>
      <c r="H22" s="16">
        <f>[9]Sheet1!E18</f>
        <v>1</v>
      </c>
      <c r="I22" s="16"/>
      <c r="J22" s="16">
        <f>[10]Sheet1!D18</f>
        <v>2</v>
      </c>
      <c r="K22" s="16">
        <f>[10]Sheet1!E18</f>
        <v>1</v>
      </c>
      <c r="L22" s="16"/>
      <c r="M22" s="16">
        <f>[11]Sheet1!D18</f>
        <v>2</v>
      </c>
      <c r="N22" s="16">
        <f>[11]Sheet1!E18</f>
        <v>1</v>
      </c>
      <c r="O22" s="16"/>
      <c r="P22" s="16">
        <f>[12]Sheet1!D18</f>
        <v>0</v>
      </c>
      <c r="Q22" s="16">
        <f>[12]Sheet1!E18</f>
        <v>0</v>
      </c>
      <c r="R22" s="16"/>
      <c r="S22" s="16">
        <f>[13]Sheet1!D19</f>
        <v>0</v>
      </c>
      <c r="T22" s="16">
        <f>[13]Sheet1!E19</f>
        <v>0</v>
      </c>
      <c r="U22" s="16"/>
      <c r="V22" s="16">
        <f>[14]Sheet1!D18</f>
        <v>3</v>
      </c>
      <c r="W22" s="16">
        <f>[14]Sheet1!E18</f>
        <v>0</v>
      </c>
      <c r="X22" s="5"/>
      <c r="Y22" s="5" t="s">
        <v>10</v>
      </c>
      <c r="Z22" s="5" t="s">
        <v>132</v>
      </c>
      <c r="AA22" s="5">
        <v>49.5</v>
      </c>
      <c r="AB22" s="5">
        <v>78</v>
      </c>
      <c r="AC22" s="5" t="s">
        <v>133</v>
      </c>
      <c r="AD22" s="5">
        <v>999</v>
      </c>
      <c r="AE22" s="5" t="s">
        <v>134</v>
      </c>
      <c r="AF22" s="5" t="s">
        <v>135</v>
      </c>
      <c r="AG22" s="5" t="s">
        <v>136</v>
      </c>
      <c r="AH22" s="5" t="s">
        <v>137</v>
      </c>
      <c r="AI22" s="5">
        <v>5684</v>
      </c>
      <c r="AJ22" s="5">
        <v>509</v>
      </c>
      <c r="AK22" s="5">
        <v>92</v>
      </c>
      <c r="AL22" s="5">
        <v>1</v>
      </c>
      <c r="AM22" s="5" t="s">
        <v>138</v>
      </c>
    </row>
    <row r="23" spans="2:39" x14ac:dyDescent="0.25">
      <c r="B23" s="5">
        <v>18</v>
      </c>
      <c r="C23" s="5"/>
      <c r="D23" s="16">
        <f>[8]Sheet1!D19</f>
        <v>0</v>
      </c>
      <c r="E23" s="16">
        <f>[8]Sheet1!E19</f>
        <v>0</v>
      </c>
      <c r="F23" s="16"/>
      <c r="G23" s="16">
        <f>[9]Sheet1!D19</f>
        <v>2</v>
      </c>
      <c r="H23" s="16">
        <f>[9]Sheet1!E19</f>
        <v>0</v>
      </c>
      <c r="I23" s="16"/>
      <c r="J23" s="16">
        <f>[10]Sheet1!D19</f>
        <v>0</v>
      </c>
      <c r="K23" s="16">
        <f>[10]Sheet1!E19</f>
        <v>0</v>
      </c>
      <c r="L23" s="16"/>
      <c r="M23" s="16">
        <f>[11]Sheet1!D19</f>
        <v>2</v>
      </c>
      <c r="N23" s="16">
        <f>[11]Sheet1!E19</f>
        <v>0</v>
      </c>
      <c r="O23" s="16"/>
      <c r="P23" s="16">
        <f>[12]Sheet1!D19</f>
        <v>0</v>
      </c>
      <c r="Q23" s="16">
        <f>[12]Sheet1!E19</f>
        <v>0</v>
      </c>
      <c r="R23" s="16"/>
      <c r="S23" s="16">
        <f>[13]Sheet1!D20</f>
        <v>3</v>
      </c>
      <c r="T23" s="16">
        <f>[13]Sheet1!E20</f>
        <v>0</v>
      </c>
      <c r="U23" s="16"/>
      <c r="V23" s="16">
        <f>[14]Sheet1!D19</f>
        <v>2</v>
      </c>
      <c r="W23" s="16">
        <f>[14]Sheet1!E19</f>
        <v>1</v>
      </c>
      <c r="X23" s="5"/>
      <c r="Y23" s="5" t="s">
        <v>10</v>
      </c>
      <c r="Z23" s="5" t="s">
        <v>139</v>
      </c>
      <c r="AA23" s="5">
        <v>35.1</v>
      </c>
      <c r="AB23" s="5">
        <v>47</v>
      </c>
      <c r="AC23" s="5" t="s">
        <v>140</v>
      </c>
      <c r="AD23" s="5">
        <v>999</v>
      </c>
      <c r="AE23" s="5" t="s">
        <v>141</v>
      </c>
      <c r="AF23" s="5" t="s">
        <v>89</v>
      </c>
      <c r="AG23" s="5" t="s">
        <v>142</v>
      </c>
      <c r="AH23" s="5" t="s">
        <v>143</v>
      </c>
      <c r="AI23" s="5">
        <v>3154</v>
      </c>
      <c r="AJ23" s="5">
        <v>406</v>
      </c>
      <c r="AK23" s="5">
        <v>89</v>
      </c>
      <c r="AL23" s="5">
        <v>1</v>
      </c>
      <c r="AM23" s="5" t="s">
        <v>144</v>
      </c>
    </row>
    <row r="24" spans="2:39" x14ac:dyDescent="0.25">
      <c r="B24" s="5">
        <v>19</v>
      </c>
      <c r="C24" s="5"/>
      <c r="D24" s="16">
        <f>[8]Sheet1!D20</f>
        <v>0</v>
      </c>
      <c r="E24" s="16">
        <f>[8]Sheet1!E20</f>
        <v>0</v>
      </c>
      <c r="F24" s="16"/>
      <c r="G24" s="16">
        <f>[9]Sheet1!D20</f>
        <v>0</v>
      </c>
      <c r="H24" s="16">
        <f>[9]Sheet1!E20</f>
        <v>0</v>
      </c>
      <c r="I24" s="16"/>
      <c r="J24" s="16">
        <f>[10]Sheet1!D20</f>
        <v>1</v>
      </c>
      <c r="K24" s="16">
        <f>[10]Sheet1!E20</f>
        <v>2</v>
      </c>
      <c r="L24" s="16"/>
      <c r="M24" s="16">
        <f>[11]Sheet1!D20</f>
        <v>0</v>
      </c>
      <c r="N24" s="16">
        <f>[11]Sheet1!E20</f>
        <v>0</v>
      </c>
      <c r="O24" s="16"/>
      <c r="P24" s="16">
        <f>[12]Sheet1!D20</f>
        <v>3</v>
      </c>
      <c r="Q24" s="16">
        <f>[12]Sheet1!E20</f>
        <v>0</v>
      </c>
      <c r="R24" s="16"/>
      <c r="S24" s="16">
        <f>[13]Sheet1!D21</f>
        <v>5</v>
      </c>
      <c r="T24" s="16">
        <f>[13]Sheet1!E21</f>
        <v>0</v>
      </c>
      <c r="U24" s="16"/>
      <c r="V24" s="16">
        <f>[14]Sheet1!D20</f>
        <v>3</v>
      </c>
      <c r="W24" s="16">
        <f>[14]Sheet1!E20</f>
        <v>0</v>
      </c>
      <c r="X24" s="5"/>
      <c r="Y24" s="5" t="s">
        <v>10</v>
      </c>
      <c r="Z24" s="5" t="s">
        <v>145</v>
      </c>
      <c r="AA24" s="5">
        <v>35.9</v>
      </c>
      <c r="AB24" s="5">
        <v>42.8</v>
      </c>
      <c r="AC24" s="5" t="s">
        <v>146</v>
      </c>
      <c r="AD24" s="5">
        <v>999</v>
      </c>
      <c r="AE24" s="5" t="s">
        <v>147</v>
      </c>
      <c r="AF24" s="5" t="s">
        <v>148</v>
      </c>
      <c r="AG24" s="5" t="s">
        <v>149</v>
      </c>
      <c r="AH24" s="5" t="s">
        <v>150</v>
      </c>
      <c r="AI24" s="5">
        <v>5039</v>
      </c>
      <c r="AJ24" s="5">
        <v>298</v>
      </c>
      <c r="AK24" s="5">
        <v>94</v>
      </c>
      <c r="AL24" s="5">
        <v>1</v>
      </c>
      <c r="AM24" s="5" t="s">
        <v>151</v>
      </c>
    </row>
    <row r="25" spans="2:39" x14ac:dyDescent="0.25">
      <c r="B25" s="4">
        <v>20</v>
      </c>
      <c r="C25" s="4"/>
      <c r="D25" s="15">
        <f>[8]Sheet1!D21</f>
        <v>5</v>
      </c>
      <c r="E25" s="15">
        <f>[8]Sheet1!E21</f>
        <v>0</v>
      </c>
      <c r="F25" s="15"/>
      <c r="G25" s="15">
        <f>[9]Sheet1!D21</f>
        <v>5</v>
      </c>
      <c r="H25" s="15">
        <f>[9]Sheet1!E21</f>
        <v>0</v>
      </c>
      <c r="I25" s="15"/>
      <c r="J25" s="15">
        <f>[10]Sheet1!D21</f>
        <v>0</v>
      </c>
      <c r="K25" s="15">
        <f>[10]Sheet1!E21</f>
        <v>0</v>
      </c>
      <c r="L25" s="15"/>
      <c r="M25" s="15">
        <f>[11]Sheet1!D21</f>
        <v>5</v>
      </c>
      <c r="N25" s="15">
        <f>[11]Sheet1!E21</f>
        <v>0</v>
      </c>
      <c r="O25" s="15"/>
      <c r="P25" s="15">
        <f>[12]Sheet1!D21</f>
        <v>0</v>
      </c>
      <c r="Q25" s="15">
        <f>[12]Sheet1!E21</f>
        <v>0</v>
      </c>
      <c r="R25" s="15"/>
      <c r="S25" s="15">
        <f>[13]Sheet1!D22</f>
        <v>3</v>
      </c>
      <c r="T25" s="15">
        <f>[13]Sheet1!E22</f>
        <v>0</v>
      </c>
      <c r="U25" s="15"/>
      <c r="V25" s="15">
        <f>[14]Sheet1!D21</f>
        <v>3</v>
      </c>
      <c r="W25" s="15">
        <f>[14]Sheet1!E21</f>
        <v>0</v>
      </c>
      <c r="X25" s="4"/>
      <c r="Y25" s="4" t="s">
        <v>9</v>
      </c>
      <c r="Z25" s="4" t="s">
        <v>152</v>
      </c>
      <c r="AA25" s="4">
        <v>40</v>
      </c>
      <c r="AB25" s="4">
        <v>90.2</v>
      </c>
      <c r="AC25" s="4" t="s">
        <v>153</v>
      </c>
      <c r="AD25" s="4">
        <v>999</v>
      </c>
      <c r="AE25" s="4" t="s">
        <v>154</v>
      </c>
      <c r="AF25" s="4" t="s">
        <v>155</v>
      </c>
      <c r="AG25" s="4" t="s">
        <v>156</v>
      </c>
      <c r="AH25" s="4" t="s">
        <v>157</v>
      </c>
      <c r="AI25" s="4">
        <v>7188</v>
      </c>
      <c r="AJ25" s="4">
        <v>294</v>
      </c>
      <c r="AK25" s="4">
        <v>96</v>
      </c>
      <c r="AL25" s="4">
        <v>1</v>
      </c>
      <c r="AM25" s="4" t="s">
        <v>158</v>
      </c>
    </row>
    <row r="26" spans="2:39" x14ac:dyDescent="0.25">
      <c r="B26" s="4">
        <v>21</v>
      </c>
      <c r="C26" s="4"/>
      <c r="D26" s="15">
        <f>[8]Sheet1!D22</f>
        <v>0</v>
      </c>
      <c r="E26" s="15">
        <f>[8]Sheet1!E22</f>
        <v>0</v>
      </c>
      <c r="F26" s="15"/>
      <c r="G26" s="15">
        <f>[9]Sheet1!D22</f>
        <v>3</v>
      </c>
      <c r="H26" s="15">
        <f>[9]Sheet1!E22</f>
        <v>0</v>
      </c>
      <c r="I26" s="15"/>
      <c r="J26" s="15">
        <f>[10]Sheet1!D22</f>
        <v>1</v>
      </c>
      <c r="K26" s="15">
        <f>[10]Sheet1!E22</f>
        <v>2</v>
      </c>
      <c r="L26" s="15"/>
      <c r="M26" s="15">
        <f>[11]Sheet1!D22</f>
        <v>0</v>
      </c>
      <c r="N26" s="15">
        <f>[11]Sheet1!E22</f>
        <v>0</v>
      </c>
      <c r="O26" s="15"/>
      <c r="P26" s="15">
        <f>[12]Sheet1!D22</f>
        <v>0</v>
      </c>
      <c r="Q26" s="15">
        <f>[12]Sheet1!E22</f>
        <v>0</v>
      </c>
      <c r="R26" s="15"/>
      <c r="S26" s="15">
        <f>[13]Sheet1!D23</f>
        <v>0</v>
      </c>
      <c r="T26" s="15">
        <f>[13]Sheet1!E23</f>
        <v>0</v>
      </c>
      <c r="U26" s="15"/>
      <c r="V26" s="15">
        <f>[14]Sheet1!D22</f>
        <v>3</v>
      </c>
      <c r="W26" s="15">
        <f>[14]Sheet1!E22</f>
        <v>0</v>
      </c>
      <c r="X26" s="4"/>
      <c r="Y26" s="4" t="s">
        <v>9</v>
      </c>
      <c r="Z26" s="4" t="s">
        <v>159</v>
      </c>
      <c r="AA26" s="4">
        <v>56.4</v>
      </c>
      <c r="AB26" s="4">
        <v>71.900000000000006</v>
      </c>
      <c r="AC26" s="4" t="s">
        <v>160</v>
      </c>
      <c r="AD26" s="4">
        <v>999</v>
      </c>
      <c r="AE26" s="4" t="s">
        <v>154</v>
      </c>
      <c r="AF26" s="4" t="s">
        <v>90</v>
      </c>
      <c r="AG26" s="4" t="s">
        <v>161</v>
      </c>
      <c r="AH26" s="4" t="s">
        <v>162</v>
      </c>
      <c r="AI26" s="4">
        <v>6467</v>
      </c>
      <c r="AJ26" s="4">
        <v>753</v>
      </c>
      <c r="AK26" s="4">
        <v>90</v>
      </c>
      <c r="AL26" s="4">
        <v>1</v>
      </c>
      <c r="AM26" s="4" t="s">
        <v>163</v>
      </c>
    </row>
    <row r="27" spans="2:39" x14ac:dyDescent="0.25">
      <c r="B27" s="5">
        <v>22</v>
      </c>
      <c r="C27" s="5"/>
      <c r="D27" s="16">
        <f>[8]Sheet1!D23</f>
        <v>0</v>
      </c>
      <c r="E27" s="16">
        <f>[8]Sheet1!E23</f>
        <v>0</v>
      </c>
      <c r="F27" s="16"/>
      <c r="G27" s="16">
        <f>[9]Sheet1!D23</f>
        <v>2</v>
      </c>
      <c r="H27" s="16">
        <f>[9]Sheet1!E23</f>
        <v>0</v>
      </c>
      <c r="I27" s="16"/>
      <c r="J27" s="16">
        <f>[10]Sheet1!D23</f>
        <v>0</v>
      </c>
      <c r="K27" s="16">
        <f>[10]Sheet1!E23</f>
        <v>0</v>
      </c>
      <c r="L27" s="16"/>
      <c r="M27" s="16">
        <f>[11]Sheet1!D23</f>
        <v>2</v>
      </c>
      <c r="N27" s="16">
        <f>[11]Sheet1!E23</f>
        <v>0</v>
      </c>
      <c r="O27" s="16"/>
      <c r="P27" s="16">
        <f>[12]Sheet1!D23</f>
        <v>2</v>
      </c>
      <c r="Q27" s="16">
        <f>[12]Sheet1!E23</f>
        <v>0</v>
      </c>
      <c r="R27" s="16"/>
      <c r="S27" s="16">
        <f>[13]Sheet1!D24</f>
        <v>0</v>
      </c>
      <c r="T27" s="16">
        <f>[13]Sheet1!E24</f>
        <v>0</v>
      </c>
      <c r="U27" s="16"/>
      <c r="V27" s="16">
        <f>[14]Sheet1!D23</f>
        <v>2</v>
      </c>
      <c r="W27" s="16">
        <f>[14]Sheet1!E23</f>
        <v>0</v>
      </c>
      <c r="X27" s="5"/>
      <c r="Y27" s="5" t="s">
        <v>10</v>
      </c>
      <c r="Z27" s="5" t="s">
        <v>164</v>
      </c>
      <c r="AA27" s="5">
        <v>65.7</v>
      </c>
      <c r="AB27" s="5">
        <v>72.599999999999994</v>
      </c>
      <c r="AC27" s="5" t="s">
        <v>165</v>
      </c>
      <c r="AD27" s="5">
        <v>999</v>
      </c>
      <c r="AE27" s="5" t="s">
        <v>166</v>
      </c>
      <c r="AF27" s="5" t="s">
        <v>167</v>
      </c>
      <c r="AG27" s="5" t="s">
        <v>168</v>
      </c>
      <c r="AH27" s="5" t="s">
        <v>169</v>
      </c>
      <c r="AI27" s="5">
        <v>7496</v>
      </c>
      <c r="AJ27" s="5">
        <v>322</v>
      </c>
      <c r="AK27" s="5">
        <v>96</v>
      </c>
      <c r="AL27" s="5">
        <v>1</v>
      </c>
      <c r="AM27" s="5" t="s">
        <v>170</v>
      </c>
    </row>
    <row r="28" spans="2:39" x14ac:dyDescent="0.25">
      <c r="B28" s="6">
        <v>23</v>
      </c>
      <c r="C28" s="6"/>
      <c r="D28" s="17">
        <f>[8]Sheet1!D24</f>
        <v>0</v>
      </c>
      <c r="E28" s="17">
        <f>[8]Sheet1!E24</f>
        <v>0</v>
      </c>
      <c r="F28" s="17"/>
      <c r="G28" s="17">
        <f>[9]Sheet1!D24</f>
        <v>0</v>
      </c>
      <c r="H28" s="17">
        <f>[9]Sheet1!E24</f>
        <v>0</v>
      </c>
      <c r="I28" s="17"/>
      <c r="J28" s="17">
        <f>[10]Sheet1!D24</f>
        <v>0</v>
      </c>
      <c r="K28" s="17">
        <f>[10]Sheet1!E24</f>
        <v>0</v>
      </c>
      <c r="L28" s="17"/>
      <c r="M28" s="17">
        <f>[11]Sheet1!D24</f>
        <v>0</v>
      </c>
      <c r="N28" s="17">
        <f>[11]Sheet1!E24</f>
        <v>0</v>
      </c>
      <c r="O28" s="17"/>
      <c r="P28" s="17">
        <f>[12]Sheet1!D24</f>
        <v>3</v>
      </c>
      <c r="Q28" s="17">
        <f>[12]Sheet1!E24</f>
        <v>0</v>
      </c>
      <c r="R28" s="17"/>
      <c r="S28" s="17">
        <f>[13]Sheet1!D25</f>
        <v>3</v>
      </c>
      <c r="T28" s="17">
        <f>[13]Sheet1!E25</f>
        <v>0</v>
      </c>
      <c r="U28" s="17"/>
      <c r="V28" s="17">
        <f>[14]Sheet1!D24</f>
        <v>0</v>
      </c>
      <c r="W28" s="17">
        <f>[14]Sheet1!E24</f>
        <v>3</v>
      </c>
      <c r="X28" s="6"/>
      <c r="Y28" s="6" t="s">
        <v>11</v>
      </c>
      <c r="Z28" s="6" t="s">
        <v>171</v>
      </c>
      <c r="AA28" s="6">
        <v>43</v>
      </c>
      <c r="AB28" s="6">
        <v>83.2</v>
      </c>
      <c r="AC28" s="6" t="s">
        <v>172</v>
      </c>
      <c r="AD28" s="6">
        <v>999</v>
      </c>
      <c r="AE28" s="6" t="s">
        <v>173</v>
      </c>
      <c r="AF28" s="6" t="s">
        <v>174</v>
      </c>
      <c r="AG28" s="6" t="s">
        <v>175</v>
      </c>
      <c r="AH28" s="6" t="s">
        <v>176</v>
      </c>
      <c r="AI28" s="6">
        <v>6892</v>
      </c>
      <c r="AJ28" s="6">
        <v>349</v>
      </c>
      <c r="AK28" s="6">
        <v>95</v>
      </c>
      <c r="AL28" s="6">
        <v>1</v>
      </c>
      <c r="AM28" s="6" t="s">
        <v>177</v>
      </c>
    </row>
    <row r="29" spans="2:39" x14ac:dyDescent="0.25">
      <c r="B29" s="5">
        <v>24</v>
      </c>
      <c r="C29" s="5"/>
      <c r="D29" s="16">
        <f>[8]Sheet1!D25</f>
        <v>0</v>
      </c>
      <c r="E29" s="16">
        <f>[8]Sheet1!E25</f>
        <v>0</v>
      </c>
      <c r="F29" s="16"/>
      <c r="G29" s="16">
        <f>[9]Sheet1!D25</f>
        <v>0</v>
      </c>
      <c r="H29" s="16">
        <f>[9]Sheet1!E25</f>
        <v>0</v>
      </c>
      <c r="I29" s="16"/>
      <c r="J29" s="16">
        <f>[10]Sheet1!D25</f>
        <v>3</v>
      </c>
      <c r="K29" s="16">
        <f>[10]Sheet1!E25</f>
        <v>0</v>
      </c>
      <c r="L29" s="16"/>
      <c r="M29" s="16">
        <f>[11]Sheet1!D25</f>
        <v>0</v>
      </c>
      <c r="N29" s="16">
        <f>[11]Sheet1!E25</f>
        <v>0</v>
      </c>
      <c r="O29" s="16"/>
      <c r="P29" s="16">
        <f>[12]Sheet1!D25</f>
        <v>3</v>
      </c>
      <c r="Q29" s="16">
        <f>[12]Sheet1!E25</f>
        <v>0</v>
      </c>
      <c r="R29" s="16"/>
      <c r="S29" s="16">
        <f>[13]Sheet1!D26</f>
        <v>3</v>
      </c>
      <c r="T29" s="16">
        <f>[13]Sheet1!E26</f>
        <v>0</v>
      </c>
      <c r="U29" s="16"/>
      <c r="V29" s="16">
        <f>[14]Sheet1!D25</f>
        <v>3</v>
      </c>
      <c r="W29" s="16">
        <f>[14]Sheet1!E25</f>
        <v>0</v>
      </c>
      <c r="X29" s="5"/>
      <c r="Y29" s="5" t="s">
        <v>10</v>
      </c>
      <c r="Z29" s="5" t="s">
        <v>178</v>
      </c>
      <c r="AA29" s="5">
        <v>53.5</v>
      </c>
      <c r="AB29" s="5">
        <v>27.5</v>
      </c>
      <c r="AC29" s="5" t="s">
        <v>179</v>
      </c>
      <c r="AD29" s="5">
        <v>999</v>
      </c>
      <c r="AE29" s="5" t="s">
        <v>180</v>
      </c>
      <c r="AF29" s="5" t="s">
        <v>167</v>
      </c>
      <c r="AG29" s="5" t="s">
        <v>181</v>
      </c>
      <c r="AH29" s="5" t="s">
        <v>162</v>
      </c>
      <c r="AI29" s="5">
        <v>3482</v>
      </c>
      <c r="AJ29" s="5">
        <v>209</v>
      </c>
      <c r="AK29" s="5">
        <v>94</v>
      </c>
      <c r="AL29" s="5">
        <v>1</v>
      </c>
      <c r="AM29" s="5" t="s">
        <v>182</v>
      </c>
    </row>
    <row r="30" spans="2:39" x14ac:dyDescent="0.25">
      <c r="B30" s="6">
        <v>25</v>
      </c>
      <c r="C30" s="6"/>
      <c r="D30" s="17">
        <f>[8]Sheet1!D26</f>
        <v>0</v>
      </c>
      <c r="E30" s="17">
        <f>[8]Sheet1!E26</f>
        <v>0</v>
      </c>
      <c r="F30" s="17"/>
      <c r="G30" s="17">
        <f>[9]Sheet1!D26</f>
        <v>4</v>
      </c>
      <c r="H30" s="17">
        <f>[9]Sheet1!E26</f>
        <v>0</v>
      </c>
      <c r="I30" s="17"/>
      <c r="J30" s="17">
        <f>[10]Sheet1!D26</f>
        <v>4</v>
      </c>
      <c r="K30" s="17">
        <f>[10]Sheet1!E26</f>
        <v>0</v>
      </c>
      <c r="L30" s="17"/>
      <c r="M30" s="17">
        <f>[11]Sheet1!D26</f>
        <v>0</v>
      </c>
      <c r="N30" s="17">
        <f>[11]Sheet1!E26</f>
        <v>0</v>
      </c>
      <c r="O30" s="17"/>
      <c r="P30" s="17">
        <f>[12]Sheet1!D26</f>
        <v>0</v>
      </c>
      <c r="Q30" s="17">
        <f>[12]Sheet1!E26</f>
        <v>0</v>
      </c>
      <c r="R30" s="17"/>
      <c r="S30" s="17">
        <f>[13]Sheet1!D27</f>
        <v>0</v>
      </c>
      <c r="T30" s="17">
        <f>[13]Sheet1!E27</f>
        <v>0</v>
      </c>
      <c r="U30" s="17"/>
      <c r="V30" s="17">
        <f>[14]Sheet1!D26</f>
        <v>3</v>
      </c>
      <c r="W30" s="17">
        <f>[14]Sheet1!E26</f>
        <v>0</v>
      </c>
      <c r="X30" s="6"/>
      <c r="Y30" s="6" t="s">
        <v>11</v>
      </c>
      <c r="Z30" s="6" t="s">
        <v>183</v>
      </c>
      <c r="AA30" s="6">
        <v>45.3</v>
      </c>
      <c r="AB30" s="6">
        <v>69.099999999999994</v>
      </c>
      <c r="AC30" s="6" t="s">
        <v>184</v>
      </c>
      <c r="AD30" s="6">
        <v>999</v>
      </c>
      <c r="AE30" s="6" t="s">
        <v>185</v>
      </c>
      <c r="AF30" s="6" t="s">
        <v>186</v>
      </c>
      <c r="AG30" s="6" t="s">
        <v>187</v>
      </c>
      <c r="AH30" s="6" t="s">
        <v>188</v>
      </c>
      <c r="AI30" s="6">
        <v>3490</v>
      </c>
      <c r="AJ30" s="6">
        <v>400</v>
      </c>
      <c r="AK30" s="6">
        <v>90</v>
      </c>
      <c r="AL30" s="6">
        <v>1</v>
      </c>
      <c r="AM30" s="6" t="s">
        <v>189</v>
      </c>
    </row>
    <row r="39" spans="7:8" x14ac:dyDescent="0.25">
      <c r="G39">
        <v>3</v>
      </c>
      <c r="H39">
        <v>0</v>
      </c>
    </row>
    <row r="40" spans="7:8" x14ac:dyDescent="0.25">
      <c r="G40">
        <v>0</v>
      </c>
      <c r="H40">
        <v>0</v>
      </c>
    </row>
    <row r="41" spans="7:8" x14ac:dyDescent="0.25">
      <c r="G41">
        <v>3</v>
      </c>
      <c r="H41">
        <v>0</v>
      </c>
    </row>
    <row r="42" spans="7:8" x14ac:dyDescent="0.25">
      <c r="G42">
        <v>3</v>
      </c>
      <c r="H42">
        <v>0</v>
      </c>
    </row>
    <row r="43" spans="7:8" x14ac:dyDescent="0.25">
      <c r="G43">
        <v>3</v>
      </c>
      <c r="H43">
        <v>0</v>
      </c>
    </row>
    <row r="44" spans="7:8" x14ac:dyDescent="0.25">
      <c r="G44" t="s">
        <v>190</v>
      </c>
      <c r="H44" t="s">
        <v>190</v>
      </c>
    </row>
    <row r="45" spans="7:8" x14ac:dyDescent="0.25">
      <c r="G45">
        <v>3</v>
      </c>
      <c r="H45">
        <v>0</v>
      </c>
    </row>
    <row r="46" spans="7:8" x14ac:dyDescent="0.25">
      <c r="G46">
        <v>5</v>
      </c>
      <c r="H46">
        <v>0</v>
      </c>
    </row>
    <row r="47" spans="7:8" x14ac:dyDescent="0.25">
      <c r="G47">
        <v>5</v>
      </c>
      <c r="H47">
        <v>3</v>
      </c>
    </row>
    <row r="48" spans="7:8" x14ac:dyDescent="0.25">
      <c r="G48">
        <v>5</v>
      </c>
      <c r="H48">
        <v>0</v>
      </c>
    </row>
    <row r="49" spans="7:8" x14ac:dyDescent="0.25">
      <c r="G49">
        <v>4</v>
      </c>
      <c r="H49">
        <v>0</v>
      </c>
    </row>
    <row r="50" spans="7:8" x14ac:dyDescent="0.25">
      <c r="G50">
        <v>5</v>
      </c>
      <c r="H50">
        <v>0</v>
      </c>
    </row>
    <row r="51" spans="7:8" x14ac:dyDescent="0.25">
      <c r="G51">
        <v>0</v>
      </c>
      <c r="H51">
        <v>0</v>
      </c>
    </row>
    <row r="52" spans="7:8" x14ac:dyDescent="0.25">
      <c r="G52">
        <v>0</v>
      </c>
      <c r="H52">
        <v>0</v>
      </c>
    </row>
    <row r="53" spans="7:8" x14ac:dyDescent="0.25">
      <c r="G53">
        <v>3</v>
      </c>
      <c r="H53">
        <v>0</v>
      </c>
    </row>
    <row r="54" spans="7:8" x14ac:dyDescent="0.25">
      <c r="G54">
        <v>1</v>
      </c>
      <c r="H54">
        <v>0</v>
      </c>
    </row>
    <row r="55" spans="7:8" x14ac:dyDescent="0.25">
      <c r="G55">
        <v>2</v>
      </c>
      <c r="H55">
        <v>1</v>
      </c>
    </row>
    <row r="56" spans="7:8" x14ac:dyDescent="0.25">
      <c r="G56">
        <v>2</v>
      </c>
      <c r="H56">
        <v>0</v>
      </c>
    </row>
    <row r="57" spans="7:8" x14ac:dyDescent="0.25">
      <c r="G57">
        <v>3</v>
      </c>
      <c r="H57">
        <v>0</v>
      </c>
    </row>
    <row r="58" spans="7:8" x14ac:dyDescent="0.25">
      <c r="G58">
        <v>5</v>
      </c>
      <c r="H58">
        <v>0</v>
      </c>
    </row>
    <row r="59" spans="7:8" x14ac:dyDescent="0.25">
      <c r="G59" t="s">
        <v>191</v>
      </c>
      <c r="H59" t="s">
        <v>191</v>
      </c>
    </row>
    <row r="60" spans="7:8" x14ac:dyDescent="0.25">
      <c r="G60">
        <v>3</v>
      </c>
      <c r="H60">
        <v>0</v>
      </c>
    </row>
    <row r="61" spans="7:8" x14ac:dyDescent="0.25">
      <c r="G61">
        <v>0</v>
      </c>
      <c r="H61">
        <v>0</v>
      </c>
    </row>
    <row r="62" spans="7:8" x14ac:dyDescent="0.25">
      <c r="G62">
        <v>6</v>
      </c>
      <c r="H62">
        <v>0</v>
      </c>
    </row>
    <row r="63" spans="7:8" x14ac:dyDescent="0.25">
      <c r="G63">
        <v>4</v>
      </c>
      <c r="H63">
        <v>0</v>
      </c>
    </row>
  </sheetData>
  <dataConsolidate/>
  <mergeCells count="8">
    <mergeCell ref="D4:E4"/>
    <mergeCell ref="G4:H4"/>
    <mergeCell ref="J4:K4"/>
    <mergeCell ref="Y4:AM4"/>
    <mergeCell ref="M4:N4"/>
    <mergeCell ref="P4:Q4"/>
    <mergeCell ref="S4:T4"/>
    <mergeCell ref="V4:W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85D5-C321-4F17-B4FF-4ECA953B2EDE}">
  <sheetPr codeName="Hoja3"/>
  <dimension ref="A1:S37"/>
  <sheetViews>
    <sheetView tabSelected="1" topLeftCell="G12" workbookViewId="0">
      <selection activeCell="S29" sqref="S29"/>
    </sheetView>
  </sheetViews>
  <sheetFormatPr baseColWidth="10" defaultRowHeight="15" x14ac:dyDescent="0.25"/>
  <cols>
    <col min="2" max="2" width="15.85546875" customWidth="1"/>
    <col min="3" max="3" width="11.7109375" bestFit="1" customWidth="1"/>
    <col min="4" max="4" width="14" customWidth="1"/>
    <col min="5" max="9" width="17" customWidth="1"/>
    <col min="13" max="13" width="18.7109375" customWidth="1"/>
  </cols>
  <sheetData>
    <row r="1" spans="1:13" x14ac:dyDescent="0.25">
      <c r="A1" t="s">
        <v>194</v>
      </c>
    </row>
    <row r="2" spans="1:13" x14ac:dyDescent="0.25">
      <c r="B2" s="1" t="s">
        <v>12</v>
      </c>
      <c r="C2" s="1" t="s">
        <v>0</v>
      </c>
      <c r="D2" s="1" t="s">
        <v>3</v>
      </c>
      <c r="E2" s="1" t="s">
        <v>4</v>
      </c>
      <c r="F2" s="10" t="s">
        <v>16</v>
      </c>
      <c r="G2" s="20" t="s">
        <v>195</v>
      </c>
      <c r="H2" s="10" t="s">
        <v>18</v>
      </c>
      <c r="I2" s="11" t="s">
        <v>19</v>
      </c>
      <c r="L2" s="1" t="s">
        <v>15</v>
      </c>
      <c r="M2" s="1" t="s">
        <v>14</v>
      </c>
    </row>
    <row r="3" spans="1:13" x14ac:dyDescent="0.25">
      <c r="B3" s="1" t="s">
        <v>9</v>
      </c>
      <c r="C3" s="1">
        <f>COUNTIFS(Resumen!X6:X30,Resumen!B3,'Temperature-0'!D6:D30,"&gt;=3")</f>
        <v>0</v>
      </c>
      <c r="D3" s="1">
        <f>COUNTIFS('Temperature-0'!Y6:Y30,Resumen!B3,'Temperature-0'!G6:G30,"&gt;=3")</f>
        <v>4</v>
      </c>
      <c r="E3" s="1">
        <f>COUNTIFS('Temperature-0'!Y6:Y30,Resumen!B3,'Temperature-0'!J6:J30,"&gt;=3")</f>
        <v>5</v>
      </c>
      <c r="F3" s="1">
        <f>COUNTIFS('Temperature-0'!$Y$6:$Y$30,Resumen!$B3,'Temperature-0'!$M$6:$M$30,"&gt;=3")</f>
        <v>5</v>
      </c>
      <c r="G3" s="1">
        <f>COUNTIFS('Temperature-0'!$Y$6:$Y$30,Resumen!$B3,'Temperature-0'!$P$6:$P$30,"&gt;=3")</f>
        <v>3</v>
      </c>
      <c r="H3" s="1">
        <f>COUNTIFS('Temperature-0'!$Y$6:$Y$30,Resumen!$B3,'Temperature-0'!$S$6:$S$30,"&gt;=3")</f>
        <v>4</v>
      </c>
      <c r="I3" s="1">
        <f>COUNTIFS('Temperature-0'!$Y$6:$Y$30,Resumen!$B3,'Temperature-0'!$V$6:$V$30,"&gt;=3")</f>
        <v>6</v>
      </c>
      <c r="L3" s="1" t="s">
        <v>9</v>
      </c>
      <c r="M3" s="1">
        <v>7</v>
      </c>
    </row>
    <row r="4" spans="1:13" x14ac:dyDescent="0.25">
      <c r="B4" s="1" t="s">
        <v>10</v>
      </c>
      <c r="C4" s="1">
        <f>COUNTIFS('Temperature-0'!Y6:Y30,Resumen!B4,'Temperature-0'!D6:D30,"&gt;=3")</f>
        <v>7</v>
      </c>
      <c r="D4" s="1">
        <f>COUNTIFS('Temperature-0'!Y6:Y30,Resumen!B4,'Temperature-0'!G6:G30,"&gt;=3")</f>
        <v>5</v>
      </c>
      <c r="E4" s="1">
        <f>COUNTIFS('Temperature-0'!Y6:Y30,Resumen!B4,'Temperature-0'!J6:J30,"&gt;=3")</f>
        <v>7</v>
      </c>
      <c r="F4" s="1">
        <f>COUNTIFS('Temperature-0'!$Y$6:$Y$30,Resumen!$B4,'Temperature-0'!$M$6:$M$30,"&gt;=3")</f>
        <v>9</v>
      </c>
      <c r="G4" s="1">
        <f>COUNTIFS('Temperature-0'!$Y$6:$Y$30,Resumen!$B4,'Temperature-0'!$P$6:$P$30,"&gt;=3")</f>
        <v>7</v>
      </c>
      <c r="H4" s="1">
        <f>COUNTIFS('Temperature-0'!$Y$6:$Y$30,Resumen!$B4,'Temperature-0'!$S$6:$S$30,"&gt;=3")</f>
        <v>12</v>
      </c>
      <c r="I4" s="1">
        <f>COUNTIFS('Temperature-0'!$Y$6:$Y$30,Resumen!$B4,'Temperature-0'!$V$6:$V$30,"&gt;=3")</f>
        <v>11</v>
      </c>
      <c r="L4" s="1" t="s">
        <v>10</v>
      </c>
      <c r="M4" s="1">
        <v>14</v>
      </c>
    </row>
    <row r="5" spans="1:13" x14ac:dyDescent="0.25">
      <c r="B5" s="1" t="s">
        <v>11</v>
      </c>
      <c r="C5" s="1">
        <f>COUNTIFS('Temperature-0'!M6:M30,Resumen!B5,'Temperature-0'!D6:D30,"&gt;='3'")</f>
        <v>0</v>
      </c>
      <c r="D5" s="1">
        <f>COUNTIFS('Temperature-0'!Y6:Y30,Resumen!B5,'Temperature-0'!G6:G30,"&gt;=3")</f>
        <v>1</v>
      </c>
      <c r="E5" s="1">
        <f>COUNTIFS('Temperature-0'!Y6:Y30,Resumen!B5,'Temperature-0'!J6:J30,"&gt;=3")</f>
        <v>3</v>
      </c>
      <c r="F5" s="1">
        <f>COUNTIFS('Temperature-0'!$Y$6:$Y$30,Resumen!$B5,'Temperature-0'!$M$6:$M$30,"&gt;=3")</f>
        <v>1</v>
      </c>
      <c r="G5" s="1">
        <f>COUNTIFS('Temperature-0'!$Y$6:$Y$30,Resumen!$B5,'Temperature-0'!$P$6:$P$30,"&gt;=3")</f>
        <v>4</v>
      </c>
      <c r="H5" s="1">
        <f>COUNTIFS('Temperature-0'!$Y$6:$Y$30,Resumen!$B5,'Temperature-0'!$S$6:$S$30,"&gt;=3")</f>
        <v>2</v>
      </c>
      <c r="I5" s="1">
        <f>COUNTIFS('Temperature-0'!$Y$6:$Y$30,Resumen!$B5,'Temperature-0'!$V$6:$V$30,"&gt;=3")</f>
        <v>3</v>
      </c>
      <c r="L5" s="7" t="s">
        <v>11</v>
      </c>
      <c r="M5" s="1">
        <v>4</v>
      </c>
    </row>
    <row r="6" spans="1:13" x14ac:dyDescent="0.25">
      <c r="B6" s="1" t="s">
        <v>8</v>
      </c>
      <c r="C6" s="1">
        <f>SUM(C3:C5)</f>
        <v>7</v>
      </c>
      <c r="D6" s="1">
        <f>SUM(D3:D5)</f>
        <v>10</v>
      </c>
      <c r="E6" s="1">
        <f>SUM(E3:E5)</f>
        <v>15</v>
      </c>
      <c r="F6" s="1">
        <f t="shared" ref="F6:I6" si="0">SUM(F3:F5)</f>
        <v>15</v>
      </c>
      <c r="G6" s="1">
        <f t="shared" si="0"/>
        <v>14</v>
      </c>
      <c r="H6" s="1">
        <f t="shared" si="0"/>
        <v>18</v>
      </c>
      <c r="I6" s="1">
        <f t="shared" si="0"/>
        <v>20</v>
      </c>
      <c r="L6" s="1" t="s">
        <v>8</v>
      </c>
      <c r="M6" s="1">
        <f>SUM(M3:M5)</f>
        <v>25</v>
      </c>
    </row>
    <row r="11" spans="1:13" x14ac:dyDescent="0.25">
      <c r="B11" s="1" t="s">
        <v>13</v>
      </c>
      <c r="C11" s="1" t="s">
        <v>0</v>
      </c>
      <c r="D11" s="1" t="s">
        <v>3</v>
      </c>
      <c r="E11" s="1" t="s">
        <v>4</v>
      </c>
      <c r="F11" s="10" t="s">
        <v>16</v>
      </c>
      <c r="G11" s="20" t="s">
        <v>195</v>
      </c>
      <c r="H11" s="10" t="s">
        <v>18</v>
      </c>
      <c r="I11" s="11" t="s">
        <v>19</v>
      </c>
    </row>
    <row r="12" spans="1:13" x14ac:dyDescent="0.25">
      <c r="B12" s="1" t="s">
        <v>9</v>
      </c>
      <c r="C12" s="1">
        <f>COUNTIFS('Temperature-1'!$Y$6:$Y$30,Resumen!$B12,'Temperature-1'!$D$6:$D$30,"&gt;=3")</f>
        <v>4</v>
      </c>
      <c r="D12" s="1">
        <f>COUNTIFS('Temperature-1'!$Y$6:$Y$30,Resumen!$B12,'Temperature-1'!$G$6:$G$30,"&gt;=3")</f>
        <v>5</v>
      </c>
      <c r="E12" s="1">
        <f>COUNTIFS('Temperature-1'!$Y$6:$Y$30,Resumen!$B12,'Temperature-1'!$J$6:$J$30,"&gt;=3")</f>
        <v>4</v>
      </c>
      <c r="F12" s="1">
        <f>COUNTIFS('Temperature-1'!$Y$6:$Y$30,Resumen!$B12,'Temperature-1'!$M$6:$M$30,"&gt;=3")</f>
        <v>4</v>
      </c>
      <c r="G12" s="1">
        <f>COUNTIFS('Temperature-1'!$Y$6:$Y$30,Resumen!$B12,'Temperature-1'!$P$6:$P$30,"&gt;=3")</f>
        <v>3</v>
      </c>
      <c r="H12" s="1">
        <f>COUNTIFS('Temperature-1'!$Y$6:$Y$30,Resumen!$B12,'Temperature-1'!$S$6:$S$30,"&gt;=3")</f>
        <v>5</v>
      </c>
      <c r="I12" s="1">
        <f>COUNTIFS('Temperature-1'!$Y$6:$Y$30,Resumen!$B12,'Temperature-1'!$V$6:$V$30,"&gt;=3")</f>
        <v>7</v>
      </c>
    </row>
    <row r="13" spans="1:13" x14ac:dyDescent="0.25">
      <c r="B13" s="1" t="s">
        <v>10</v>
      </c>
      <c r="C13" s="1">
        <f>COUNTIFS('Temperature-1'!$Y$6:$Y$30,Resumen!$B13,'Temperature-1'!$D$6:$D$30,"&gt;=3")</f>
        <v>1</v>
      </c>
      <c r="D13" s="1">
        <f>COUNTIFS('Temperature-1'!$Y$6:$Y$30,Resumen!$B13,'Temperature-1'!$G$6:$G$30,"&gt;=3")</f>
        <v>8</v>
      </c>
      <c r="E13" s="1">
        <f>COUNTIFS('Temperature-1'!$Y$6:$Y$30,Resumen!$B13,'Temperature-1'!$J$6:$J$30,"&gt;=3")</f>
        <v>4</v>
      </c>
      <c r="F13" s="1">
        <f>COUNTIFS('Temperature-1'!$Y$6:$Y$30,Resumen!$B13,'Temperature-1'!$M$6:$M$30,"&gt;=3")</f>
        <v>7</v>
      </c>
      <c r="G13" s="1">
        <f>COUNTIFS('Temperature-1'!$Y$6:$Y$30,Resumen!$B13,'Temperature-1'!$P$6:$P$30,"&gt;=3")</f>
        <v>9</v>
      </c>
      <c r="H13" s="1">
        <f>COUNTIFS('Temperature-1'!$Y$6:$Y$30,Resumen!$B13,'Temperature-1'!$S$6:$S$30,"&gt;=3")</f>
        <v>11</v>
      </c>
      <c r="I13" s="1">
        <f>COUNTIFS('Temperature-1'!$Y$6:$Y$30,Resumen!$B13,'Temperature-1'!$V$6:$V$30,"&gt;=3")</f>
        <v>9</v>
      </c>
    </row>
    <row r="14" spans="1:13" x14ac:dyDescent="0.25">
      <c r="B14" s="1" t="s">
        <v>11</v>
      </c>
      <c r="C14" s="1">
        <f>COUNTIFS('Temperature-1'!$Y$6:$Y$30,Resumen!$B14,'Temperature-1'!$D$6:$D$30,"&gt;=3")</f>
        <v>0</v>
      </c>
      <c r="D14" s="1">
        <f>COUNTIFS('Temperature-1'!$Y$6:$Y$30,Resumen!$B14,'Temperature-1'!$G$6:$G$30,"&gt;=3")</f>
        <v>2</v>
      </c>
      <c r="E14" s="1">
        <f>COUNTIFS('Temperature-1'!$Y$6:$Y$30,Resumen!$B14,'Temperature-1'!$J$6:$J$30,"&gt;=3")</f>
        <v>3</v>
      </c>
      <c r="F14" s="1">
        <f>COUNTIFS('Temperature-1'!$Y$6:$Y$30,Resumen!$B14,'Temperature-1'!$M$6:$M$30,"&gt;=3")</f>
        <v>0</v>
      </c>
      <c r="G14" s="1">
        <f>COUNTIFS('Temperature-1'!$Y$6:$Y$30,Resumen!$B14,'Temperature-1'!$P$6:$P$30,"&gt;=3")</f>
        <v>2</v>
      </c>
      <c r="H14" s="1">
        <f>COUNTIFS('Temperature-1'!$Y$6:$Y$30,Resumen!$B14,'Temperature-1'!$S$6:$S$30,"&gt;=3")</f>
        <v>3</v>
      </c>
      <c r="I14" s="1">
        <f>COUNTIFS('Temperature-1'!$Y$6:$Y$30,Resumen!$B14,'Temperature-1'!$V$6:$V$30,"&gt;=3")</f>
        <v>3</v>
      </c>
    </row>
    <row r="15" spans="1:13" x14ac:dyDescent="0.25">
      <c r="B15" s="1" t="s">
        <v>8</v>
      </c>
      <c r="C15" s="1">
        <f>SUM(C12:C14)</f>
        <v>5</v>
      </c>
      <c r="D15" s="1">
        <f>SUM(D12:D14)</f>
        <v>15</v>
      </c>
      <c r="E15" s="1">
        <f>SUM(E12:E14)</f>
        <v>11</v>
      </c>
      <c r="F15" s="1">
        <f t="shared" ref="F15:I15" si="1">SUM(F12:F14)</f>
        <v>11</v>
      </c>
      <c r="G15" s="1">
        <f t="shared" si="1"/>
        <v>14</v>
      </c>
      <c r="H15" s="1">
        <f t="shared" si="1"/>
        <v>19</v>
      </c>
      <c r="I15" s="1">
        <f t="shared" si="1"/>
        <v>19</v>
      </c>
    </row>
    <row r="19" spans="1:19" x14ac:dyDescent="0.25">
      <c r="B19" s="1" t="s">
        <v>12</v>
      </c>
      <c r="C19" s="1" t="s">
        <v>0</v>
      </c>
      <c r="D19" s="1" t="s">
        <v>3</v>
      </c>
      <c r="E19" s="1" t="s">
        <v>4</v>
      </c>
      <c r="F19" s="20" t="s">
        <v>16</v>
      </c>
      <c r="G19" s="20" t="s">
        <v>195</v>
      </c>
      <c r="H19" s="20" t="s">
        <v>18</v>
      </c>
      <c r="I19" s="20" t="s">
        <v>19</v>
      </c>
      <c r="L19" s="1" t="str">
        <f>B19</f>
        <v>Temperature  0</v>
      </c>
      <c r="M19" s="1" t="str">
        <f>C19</f>
        <v>Gemini-1.0</v>
      </c>
      <c r="N19" s="1" t="str">
        <f>D19</f>
        <v>Gemini-1.5-pro</v>
      </c>
      <c r="O19" s="1" t="str">
        <f>E19</f>
        <v>Gemini-1.5-flash</v>
      </c>
      <c r="P19" s="1" t="str">
        <f>F19</f>
        <v>gpt-3.5-turbo</v>
      </c>
      <c r="Q19" s="1" t="str">
        <f>G19</f>
        <v>gpt-4.0-turbo</v>
      </c>
      <c r="R19" s="1" t="str">
        <f>H19</f>
        <v>gpt-4o</v>
      </c>
      <c r="S19" s="1" t="str">
        <f>I19</f>
        <v>gpt-4o-mini</v>
      </c>
    </row>
    <row r="20" spans="1:19" x14ac:dyDescent="0.25">
      <c r="A20" s="19" t="s">
        <v>192</v>
      </c>
      <c r="B20" s="1" t="s">
        <v>9</v>
      </c>
      <c r="C20" s="1">
        <f>COUNTIFS('Temperature-0'!$Y$16:$Y$40,Resumen!$B20,'Temperature-1'!$D$6:$D$30,"=3")</f>
        <v>0</v>
      </c>
      <c r="D20" s="1">
        <f>COUNTIFS('Temperature-0'!$Y$6:$Y$30,Resumen!$B20,'Temperature-0'!$G$6:$G$30,"=3")</f>
        <v>2</v>
      </c>
      <c r="E20" s="1">
        <f>COUNTIFS('Temperature-0'!$Y$6:$Y$30,Resumen!$B20,'Temperature-0'!$J$6:$J$30,"=3")</f>
        <v>3</v>
      </c>
      <c r="F20" s="1">
        <f>COUNTIFS('Temperature-0'!$Y$6:$Y$30,Resumen!$B20,'Temperature-0'!$M$6:$M$30,"=3")</f>
        <v>2</v>
      </c>
      <c r="G20" s="1">
        <f>COUNTIFS('Temperature-0'!$Y$6:$Y$30,Resumen!$B20,'Temperature-0'!$M$6:$M$30,"=3")</f>
        <v>2</v>
      </c>
      <c r="H20" s="1">
        <f>COUNTIFS('Temperature-0'!$Y$6:$Y$30,Resumen!$B20,'Temperature-0'!$S$6:$S$30,"=3")</f>
        <v>3</v>
      </c>
      <c r="I20" s="1">
        <f>COUNTIFS('Temperature-0'!$Y$6:$Y$30,Resumen!$B20,'Temperature-0'!$V$6:$V$30,"=3")</f>
        <v>6</v>
      </c>
      <c r="L20" s="1" t="str">
        <f>B20</f>
        <v>Easy</v>
      </c>
      <c r="M20" s="1">
        <f>C20/$M3</f>
        <v>0</v>
      </c>
      <c r="N20" s="1">
        <f>D20/$M3</f>
        <v>0.2857142857142857</v>
      </c>
      <c r="O20" s="1">
        <f>E20/$M3</f>
        <v>0.42857142857142855</v>
      </c>
      <c r="P20" s="1">
        <f>F20/$M3</f>
        <v>0.2857142857142857</v>
      </c>
      <c r="Q20" s="1">
        <f>G20/$M3</f>
        <v>0.2857142857142857</v>
      </c>
      <c r="R20" s="1">
        <f>H20/$M3</f>
        <v>0.42857142857142855</v>
      </c>
      <c r="S20" s="1">
        <f>I20/$M3</f>
        <v>0.8571428571428571</v>
      </c>
    </row>
    <row r="21" spans="1:19" x14ac:dyDescent="0.25">
      <c r="B21" s="1" t="s">
        <v>10</v>
      </c>
      <c r="C21" s="1">
        <f>COUNTIFS('Temperature-0'!$Y$16:$Y$40,Resumen!$B21,'Temperature-1'!$D$6:$D$30,"=3")</f>
        <v>1</v>
      </c>
      <c r="D21" s="1">
        <f>COUNTIFS('Temperature-0'!$Y$6:$Y$30,Resumen!$B21,'Temperature-0'!$G$6:$G$30,"=3")</f>
        <v>5</v>
      </c>
      <c r="E21" s="1">
        <f>COUNTIFS('Temperature-0'!$Y$6:$Y$30,Resumen!$B21,'Temperature-0'!$J$6:$J$30,"=3")</f>
        <v>6</v>
      </c>
      <c r="F21" s="1">
        <f>COUNTIFS('Temperature-0'!$Y$6:$Y$30,Resumen!$B21,'Temperature-0'!$M$6:$M$30,"=3")</f>
        <v>8</v>
      </c>
      <c r="G21" s="1">
        <f>COUNTIFS('Temperature-0'!$Y$6:$Y$30,Resumen!$B21,'Temperature-0'!$P$6:$P$30,"=3")</f>
        <v>7</v>
      </c>
      <c r="H21" s="1">
        <f>COUNTIFS('Temperature-0'!$Y$6:$Y$30,Resumen!$B21,'Temperature-0'!$S$6:$S$30,"=3")</f>
        <v>8</v>
      </c>
      <c r="I21" s="1">
        <f>COUNTIFS('Temperature-0'!$Y$6:$Y$30,Resumen!$B21,'Temperature-0'!$V$6:$V$30,"=3")</f>
        <v>11</v>
      </c>
      <c r="L21" s="1" t="str">
        <f>B21</f>
        <v>Medium</v>
      </c>
      <c r="M21" s="1">
        <f>C21/$M4</f>
        <v>7.1428571428571425E-2</v>
      </c>
      <c r="N21" s="1">
        <f>D21/$M4</f>
        <v>0.35714285714285715</v>
      </c>
      <c r="O21" s="1">
        <f>E21/$M4</f>
        <v>0.42857142857142855</v>
      </c>
      <c r="P21" s="1">
        <f>F21/$M4</f>
        <v>0.5714285714285714</v>
      </c>
      <c r="Q21" s="1">
        <f>G21/$M4</f>
        <v>0.5</v>
      </c>
      <c r="R21" s="1">
        <f>H21/$M4</f>
        <v>0.5714285714285714</v>
      </c>
      <c r="S21" s="1">
        <f>I21/$M4</f>
        <v>0.7857142857142857</v>
      </c>
    </row>
    <row r="22" spans="1:19" x14ac:dyDescent="0.25">
      <c r="B22" s="1" t="s">
        <v>11</v>
      </c>
      <c r="C22" s="1">
        <f>COUNTIFS('Temperature-0'!$Y$16:$Y$40,Resumen!$B22,'Temperature-1'!$D$6:$D$30,"=3")</f>
        <v>1</v>
      </c>
      <c r="D22" s="1">
        <f>COUNTIFS('Temperature-0'!$Y$6:$Y$30,Resumen!$B22,'Temperature-0'!$G$6:$G$30,"=3")</f>
        <v>0</v>
      </c>
      <c r="E22" s="1">
        <f>COUNTIFS('Temperature-0'!$Y$6:$Y$30,Resumen!$B22,'Temperature-0'!$J$6:$J$30,"=3")</f>
        <v>2</v>
      </c>
      <c r="F22" s="1">
        <f>COUNTIFS('Temperature-0'!$Y$6:$Y$30,Resumen!$B22,'Temperature-0'!$M$6:$M$30,"=3")</f>
        <v>1</v>
      </c>
      <c r="G22" s="1">
        <f>COUNTIFS('Temperature-0'!$Y$6:$Y$30,Resumen!$B22,'Temperature-0'!$P$6:$P$30,"=3")</f>
        <v>4</v>
      </c>
      <c r="H22" s="1">
        <f>COUNTIFS('Temperature-0'!$Y$6:$Y$30,Resumen!$B22,'Temperature-0'!$S$6:$S$30,"=3")</f>
        <v>1</v>
      </c>
      <c r="I22" s="1">
        <f>COUNTIFS('Temperature-0'!$Y$6:$Y$30,Resumen!$B22,'Temperature-0'!$V$6:$V$30,"=3")</f>
        <v>3</v>
      </c>
      <c r="L22" s="1" t="str">
        <f>B22</f>
        <v>Hard</v>
      </c>
      <c r="M22" s="1">
        <f>C22/$M5</f>
        <v>0.25</v>
      </c>
      <c r="N22" s="1">
        <f>D22/$M5</f>
        <v>0</v>
      </c>
      <c r="O22" s="1">
        <f>E22/$M5</f>
        <v>0.5</v>
      </c>
      <c r="P22" s="1">
        <f>F22/$M5</f>
        <v>0.25</v>
      </c>
      <c r="Q22" s="1">
        <f>G22/$M5</f>
        <v>1</v>
      </c>
      <c r="R22" s="1">
        <f>H22/$M5</f>
        <v>0.25</v>
      </c>
      <c r="S22" s="1">
        <f>I22/$M5</f>
        <v>0.75</v>
      </c>
    </row>
    <row r="23" spans="1:19" x14ac:dyDescent="0.25">
      <c r="B23" s="1" t="s">
        <v>8</v>
      </c>
      <c r="C23" s="1">
        <f>SUM(C20:C22)</f>
        <v>2</v>
      </c>
      <c r="D23" s="1">
        <f t="shared" ref="D23:I23" si="2">SUM(D20:D22)</f>
        <v>7</v>
      </c>
      <c r="E23" s="1">
        <f t="shared" si="2"/>
        <v>11</v>
      </c>
      <c r="F23" s="1">
        <f t="shared" si="2"/>
        <v>11</v>
      </c>
      <c r="G23" s="1">
        <f t="shared" si="2"/>
        <v>13</v>
      </c>
      <c r="H23" s="1">
        <f t="shared" si="2"/>
        <v>12</v>
      </c>
      <c r="I23" s="1">
        <f t="shared" si="2"/>
        <v>20</v>
      </c>
    </row>
    <row r="24" spans="1:19" x14ac:dyDescent="0.25">
      <c r="B24" s="21" t="s">
        <v>193</v>
      </c>
      <c r="C24" s="1">
        <f>C23/25</f>
        <v>0.08</v>
      </c>
      <c r="D24" s="1">
        <f t="shared" ref="D24:I24" si="3">D23/25</f>
        <v>0.28000000000000003</v>
      </c>
      <c r="E24" s="1">
        <f t="shared" si="3"/>
        <v>0.44</v>
      </c>
      <c r="F24" s="1">
        <f t="shared" si="3"/>
        <v>0.44</v>
      </c>
      <c r="G24" s="1">
        <f t="shared" si="3"/>
        <v>0.52</v>
      </c>
      <c r="H24" s="1">
        <f t="shared" si="3"/>
        <v>0.48</v>
      </c>
      <c r="I24" s="1">
        <f t="shared" si="3"/>
        <v>0.8</v>
      </c>
    </row>
    <row r="28" spans="1:19" x14ac:dyDescent="0.25">
      <c r="B28" s="1" t="s">
        <v>13</v>
      </c>
      <c r="C28" s="1" t="s">
        <v>0</v>
      </c>
      <c r="D28" s="1" t="s">
        <v>3</v>
      </c>
      <c r="E28" s="1" t="s">
        <v>4</v>
      </c>
      <c r="F28" s="20" t="s">
        <v>16</v>
      </c>
      <c r="G28" s="20" t="s">
        <v>195</v>
      </c>
      <c r="H28" s="20" t="s">
        <v>18</v>
      </c>
      <c r="I28" s="20" t="s">
        <v>19</v>
      </c>
      <c r="K28" s="22"/>
      <c r="L28" s="1" t="str">
        <f t="shared" ref="L28:S31" si="4">B28</f>
        <v>Temperature  1</v>
      </c>
      <c r="M28" s="1" t="str">
        <f t="shared" si="4"/>
        <v>Gemini-1.0</v>
      </c>
      <c r="N28" s="1" t="str">
        <f t="shared" si="4"/>
        <v>Gemini-1.5-pro</v>
      </c>
      <c r="O28" s="1" t="str">
        <f t="shared" si="4"/>
        <v>Gemini-1.5-flash</v>
      </c>
      <c r="P28" s="1" t="str">
        <f t="shared" si="4"/>
        <v>gpt-3.5-turbo</v>
      </c>
      <c r="Q28" s="1" t="str">
        <f t="shared" si="4"/>
        <v>gpt-4.0-turbo</v>
      </c>
      <c r="R28" s="1" t="str">
        <f t="shared" si="4"/>
        <v>gpt-4o</v>
      </c>
      <c r="S28" s="1" t="str">
        <f t="shared" si="4"/>
        <v>gpt-4o-mini</v>
      </c>
    </row>
    <row r="29" spans="1:19" x14ac:dyDescent="0.25">
      <c r="B29" s="1" t="s">
        <v>9</v>
      </c>
      <c r="C29" s="1">
        <f>COUNTIFS('Temperature-1'!Y25:Y49,Resumen!B29,'Temperature-1'!D25:D49,"=3")</f>
        <v>0</v>
      </c>
      <c r="D29" s="1">
        <f>COUNTIFS('Temperature-1'!Y25:Y49,Resumen!B29,'Temperature-1'!G25:G49,"=3")</f>
        <v>1</v>
      </c>
      <c r="E29" s="1">
        <f>COUNTIFS('Temperature-1'!Y25:Y49,Resumen!B29,'Temperature-1'!J25:J49,"=3")</f>
        <v>0</v>
      </c>
      <c r="F29" s="1">
        <f>COUNTIFS('Temperature-1'!$Y$6:$Y$30,Resumen!$B29,'Temperature-1'!$M$6:$M$30,"=3")</f>
        <v>2</v>
      </c>
      <c r="G29" s="1">
        <f>COUNTIFS('Temperature-1'!$Y$6:$Y$30,Resumen!$B29,'Temperature-1'!$P$6:$P$30,"=3")</f>
        <v>3</v>
      </c>
      <c r="H29" s="1">
        <f>COUNTIFS('Temperature-1'!$Y$6:$Y$30,Resumen!$B29,'Temperature-1'!$S$6:$S$30,"=3")</f>
        <v>4</v>
      </c>
      <c r="I29" s="1">
        <f>COUNTIFS('Temperature-1'!$Y$6:$Y$30,Resumen!$B29,'Temperature-1'!$V$6:$V$30,"=3")</f>
        <v>7</v>
      </c>
      <c r="L29" s="1" t="str">
        <f t="shared" si="4"/>
        <v>Easy</v>
      </c>
      <c r="M29" s="1">
        <f>C29/$M3</f>
        <v>0</v>
      </c>
      <c r="N29" s="1">
        <f t="shared" ref="N29:S29" si="5">D29/$M3</f>
        <v>0.14285714285714285</v>
      </c>
      <c r="O29" s="1">
        <f t="shared" si="5"/>
        <v>0</v>
      </c>
      <c r="P29" s="1">
        <f t="shared" si="5"/>
        <v>0.2857142857142857</v>
      </c>
      <c r="Q29" s="1">
        <f t="shared" si="5"/>
        <v>0.42857142857142855</v>
      </c>
      <c r="R29" s="1">
        <f t="shared" si="5"/>
        <v>0.5714285714285714</v>
      </c>
      <c r="S29" s="1">
        <f t="shared" si="5"/>
        <v>1</v>
      </c>
    </row>
    <row r="30" spans="1:19" x14ac:dyDescent="0.25">
      <c r="B30" s="1" t="s">
        <v>10</v>
      </c>
      <c r="C30" s="1">
        <f>COUNTIFS('Temperature-1'!Y26:Y50,Resumen!B30,'Temperature-1'!D26:D50,"=3")</f>
        <v>0</v>
      </c>
      <c r="D30" s="1">
        <f>COUNTIFS('Temperature-1'!Y26:Y50,Resumen!B30,'Temperature-1'!G26:G50,"=3")</f>
        <v>0</v>
      </c>
      <c r="E30" s="1">
        <f>COUNTIFS('Temperature-1'!Y26:Y50,Resumen!B30,'Temperature-1'!J26:J50,"=3")</f>
        <v>1</v>
      </c>
      <c r="F30" s="1">
        <f>COUNTIFS('Temperature-1'!$Y$6:$Y$30,Resumen!$B30,'Temperature-1'!$M$6:$M$30,"=3")</f>
        <v>7</v>
      </c>
      <c r="G30" s="1">
        <f>COUNTIFS('Temperature-1'!$Y$6:$Y$30,Resumen!$B30,'Temperature-1'!$P$6:$P$30,"=3")</f>
        <v>9</v>
      </c>
      <c r="H30" s="1">
        <f>COUNTIFS('Temperature-1'!$Y$6:$Y$30,Resumen!$B30,'Temperature-1'!$S$6:$S$30,"=3")</f>
        <v>9</v>
      </c>
      <c r="I30" s="1">
        <f>COUNTIFS('Temperature-1'!$Y$6:$Y$30,Resumen!$B30,'Temperature-1'!$V$6:$V$30,"=3")</f>
        <v>8</v>
      </c>
      <c r="L30" s="1" t="str">
        <f t="shared" si="4"/>
        <v>Medium</v>
      </c>
      <c r="M30" s="1">
        <f t="shared" ref="M30:S30" si="6">C30/$M4</f>
        <v>0</v>
      </c>
      <c r="N30" s="1">
        <f t="shared" si="6"/>
        <v>0</v>
      </c>
      <c r="O30" s="1">
        <f t="shared" si="6"/>
        <v>7.1428571428571425E-2</v>
      </c>
      <c r="P30" s="1">
        <f t="shared" si="6"/>
        <v>0.5</v>
      </c>
      <c r="Q30" s="1">
        <f t="shared" si="6"/>
        <v>0.6428571428571429</v>
      </c>
      <c r="R30" s="1">
        <f t="shared" si="6"/>
        <v>0.6428571428571429</v>
      </c>
      <c r="S30" s="1">
        <f t="shared" si="6"/>
        <v>0.5714285714285714</v>
      </c>
    </row>
    <row r="31" spans="1:19" x14ac:dyDescent="0.25">
      <c r="B31" s="1" t="s">
        <v>11</v>
      </c>
      <c r="C31" s="1">
        <f>COUNTIFS('Temperature-1'!Y27:Y51,Resumen!B31,'Temperature-1'!D27:D51,"=3")</f>
        <v>0</v>
      </c>
      <c r="D31" s="1">
        <f>COUNTIFS('Temperature-1'!Y27:Y51,Resumen!B31,'Temperature-1'!G27:G51,"=3")</f>
        <v>0</v>
      </c>
      <c r="E31" s="1">
        <f>COUNTIFS('Temperature-1'!Y27:Y51,Resumen!B31,'Temperature-1'!J27:J51,"=3")</f>
        <v>0</v>
      </c>
      <c r="F31" s="1">
        <f>COUNTIFS('Temperature-1'!$Y$6:$Y$30,Resumen!$B31,'Temperature-1'!$M$6:$M$30,"=3")</f>
        <v>0</v>
      </c>
      <c r="G31" s="1">
        <f>COUNTIFS('Temperature-1'!$Y$6:$Y$30,Resumen!$B31,'Temperature-1'!$P$6:$P$30,"=3")</f>
        <v>2</v>
      </c>
      <c r="H31" s="1">
        <f>COUNTIFS('Temperature-1'!$Y$6:$Y$30,Resumen!$B31,'Temperature-1'!$S$6:$S$30,"=3")</f>
        <v>3</v>
      </c>
      <c r="I31" s="1">
        <f>COUNTIFS('Temperature-1'!$Y$6:$Y$30,Resumen!$B31,'Temperature-1'!$V$6:$V$30,"=3")</f>
        <v>2</v>
      </c>
      <c r="L31" s="1" t="str">
        <f t="shared" si="4"/>
        <v>Hard</v>
      </c>
      <c r="M31" s="1">
        <f t="shared" ref="M31:S31" si="7">C31/$M5</f>
        <v>0</v>
      </c>
      <c r="N31" s="1">
        <f t="shared" si="7"/>
        <v>0</v>
      </c>
      <c r="O31" s="1">
        <f t="shared" si="7"/>
        <v>0</v>
      </c>
      <c r="P31" s="1">
        <f t="shared" si="7"/>
        <v>0</v>
      </c>
      <c r="Q31" s="1">
        <f t="shared" si="7"/>
        <v>0.5</v>
      </c>
      <c r="R31" s="1">
        <f t="shared" si="7"/>
        <v>0.75</v>
      </c>
      <c r="S31" s="1">
        <f t="shared" si="7"/>
        <v>0.5</v>
      </c>
    </row>
    <row r="32" spans="1:19" x14ac:dyDescent="0.25">
      <c r="B32" s="1" t="s">
        <v>8</v>
      </c>
      <c r="C32" s="1">
        <f>SUM(C29:C31)</f>
        <v>0</v>
      </c>
      <c r="D32" s="1">
        <f t="shared" ref="D32:I32" si="8">SUM(D29:D31)</f>
        <v>1</v>
      </c>
      <c r="E32" s="1">
        <f t="shared" si="8"/>
        <v>1</v>
      </c>
      <c r="F32" s="1">
        <f t="shared" si="8"/>
        <v>9</v>
      </c>
      <c r="G32" s="1">
        <f t="shared" si="8"/>
        <v>14</v>
      </c>
      <c r="H32" s="1">
        <f t="shared" si="8"/>
        <v>16</v>
      </c>
      <c r="I32" s="1">
        <f t="shared" si="8"/>
        <v>17</v>
      </c>
    </row>
    <row r="33" spans="2:9" x14ac:dyDescent="0.25">
      <c r="B33" s="21" t="s">
        <v>193</v>
      </c>
      <c r="C33" s="1">
        <f>C32/25</f>
        <v>0</v>
      </c>
      <c r="D33" s="1">
        <f t="shared" ref="D33" si="9">D32/25</f>
        <v>0.04</v>
      </c>
      <c r="E33" s="1">
        <f t="shared" ref="E33" si="10">E32/25</f>
        <v>0.04</v>
      </c>
      <c r="F33" s="1">
        <f t="shared" ref="F33" si="11">F32/25</f>
        <v>0.36</v>
      </c>
      <c r="G33" s="1">
        <f t="shared" ref="G33" si="12">G32/25</f>
        <v>0.56000000000000005</v>
      </c>
      <c r="H33" s="1">
        <f t="shared" ref="H33:I33" si="13">H32/25</f>
        <v>0.64</v>
      </c>
      <c r="I33" s="1">
        <f t="shared" si="13"/>
        <v>0.68</v>
      </c>
    </row>
    <row r="37" spans="2:9" x14ac:dyDescent="0.25">
      <c r="G3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Temperature-0</vt:lpstr>
      <vt:lpstr>Temperature-1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k</dc:creator>
  <cp:lastModifiedBy>matias k</cp:lastModifiedBy>
  <dcterms:created xsi:type="dcterms:W3CDTF">2024-07-12T22:59:33Z</dcterms:created>
  <dcterms:modified xsi:type="dcterms:W3CDTF">2024-08-12T19:03:15Z</dcterms:modified>
</cp:coreProperties>
</file>