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co.juanpablo\Documents\"/>
    </mc:Choice>
  </mc:AlternateContent>
  <bookViews>
    <workbookView xWindow="0" yWindow="0" windowWidth="20490" windowHeight="7050"/>
  </bookViews>
  <sheets>
    <sheet name="distribución al volero" sheetId="1" r:id="rId1"/>
    <sheet name="Distribución en linea" sheetId="2" r:id="rId2"/>
    <sheet name="Hoja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G75" i="1"/>
  <c r="Q65" i="1"/>
  <c r="P50" i="1"/>
  <c r="H76" i="1"/>
  <c r="F76" i="1"/>
  <c r="G76" i="1"/>
  <c r="AB76" i="1"/>
  <c r="AB75" i="1"/>
  <c r="E75" i="1"/>
  <c r="D75" i="1"/>
  <c r="C75" i="1"/>
  <c r="B75" i="1"/>
  <c r="A75" i="1"/>
  <c r="E74" i="1"/>
  <c r="C74" i="1"/>
  <c r="D74" i="1" s="1"/>
  <c r="B74" i="1"/>
  <c r="A74" i="1"/>
  <c r="E73" i="1"/>
  <c r="C73" i="1"/>
  <c r="D73" i="1" s="1"/>
  <c r="B73" i="1"/>
  <c r="A73" i="1" s="1"/>
  <c r="E72" i="1"/>
  <c r="C72" i="1"/>
  <c r="D72" i="1" s="1"/>
  <c r="B72" i="1"/>
  <c r="E71" i="1"/>
  <c r="D71" i="1"/>
  <c r="C71" i="1"/>
  <c r="B71" i="1"/>
  <c r="A71" i="1"/>
  <c r="E70" i="1"/>
  <c r="C70" i="1"/>
  <c r="D70" i="1" s="1"/>
  <c r="B70" i="1"/>
  <c r="A70" i="1"/>
  <c r="E69" i="1"/>
  <c r="C69" i="1"/>
  <c r="D69" i="1" s="1"/>
  <c r="B69" i="1"/>
  <c r="A69" i="1" s="1"/>
  <c r="E68" i="1"/>
  <c r="C68" i="1"/>
  <c r="D68" i="1" s="1"/>
  <c r="B68" i="1"/>
  <c r="E67" i="1"/>
  <c r="D67" i="1"/>
  <c r="C67" i="1"/>
  <c r="B67" i="1"/>
  <c r="A67" i="1"/>
  <c r="E66" i="1"/>
  <c r="C66" i="1"/>
  <c r="D66" i="1" s="1"/>
  <c r="B66" i="1"/>
  <c r="A66" i="1"/>
  <c r="E65" i="1"/>
  <c r="C65" i="1"/>
  <c r="D65" i="1" s="1"/>
  <c r="B65" i="1"/>
  <c r="A65" i="1" s="1"/>
  <c r="E64" i="1"/>
  <c r="C64" i="1"/>
  <c r="D64" i="1" s="1"/>
  <c r="B64" i="1"/>
  <c r="A64" i="1" s="1"/>
  <c r="Q76" i="1"/>
  <c r="R76" i="1"/>
  <c r="S76" i="1"/>
  <c r="T76" i="1"/>
  <c r="U76" i="1"/>
  <c r="V76" i="1"/>
  <c r="W76" i="1"/>
  <c r="X76" i="1"/>
  <c r="Y76" i="1"/>
  <c r="Z65" i="1"/>
  <c r="Z66" i="1"/>
  <c r="Z67" i="1"/>
  <c r="AA65" i="1"/>
  <c r="AA76" i="1" s="1"/>
  <c r="AA64" i="1"/>
  <c r="Z76" i="1"/>
  <c r="Z74" i="1"/>
  <c r="Z75" i="1"/>
  <c r="P76" i="1"/>
  <c r="O76" i="1"/>
  <c r="N76" i="1"/>
  <c r="M76" i="1"/>
  <c r="L76" i="1"/>
  <c r="K76" i="1"/>
  <c r="J76" i="1"/>
  <c r="I76" i="1"/>
  <c r="I75" i="1"/>
  <c r="H74" i="1"/>
  <c r="I73" i="1"/>
  <c r="J72" i="1"/>
  <c r="K71" i="1"/>
  <c r="L70" i="1"/>
  <c r="M69" i="1"/>
  <c r="N68" i="1"/>
  <c r="O67" i="1"/>
  <c r="P66" i="1"/>
  <c r="I74" i="1"/>
  <c r="J73" i="1"/>
  <c r="K72" i="1"/>
  <c r="L71" i="1"/>
  <c r="M70" i="1"/>
  <c r="N69" i="1"/>
  <c r="O68" i="1"/>
  <c r="P67" i="1"/>
  <c r="Q66" i="1"/>
  <c r="R65" i="1"/>
  <c r="J74" i="1"/>
  <c r="K73" i="1"/>
  <c r="L72" i="1"/>
  <c r="M71" i="1"/>
  <c r="N70" i="1"/>
  <c r="O69" i="1"/>
  <c r="P68" i="1"/>
  <c r="Q67" i="1"/>
  <c r="R66" i="1"/>
  <c r="S65" i="1"/>
  <c r="J75" i="1"/>
  <c r="K74" i="1"/>
  <c r="L73" i="1"/>
  <c r="M72" i="1"/>
  <c r="N71" i="1"/>
  <c r="O70" i="1"/>
  <c r="P69" i="1"/>
  <c r="Q68" i="1"/>
  <c r="R67" i="1"/>
  <c r="S66" i="1"/>
  <c r="T65" i="1"/>
  <c r="K75" i="1"/>
  <c r="L74" i="1"/>
  <c r="M73" i="1"/>
  <c r="N72" i="1"/>
  <c r="O71" i="1"/>
  <c r="P70" i="1"/>
  <c r="Q69" i="1"/>
  <c r="R68" i="1"/>
  <c r="S67" i="1"/>
  <c r="T66" i="1"/>
  <c r="U65" i="1"/>
  <c r="L75" i="1"/>
  <c r="M74" i="1"/>
  <c r="N73" i="1"/>
  <c r="O72" i="1"/>
  <c r="P71" i="1"/>
  <c r="Q70" i="1"/>
  <c r="R69" i="1"/>
  <c r="S68" i="1"/>
  <c r="T67" i="1"/>
  <c r="U66" i="1"/>
  <c r="V65" i="1"/>
  <c r="T68" i="1"/>
  <c r="U67" i="1"/>
  <c r="V66" i="1"/>
  <c r="M75" i="1"/>
  <c r="N74" i="1"/>
  <c r="O73" i="1"/>
  <c r="P72" i="1"/>
  <c r="Q71" i="1"/>
  <c r="R70" i="1"/>
  <c r="S69" i="1"/>
  <c r="V67" i="1"/>
  <c r="W65" i="1"/>
  <c r="W66" i="1"/>
  <c r="T69" i="1"/>
  <c r="X65" i="1"/>
  <c r="W67" i="1"/>
  <c r="X66" i="1"/>
  <c r="Y65" i="1"/>
  <c r="Y67" i="1"/>
  <c r="Y66" i="1"/>
  <c r="AA66" i="1"/>
  <c r="W70" i="1"/>
  <c r="W69" i="1"/>
  <c r="W68" i="1"/>
  <c r="Z68" i="1"/>
  <c r="Y68" i="1"/>
  <c r="Y69" i="1"/>
  <c r="Z69" i="1"/>
  <c r="X69" i="1"/>
  <c r="N75" i="1"/>
  <c r="X70" i="1"/>
  <c r="Y70" i="1"/>
  <c r="Z70" i="1"/>
  <c r="W71" i="1"/>
  <c r="X71" i="1"/>
  <c r="Y71" i="1"/>
  <c r="Z71" i="1"/>
  <c r="V71" i="1"/>
  <c r="V72" i="1"/>
  <c r="W72" i="1"/>
  <c r="X72" i="1"/>
  <c r="Y72" i="1"/>
  <c r="Z72" i="1"/>
  <c r="U72" i="1"/>
  <c r="U73" i="1"/>
  <c r="V73" i="1"/>
  <c r="W73" i="1"/>
  <c r="X73" i="1"/>
  <c r="Y73" i="1"/>
  <c r="Z73" i="1"/>
  <c r="T73" i="1"/>
  <c r="T74" i="1"/>
  <c r="U74" i="1"/>
  <c r="V74" i="1"/>
  <c r="W74" i="1"/>
  <c r="X74" i="1"/>
  <c r="Y74" i="1"/>
  <c r="S74" i="1"/>
  <c r="AA74" i="1"/>
  <c r="S75" i="1"/>
  <c r="T75" i="1"/>
  <c r="U75" i="1"/>
  <c r="V75" i="1"/>
  <c r="W75" i="1"/>
  <c r="X75" i="1"/>
  <c r="Y75" i="1"/>
  <c r="R75" i="1"/>
  <c r="P75" i="1"/>
  <c r="Q75" i="1"/>
  <c r="F60" i="1"/>
  <c r="P73" i="1"/>
  <c r="O74" i="1"/>
  <c r="Q72" i="1"/>
  <c r="R71" i="1"/>
  <c r="S70" i="1"/>
  <c r="U68" i="1"/>
  <c r="O75" i="1"/>
  <c r="P74" i="1"/>
  <c r="Q73" i="1"/>
  <c r="R72" i="1"/>
  <c r="S71" i="1"/>
  <c r="T70" i="1"/>
  <c r="U69" i="1"/>
  <c r="V68" i="1"/>
  <c r="Q74" i="1"/>
  <c r="R74" i="1"/>
  <c r="R73" i="1"/>
  <c r="S72" i="1"/>
  <c r="T71" i="1"/>
  <c r="U70" i="1"/>
  <c r="V69" i="1"/>
  <c r="X67" i="1"/>
  <c r="S73" i="1"/>
  <c r="T72" i="1"/>
  <c r="U71" i="1"/>
  <c r="V70" i="1"/>
  <c r="X68" i="1"/>
  <c r="AA67" i="1"/>
  <c r="AA69" i="1" s="1"/>
  <c r="AA71" i="1" s="1"/>
  <c r="AA73" i="1" s="1"/>
  <c r="AA75" i="1" s="1"/>
  <c r="AA68" i="1"/>
  <c r="AA70" i="1" s="1"/>
  <c r="AA72" i="1" s="1"/>
  <c r="AB65" i="1"/>
  <c r="AB66" i="1"/>
  <c r="AB67" i="1"/>
  <c r="AB68" i="1"/>
  <c r="AB69" i="1"/>
  <c r="AB70" i="1"/>
  <c r="AB71" i="1"/>
  <c r="AB72" i="1"/>
  <c r="AB73" i="1"/>
  <c r="AB74" i="1"/>
  <c r="AB51" i="1"/>
  <c r="E51" i="1" s="1"/>
  <c r="AB52" i="1"/>
  <c r="E52" i="1" s="1"/>
  <c r="AB53" i="1"/>
  <c r="AB54" i="1" s="1"/>
  <c r="AA50" i="1"/>
  <c r="R64" i="1"/>
  <c r="S64" i="1"/>
  <c r="T64" i="1"/>
  <c r="U64" i="1"/>
  <c r="V64" i="1"/>
  <c r="W64" i="1"/>
  <c r="X64" i="1"/>
  <c r="Y64" i="1"/>
  <c r="Z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Q64" i="1"/>
  <c r="R49" i="1"/>
  <c r="AC51" i="1"/>
  <c r="AC60" i="1"/>
  <c r="E50" i="1"/>
  <c r="E49" i="1"/>
  <c r="AN50" i="1"/>
  <c r="AX60" i="1"/>
  <c r="D50" i="1"/>
  <c r="D51" i="1"/>
  <c r="D49" i="1"/>
  <c r="AT60" i="1"/>
  <c r="AU60" i="1"/>
  <c r="AV60" i="1"/>
  <c r="AW60" i="1"/>
  <c r="P60" i="1"/>
  <c r="AM50" i="1"/>
  <c r="AE53" i="1"/>
  <c r="Q50" i="1"/>
  <c r="AB49" i="1"/>
  <c r="AO51" i="1" s="1"/>
  <c r="AA45" i="1"/>
  <c r="U45" i="1"/>
  <c r="V45" i="1"/>
  <c r="W45" i="1"/>
  <c r="X45" i="1"/>
  <c r="Y45" i="1"/>
  <c r="Z45" i="1"/>
  <c r="AC45" i="1"/>
  <c r="AD45" i="1"/>
  <c r="AE45" i="1"/>
  <c r="AF45" i="1"/>
  <c r="AG45" i="1"/>
  <c r="AH45" i="1"/>
  <c r="AI45" i="1"/>
  <c r="AJ45" i="1"/>
  <c r="AK45" i="1"/>
  <c r="AL45" i="1"/>
  <c r="AM45" i="1"/>
  <c r="Q45" i="1"/>
  <c r="R45" i="1"/>
  <c r="S49" i="1"/>
  <c r="AH53" i="1" s="1"/>
  <c r="S58" i="1"/>
  <c r="T49" i="1"/>
  <c r="AH52" i="1" s="1"/>
  <c r="U49" i="1"/>
  <c r="V49" i="1"/>
  <c r="AM55" i="1" s="1"/>
  <c r="W49" i="1"/>
  <c r="W50" i="1" s="1"/>
  <c r="X49" i="1"/>
  <c r="Y49" i="1"/>
  <c r="Y54" i="1" s="1"/>
  <c r="Z49" i="1"/>
  <c r="Z50" i="1" s="1"/>
  <c r="AA49" i="1"/>
  <c r="AC49" i="1"/>
  <c r="N53" i="1" s="1"/>
  <c r="AD49" i="1"/>
  <c r="AE49" i="1"/>
  <c r="M56" i="1" s="1"/>
  <c r="AF49" i="1"/>
  <c r="Q53" i="1" s="1"/>
  <c r="AG49" i="1"/>
  <c r="AG50" i="1" s="1"/>
  <c r="AH49" i="1"/>
  <c r="AH56" i="1" s="1"/>
  <c r="AI49" i="1"/>
  <c r="AJ49" i="1"/>
  <c r="AJ57" i="1" s="1"/>
  <c r="AK49" i="1"/>
  <c r="V53" i="1" s="1"/>
  <c r="AL49" i="1"/>
  <c r="AL55" i="1" s="1"/>
  <c r="AM49" i="1"/>
  <c r="AM52" i="1" s="1"/>
  <c r="U50" i="1"/>
  <c r="V50" i="1"/>
  <c r="AB50" i="1"/>
  <c r="AE50" i="1"/>
  <c r="Q51" i="1"/>
  <c r="W51" i="1"/>
  <c r="AD51" i="1"/>
  <c r="AL51" i="1"/>
  <c r="P52" i="1"/>
  <c r="Q52" i="1"/>
  <c r="V52" i="1"/>
  <c r="X52" i="1"/>
  <c r="Y52" i="1"/>
  <c r="AD52" i="1"/>
  <c r="AE52" i="1"/>
  <c r="AL52" i="1"/>
  <c r="M53" i="1"/>
  <c r="O53" i="1"/>
  <c r="P53" i="1"/>
  <c r="S53" i="1"/>
  <c r="AD53" i="1"/>
  <c r="AJ53" i="1"/>
  <c r="AM53" i="1"/>
  <c r="AN53" i="1"/>
  <c r="L54" i="1"/>
  <c r="N54" i="1"/>
  <c r="O54" i="1"/>
  <c r="Q54" i="1"/>
  <c r="V54" i="1"/>
  <c r="X54" i="1"/>
  <c r="AD54" i="1"/>
  <c r="AG54" i="1"/>
  <c r="AN54" i="1"/>
  <c r="AO54" i="1"/>
  <c r="M55" i="1"/>
  <c r="P55" i="1"/>
  <c r="Q55" i="1"/>
  <c r="U55" i="1"/>
  <c r="V55" i="1"/>
  <c r="W55" i="1"/>
  <c r="X55" i="1"/>
  <c r="Y55" i="1"/>
  <c r="AD55" i="1"/>
  <c r="AE55" i="1"/>
  <c r="AG55" i="1"/>
  <c r="AH55" i="1"/>
  <c r="AO55" i="1"/>
  <c r="J56" i="1"/>
  <c r="L56" i="1"/>
  <c r="O56" i="1"/>
  <c r="U56" i="1"/>
  <c r="X56" i="1"/>
  <c r="Y56" i="1"/>
  <c r="AD56" i="1"/>
  <c r="AE56" i="1"/>
  <c r="AG56" i="1"/>
  <c r="AM56" i="1"/>
  <c r="AN56" i="1"/>
  <c r="AP56" i="1"/>
  <c r="AQ56" i="1"/>
  <c r="AT56" i="1"/>
  <c r="K57" i="1"/>
  <c r="L57" i="1"/>
  <c r="N57" i="1"/>
  <c r="O57" i="1"/>
  <c r="U57" i="1"/>
  <c r="V57" i="1"/>
  <c r="W57" i="1"/>
  <c r="X57" i="1"/>
  <c r="Y57" i="1"/>
  <c r="AD57" i="1"/>
  <c r="AE57" i="1"/>
  <c r="AG57" i="1"/>
  <c r="AH57" i="1"/>
  <c r="AN57" i="1"/>
  <c r="AQ57" i="1"/>
  <c r="AR57" i="1"/>
  <c r="H58" i="1"/>
  <c r="J58" i="1"/>
  <c r="M58" i="1"/>
  <c r="N58" i="1"/>
  <c r="P58" i="1"/>
  <c r="U58" i="1"/>
  <c r="X58" i="1"/>
  <c r="Y58" i="1"/>
  <c r="AD58" i="1"/>
  <c r="AE58" i="1"/>
  <c r="AG58" i="1"/>
  <c r="AJ58" i="1"/>
  <c r="AO58" i="1"/>
  <c r="AP58" i="1"/>
  <c r="AR58" i="1"/>
  <c r="AT58" i="1"/>
  <c r="G23" i="1"/>
  <c r="H16" i="1"/>
  <c r="H18" i="1" s="1"/>
  <c r="C16" i="1"/>
  <c r="C17" i="1" s="1"/>
  <c r="A68" i="1" l="1"/>
  <c r="A72" i="1"/>
  <c r="AB55" i="1"/>
  <c r="E54" i="1"/>
  <c r="E53" i="1"/>
  <c r="AK58" i="1"/>
  <c r="W53" i="1"/>
  <c r="AL60" i="1"/>
  <c r="T45" i="1"/>
  <c r="AL57" i="1"/>
  <c r="AF51" i="1"/>
  <c r="S55" i="1"/>
  <c r="S45" i="1"/>
  <c r="G59" i="1"/>
  <c r="AQ53" i="1"/>
  <c r="AW59" i="1"/>
  <c r="AV58" i="1"/>
  <c r="AP52" i="1"/>
  <c r="O51" i="1"/>
  <c r="AU57" i="1"/>
  <c r="AS55" i="1"/>
  <c r="K55" i="1"/>
  <c r="N52" i="1"/>
  <c r="AB45" i="1"/>
  <c r="I57" i="1"/>
  <c r="AR54" i="1"/>
  <c r="AA54" i="1"/>
  <c r="AU58" i="1"/>
  <c r="AA56" i="1"/>
  <c r="AR55" i="1"/>
  <c r="AA58" i="1"/>
  <c r="AQ54" i="1"/>
  <c r="AA57" i="1"/>
  <c r="AT57" i="1"/>
  <c r="AA53" i="1"/>
  <c r="S57" i="1"/>
  <c r="W58" i="1"/>
  <c r="L58" i="1"/>
  <c r="AP57" i="1"/>
  <c r="W56" i="1"/>
  <c r="O55" i="1"/>
  <c r="AM54" i="1"/>
  <c r="AQ58" i="1"/>
  <c r="AF58" i="1"/>
  <c r="V58" i="1"/>
  <c r="K58" i="1"/>
  <c r="AO57" i="1"/>
  <c r="Q57" i="1"/>
  <c r="AS56" i="1"/>
  <c r="AF56" i="1"/>
  <c r="V56" i="1"/>
  <c r="AJ55" i="1"/>
  <c r="N55" i="1"/>
  <c r="AL54" i="1"/>
  <c r="W54" i="1"/>
  <c r="AP53" i="1"/>
  <c r="AH51" i="1"/>
  <c r="T58" i="1"/>
  <c r="T56" i="1"/>
  <c r="AF54" i="1"/>
  <c r="Y53" i="1"/>
  <c r="AH50" i="1"/>
  <c r="AM58" i="1"/>
  <c r="AC58" i="1"/>
  <c r="M57" i="1"/>
  <c r="AO56" i="1"/>
  <c r="AC56" i="1"/>
  <c r="P56" i="1"/>
  <c r="AP55" i="1"/>
  <c r="AF55" i="1"/>
  <c r="AE54" i="1"/>
  <c r="P54" i="1"/>
  <c r="AL53" i="1"/>
  <c r="X53" i="1"/>
  <c r="Y51" i="1"/>
  <c r="N56" i="1"/>
  <c r="AN55" i="1"/>
  <c r="U51" i="1"/>
  <c r="AJ51" i="1"/>
  <c r="S50" i="1"/>
  <c r="C18" i="1"/>
  <c r="AS58" i="1"/>
  <c r="AH58" i="1"/>
  <c r="AF57" i="1"/>
  <c r="AA55" i="1"/>
  <c r="AF53" i="1"/>
  <c r="AN51" i="1"/>
  <c r="AI51" i="1"/>
  <c r="AZ49" i="1"/>
  <c r="U53" i="1"/>
  <c r="AO52" i="1"/>
  <c r="AG52" i="1"/>
  <c r="Y50" i="1"/>
  <c r="AN58" i="1"/>
  <c r="O58" i="1"/>
  <c r="AS57" i="1"/>
  <c r="AK57" i="1"/>
  <c r="AC57" i="1"/>
  <c r="T57" i="1"/>
  <c r="AK53" i="1"/>
  <c r="AC53" i="1"/>
  <c r="T53" i="1"/>
  <c r="AN52" i="1"/>
  <c r="AF52" i="1"/>
  <c r="W52" i="1"/>
  <c r="O52" i="1"/>
  <c r="AG51" i="1"/>
  <c r="X51" i="1"/>
  <c r="P51" i="1"/>
  <c r="AF50" i="1"/>
  <c r="X50" i="1"/>
  <c r="AL58" i="1"/>
  <c r="AI57" i="1"/>
  <c r="Z57" i="1"/>
  <c r="R57" i="1"/>
  <c r="J57" i="1"/>
  <c r="AL56" i="1"/>
  <c r="U54" i="1"/>
  <c r="M54" i="1"/>
  <c r="AI53" i="1"/>
  <c r="Z53" i="1"/>
  <c r="R53" i="1"/>
  <c r="U52" i="1"/>
  <c r="AM51" i="1"/>
  <c r="AE51" i="1"/>
  <c r="V51" i="1"/>
  <c r="AL50" i="1"/>
  <c r="AD50" i="1"/>
  <c r="T54" i="1"/>
  <c r="P57" i="1"/>
  <c r="AR56" i="1"/>
  <c r="AJ56" i="1"/>
  <c r="S56" i="1"/>
  <c r="K56" i="1"/>
  <c r="AK55" i="1"/>
  <c r="AC55" i="1"/>
  <c r="T55" i="1"/>
  <c r="L55" i="1"/>
  <c r="AJ54" i="1"/>
  <c r="S54" i="1"/>
  <c r="AO53" i="1"/>
  <c r="AG53" i="1"/>
  <c r="AJ52" i="1"/>
  <c r="AA52" i="1"/>
  <c r="S52" i="1"/>
  <c r="AK51" i="1"/>
  <c r="T51" i="1"/>
  <c r="AJ50" i="1"/>
  <c r="T50" i="1"/>
  <c r="C49" i="1"/>
  <c r="AK56" i="1"/>
  <c r="AK54" i="1"/>
  <c r="AC54" i="1"/>
  <c r="AK52" i="1"/>
  <c r="T52" i="1"/>
  <c r="AK50" i="1"/>
  <c r="AC50" i="1"/>
  <c r="AI58" i="1"/>
  <c r="Z58" i="1"/>
  <c r="R58" i="1"/>
  <c r="AI56" i="1"/>
  <c r="Z56" i="1"/>
  <c r="R56" i="1"/>
  <c r="AI54" i="1"/>
  <c r="Z54" i="1"/>
  <c r="R54" i="1"/>
  <c r="AI52" i="1"/>
  <c r="Z52" i="1"/>
  <c r="R52" i="1"/>
  <c r="AA51" i="1"/>
  <c r="S51" i="1"/>
  <c r="AI50" i="1"/>
  <c r="BA49" i="1"/>
  <c r="B49" i="1"/>
  <c r="AC52" i="1"/>
  <c r="Q58" i="1"/>
  <c r="I58" i="1"/>
  <c r="AM57" i="1"/>
  <c r="Q56" i="1"/>
  <c r="AQ55" i="1"/>
  <c r="AI55" i="1"/>
  <c r="Z55" i="1"/>
  <c r="R55" i="1"/>
  <c r="AP54" i="1"/>
  <c r="AH54" i="1"/>
  <c r="Z51" i="1"/>
  <c r="R51" i="1"/>
  <c r="R50" i="1"/>
  <c r="S60" i="1"/>
  <c r="AO60" i="1"/>
  <c r="S59" i="1"/>
  <c r="H17" i="1"/>
  <c r="AB56" i="1" l="1"/>
  <c r="E55" i="1"/>
  <c r="B51" i="1"/>
  <c r="BB49" i="1"/>
  <c r="B53" i="1"/>
  <c r="BA53" i="1"/>
  <c r="AZ52" i="1"/>
  <c r="B52" i="1"/>
  <c r="AZ53" i="1"/>
  <c r="C51" i="1"/>
  <c r="AZ54" i="1"/>
  <c r="AZ55" i="1"/>
  <c r="BA55" i="1"/>
  <c r="C53" i="1"/>
  <c r="D53" i="1" s="1"/>
  <c r="BA54" i="1"/>
  <c r="B55" i="1"/>
  <c r="C52" i="1"/>
  <c r="D52" i="1" s="1"/>
  <c r="BA56" i="1"/>
  <c r="BA50" i="1"/>
  <c r="B50" i="1"/>
  <c r="C50" i="1"/>
  <c r="AZ50" i="1"/>
  <c r="C55" i="1"/>
  <c r="D55" i="1" s="1"/>
  <c r="C54" i="1"/>
  <c r="D54" i="1" s="1"/>
  <c r="B54" i="1"/>
  <c r="BA52" i="1"/>
  <c r="AZ51" i="1"/>
  <c r="BA51" i="1"/>
  <c r="A49" i="1"/>
  <c r="W60" i="1"/>
  <c r="AS60" i="1"/>
  <c r="AR59" i="1"/>
  <c r="W59" i="1"/>
  <c r="AH60" i="1"/>
  <c r="L60" i="1"/>
  <c r="AH59" i="1"/>
  <c r="M59" i="1"/>
  <c r="X60" i="1"/>
  <c r="AS59" i="1"/>
  <c r="X59" i="1"/>
  <c r="T60" i="1"/>
  <c r="T59" i="1"/>
  <c r="AO59" i="1"/>
  <c r="AP60" i="1"/>
  <c r="Z60" i="1"/>
  <c r="Z59" i="1"/>
  <c r="AU59" i="1"/>
  <c r="Q59" i="1"/>
  <c r="Q60" i="1"/>
  <c r="AL59" i="1"/>
  <c r="AM59" i="1"/>
  <c r="AM60" i="1"/>
  <c r="M60" i="1"/>
  <c r="AI59" i="1"/>
  <c r="AI60" i="1"/>
  <c r="N59" i="1"/>
  <c r="AJ59" i="1"/>
  <c r="N60" i="1"/>
  <c r="AJ60" i="1"/>
  <c r="O59" i="1"/>
  <c r="R59" i="1"/>
  <c r="R60" i="1"/>
  <c r="AG60" i="1"/>
  <c r="L59" i="1"/>
  <c r="AG59" i="1"/>
  <c r="K60" i="1"/>
  <c r="Y59" i="1"/>
  <c r="AT59" i="1"/>
  <c r="Y60" i="1"/>
  <c r="I60" i="1"/>
  <c r="J59" i="1"/>
  <c r="AE60" i="1"/>
  <c r="AE59" i="1"/>
  <c r="AD60" i="1"/>
  <c r="I59" i="1"/>
  <c r="AD59" i="1"/>
  <c r="H60" i="1"/>
  <c r="V59" i="1"/>
  <c r="V60" i="1"/>
  <c r="AQ59" i="1"/>
  <c r="AR60" i="1"/>
  <c r="AN60" i="1"/>
  <c r="AN59" i="1"/>
  <c r="AP59" i="1"/>
  <c r="U59" i="1"/>
  <c r="AQ60" i="1"/>
  <c r="U60" i="1"/>
  <c r="J60" i="1"/>
  <c r="K59" i="1"/>
  <c r="AF59" i="1"/>
  <c r="AF60" i="1"/>
  <c r="AK60" i="1"/>
  <c r="P59" i="1"/>
  <c r="O60" i="1"/>
  <c r="AK59" i="1"/>
  <c r="E56" i="1" l="1"/>
  <c r="AB57" i="1"/>
  <c r="C56" i="1"/>
  <c r="D56" i="1" s="1"/>
  <c r="AZ56" i="1"/>
  <c r="B56" i="1"/>
  <c r="A52" i="1"/>
  <c r="A51" i="1"/>
  <c r="BB53" i="1"/>
  <c r="BB52" i="1"/>
  <c r="A54" i="1"/>
  <c r="BB51" i="1"/>
  <c r="BB54" i="1"/>
  <c r="A53" i="1"/>
  <c r="A50" i="1"/>
  <c r="BB55" i="1"/>
  <c r="BB56" i="1"/>
  <c r="BB50" i="1"/>
  <c r="A55" i="1"/>
  <c r="A56" i="1" l="1"/>
  <c r="AB58" i="1"/>
  <c r="E57" i="1"/>
  <c r="B57" i="1"/>
  <c r="A57" i="1" s="1"/>
  <c r="AZ57" i="1"/>
  <c r="C57" i="1"/>
  <c r="D57" i="1" s="1"/>
  <c r="BA57" i="1"/>
  <c r="BB57" i="1" l="1"/>
  <c r="E58" i="1"/>
  <c r="AB59" i="1"/>
  <c r="AZ58" i="1"/>
  <c r="C58" i="1"/>
  <c r="D58" i="1" s="1"/>
  <c r="B58" i="1"/>
  <c r="BA58" i="1"/>
  <c r="A58" i="1" l="1"/>
  <c r="BB58" i="1"/>
  <c r="E59" i="1"/>
  <c r="AB60" i="1"/>
  <c r="E60" i="1" s="1"/>
  <c r="AC59" i="1" l="1"/>
  <c r="AA59" i="1"/>
  <c r="AA60" i="1"/>
  <c r="AV59" i="1"/>
  <c r="H59" i="1"/>
  <c r="G60" i="1"/>
  <c r="B60" i="1" l="1"/>
  <c r="B59" i="1"/>
  <c r="BA60" i="1"/>
  <c r="AZ59" i="1"/>
  <c r="BA59" i="1"/>
  <c r="AZ60" i="1"/>
  <c r="C59" i="1"/>
  <c r="D59" i="1" s="1"/>
  <c r="C60" i="1"/>
  <c r="A60" i="1" l="1"/>
  <c r="D60" i="1"/>
  <c r="A59" i="1"/>
  <c r="BB60" i="1"/>
  <c r="BB59" i="1"/>
</calcChain>
</file>

<file path=xl/sharedStrings.xml><?xml version="1.0" encoding="utf-8"?>
<sst xmlns="http://schemas.openxmlformats.org/spreadsheetml/2006/main" count="38" uniqueCount="29">
  <si>
    <t>Parámetros</t>
  </si>
  <si>
    <t>Dosis</t>
  </si>
  <si>
    <t>Control de dosificación</t>
  </si>
  <si>
    <t>Peso recolectado</t>
  </si>
  <si>
    <t>Ancho de labor</t>
  </si>
  <si>
    <t>Tiempo de muestreo</t>
  </si>
  <si>
    <t>Velocidad de avance</t>
  </si>
  <si>
    <t>Distancia recorrida</t>
  </si>
  <si>
    <t>Kg</t>
  </si>
  <si>
    <t>km/h</t>
  </si>
  <si>
    <t>Seg</t>
  </si>
  <si>
    <t>m</t>
  </si>
  <si>
    <t xml:space="preserve">Dosis </t>
  </si>
  <si>
    <t>Diferencia %</t>
  </si>
  <si>
    <t>Kg/ha</t>
  </si>
  <si>
    <t>%</t>
  </si>
  <si>
    <t xml:space="preserve">Diferencia </t>
  </si>
  <si>
    <t>Control de distribución</t>
  </si>
  <si>
    <t>Supreficie de bandeja</t>
  </si>
  <si>
    <t>Distancia entre bandejas</t>
  </si>
  <si>
    <t>Cantidad de bandejas</t>
  </si>
  <si>
    <t>Cantidad de pasadas</t>
  </si>
  <si>
    <t>Izquierda</t>
  </si>
  <si>
    <t>Derecha</t>
  </si>
  <si>
    <t>Centro</t>
  </si>
  <si>
    <t>DST</t>
  </si>
  <si>
    <t>CV</t>
  </si>
  <si>
    <t>gr</t>
  </si>
  <si>
    <t xml:space="preserve">Ancho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</si>
</sst>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164" fontId="0" fillId="3" borderId="0" xfId="0" applyNumberFormat="1" applyFill="1"/>
    <xf numFmtId="0" fontId="2" fillId="0" borderId="0" xfId="0" applyFont="1"/>
    <xf numFmtId="0" fontId="2" fillId="0" borderId="7" xfId="0" applyFont="1" applyBorder="1"/>
    <xf numFmtId="164" fontId="0" fillId="4" borderId="0" xfId="0" applyNumberFormat="1" applyFill="1"/>
    <xf numFmtId="164" fontId="0" fillId="0" borderId="0" xfId="0" applyNumberFormat="1" applyFill="1"/>
    <xf numFmtId="164" fontId="3" fillId="0" borderId="0" xfId="0" applyNumberFormat="1" applyFont="1" applyFill="1"/>
    <xf numFmtId="2" fontId="0" fillId="4" borderId="0" xfId="0" applyNumberFormat="1" applyFill="1"/>
    <xf numFmtId="164" fontId="2" fillId="4" borderId="5" xfId="0" applyNumberFormat="1" applyFont="1" applyFill="1" applyBorder="1"/>
    <xf numFmtId="0" fontId="0" fillId="4" borderId="0" xfId="0" applyFill="1"/>
    <xf numFmtId="164" fontId="2" fillId="3" borderId="5" xfId="0" applyNumberFormat="1" applyFont="1" applyFill="1" applyBorder="1"/>
    <xf numFmtId="0" fontId="0" fillId="3" borderId="0" xfId="0" applyFill="1"/>
    <xf numFmtId="164" fontId="0" fillId="0" borderId="0" xfId="0" applyNumberFormat="1" applyBorder="1"/>
    <xf numFmtId="0" fontId="2" fillId="0" borderId="0" xfId="0" applyFont="1" applyAlignment="1">
      <alignment horizontal="center"/>
    </xf>
    <xf numFmtId="2" fontId="0" fillId="0" borderId="3" xfId="0" applyNumberFormat="1" applyBorder="1"/>
    <xf numFmtId="164" fontId="0" fillId="0" borderId="3" xfId="0" applyNumberFormat="1" applyBorder="1"/>
    <xf numFmtId="164" fontId="0" fillId="3" borderId="3" xfId="0" applyNumberFormat="1" applyFill="1" applyBorder="1"/>
    <xf numFmtId="2" fontId="0" fillId="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4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'distribución al volero'!$F$49:$AX$49</c:f>
              <c:numCache>
                <c:formatCode>0.0</c:formatCode>
                <c:ptCount val="45"/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9.4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10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10.5</c:v>
                </c:pt>
                <c:pt idx="26">
                  <c:v>9.6</c:v>
                </c:pt>
                <c:pt idx="27">
                  <c:v>10</c:v>
                </c:pt>
                <c:pt idx="28">
                  <c:v>9.4</c:v>
                </c:pt>
                <c:pt idx="29">
                  <c:v>9</c:v>
                </c:pt>
                <c:pt idx="30">
                  <c:v>7.1</c:v>
                </c:pt>
                <c:pt idx="31">
                  <c:v>4.8</c:v>
                </c:pt>
                <c:pt idx="32">
                  <c:v>3.2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D-4419-9C9E-AD432694A46D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'distribución al volero'!$F$50:$AX$50</c:f>
              <c:numCache>
                <c:formatCode>0.0</c:formatCode>
                <c:ptCount val="45"/>
                <c:pt idx="10">
                  <c:v>10</c:v>
                </c:pt>
                <c:pt idx="11">
                  <c:v>11</c:v>
                </c:pt>
                <c:pt idx="12">
                  <c:v>12.8</c:v>
                </c:pt>
                <c:pt idx="13">
                  <c:v>15.5</c:v>
                </c:pt>
                <c:pt idx="14">
                  <c:v>16.600000000000001</c:v>
                </c:pt>
                <c:pt idx="15">
                  <c:v>19</c:v>
                </c:pt>
                <c:pt idx="16">
                  <c:v>18.8</c:v>
                </c:pt>
                <c:pt idx="17">
                  <c:v>18.8</c:v>
                </c:pt>
                <c:pt idx="18">
                  <c:v>16.7</c:v>
                </c:pt>
                <c:pt idx="19">
                  <c:v>14.8</c:v>
                </c:pt>
                <c:pt idx="20">
                  <c:v>13</c:v>
                </c:pt>
                <c:pt idx="21">
                  <c:v>11</c:v>
                </c:pt>
                <c:pt idx="22">
                  <c:v>10</c:v>
                </c:pt>
                <c:pt idx="23">
                  <c:v>11</c:v>
                </c:pt>
                <c:pt idx="24">
                  <c:v>12.8</c:v>
                </c:pt>
                <c:pt idx="25">
                  <c:v>15.5</c:v>
                </c:pt>
                <c:pt idx="26">
                  <c:v>16.600000000000001</c:v>
                </c:pt>
                <c:pt idx="27">
                  <c:v>19</c:v>
                </c:pt>
                <c:pt idx="28">
                  <c:v>18.8</c:v>
                </c:pt>
                <c:pt idx="29">
                  <c:v>18.8</c:v>
                </c:pt>
                <c:pt idx="30">
                  <c:v>16.7</c:v>
                </c:pt>
                <c:pt idx="31">
                  <c:v>14.8</c:v>
                </c:pt>
                <c:pt idx="32">
                  <c:v>13</c:v>
                </c:pt>
                <c:pt idx="33">
                  <c:v>11</c:v>
                </c:pt>
                <c:pt idx="3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D-4419-9C9E-AD432694A46D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'distribución al volero'!$F$51:$AX$51</c:f>
              <c:numCache>
                <c:formatCode>0.0</c:formatCode>
                <c:ptCount val="45"/>
                <c:pt idx="9">
                  <c:v>10</c:v>
                </c:pt>
                <c:pt idx="10">
                  <c:v>10</c:v>
                </c:pt>
                <c:pt idx="11">
                  <c:v>10.8</c:v>
                </c:pt>
                <c:pt idx="12">
                  <c:v>13.5</c:v>
                </c:pt>
                <c:pt idx="13">
                  <c:v>14.6</c:v>
                </c:pt>
                <c:pt idx="14">
                  <c:v>17</c:v>
                </c:pt>
                <c:pt idx="15">
                  <c:v>18.399999999999999</c:v>
                </c:pt>
                <c:pt idx="16">
                  <c:v>18.399999999999999</c:v>
                </c:pt>
                <c:pt idx="17">
                  <c:v>16.899999999999999</c:v>
                </c:pt>
                <c:pt idx="18">
                  <c:v>14.399999999999999</c:v>
                </c:pt>
                <c:pt idx="19">
                  <c:v>13.2</c:v>
                </c:pt>
                <c:pt idx="20">
                  <c:v>10.8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10.8</c:v>
                </c:pt>
                <c:pt idx="25">
                  <c:v>13.5</c:v>
                </c:pt>
                <c:pt idx="26">
                  <c:v>14.6</c:v>
                </c:pt>
                <c:pt idx="27">
                  <c:v>17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16.899999999999999</c:v>
                </c:pt>
                <c:pt idx="31">
                  <c:v>14.399999999999999</c:v>
                </c:pt>
                <c:pt idx="32">
                  <c:v>13.2</c:v>
                </c:pt>
                <c:pt idx="33">
                  <c:v>10.8</c:v>
                </c:pt>
                <c:pt idx="34">
                  <c:v>10</c:v>
                </c:pt>
                <c:pt idx="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D-4419-9C9E-AD432694A46D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'distribución al volero'!$F$52:$AX$52</c:f>
              <c:numCache>
                <c:formatCode>0.0</c:formatCode>
                <c:ptCount val="45"/>
                <c:pt idx="8">
                  <c:v>10</c:v>
                </c:pt>
                <c:pt idx="9">
                  <c:v>10</c:v>
                </c:pt>
                <c:pt idx="10">
                  <c:v>9.8000000000000007</c:v>
                </c:pt>
                <c:pt idx="11">
                  <c:v>11.5</c:v>
                </c:pt>
                <c:pt idx="12">
                  <c:v>12.6</c:v>
                </c:pt>
                <c:pt idx="13">
                  <c:v>15</c:v>
                </c:pt>
                <c:pt idx="14">
                  <c:v>16.399999999999999</c:v>
                </c:pt>
                <c:pt idx="15">
                  <c:v>18</c:v>
                </c:pt>
                <c:pt idx="16">
                  <c:v>16.5</c:v>
                </c:pt>
                <c:pt idx="17">
                  <c:v>14.600000000000001</c:v>
                </c:pt>
                <c:pt idx="18">
                  <c:v>12.8</c:v>
                </c:pt>
                <c:pt idx="19">
                  <c:v>11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11.5</c:v>
                </c:pt>
                <c:pt idx="26">
                  <c:v>12.6</c:v>
                </c:pt>
                <c:pt idx="27">
                  <c:v>15</c:v>
                </c:pt>
                <c:pt idx="28">
                  <c:v>16.399999999999999</c:v>
                </c:pt>
                <c:pt idx="29">
                  <c:v>18</c:v>
                </c:pt>
                <c:pt idx="30">
                  <c:v>16.5</c:v>
                </c:pt>
                <c:pt idx="31">
                  <c:v>14.600000000000001</c:v>
                </c:pt>
                <c:pt idx="32">
                  <c:v>12.8</c:v>
                </c:pt>
                <c:pt idx="33">
                  <c:v>11</c:v>
                </c:pt>
                <c:pt idx="34">
                  <c:v>9.8000000000000007</c:v>
                </c:pt>
                <c:pt idx="35">
                  <c:v>10</c:v>
                </c:pt>
                <c:pt idx="3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5D-4419-9C9E-AD432694A46D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'distribución al volero'!$F$53:$AX$53</c:f>
              <c:numCache>
                <c:formatCode>0.0</c:formatCode>
                <c:ptCount val="45"/>
                <c:pt idx="7">
                  <c:v>10</c:v>
                </c:pt>
                <c:pt idx="8">
                  <c:v>10</c:v>
                </c:pt>
                <c:pt idx="9">
                  <c:v>9.8000000000000007</c:v>
                </c:pt>
                <c:pt idx="10">
                  <c:v>10.5</c:v>
                </c:pt>
                <c:pt idx="11">
                  <c:v>10.6</c:v>
                </c:pt>
                <c:pt idx="12">
                  <c:v>13</c:v>
                </c:pt>
                <c:pt idx="13">
                  <c:v>14.4</c:v>
                </c:pt>
                <c:pt idx="14">
                  <c:v>16</c:v>
                </c:pt>
                <c:pt idx="15">
                  <c:v>16.100000000000001</c:v>
                </c:pt>
                <c:pt idx="16">
                  <c:v>14.2</c:v>
                </c:pt>
                <c:pt idx="17">
                  <c:v>13</c:v>
                </c:pt>
                <c:pt idx="18">
                  <c:v>10.6</c:v>
                </c:pt>
                <c:pt idx="19">
                  <c:v>10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10.5</c:v>
                </c:pt>
                <c:pt idx="26">
                  <c:v>10.6</c:v>
                </c:pt>
                <c:pt idx="27">
                  <c:v>13</c:v>
                </c:pt>
                <c:pt idx="28">
                  <c:v>14.4</c:v>
                </c:pt>
                <c:pt idx="29">
                  <c:v>16</c:v>
                </c:pt>
                <c:pt idx="30">
                  <c:v>16.100000000000001</c:v>
                </c:pt>
                <c:pt idx="31">
                  <c:v>14.2</c:v>
                </c:pt>
                <c:pt idx="32">
                  <c:v>13</c:v>
                </c:pt>
                <c:pt idx="33">
                  <c:v>10.6</c:v>
                </c:pt>
                <c:pt idx="34">
                  <c:v>10</c:v>
                </c:pt>
                <c:pt idx="35">
                  <c:v>9.8000000000000007</c:v>
                </c:pt>
                <c:pt idx="36">
                  <c:v>10</c:v>
                </c:pt>
                <c:pt idx="3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5D-4419-9C9E-AD432694A46D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'distribución al volero'!$F$54:$AX$54</c:f>
              <c:numCache>
                <c:formatCode>0.0</c:formatCode>
                <c:ptCount val="45"/>
                <c:pt idx="6">
                  <c:v>10</c:v>
                </c:pt>
                <c:pt idx="7">
                  <c:v>10</c:v>
                </c:pt>
                <c:pt idx="8">
                  <c:v>9.8000000000000007</c:v>
                </c:pt>
                <c:pt idx="9">
                  <c:v>10.5</c:v>
                </c:pt>
                <c:pt idx="10">
                  <c:v>9.6</c:v>
                </c:pt>
                <c:pt idx="11">
                  <c:v>11</c:v>
                </c:pt>
                <c:pt idx="12">
                  <c:v>12.4</c:v>
                </c:pt>
                <c:pt idx="13">
                  <c:v>14</c:v>
                </c:pt>
                <c:pt idx="14">
                  <c:v>14.1</c:v>
                </c:pt>
                <c:pt idx="15">
                  <c:v>13.8</c:v>
                </c:pt>
                <c:pt idx="16">
                  <c:v>12.600000000000001</c:v>
                </c:pt>
                <c:pt idx="17">
                  <c:v>10.8</c:v>
                </c:pt>
                <c:pt idx="18">
                  <c:v>9.6</c:v>
                </c:pt>
                <c:pt idx="19">
                  <c:v>10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10.5</c:v>
                </c:pt>
                <c:pt idx="26">
                  <c:v>9.6</c:v>
                </c:pt>
                <c:pt idx="27">
                  <c:v>11</c:v>
                </c:pt>
                <c:pt idx="28">
                  <c:v>12.4</c:v>
                </c:pt>
                <c:pt idx="29">
                  <c:v>14</c:v>
                </c:pt>
                <c:pt idx="30">
                  <c:v>14.1</c:v>
                </c:pt>
                <c:pt idx="31">
                  <c:v>13.8</c:v>
                </c:pt>
                <c:pt idx="32">
                  <c:v>12.600000000000001</c:v>
                </c:pt>
                <c:pt idx="33">
                  <c:v>10.8</c:v>
                </c:pt>
                <c:pt idx="34">
                  <c:v>9.6</c:v>
                </c:pt>
                <c:pt idx="35">
                  <c:v>10</c:v>
                </c:pt>
                <c:pt idx="36">
                  <c:v>9.8000000000000007</c:v>
                </c:pt>
                <c:pt idx="37">
                  <c:v>10</c:v>
                </c:pt>
                <c:pt idx="3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5D-4419-9C9E-AD432694A46D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'distribución al volero'!$F$55:$AX$55</c:f>
              <c:numCache>
                <c:formatCode>0.0</c:formatCode>
                <c:ptCount val="45"/>
                <c:pt idx="5">
                  <c:v>10</c:v>
                </c:pt>
                <c:pt idx="6">
                  <c:v>10</c:v>
                </c:pt>
                <c:pt idx="7">
                  <c:v>9.8000000000000007</c:v>
                </c:pt>
                <c:pt idx="8">
                  <c:v>10.5</c:v>
                </c:pt>
                <c:pt idx="9">
                  <c:v>9.6</c:v>
                </c:pt>
                <c:pt idx="10">
                  <c:v>10</c:v>
                </c:pt>
                <c:pt idx="11">
                  <c:v>10.4</c:v>
                </c:pt>
                <c:pt idx="12">
                  <c:v>12</c:v>
                </c:pt>
                <c:pt idx="13">
                  <c:v>12.1</c:v>
                </c:pt>
                <c:pt idx="14">
                  <c:v>11.8</c:v>
                </c:pt>
                <c:pt idx="15">
                  <c:v>12.2</c:v>
                </c:pt>
                <c:pt idx="16">
                  <c:v>10.4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10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10.5</c:v>
                </c:pt>
                <c:pt idx="26">
                  <c:v>9.6</c:v>
                </c:pt>
                <c:pt idx="27">
                  <c:v>10</c:v>
                </c:pt>
                <c:pt idx="28">
                  <c:v>10.4</c:v>
                </c:pt>
                <c:pt idx="29">
                  <c:v>12</c:v>
                </c:pt>
                <c:pt idx="30">
                  <c:v>12.1</c:v>
                </c:pt>
                <c:pt idx="31">
                  <c:v>11.8</c:v>
                </c:pt>
                <c:pt idx="32">
                  <c:v>12.2</c:v>
                </c:pt>
                <c:pt idx="33">
                  <c:v>10.4</c:v>
                </c:pt>
                <c:pt idx="34">
                  <c:v>9.8000000000000007</c:v>
                </c:pt>
                <c:pt idx="35">
                  <c:v>9.6</c:v>
                </c:pt>
                <c:pt idx="36">
                  <c:v>10</c:v>
                </c:pt>
                <c:pt idx="37">
                  <c:v>9.8000000000000007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5D-4419-9C9E-AD432694A46D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'distribución al volero'!$F$56:$AX$56</c:f>
              <c:numCache>
                <c:formatCode>0.0</c:formatCode>
                <c:ptCount val="45"/>
                <c:pt idx="4">
                  <c:v>10</c:v>
                </c:pt>
                <c:pt idx="5">
                  <c:v>10</c:v>
                </c:pt>
                <c:pt idx="6">
                  <c:v>9.8000000000000007</c:v>
                </c:pt>
                <c:pt idx="7">
                  <c:v>10.5</c:v>
                </c:pt>
                <c:pt idx="8">
                  <c:v>9.6</c:v>
                </c:pt>
                <c:pt idx="9">
                  <c:v>10</c:v>
                </c:pt>
                <c:pt idx="10">
                  <c:v>9.4</c:v>
                </c:pt>
                <c:pt idx="11">
                  <c:v>10</c:v>
                </c:pt>
                <c:pt idx="12">
                  <c:v>10.1</c:v>
                </c:pt>
                <c:pt idx="13">
                  <c:v>9.8000000000000007</c:v>
                </c:pt>
                <c:pt idx="14">
                  <c:v>10.199999999999999</c:v>
                </c:pt>
                <c:pt idx="15">
                  <c:v>10</c:v>
                </c:pt>
                <c:pt idx="16">
                  <c:v>9.4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10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10.5</c:v>
                </c:pt>
                <c:pt idx="26">
                  <c:v>9.6</c:v>
                </c:pt>
                <c:pt idx="27">
                  <c:v>10</c:v>
                </c:pt>
                <c:pt idx="28">
                  <c:v>9.4</c:v>
                </c:pt>
                <c:pt idx="29">
                  <c:v>10</c:v>
                </c:pt>
                <c:pt idx="30">
                  <c:v>10.1</c:v>
                </c:pt>
                <c:pt idx="31">
                  <c:v>9.8000000000000007</c:v>
                </c:pt>
                <c:pt idx="32">
                  <c:v>10.199999999999999</c:v>
                </c:pt>
                <c:pt idx="33">
                  <c:v>10</c:v>
                </c:pt>
                <c:pt idx="34">
                  <c:v>9.4</c:v>
                </c:pt>
                <c:pt idx="35">
                  <c:v>9.8000000000000007</c:v>
                </c:pt>
                <c:pt idx="36">
                  <c:v>9.6</c:v>
                </c:pt>
                <c:pt idx="37">
                  <c:v>10</c:v>
                </c:pt>
                <c:pt idx="38">
                  <c:v>9.8000000000000007</c:v>
                </c:pt>
                <c:pt idx="39">
                  <c:v>10</c:v>
                </c:pt>
                <c:pt idx="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5D-4419-9C9E-AD432694A46D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'distribución al volero'!$F$57:$AX$57</c:f>
              <c:numCache>
                <c:formatCode>0.0</c:formatCode>
                <c:ptCount val="45"/>
                <c:pt idx="3">
                  <c:v>10</c:v>
                </c:pt>
                <c:pt idx="4">
                  <c:v>10</c:v>
                </c:pt>
                <c:pt idx="5">
                  <c:v>9.8000000000000007</c:v>
                </c:pt>
                <c:pt idx="6">
                  <c:v>10.5</c:v>
                </c:pt>
                <c:pt idx="7">
                  <c:v>9.6</c:v>
                </c:pt>
                <c:pt idx="8">
                  <c:v>10</c:v>
                </c:pt>
                <c:pt idx="9">
                  <c:v>9.4</c:v>
                </c:pt>
                <c:pt idx="10">
                  <c:v>9</c:v>
                </c:pt>
                <c:pt idx="11">
                  <c:v>8.1</c:v>
                </c:pt>
                <c:pt idx="12">
                  <c:v>7.8</c:v>
                </c:pt>
                <c:pt idx="13">
                  <c:v>8.1999999999999993</c:v>
                </c:pt>
                <c:pt idx="14">
                  <c:v>8</c:v>
                </c:pt>
                <c:pt idx="15">
                  <c:v>9</c:v>
                </c:pt>
                <c:pt idx="16">
                  <c:v>9.4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10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10.5</c:v>
                </c:pt>
                <c:pt idx="26">
                  <c:v>9.6</c:v>
                </c:pt>
                <c:pt idx="27">
                  <c:v>10</c:v>
                </c:pt>
                <c:pt idx="28">
                  <c:v>9.4</c:v>
                </c:pt>
                <c:pt idx="29">
                  <c:v>9</c:v>
                </c:pt>
                <c:pt idx="30">
                  <c:v>8.1</c:v>
                </c:pt>
                <c:pt idx="31">
                  <c:v>7.8</c:v>
                </c:pt>
                <c:pt idx="32">
                  <c:v>8.1999999999999993</c:v>
                </c:pt>
                <c:pt idx="33">
                  <c:v>8</c:v>
                </c:pt>
                <c:pt idx="34">
                  <c:v>9</c:v>
                </c:pt>
                <c:pt idx="35">
                  <c:v>9.4</c:v>
                </c:pt>
                <c:pt idx="36">
                  <c:v>9.8000000000000007</c:v>
                </c:pt>
                <c:pt idx="37">
                  <c:v>9.6</c:v>
                </c:pt>
                <c:pt idx="38">
                  <c:v>10</c:v>
                </c:pt>
                <c:pt idx="39">
                  <c:v>9.8000000000000007</c:v>
                </c:pt>
                <c:pt idx="40">
                  <c:v>10</c:v>
                </c:pt>
                <c:pt idx="4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5D-4419-9C9E-AD432694A46D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'distribución al volero'!$F$58:$AX$58</c:f>
              <c:numCache>
                <c:formatCode>0.0</c:formatCode>
                <c:ptCount val="45"/>
                <c:pt idx="2">
                  <c:v>10</c:v>
                </c:pt>
                <c:pt idx="3">
                  <c:v>10</c:v>
                </c:pt>
                <c:pt idx="4">
                  <c:v>9.8000000000000007</c:v>
                </c:pt>
                <c:pt idx="5">
                  <c:v>10.5</c:v>
                </c:pt>
                <c:pt idx="6">
                  <c:v>9.6</c:v>
                </c:pt>
                <c:pt idx="7">
                  <c:v>10</c:v>
                </c:pt>
                <c:pt idx="8">
                  <c:v>9.4</c:v>
                </c:pt>
                <c:pt idx="9">
                  <c:v>9</c:v>
                </c:pt>
                <c:pt idx="10">
                  <c:v>7.1</c:v>
                </c:pt>
                <c:pt idx="11">
                  <c:v>5.8</c:v>
                </c:pt>
                <c:pt idx="12">
                  <c:v>6.2</c:v>
                </c:pt>
                <c:pt idx="13">
                  <c:v>6</c:v>
                </c:pt>
                <c:pt idx="14">
                  <c:v>7</c:v>
                </c:pt>
                <c:pt idx="15">
                  <c:v>9</c:v>
                </c:pt>
                <c:pt idx="16">
                  <c:v>9.4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10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10.5</c:v>
                </c:pt>
                <c:pt idx="26">
                  <c:v>9.6</c:v>
                </c:pt>
                <c:pt idx="27">
                  <c:v>10</c:v>
                </c:pt>
                <c:pt idx="28">
                  <c:v>9.4</c:v>
                </c:pt>
                <c:pt idx="29">
                  <c:v>9</c:v>
                </c:pt>
                <c:pt idx="30">
                  <c:v>7.1</c:v>
                </c:pt>
                <c:pt idx="31">
                  <c:v>5.8</c:v>
                </c:pt>
                <c:pt idx="32">
                  <c:v>6.2</c:v>
                </c:pt>
                <c:pt idx="33">
                  <c:v>6</c:v>
                </c:pt>
                <c:pt idx="34">
                  <c:v>7</c:v>
                </c:pt>
                <c:pt idx="35">
                  <c:v>9</c:v>
                </c:pt>
                <c:pt idx="36">
                  <c:v>9.4</c:v>
                </c:pt>
                <c:pt idx="37">
                  <c:v>9.8000000000000007</c:v>
                </c:pt>
                <c:pt idx="38">
                  <c:v>9.6</c:v>
                </c:pt>
                <c:pt idx="39">
                  <c:v>10</c:v>
                </c:pt>
                <c:pt idx="40">
                  <c:v>9.8000000000000007</c:v>
                </c:pt>
                <c:pt idx="41">
                  <c:v>10</c:v>
                </c:pt>
                <c:pt idx="4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5D-4419-9C9E-AD432694A46D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'distribución al volero'!$F$59:$AX$59</c:f>
              <c:numCache>
                <c:formatCode>0.0</c:formatCode>
                <c:ptCount val="45"/>
                <c:pt idx="1">
                  <c:v>10</c:v>
                </c:pt>
                <c:pt idx="2">
                  <c:v>10</c:v>
                </c:pt>
                <c:pt idx="3">
                  <c:v>9.8000000000000007</c:v>
                </c:pt>
                <c:pt idx="4">
                  <c:v>10.5</c:v>
                </c:pt>
                <c:pt idx="5">
                  <c:v>9.6</c:v>
                </c:pt>
                <c:pt idx="6">
                  <c:v>10</c:v>
                </c:pt>
                <c:pt idx="7">
                  <c:v>9.4</c:v>
                </c:pt>
                <c:pt idx="8">
                  <c:v>9</c:v>
                </c:pt>
                <c:pt idx="9">
                  <c:v>7.1</c:v>
                </c:pt>
                <c:pt idx="10">
                  <c:v>4.8</c:v>
                </c:pt>
                <c:pt idx="11">
                  <c:v>4.2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9.4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10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10.5</c:v>
                </c:pt>
                <c:pt idx="26">
                  <c:v>9.6</c:v>
                </c:pt>
                <c:pt idx="27">
                  <c:v>10</c:v>
                </c:pt>
                <c:pt idx="28">
                  <c:v>9.4</c:v>
                </c:pt>
                <c:pt idx="29">
                  <c:v>9</c:v>
                </c:pt>
                <c:pt idx="30">
                  <c:v>7.1</c:v>
                </c:pt>
                <c:pt idx="31">
                  <c:v>4.8</c:v>
                </c:pt>
                <c:pt idx="32">
                  <c:v>4.2</c:v>
                </c:pt>
                <c:pt idx="33">
                  <c:v>4</c:v>
                </c:pt>
                <c:pt idx="34">
                  <c:v>5</c:v>
                </c:pt>
                <c:pt idx="35">
                  <c:v>7</c:v>
                </c:pt>
                <c:pt idx="36">
                  <c:v>9</c:v>
                </c:pt>
                <c:pt idx="37">
                  <c:v>9.4</c:v>
                </c:pt>
                <c:pt idx="38">
                  <c:v>9.8000000000000007</c:v>
                </c:pt>
                <c:pt idx="39">
                  <c:v>9.6</c:v>
                </c:pt>
                <c:pt idx="40">
                  <c:v>10</c:v>
                </c:pt>
                <c:pt idx="41">
                  <c:v>9.8000000000000007</c:v>
                </c:pt>
                <c:pt idx="42">
                  <c:v>10</c:v>
                </c:pt>
                <c:pt idx="4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5D-4419-9C9E-AD432694A46D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'distribución al volero'!$F$60:$AX$60</c:f>
              <c:numCache>
                <c:formatCode>0.0</c:formatCode>
                <c:ptCount val="45"/>
                <c:pt idx="0">
                  <c:v>10</c:v>
                </c:pt>
                <c:pt idx="1">
                  <c:v>10</c:v>
                </c:pt>
                <c:pt idx="2">
                  <c:v>9.8000000000000007</c:v>
                </c:pt>
                <c:pt idx="3">
                  <c:v>10.5</c:v>
                </c:pt>
                <c:pt idx="4">
                  <c:v>9.6</c:v>
                </c:pt>
                <c:pt idx="5">
                  <c:v>10</c:v>
                </c:pt>
                <c:pt idx="6">
                  <c:v>9.4</c:v>
                </c:pt>
                <c:pt idx="7">
                  <c:v>9</c:v>
                </c:pt>
                <c:pt idx="8">
                  <c:v>7.1</c:v>
                </c:pt>
                <c:pt idx="9">
                  <c:v>4.8</c:v>
                </c:pt>
                <c:pt idx="10">
                  <c:v>3.2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9</c:v>
                </c:pt>
                <c:pt idx="16">
                  <c:v>9.4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10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10.5</c:v>
                </c:pt>
                <c:pt idx="26">
                  <c:v>9.6</c:v>
                </c:pt>
                <c:pt idx="27">
                  <c:v>10</c:v>
                </c:pt>
                <c:pt idx="28">
                  <c:v>9.4</c:v>
                </c:pt>
                <c:pt idx="29">
                  <c:v>9</c:v>
                </c:pt>
                <c:pt idx="30">
                  <c:v>7.1</c:v>
                </c:pt>
                <c:pt idx="31">
                  <c:v>4.8</c:v>
                </c:pt>
                <c:pt idx="32">
                  <c:v>3.2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7</c:v>
                </c:pt>
                <c:pt idx="37">
                  <c:v>9</c:v>
                </c:pt>
                <c:pt idx="38">
                  <c:v>9.4</c:v>
                </c:pt>
                <c:pt idx="39">
                  <c:v>9.8000000000000007</c:v>
                </c:pt>
                <c:pt idx="40">
                  <c:v>9.6</c:v>
                </c:pt>
                <c:pt idx="41">
                  <c:v>10</c:v>
                </c:pt>
                <c:pt idx="42">
                  <c:v>9.8000000000000007</c:v>
                </c:pt>
                <c:pt idx="43">
                  <c:v>10</c:v>
                </c:pt>
                <c:pt idx="4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5D-4419-9C9E-AD432694A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93136"/>
        <c:axId val="571193968"/>
      </c:lineChart>
      <c:catAx>
        <c:axId val="57119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1193968"/>
        <c:crosses val="autoZero"/>
        <c:auto val="1"/>
        <c:lblAlgn val="ctr"/>
        <c:lblOffset val="100"/>
        <c:noMultiLvlLbl val="0"/>
      </c:catAx>
      <c:valAx>
        <c:axId val="5711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11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85725</xdr:colOff>
      <xdr:row>45</xdr:row>
      <xdr:rowOff>161925</xdr:rowOff>
    </xdr:from>
    <xdr:to>
      <xdr:col>42</xdr:col>
      <xdr:colOff>85725</xdr:colOff>
      <xdr:row>60</xdr:row>
      <xdr:rowOff>19050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6"/>
  <sheetViews>
    <sheetView tabSelected="1" workbookViewId="0">
      <selection activeCell="Q10" sqref="Q10"/>
    </sheetView>
  </sheetViews>
  <sheetFormatPr baseColWidth="10" defaultRowHeight="15" x14ac:dyDescent="0.25"/>
  <cols>
    <col min="1" max="1" width="21.5703125" bestFit="1" customWidth="1"/>
    <col min="7" max="30" width="6.7109375" customWidth="1"/>
    <col min="31" max="50" width="5.710937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4" spans="1:9" x14ac:dyDescent="0.25">
      <c r="A4" s="8" t="s">
        <v>2</v>
      </c>
      <c r="B4" s="6"/>
      <c r="C4" s="7"/>
      <c r="D4" s="7"/>
      <c r="E4" s="7"/>
      <c r="F4" s="6"/>
      <c r="G4" s="6"/>
      <c r="H4" s="6"/>
    </row>
    <row r="5" spans="1:9" x14ac:dyDescent="0.25">
      <c r="A5" t="s">
        <v>1</v>
      </c>
      <c r="C5">
        <v>50</v>
      </c>
      <c r="F5" t="s">
        <v>14</v>
      </c>
    </row>
    <row r="7" spans="1:9" ht="15.75" thickBot="1" x14ac:dyDescent="0.3"/>
    <row r="8" spans="1:9" ht="15.75" thickBot="1" x14ac:dyDescent="0.3">
      <c r="A8" t="s">
        <v>4</v>
      </c>
      <c r="C8" s="1">
        <v>18</v>
      </c>
      <c r="D8" s="2"/>
      <c r="E8" s="2"/>
      <c r="F8" t="s">
        <v>11</v>
      </c>
      <c r="H8" s="1">
        <v>18</v>
      </c>
    </row>
    <row r="9" spans="1:9" ht="15.75" thickBot="1" x14ac:dyDescent="0.3"/>
    <row r="10" spans="1:9" ht="15.75" thickBot="1" x14ac:dyDescent="0.3">
      <c r="A10" t="s">
        <v>5</v>
      </c>
      <c r="C10" s="1">
        <v>30</v>
      </c>
      <c r="D10" s="2"/>
      <c r="E10" s="2"/>
      <c r="F10" t="s">
        <v>10</v>
      </c>
      <c r="G10" t="s">
        <v>7</v>
      </c>
      <c r="H10" s="1">
        <v>66.7</v>
      </c>
    </row>
    <row r="11" spans="1:9" ht="15.75" thickBot="1" x14ac:dyDescent="0.3">
      <c r="A11" t="s">
        <v>6</v>
      </c>
      <c r="C11" s="1">
        <v>8</v>
      </c>
      <c r="D11" s="2"/>
      <c r="E11" s="2"/>
      <c r="F11" t="s">
        <v>9</v>
      </c>
    </row>
    <row r="12" spans="1:9" ht="15.75" thickBot="1" x14ac:dyDescent="0.3"/>
    <row r="13" spans="1:9" ht="15.75" thickBot="1" x14ac:dyDescent="0.3">
      <c r="A13" t="s">
        <v>3</v>
      </c>
      <c r="C13" s="1">
        <v>5.5</v>
      </c>
      <c r="D13" s="2"/>
      <c r="E13" s="2"/>
      <c r="F13" t="s">
        <v>8</v>
      </c>
      <c r="H13" s="1">
        <v>5.5</v>
      </c>
    </row>
    <row r="15" spans="1:9" ht="15.75" thickBot="1" x14ac:dyDescent="0.3"/>
    <row r="16" spans="1:9" ht="15.75" thickBot="1" x14ac:dyDescent="0.3">
      <c r="A16" t="s">
        <v>12</v>
      </c>
      <c r="C16" s="4">
        <f>(C13*3.6/C10)/(C8*C11)*10000</f>
        <v>45.833333333333336</v>
      </c>
      <c r="D16" s="25"/>
      <c r="E16" s="25"/>
      <c r="H16" s="4">
        <f>(H13/(H10*H8))*10000</f>
        <v>45.810428119273695</v>
      </c>
      <c r="I16" t="s">
        <v>14</v>
      </c>
    </row>
    <row r="17" spans="1:9" ht="15.75" thickBot="1" x14ac:dyDescent="0.3">
      <c r="A17" t="s">
        <v>13</v>
      </c>
      <c r="C17" s="4">
        <f>(C16-$C5)/$C5*100</f>
        <v>-8.3333333333333286</v>
      </c>
      <c r="D17" s="25"/>
      <c r="E17" s="25"/>
      <c r="H17" s="4">
        <f>(H16-$C5)/$C5*100</f>
        <v>-8.3791437614526103</v>
      </c>
      <c r="I17" t="s">
        <v>15</v>
      </c>
    </row>
    <row r="18" spans="1:9" ht="15.75" thickBot="1" x14ac:dyDescent="0.3">
      <c r="A18" t="s">
        <v>16</v>
      </c>
      <c r="C18" s="4">
        <f>C16-$C5</f>
        <v>-4.1666666666666643</v>
      </c>
      <c r="D18" s="25"/>
      <c r="E18" s="25"/>
      <c r="H18" s="4">
        <f>H16-$C5</f>
        <v>-4.1895718807263052</v>
      </c>
      <c r="I18" t="s">
        <v>14</v>
      </c>
    </row>
    <row r="21" spans="1:9" x14ac:dyDescent="0.25">
      <c r="A21" s="8" t="s">
        <v>17</v>
      </c>
      <c r="B21" s="6"/>
      <c r="C21" s="7"/>
      <c r="D21" s="7"/>
      <c r="E21" s="7"/>
      <c r="F21" s="6"/>
      <c r="G21" s="6"/>
      <c r="H21" s="6"/>
    </row>
    <row r="22" spans="1:9" ht="15.75" thickBot="1" x14ac:dyDescent="0.3"/>
    <row r="23" spans="1:9" ht="15.75" thickBot="1" x14ac:dyDescent="0.3">
      <c r="A23" t="s">
        <v>18</v>
      </c>
      <c r="C23" s="1">
        <v>0.5</v>
      </c>
      <c r="D23" s="2"/>
      <c r="E23" s="2"/>
      <c r="G23">
        <f>(C16/10)*C23*C29</f>
        <v>9.1666666666666679</v>
      </c>
    </row>
    <row r="24" spans="1:9" ht="15.75" thickBot="1" x14ac:dyDescent="0.3"/>
    <row r="25" spans="1:9" ht="15.75" thickBot="1" x14ac:dyDescent="0.3">
      <c r="A25" t="s">
        <v>19</v>
      </c>
      <c r="C25" s="1">
        <v>1</v>
      </c>
      <c r="D25" s="2"/>
      <c r="E25" s="2"/>
    </row>
    <row r="26" spans="1:9" ht="15.75" thickBot="1" x14ac:dyDescent="0.3"/>
    <row r="27" spans="1:9" ht="15.75" thickBot="1" x14ac:dyDescent="0.3">
      <c r="A27" t="s">
        <v>20</v>
      </c>
      <c r="C27" s="1">
        <v>23</v>
      </c>
      <c r="D27" s="2"/>
      <c r="E27" s="2"/>
    </row>
    <row r="28" spans="1:9" ht="15.75" thickBot="1" x14ac:dyDescent="0.3"/>
    <row r="29" spans="1:9" ht="15.75" thickBot="1" x14ac:dyDescent="0.3">
      <c r="A29" t="s">
        <v>21</v>
      </c>
      <c r="C29" s="1">
        <v>4</v>
      </c>
      <c r="D29" s="2"/>
      <c r="E29" s="2"/>
    </row>
    <row r="31" spans="1:9" ht="15.75" thickBot="1" x14ac:dyDescent="0.3">
      <c r="B31" s="13" t="s">
        <v>22</v>
      </c>
      <c r="C31" s="13" t="s">
        <v>24</v>
      </c>
      <c r="D31" s="13"/>
      <c r="E31" s="13"/>
      <c r="F31" s="13" t="s">
        <v>23</v>
      </c>
    </row>
    <row r="32" spans="1:9" ht="15.75" thickBot="1" x14ac:dyDescent="0.3">
      <c r="A32">
        <v>1</v>
      </c>
      <c r="B32" s="1">
        <v>10</v>
      </c>
      <c r="C32" s="9">
        <v>10</v>
      </c>
      <c r="D32" s="9"/>
      <c r="E32" s="9"/>
      <c r="F32" s="1">
        <v>10</v>
      </c>
    </row>
    <row r="33" spans="1:50" x14ac:dyDescent="0.25">
      <c r="A33">
        <v>2</v>
      </c>
      <c r="B33" s="11">
        <v>9.8000000000000007</v>
      </c>
      <c r="F33" s="11">
        <v>9.8000000000000007</v>
      </c>
    </row>
    <row r="34" spans="1:50" x14ac:dyDescent="0.25">
      <c r="A34">
        <v>3</v>
      </c>
      <c r="B34" s="11">
        <v>10</v>
      </c>
      <c r="F34" s="11">
        <v>10.5</v>
      </c>
    </row>
    <row r="35" spans="1:50" x14ac:dyDescent="0.25">
      <c r="A35">
        <v>4</v>
      </c>
      <c r="B35" s="11">
        <v>9.6</v>
      </c>
      <c r="F35" s="11">
        <v>9.6</v>
      </c>
    </row>
    <row r="36" spans="1:50" x14ac:dyDescent="0.25">
      <c r="A36">
        <v>5</v>
      </c>
      <c r="B36" s="11">
        <v>9.8000000000000007</v>
      </c>
      <c r="F36" s="11">
        <v>10</v>
      </c>
    </row>
    <row r="37" spans="1:50" x14ac:dyDescent="0.25">
      <c r="A37">
        <v>6</v>
      </c>
      <c r="B37" s="11">
        <v>9.4</v>
      </c>
      <c r="F37" s="11">
        <v>9.4</v>
      </c>
    </row>
    <row r="38" spans="1:50" x14ac:dyDescent="0.25">
      <c r="A38">
        <v>7</v>
      </c>
      <c r="B38" s="11">
        <v>9</v>
      </c>
      <c r="F38" s="11">
        <v>9</v>
      </c>
    </row>
    <row r="39" spans="1:50" x14ac:dyDescent="0.25">
      <c r="A39">
        <v>8</v>
      </c>
      <c r="B39" s="11">
        <v>7</v>
      </c>
      <c r="F39" s="11">
        <v>7.1</v>
      </c>
    </row>
    <row r="40" spans="1:50" x14ac:dyDescent="0.25">
      <c r="A40">
        <v>9</v>
      </c>
      <c r="B40" s="11">
        <v>5</v>
      </c>
      <c r="F40" s="11">
        <v>4.8</v>
      </c>
    </row>
    <row r="41" spans="1:50" x14ac:dyDescent="0.25">
      <c r="A41">
        <v>10</v>
      </c>
      <c r="B41" s="11">
        <v>3</v>
      </c>
      <c r="F41" s="11">
        <v>3.2</v>
      </c>
    </row>
    <row r="42" spans="1:50" ht="15.75" thickBot="1" x14ac:dyDescent="0.3">
      <c r="A42">
        <v>11</v>
      </c>
      <c r="B42" s="12">
        <v>2</v>
      </c>
      <c r="F42" s="12">
        <v>1</v>
      </c>
    </row>
    <row r="44" spans="1:50" x14ac:dyDescent="0.25">
      <c r="Q44">
        <v>11</v>
      </c>
      <c r="R44">
        <v>10</v>
      </c>
      <c r="S44">
        <v>9</v>
      </c>
      <c r="T44">
        <v>8</v>
      </c>
      <c r="U44">
        <v>7</v>
      </c>
      <c r="V44">
        <v>6</v>
      </c>
      <c r="W44">
        <v>5</v>
      </c>
      <c r="X44">
        <v>4</v>
      </c>
      <c r="Y44">
        <v>3</v>
      </c>
      <c r="Z44">
        <v>2</v>
      </c>
      <c r="AA44">
        <v>1</v>
      </c>
      <c r="AB44" s="24">
        <v>0</v>
      </c>
      <c r="AC44">
        <v>1</v>
      </c>
      <c r="AD44">
        <v>2</v>
      </c>
      <c r="AE44">
        <v>3</v>
      </c>
      <c r="AF44">
        <v>4</v>
      </c>
      <c r="AG44">
        <v>5</v>
      </c>
      <c r="AH44">
        <v>6</v>
      </c>
      <c r="AI44">
        <v>7</v>
      </c>
      <c r="AJ44">
        <v>8</v>
      </c>
      <c r="AK44">
        <v>9</v>
      </c>
      <c r="AL44">
        <v>10</v>
      </c>
      <c r="AM44">
        <v>11</v>
      </c>
    </row>
    <row r="45" spans="1:50" x14ac:dyDescent="0.25">
      <c r="Q45" s="5">
        <f>Q49</f>
        <v>1</v>
      </c>
      <c r="R45" s="5">
        <f t="shared" ref="R45:AM45" si="0">R49</f>
        <v>3</v>
      </c>
      <c r="S45" s="5">
        <f t="shared" si="0"/>
        <v>5</v>
      </c>
      <c r="T45" s="5">
        <f t="shared" si="0"/>
        <v>7</v>
      </c>
      <c r="U45" s="5">
        <f t="shared" si="0"/>
        <v>9</v>
      </c>
      <c r="V45" s="5">
        <f t="shared" si="0"/>
        <v>9.4</v>
      </c>
      <c r="W45" s="5">
        <f t="shared" si="0"/>
        <v>9.8000000000000007</v>
      </c>
      <c r="X45" s="5">
        <f t="shared" si="0"/>
        <v>9.6</v>
      </c>
      <c r="Y45" s="5">
        <f t="shared" si="0"/>
        <v>10</v>
      </c>
      <c r="Z45" s="5">
        <f t="shared" si="0"/>
        <v>9.8000000000000007</v>
      </c>
      <c r="AA45" s="5">
        <f>AA49</f>
        <v>10</v>
      </c>
      <c r="AB45" s="5">
        <f t="shared" si="0"/>
        <v>10</v>
      </c>
      <c r="AC45" s="5">
        <f t="shared" si="0"/>
        <v>10</v>
      </c>
      <c r="AD45" s="5">
        <f t="shared" si="0"/>
        <v>9.8000000000000007</v>
      </c>
      <c r="AE45" s="5">
        <f t="shared" si="0"/>
        <v>10.5</v>
      </c>
      <c r="AF45" s="5">
        <f t="shared" si="0"/>
        <v>9.6</v>
      </c>
      <c r="AG45" s="5">
        <f t="shared" si="0"/>
        <v>10</v>
      </c>
      <c r="AH45" s="5">
        <f t="shared" si="0"/>
        <v>9.4</v>
      </c>
      <c r="AI45" s="5">
        <f t="shared" si="0"/>
        <v>9</v>
      </c>
      <c r="AJ45" s="5">
        <f t="shared" si="0"/>
        <v>7.1</v>
      </c>
      <c r="AK45" s="5">
        <f t="shared" si="0"/>
        <v>4.8</v>
      </c>
      <c r="AL45" s="5">
        <f t="shared" si="0"/>
        <v>3.2</v>
      </c>
      <c r="AM45" s="5">
        <f t="shared" si="0"/>
        <v>1</v>
      </c>
    </row>
    <row r="47" spans="1:50" ht="15.75" thickBot="1" x14ac:dyDescent="0.3"/>
    <row r="48" spans="1:50" s="15" customFormat="1" x14ac:dyDescent="0.25">
      <c r="A48" s="26" t="s">
        <v>26</v>
      </c>
      <c r="B48" s="26" t="s">
        <v>25</v>
      </c>
      <c r="C48" s="26" t="s">
        <v>27</v>
      </c>
      <c r="D48" s="26" t="s">
        <v>1</v>
      </c>
      <c r="E48" s="26" t="s">
        <v>28</v>
      </c>
      <c r="F48" s="15">
        <v>22</v>
      </c>
      <c r="G48" s="15">
        <v>21</v>
      </c>
      <c r="H48" s="15">
        <v>20</v>
      </c>
      <c r="I48" s="15">
        <v>19</v>
      </c>
      <c r="J48" s="15">
        <v>18</v>
      </c>
      <c r="K48" s="15">
        <v>17</v>
      </c>
      <c r="L48" s="15">
        <v>16</v>
      </c>
      <c r="M48" s="15">
        <v>15</v>
      </c>
      <c r="N48" s="15">
        <v>14</v>
      </c>
      <c r="O48" s="15">
        <v>13</v>
      </c>
      <c r="P48" s="15">
        <v>12</v>
      </c>
      <c r="Q48" s="15">
        <v>11</v>
      </c>
      <c r="R48" s="15">
        <v>10</v>
      </c>
      <c r="S48" s="15">
        <v>9</v>
      </c>
      <c r="T48" s="15">
        <v>8</v>
      </c>
      <c r="U48" s="15">
        <v>7</v>
      </c>
      <c r="V48" s="15">
        <v>6</v>
      </c>
      <c r="W48" s="15">
        <v>5</v>
      </c>
      <c r="X48" s="15">
        <v>4</v>
      </c>
      <c r="Y48" s="15">
        <v>3</v>
      </c>
      <c r="Z48" s="15">
        <v>2</v>
      </c>
      <c r="AA48" s="15">
        <v>1</v>
      </c>
      <c r="AB48" s="16">
        <v>0</v>
      </c>
      <c r="AC48" s="15">
        <v>1</v>
      </c>
      <c r="AD48" s="15">
        <v>2</v>
      </c>
      <c r="AE48" s="15">
        <v>3</v>
      </c>
      <c r="AF48" s="15">
        <v>4</v>
      </c>
      <c r="AG48" s="15">
        <v>5</v>
      </c>
      <c r="AH48" s="15">
        <v>6</v>
      </c>
      <c r="AI48" s="15">
        <v>7</v>
      </c>
      <c r="AJ48" s="15">
        <v>8</v>
      </c>
      <c r="AK48" s="15">
        <v>9</v>
      </c>
      <c r="AL48" s="15">
        <v>10</v>
      </c>
      <c r="AM48" s="15">
        <v>11</v>
      </c>
      <c r="AN48" s="15">
        <v>12</v>
      </c>
      <c r="AO48" s="15">
        <v>13</v>
      </c>
      <c r="AP48" s="15">
        <v>14</v>
      </c>
      <c r="AQ48" s="15">
        <v>15</v>
      </c>
      <c r="AR48" s="15">
        <v>16</v>
      </c>
      <c r="AS48" s="15">
        <v>17</v>
      </c>
      <c r="AT48" s="15">
        <v>18</v>
      </c>
      <c r="AU48" s="15">
        <v>19</v>
      </c>
      <c r="AV48" s="15">
        <v>20</v>
      </c>
      <c r="AW48" s="15">
        <v>21</v>
      </c>
      <c r="AX48" s="15">
        <v>22</v>
      </c>
    </row>
    <row r="49" spans="1:54" s="22" customFormat="1" x14ac:dyDescent="0.25">
      <c r="A49" s="30">
        <f>B49/C49*100</f>
        <v>40.082396755626448</v>
      </c>
      <c r="B49" s="30">
        <f>STDEVA(F49:AB49)</f>
        <v>3.1264269469388632</v>
      </c>
      <c r="C49" s="30">
        <f>AVERAGE(F49:AB49)</f>
        <v>7.8000000000000007</v>
      </c>
      <c r="D49" s="30">
        <f>((C49/C$29)/$C$23)*10</f>
        <v>39</v>
      </c>
      <c r="E49" s="30">
        <f>COUNT(F49:AY49)/2</f>
        <v>11.5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>
        <v>1</v>
      </c>
      <c r="R49" s="17">
        <f>B41</f>
        <v>3</v>
      </c>
      <c r="S49" s="17">
        <f>B40</f>
        <v>5</v>
      </c>
      <c r="T49" s="17">
        <f>B39</f>
        <v>7</v>
      </c>
      <c r="U49" s="17">
        <f>B38</f>
        <v>9</v>
      </c>
      <c r="V49" s="17">
        <f>B37</f>
        <v>9.4</v>
      </c>
      <c r="W49" s="17">
        <f>B36</f>
        <v>9.8000000000000007</v>
      </c>
      <c r="X49" s="17">
        <f>B35</f>
        <v>9.6</v>
      </c>
      <c r="Y49" s="17">
        <f>B34</f>
        <v>10</v>
      </c>
      <c r="Z49" s="17">
        <f>B33</f>
        <v>9.8000000000000007</v>
      </c>
      <c r="AA49" s="17">
        <f>B32</f>
        <v>10</v>
      </c>
      <c r="AB49" s="21">
        <f>C32</f>
        <v>10</v>
      </c>
      <c r="AC49" s="17">
        <f>F32</f>
        <v>10</v>
      </c>
      <c r="AD49" s="17">
        <f>F33</f>
        <v>9.8000000000000007</v>
      </c>
      <c r="AE49" s="17">
        <f>F34</f>
        <v>10.5</v>
      </c>
      <c r="AF49" s="17">
        <f>F35</f>
        <v>9.6</v>
      </c>
      <c r="AG49" s="17">
        <f>F36</f>
        <v>10</v>
      </c>
      <c r="AH49" s="17">
        <f>F37</f>
        <v>9.4</v>
      </c>
      <c r="AI49" s="17">
        <f>F38</f>
        <v>9</v>
      </c>
      <c r="AJ49" s="17">
        <f>F39</f>
        <v>7.1</v>
      </c>
      <c r="AK49" s="17">
        <f>F40</f>
        <v>4.8</v>
      </c>
      <c r="AL49" s="17">
        <f>F41</f>
        <v>3.2</v>
      </c>
      <c r="AM49" s="17">
        <f>F42</f>
        <v>1</v>
      </c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Z49" s="20">
        <f>STDEVA(F49:AW49)</f>
        <v>3.1081621477585295</v>
      </c>
      <c r="BA49" s="20">
        <f>AVERAGE(F49:AW49)</f>
        <v>7.7391304347826084</v>
      </c>
      <c r="BB49" s="20">
        <f>AZ49/BA49*100</f>
        <v>40.161645729464148</v>
      </c>
    </row>
    <row r="50" spans="1:54" x14ac:dyDescent="0.25">
      <c r="A50" s="31">
        <f t="shared" ref="A50:A60" si="1">B50/C50*100</f>
        <v>23.423257518050367</v>
      </c>
      <c r="B50" s="31">
        <f t="shared" ref="B50:B60" si="2">STDEVA(F50:AB50)</f>
        <v>3.3873633949180531</v>
      </c>
      <c r="C50" s="31">
        <f>AVERAGE(F50:AB50)</f>
        <v>14.461538461538462</v>
      </c>
      <c r="D50" s="30">
        <f t="shared" ref="D50:D60" si="3">((C50/C$29)/$C$23)*10</f>
        <v>72.307692307692307</v>
      </c>
      <c r="E50" s="30">
        <f t="shared" ref="E50:E60" si="4">COUNT(F50:AY50)/2</f>
        <v>12.5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>
        <f>P49+AB49</f>
        <v>10</v>
      </c>
      <c r="Q50" s="5">
        <f>Q49+AC49</f>
        <v>11</v>
      </c>
      <c r="R50" s="5">
        <f>R49+AD49</f>
        <v>12.8</v>
      </c>
      <c r="S50" s="5">
        <f t="shared" ref="S50:Z50" si="5">S49+AE49</f>
        <v>15.5</v>
      </c>
      <c r="T50" s="5">
        <f t="shared" si="5"/>
        <v>16.600000000000001</v>
      </c>
      <c r="U50" s="5">
        <f t="shared" si="5"/>
        <v>19</v>
      </c>
      <c r="V50" s="5">
        <f t="shared" si="5"/>
        <v>18.8</v>
      </c>
      <c r="W50" s="5">
        <f t="shared" si="5"/>
        <v>18.8</v>
      </c>
      <c r="X50" s="5">
        <f t="shared" si="5"/>
        <v>16.7</v>
      </c>
      <c r="Y50" s="5">
        <f t="shared" si="5"/>
        <v>14.8</v>
      </c>
      <c r="Z50" s="5">
        <f t="shared" si="5"/>
        <v>13</v>
      </c>
      <c r="AA50" s="5">
        <f>AA49+AM49</f>
        <v>11</v>
      </c>
      <c r="AB50" s="23">
        <f>AB49</f>
        <v>10</v>
      </c>
      <c r="AC50" s="5">
        <f>AC49+Q49</f>
        <v>11</v>
      </c>
      <c r="AD50" s="5">
        <f t="shared" ref="AD50:AL50" si="6">AD49+R49</f>
        <v>12.8</v>
      </c>
      <c r="AE50" s="5">
        <f t="shared" si="6"/>
        <v>15.5</v>
      </c>
      <c r="AF50" s="5">
        <f t="shared" si="6"/>
        <v>16.600000000000001</v>
      </c>
      <c r="AG50" s="5">
        <f t="shared" si="6"/>
        <v>19</v>
      </c>
      <c r="AH50" s="5">
        <f t="shared" si="6"/>
        <v>18.8</v>
      </c>
      <c r="AI50" s="5">
        <f t="shared" si="6"/>
        <v>18.8</v>
      </c>
      <c r="AJ50" s="5">
        <f t="shared" si="6"/>
        <v>16.7</v>
      </c>
      <c r="AK50" s="5">
        <f t="shared" si="6"/>
        <v>14.8</v>
      </c>
      <c r="AL50" s="5">
        <f t="shared" si="6"/>
        <v>13</v>
      </c>
      <c r="AM50" s="5">
        <f>AM49+AA49</f>
        <v>11</v>
      </c>
      <c r="AN50" s="5">
        <f>AN49+AB49</f>
        <v>10</v>
      </c>
      <c r="AO50" s="5"/>
      <c r="AP50" s="5"/>
      <c r="AQ50" s="5"/>
      <c r="AR50" s="5"/>
      <c r="AS50" s="5"/>
      <c r="AT50" s="5"/>
      <c r="AU50" s="5"/>
      <c r="AV50" s="5"/>
      <c r="AW50" s="5"/>
      <c r="AZ50" s="3">
        <f>STDEVA(F50:AW50)</f>
        <v>3.2575553205842382</v>
      </c>
      <c r="BA50" s="3">
        <f>AVERAGE(F50:AW50)</f>
        <v>14.64</v>
      </c>
      <c r="BB50" s="3">
        <f t="shared" ref="BB50:BB58" si="7">AZ50/BA50*100</f>
        <v>22.251060932952445</v>
      </c>
    </row>
    <row r="51" spans="1:54" x14ac:dyDescent="0.25">
      <c r="A51" s="31">
        <f t="shared" si="1"/>
        <v>23.551646860814085</v>
      </c>
      <c r="B51" s="31">
        <f>STDEVA(F51:AA51)</f>
        <v>3.2247639547883908</v>
      </c>
      <c r="C51" s="31">
        <f>AVERAGE(F51:AA51)</f>
        <v>13.692307692307695</v>
      </c>
      <c r="D51" s="30">
        <f t="shared" si="3"/>
        <v>68.461538461538481</v>
      </c>
      <c r="E51" s="30">
        <f t="shared" si="4"/>
        <v>13.5</v>
      </c>
      <c r="F51" s="5"/>
      <c r="G51" s="5"/>
      <c r="H51" s="5"/>
      <c r="I51" s="5"/>
      <c r="J51" s="5"/>
      <c r="K51" s="5"/>
      <c r="L51" s="5"/>
      <c r="M51" s="5"/>
      <c r="N51" s="5"/>
      <c r="O51" s="5">
        <f t="shared" ref="O51:Y51" si="8">O49+AB49</f>
        <v>10</v>
      </c>
      <c r="P51" s="5">
        <f t="shared" si="8"/>
        <v>10</v>
      </c>
      <c r="Q51" s="5">
        <f t="shared" si="8"/>
        <v>10.8</v>
      </c>
      <c r="R51" s="5">
        <f t="shared" si="8"/>
        <v>13.5</v>
      </c>
      <c r="S51" s="5">
        <f t="shared" si="8"/>
        <v>14.6</v>
      </c>
      <c r="T51" s="5">
        <f t="shared" si="8"/>
        <v>17</v>
      </c>
      <c r="U51" s="5">
        <f t="shared" si="8"/>
        <v>18.399999999999999</v>
      </c>
      <c r="V51" s="5">
        <f t="shared" si="8"/>
        <v>18.399999999999999</v>
      </c>
      <c r="W51" s="5">
        <f t="shared" si="8"/>
        <v>16.899999999999999</v>
      </c>
      <c r="X51" s="5">
        <f t="shared" si="8"/>
        <v>14.399999999999999</v>
      </c>
      <c r="Y51" s="5">
        <f t="shared" si="8"/>
        <v>13.2</v>
      </c>
      <c r="Z51" s="5">
        <f>Z49+AM49</f>
        <v>10.8</v>
      </c>
      <c r="AA51" s="14">
        <f t="shared" ref="AA51:AA60" si="9">AA$49</f>
        <v>10</v>
      </c>
      <c r="AB51" s="23">
        <f t="shared" ref="AB51:AB60" si="10">AB50</f>
        <v>10</v>
      </c>
      <c r="AC51" s="14">
        <f>AC$49</f>
        <v>10</v>
      </c>
      <c r="AD51" s="5">
        <f>AD49+Q49</f>
        <v>10.8</v>
      </c>
      <c r="AE51" s="5">
        <f t="shared" ref="AE51:AN51" si="11">AE49+R49</f>
        <v>13.5</v>
      </c>
      <c r="AF51" s="5">
        <f t="shared" si="11"/>
        <v>14.6</v>
      </c>
      <c r="AG51" s="5">
        <f t="shared" si="11"/>
        <v>17</v>
      </c>
      <c r="AH51" s="5">
        <f t="shared" si="11"/>
        <v>18.399999999999999</v>
      </c>
      <c r="AI51" s="5">
        <f t="shared" si="11"/>
        <v>18.399999999999999</v>
      </c>
      <c r="AJ51" s="5">
        <f t="shared" si="11"/>
        <v>16.899999999999999</v>
      </c>
      <c r="AK51" s="5">
        <f t="shared" si="11"/>
        <v>14.399999999999999</v>
      </c>
      <c r="AL51" s="5">
        <f t="shared" si="11"/>
        <v>13.2</v>
      </c>
      <c r="AM51" s="5">
        <f>AM49+Z49</f>
        <v>10.8</v>
      </c>
      <c r="AN51" s="5">
        <f t="shared" si="11"/>
        <v>10</v>
      </c>
      <c r="AO51" s="5">
        <f>AO49+AB49</f>
        <v>10</v>
      </c>
      <c r="AP51" s="5"/>
      <c r="AQ51" s="5"/>
      <c r="AR51" s="5"/>
      <c r="AS51" s="5"/>
      <c r="AT51" s="5"/>
      <c r="AU51" s="5"/>
      <c r="AV51" s="5"/>
      <c r="AW51" s="5"/>
      <c r="AZ51" s="3">
        <f t="shared" ref="AZ51:AZ59" si="12">STDEVA(F51:AW51)</f>
        <v>3.1786951039856812</v>
      </c>
      <c r="BA51" s="3">
        <f t="shared" ref="BA51:BA60" si="13">AVERAGE(F51:AW51)</f>
        <v>13.555555555555554</v>
      </c>
      <c r="BB51" s="3">
        <f t="shared" si="7"/>
        <v>23.449390111369784</v>
      </c>
    </row>
    <row r="52" spans="1:54" x14ac:dyDescent="0.25">
      <c r="A52" s="31">
        <f t="shared" si="1"/>
        <v>22.870794109035792</v>
      </c>
      <c r="B52" s="31">
        <f t="shared" si="2"/>
        <v>2.8664728616658195</v>
      </c>
      <c r="C52" s="31">
        <f t="shared" ref="C52:C60" si="14">AVERAGE(F52:AB52)</f>
        <v>12.533333333333335</v>
      </c>
      <c r="D52" s="30">
        <f t="shared" si="3"/>
        <v>62.666666666666671</v>
      </c>
      <c r="E52" s="30">
        <f t="shared" si="4"/>
        <v>14.5</v>
      </c>
      <c r="F52" s="5"/>
      <c r="G52" s="5"/>
      <c r="H52" s="5"/>
      <c r="I52" s="5"/>
      <c r="J52" s="5"/>
      <c r="K52" s="5"/>
      <c r="L52" s="5"/>
      <c r="M52" s="5"/>
      <c r="N52" s="5">
        <f t="shared" ref="N52:X52" si="15">N49+AB49</f>
        <v>10</v>
      </c>
      <c r="O52" s="5">
        <f t="shared" si="15"/>
        <v>10</v>
      </c>
      <c r="P52" s="5">
        <f t="shared" si="15"/>
        <v>9.8000000000000007</v>
      </c>
      <c r="Q52" s="5">
        <f t="shared" si="15"/>
        <v>11.5</v>
      </c>
      <c r="R52" s="5">
        <f t="shared" si="15"/>
        <v>12.6</v>
      </c>
      <c r="S52" s="5">
        <f t="shared" si="15"/>
        <v>15</v>
      </c>
      <c r="T52" s="5">
        <f t="shared" si="15"/>
        <v>16.399999999999999</v>
      </c>
      <c r="U52" s="5">
        <f t="shared" si="15"/>
        <v>18</v>
      </c>
      <c r="V52" s="5">
        <f t="shared" si="15"/>
        <v>16.5</v>
      </c>
      <c r="W52" s="5">
        <f t="shared" si="15"/>
        <v>14.600000000000001</v>
      </c>
      <c r="X52" s="5">
        <f t="shared" si="15"/>
        <v>12.8</v>
      </c>
      <c r="Y52" s="5">
        <f>Y49+AM49</f>
        <v>11</v>
      </c>
      <c r="Z52" s="14">
        <f t="shared" ref="Z52:Z60" si="16">Z$49</f>
        <v>9.8000000000000007</v>
      </c>
      <c r="AA52" s="14">
        <f t="shared" si="9"/>
        <v>10</v>
      </c>
      <c r="AB52" s="23">
        <f t="shared" si="10"/>
        <v>10</v>
      </c>
      <c r="AC52" s="14">
        <f t="shared" ref="AC52:AL60" si="17">AC$49</f>
        <v>10</v>
      </c>
      <c r="AD52" s="14">
        <f t="shared" si="17"/>
        <v>9.8000000000000007</v>
      </c>
      <c r="AE52" s="5">
        <f>AE49+Q49</f>
        <v>11.5</v>
      </c>
      <c r="AF52" s="5">
        <f t="shared" ref="AF52:AP52" si="18">AF49+R49</f>
        <v>12.6</v>
      </c>
      <c r="AG52" s="5">
        <f t="shared" si="18"/>
        <v>15</v>
      </c>
      <c r="AH52" s="5">
        <f t="shared" si="18"/>
        <v>16.399999999999999</v>
      </c>
      <c r="AI52" s="5">
        <f t="shared" si="18"/>
        <v>18</v>
      </c>
      <c r="AJ52" s="5">
        <f t="shared" si="18"/>
        <v>16.5</v>
      </c>
      <c r="AK52" s="5">
        <f t="shared" si="18"/>
        <v>14.600000000000001</v>
      </c>
      <c r="AL52" s="5">
        <f t="shared" si="18"/>
        <v>12.8</v>
      </c>
      <c r="AM52" s="5">
        <f t="shared" si="18"/>
        <v>11</v>
      </c>
      <c r="AN52" s="5">
        <f t="shared" si="18"/>
        <v>9.8000000000000007</v>
      </c>
      <c r="AO52" s="5">
        <f t="shared" si="18"/>
        <v>10</v>
      </c>
      <c r="AP52" s="5">
        <f t="shared" si="18"/>
        <v>10</v>
      </c>
      <c r="AQ52" s="5"/>
      <c r="AR52" s="5"/>
      <c r="AS52" s="5"/>
      <c r="AT52" s="5"/>
      <c r="AU52" s="5"/>
      <c r="AV52" s="5"/>
      <c r="AW52" s="5"/>
      <c r="AZ52" s="3">
        <f>STDEVA(F52:AW52)</f>
        <v>2.8248109052193731</v>
      </c>
      <c r="BA52" s="3">
        <f t="shared" si="13"/>
        <v>12.620689655172416</v>
      </c>
      <c r="BB52" s="3">
        <f t="shared" si="7"/>
        <v>22.382381489443116</v>
      </c>
    </row>
    <row r="53" spans="1:54" x14ac:dyDescent="0.25">
      <c r="A53" s="31">
        <f t="shared" si="1"/>
        <v>19.686389866569527</v>
      </c>
      <c r="B53" s="31">
        <f t="shared" si="2"/>
        <v>2.3131508093219195</v>
      </c>
      <c r="C53" s="31">
        <f t="shared" si="14"/>
        <v>11.750000000000002</v>
      </c>
      <c r="D53" s="30">
        <f t="shared" si="3"/>
        <v>58.750000000000007</v>
      </c>
      <c r="E53" s="30">
        <f t="shared" si="4"/>
        <v>15.5</v>
      </c>
      <c r="F53" s="5"/>
      <c r="G53" s="5"/>
      <c r="H53" s="5"/>
      <c r="I53" s="5"/>
      <c r="J53" s="5"/>
      <c r="K53" s="5"/>
      <c r="L53" s="5"/>
      <c r="M53" s="5">
        <f t="shared" ref="M53:W53" si="19">M49+AB49</f>
        <v>10</v>
      </c>
      <c r="N53" s="5">
        <f t="shared" si="19"/>
        <v>10</v>
      </c>
      <c r="O53" s="5">
        <f t="shared" si="19"/>
        <v>9.8000000000000007</v>
      </c>
      <c r="P53" s="5">
        <f t="shared" si="19"/>
        <v>10.5</v>
      </c>
      <c r="Q53" s="5">
        <f t="shared" si="19"/>
        <v>10.6</v>
      </c>
      <c r="R53" s="5">
        <f t="shared" si="19"/>
        <v>13</v>
      </c>
      <c r="S53" s="5">
        <f t="shared" si="19"/>
        <v>14.4</v>
      </c>
      <c r="T53" s="5">
        <f t="shared" si="19"/>
        <v>16</v>
      </c>
      <c r="U53" s="5">
        <f t="shared" si="19"/>
        <v>16.100000000000001</v>
      </c>
      <c r="V53" s="5">
        <f t="shared" si="19"/>
        <v>14.2</v>
      </c>
      <c r="W53" s="5">
        <f t="shared" si="19"/>
        <v>13</v>
      </c>
      <c r="X53" s="5">
        <f>X49+AM49</f>
        <v>10.6</v>
      </c>
      <c r="Y53" s="14">
        <f t="shared" ref="Y53:Y60" si="20">Y$49</f>
        <v>10</v>
      </c>
      <c r="Z53" s="14">
        <f t="shared" si="16"/>
        <v>9.8000000000000007</v>
      </c>
      <c r="AA53" s="14">
        <f t="shared" si="9"/>
        <v>10</v>
      </c>
      <c r="AB53" s="23">
        <f t="shared" si="10"/>
        <v>10</v>
      </c>
      <c r="AC53" s="14">
        <f t="shared" si="17"/>
        <v>10</v>
      </c>
      <c r="AD53" s="14">
        <f t="shared" si="17"/>
        <v>9.8000000000000007</v>
      </c>
      <c r="AE53" s="14">
        <f>AE$49</f>
        <v>10.5</v>
      </c>
      <c r="AF53" s="5">
        <f>Q49+AF49</f>
        <v>10.6</v>
      </c>
      <c r="AG53" s="5">
        <f t="shared" ref="AG53:AQ53" si="21">R49+AG49</f>
        <v>13</v>
      </c>
      <c r="AH53" s="5">
        <f t="shared" si="21"/>
        <v>14.4</v>
      </c>
      <c r="AI53" s="5">
        <f t="shared" si="21"/>
        <v>16</v>
      </c>
      <c r="AJ53" s="5">
        <f t="shared" si="21"/>
        <v>16.100000000000001</v>
      </c>
      <c r="AK53" s="5">
        <f t="shared" si="21"/>
        <v>14.2</v>
      </c>
      <c r="AL53" s="5">
        <f t="shared" si="21"/>
        <v>13</v>
      </c>
      <c r="AM53" s="5">
        <f t="shared" si="21"/>
        <v>10.6</v>
      </c>
      <c r="AN53" s="5">
        <f t="shared" si="21"/>
        <v>10</v>
      </c>
      <c r="AO53" s="5">
        <f>Z49+AO49</f>
        <v>9.8000000000000007</v>
      </c>
      <c r="AP53" s="5">
        <f t="shared" si="21"/>
        <v>10</v>
      </c>
      <c r="AQ53" s="5">
        <f t="shared" si="21"/>
        <v>10</v>
      </c>
      <c r="AR53" s="5"/>
      <c r="AS53" s="5"/>
      <c r="AT53" s="5"/>
      <c r="AU53" s="5"/>
      <c r="AV53" s="5"/>
      <c r="AW53" s="5"/>
      <c r="AZ53" s="3">
        <f t="shared" si="12"/>
        <v>2.2902598810136445</v>
      </c>
      <c r="BA53" s="3">
        <f t="shared" si="13"/>
        <v>11.806451612903228</v>
      </c>
      <c r="BB53" s="3">
        <f t="shared" si="7"/>
        <v>19.398376041372394</v>
      </c>
    </row>
    <row r="54" spans="1:54" x14ac:dyDescent="0.25">
      <c r="A54" s="31">
        <f t="shared" si="1"/>
        <v>14.824199453245646</v>
      </c>
      <c r="B54" s="31">
        <f t="shared" si="2"/>
        <v>1.6393820571824596</v>
      </c>
      <c r="C54" s="31">
        <f t="shared" si="14"/>
        <v>11.058823529411764</v>
      </c>
      <c r="D54" s="30">
        <f t="shared" si="3"/>
        <v>55.294117647058826</v>
      </c>
      <c r="E54" s="30">
        <f t="shared" si="4"/>
        <v>16.5</v>
      </c>
      <c r="F54" s="5"/>
      <c r="G54" s="5"/>
      <c r="H54" s="5"/>
      <c r="I54" s="5"/>
      <c r="J54" s="5"/>
      <c r="K54" s="5"/>
      <c r="L54" s="5">
        <f t="shared" ref="L54:V54" si="22">L49+AB49</f>
        <v>10</v>
      </c>
      <c r="M54" s="5">
        <f t="shared" si="22"/>
        <v>10</v>
      </c>
      <c r="N54" s="5">
        <f t="shared" si="22"/>
        <v>9.8000000000000007</v>
      </c>
      <c r="O54" s="5">
        <f t="shared" si="22"/>
        <v>10.5</v>
      </c>
      <c r="P54" s="5">
        <f t="shared" si="22"/>
        <v>9.6</v>
      </c>
      <c r="Q54" s="5">
        <f t="shared" si="22"/>
        <v>11</v>
      </c>
      <c r="R54" s="5">
        <f t="shared" si="22"/>
        <v>12.4</v>
      </c>
      <c r="S54" s="5">
        <f t="shared" si="22"/>
        <v>14</v>
      </c>
      <c r="T54" s="5">
        <f t="shared" si="22"/>
        <v>14.1</v>
      </c>
      <c r="U54" s="5">
        <f t="shared" si="22"/>
        <v>13.8</v>
      </c>
      <c r="V54" s="5">
        <f t="shared" si="22"/>
        <v>12.600000000000001</v>
      </c>
      <c r="W54" s="5">
        <f>W49+AM49</f>
        <v>10.8</v>
      </c>
      <c r="X54" s="14">
        <f t="shared" ref="X54:X60" si="23">X$49</f>
        <v>9.6</v>
      </c>
      <c r="Y54" s="14">
        <f t="shared" si="20"/>
        <v>10</v>
      </c>
      <c r="Z54" s="14">
        <f t="shared" si="16"/>
        <v>9.8000000000000007</v>
      </c>
      <c r="AA54" s="14">
        <f t="shared" si="9"/>
        <v>10</v>
      </c>
      <c r="AB54" s="23">
        <f t="shared" si="10"/>
        <v>10</v>
      </c>
      <c r="AC54" s="14">
        <f t="shared" si="17"/>
        <v>10</v>
      </c>
      <c r="AD54" s="14">
        <f t="shared" si="17"/>
        <v>9.8000000000000007</v>
      </c>
      <c r="AE54" s="14">
        <f t="shared" si="17"/>
        <v>10.5</v>
      </c>
      <c r="AF54" s="14">
        <f t="shared" si="17"/>
        <v>9.6</v>
      </c>
      <c r="AG54" s="5">
        <f>AG49+Q49</f>
        <v>11</v>
      </c>
      <c r="AH54" s="5">
        <f t="shared" ref="AH54:AP54" si="24">AH49+R49</f>
        <v>12.4</v>
      </c>
      <c r="AI54" s="5">
        <f t="shared" si="24"/>
        <v>14</v>
      </c>
      <c r="AJ54" s="5">
        <f t="shared" si="24"/>
        <v>14.1</v>
      </c>
      <c r="AK54" s="5">
        <f t="shared" si="24"/>
        <v>13.8</v>
      </c>
      <c r="AL54" s="5">
        <f t="shared" si="24"/>
        <v>12.600000000000001</v>
      </c>
      <c r="AM54" s="5">
        <f t="shared" si="24"/>
        <v>10.8</v>
      </c>
      <c r="AN54" s="5">
        <f t="shared" si="24"/>
        <v>9.6</v>
      </c>
      <c r="AO54" s="5">
        <f t="shared" si="24"/>
        <v>10</v>
      </c>
      <c r="AP54" s="5">
        <f t="shared" si="24"/>
        <v>9.8000000000000007</v>
      </c>
      <c r="AQ54" s="5">
        <f>AQ49+AA49</f>
        <v>10</v>
      </c>
      <c r="AR54" s="5">
        <f>AR49+AB49</f>
        <v>10</v>
      </c>
      <c r="AS54" s="5"/>
      <c r="AT54" s="5"/>
      <c r="AU54" s="5"/>
      <c r="AV54" s="5"/>
      <c r="AW54" s="5"/>
      <c r="AZ54" s="3">
        <f t="shared" si="12"/>
        <v>1.6283357371031382</v>
      </c>
      <c r="BA54" s="3">
        <f t="shared" si="13"/>
        <v>11.090909090909093</v>
      </c>
      <c r="BB54" s="3">
        <f t="shared" si="7"/>
        <v>14.68171566240534</v>
      </c>
    </row>
    <row r="55" spans="1:54" ht="15.75" thickBot="1" x14ac:dyDescent="0.3">
      <c r="A55" s="31">
        <f t="shared" si="1"/>
        <v>8.6714316119256551</v>
      </c>
      <c r="B55" s="31">
        <f t="shared" si="2"/>
        <v>0.90568285724556841</v>
      </c>
      <c r="C55" s="31">
        <f t="shared" si="14"/>
        <v>10.444444444444445</v>
      </c>
      <c r="D55" s="30">
        <f t="shared" si="3"/>
        <v>52.222222222222221</v>
      </c>
      <c r="E55" s="30">
        <f t="shared" si="4"/>
        <v>17.5</v>
      </c>
      <c r="F55" s="5"/>
      <c r="G55" s="5"/>
      <c r="H55" s="5"/>
      <c r="I55" s="5"/>
      <c r="J55" s="5"/>
      <c r="K55" s="5">
        <f t="shared" ref="K55:U55" si="25">K49+AB49</f>
        <v>10</v>
      </c>
      <c r="L55" s="5">
        <f t="shared" si="25"/>
        <v>10</v>
      </c>
      <c r="M55" s="5">
        <f t="shared" si="25"/>
        <v>9.8000000000000007</v>
      </c>
      <c r="N55" s="5">
        <f t="shared" si="25"/>
        <v>10.5</v>
      </c>
      <c r="O55" s="5">
        <f t="shared" si="25"/>
        <v>9.6</v>
      </c>
      <c r="P55" s="5">
        <f t="shared" si="25"/>
        <v>10</v>
      </c>
      <c r="Q55" s="5">
        <f t="shared" si="25"/>
        <v>10.4</v>
      </c>
      <c r="R55" s="5">
        <f t="shared" si="25"/>
        <v>12</v>
      </c>
      <c r="S55" s="5">
        <f t="shared" si="25"/>
        <v>12.1</v>
      </c>
      <c r="T55" s="5">
        <f t="shared" si="25"/>
        <v>11.8</v>
      </c>
      <c r="U55" s="5">
        <f t="shared" si="25"/>
        <v>12.2</v>
      </c>
      <c r="V55" s="5">
        <f>V49+AM49</f>
        <v>10.4</v>
      </c>
      <c r="W55" s="14">
        <f t="shared" ref="W55:W60" si="26">W$49</f>
        <v>9.8000000000000007</v>
      </c>
      <c r="X55" s="14">
        <f t="shared" si="23"/>
        <v>9.6</v>
      </c>
      <c r="Y55" s="14">
        <f t="shared" si="20"/>
        <v>10</v>
      </c>
      <c r="Z55" s="14">
        <f t="shared" si="16"/>
        <v>9.8000000000000007</v>
      </c>
      <c r="AA55" s="14">
        <f t="shared" si="9"/>
        <v>10</v>
      </c>
      <c r="AB55" s="23">
        <f t="shared" si="10"/>
        <v>10</v>
      </c>
      <c r="AC55" s="14">
        <f t="shared" si="17"/>
        <v>10</v>
      </c>
      <c r="AD55" s="14">
        <f t="shared" si="17"/>
        <v>9.8000000000000007</v>
      </c>
      <c r="AE55" s="14">
        <f t="shared" si="17"/>
        <v>10.5</v>
      </c>
      <c r="AF55" s="14">
        <f t="shared" si="17"/>
        <v>9.6</v>
      </c>
      <c r="AG55" s="14">
        <f t="shared" si="17"/>
        <v>10</v>
      </c>
      <c r="AH55" s="5">
        <f>Q49+AH49</f>
        <v>10.4</v>
      </c>
      <c r="AI55" s="5">
        <f>R49+AI49</f>
        <v>12</v>
      </c>
      <c r="AJ55" s="5">
        <f t="shared" ref="AJ55:AQ55" si="27">S49+AJ49</f>
        <v>12.1</v>
      </c>
      <c r="AK55" s="5">
        <f>T49+AK49</f>
        <v>11.8</v>
      </c>
      <c r="AL55" s="5">
        <f>U49+AL49</f>
        <v>12.2</v>
      </c>
      <c r="AM55" s="5">
        <f>V49+AM49</f>
        <v>10.4</v>
      </c>
      <c r="AN55" s="5">
        <f>W49+AN49</f>
        <v>9.8000000000000007</v>
      </c>
      <c r="AO55" s="5">
        <f t="shared" si="27"/>
        <v>9.6</v>
      </c>
      <c r="AP55" s="5">
        <f t="shared" si="27"/>
        <v>10</v>
      </c>
      <c r="AQ55" s="5">
        <f t="shared" si="27"/>
        <v>9.8000000000000007</v>
      </c>
      <c r="AR55" s="5">
        <f>AA49+AR49</f>
        <v>10</v>
      </c>
      <c r="AS55" s="5">
        <f>AB49+AS49</f>
        <v>10</v>
      </c>
      <c r="AT55" s="5"/>
      <c r="AU55" s="5"/>
      <c r="AV55" s="5"/>
      <c r="AW55" s="5"/>
      <c r="AZ55" s="3">
        <f t="shared" si="12"/>
        <v>0.9023778112773575</v>
      </c>
      <c r="BA55" s="3">
        <f t="shared" si="13"/>
        <v>10.457142857142859</v>
      </c>
      <c r="BB55" s="3">
        <f t="shared" si="7"/>
        <v>8.6292960094829265</v>
      </c>
    </row>
    <row r="56" spans="1:54" s="9" customFormat="1" ht="15.75" thickBot="1" x14ac:dyDescent="0.3">
      <c r="A56" s="32">
        <f t="shared" si="1"/>
        <v>2.7049904791475798</v>
      </c>
      <c r="B56" s="33">
        <f t="shared" si="2"/>
        <v>0.26765168951565527</v>
      </c>
      <c r="C56" s="33">
        <f t="shared" si="14"/>
        <v>9.8947368421052637</v>
      </c>
      <c r="D56" s="34">
        <f t="shared" si="3"/>
        <v>49.473684210526315</v>
      </c>
      <c r="E56" s="34">
        <f t="shared" si="4"/>
        <v>18.5</v>
      </c>
      <c r="F56" s="28"/>
      <c r="G56" s="28"/>
      <c r="H56" s="28"/>
      <c r="I56" s="28"/>
      <c r="J56" s="28">
        <f t="shared" ref="J56:T56" si="28">J49+AB49</f>
        <v>10</v>
      </c>
      <c r="K56" s="28">
        <f t="shared" si="28"/>
        <v>10</v>
      </c>
      <c r="L56" s="28">
        <f t="shared" si="28"/>
        <v>9.8000000000000007</v>
      </c>
      <c r="M56" s="28">
        <f t="shared" si="28"/>
        <v>10.5</v>
      </c>
      <c r="N56" s="28">
        <f t="shared" si="28"/>
        <v>9.6</v>
      </c>
      <c r="O56" s="28">
        <f t="shared" si="28"/>
        <v>10</v>
      </c>
      <c r="P56" s="28">
        <f t="shared" si="28"/>
        <v>9.4</v>
      </c>
      <c r="Q56" s="28">
        <f t="shared" si="28"/>
        <v>10</v>
      </c>
      <c r="R56" s="28">
        <f t="shared" si="28"/>
        <v>10.1</v>
      </c>
      <c r="S56" s="28">
        <f t="shared" si="28"/>
        <v>9.8000000000000007</v>
      </c>
      <c r="T56" s="28">
        <f t="shared" si="28"/>
        <v>10.199999999999999</v>
      </c>
      <c r="U56" s="28">
        <f>U49+AM49</f>
        <v>10</v>
      </c>
      <c r="V56" s="29">
        <f>V$49</f>
        <v>9.4</v>
      </c>
      <c r="W56" s="29">
        <f t="shared" si="26"/>
        <v>9.8000000000000007</v>
      </c>
      <c r="X56" s="29">
        <f t="shared" si="23"/>
        <v>9.6</v>
      </c>
      <c r="Y56" s="29">
        <f t="shared" si="20"/>
        <v>10</v>
      </c>
      <c r="Z56" s="29">
        <f t="shared" si="16"/>
        <v>9.8000000000000007</v>
      </c>
      <c r="AA56" s="29">
        <f t="shared" si="9"/>
        <v>10</v>
      </c>
      <c r="AB56" s="23">
        <f t="shared" si="10"/>
        <v>10</v>
      </c>
      <c r="AC56" s="29">
        <f t="shared" si="17"/>
        <v>10</v>
      </c>
      <c r="AD56" s="29">
        <f t="shared" si="17"/>
        <v>9.8000000000000007</v>
      </c>
      <c r="AE56" s="29">
        <f t="shared" si="17"/>
        <v>10.5</v>
      </c>
      <c r="AF56" s="29">
        <f t="shared" si="17"/>
        <v>9.6</v>
      </c>
      <c r="AG56" s="29">
        <f t="shared" si="17"/>
        <v>10</v>
      </c>
      <c r="AH56" s="29">
        <f t="shared" si="17"/>
        <v>9.4</v>
      </c>
      <c r="AI56" s="28">
        <f>AI49+Q49</f>
        <v>10</v>
      </c>
      <c r="AJ56" s="28">
        <f t="shared" ref="AJ56:AQ56" si="29">AJ49+R49</f>
        <v>10.1</v>
      </c>
      <c r="AK56" s="28">
        <f t="shared" si="29"/>
        <v>9.8000000000000007</v>
      </c>
      <c r="AL56" s="28">
        <f t="shared" si="29"/>
        <v>10.199999999999999</v>
      </c>
      <c r="AM56" s="28">
        <f t="shared" si="29"/>
        <v>10</v>
      </c>
      <c r="AN56" s="28">
        <f t="shared" si="29"/>
        <v>9.4</v>
      </c>
      <c r="AO56" s="28">
        <f t="shared" si="29"/>
        <v>9.8000000000000007</v>
      </c>
      <c r="AP56" s="28">
        <f t="shared" si="29"/>
        <v>9.6</v>
      </c>
      <c r="AQ56" s="28">
        <f t="shared" si="29"/>
        <v>10</v>
      </c>
      <c r="AR56" s="28">
        <f>AR49+Z49</f>
        <v>9.8000000000000007</v>
      </c>
      <c r="AS56" s="28">
        <f>AS49+AA49</f>
        <v>10</v>
      </c>
      <c r="AT56" s="28">
        <f>AT49+AB49</f>
        <v>10</v>
      </c>
      <c r="AU56" s="28"/>
      <c r="AV56" s="28"/>
      <c r="AW56" s="28"/>
      <c r="AY56" s="10"/>
      <c r="AZ56" s="27">
        <f t="shared" si="12"/>
        <v>0.26706051996002939</v>
      </c>
      <c r="BA56" s="27">
        <f t="shared" si="13"/>
        <v>9.891891891891893</v>
      </c>
      <c r="BB56" s="27">
        <f t="shared" si="7"/>
        <v>2.699792141672428</v>
      </c>
    </row>
    <row r="57" spans="1:54" x14ac:dyDescent="0.25">
      <c r="A57" s="31">
        <f t="shared" si="1"/>
        <v>8.4191612323995475</v>
      </c>
      <c r="B57" s="31">
        <f t="shared" si="2"/>
        <v>0.79140115584555748</v>
      </c>
      <c r="C57" s="31">
        <f t="shared" si="14"/>
        <v>9.4</v>
      </c>
      <c r="D57" s="30">
        <f t="shared" si="3"/>
        <v>47</v>
      </c>
      <c r="E57" s="30">
        <f t="shared" si="4"/>
        <v>19.5</v>
      </c>
      <c r="F57" s="5"/>
      <c r="G57" s="5"/>
      <c r="H57" s="5"/>
      <c r="I57" s="5">
        <f t="shared" ref="I57:S57" si="30">I49+AB49</f>
        <v>10</v>
      </c>
      <c r="J57" s="5">
        <f t="shared" si="30"/>
        <v>10</v>
      </c>
      <c r="K57" s="5">
        <f t="shared" si="30"/>
        <v>9.8000000000000007</v>
      </c>
      <c r="L57" s="5">
        <f t="shared" si="30"/>
        <v>10.5</v>
      </c>
      <c r="M57" s="5">
        <f t="shared" si="30"/>
        <v>9.6</v>
      </c>
      <c r="N57" s="5">
        <f t="shared" si="30"/>
        <v>10</v>
      </c>
      <c r="O57" s="5">
        <f t="shared" si="30"/>
        <v>9.4</v>
      </c>
      <c r="P57" s="5">
        <f t="shared" si="30"/>
        <v>9</v>
      </c>
      <c r="Q57" s="5">
        <f t="shared" si="30"/>
        <v>8.1</v>
      </c>
      <c r="R57" s="5">
        <f t="shared" si="30"/>
        <v>7.8</v>
      </c>
      <c r="S57" s="5">
        <f t="shared" si="30"/>
        <v>8.1999999999999993</v>
      </c>
      <c r="T57" s="5">
        <f>T49+AM49</f>
        <v>8</v>
      </c>
      <c r="U57" s="14">
        <f>U$49</f>
        <v>9</v>
      </c>
      <c r="V57" s="14">
        <f>V$49</f>
        <v>9.4</v>
      </c>
      <c r="W57" s="14">
        <f t="shared" si="26"/>
        <v>9.8000000000000007</v>
      </c>
      <c r="X57" s="14">
        <f t="shared" si="23"/>
        <v>9.6</v>
      </c>
      <c r="Y57" s="14">
        <f t="shared" si="20"/>
        <v>10</v>
      </c>
      <c r="Z57" s="14">
        <f t="shared" si="16"/>
        <v>9.8000000000000007</v>
      </c>
      <c r="AA57" s="14">
        <f t="shared" si="9"/>
        <v>10</v>
      </c>
      <c r="AB57" s="23">
        <f t="shared" si="10"/>
        <v>10</v>
      </c>
      <c r="AC57" s="14">
        <f t="shared" si="17"/>
        <v>10</v>
      </c>
      <c r="AD57" s="14">
        <f t="shared" si="17"/>
        <v>9.8000000000000007</v>
      </c>
      <c r="AE57" s="14">
        <f t="shared" si="17"/>
        <v>10.5</v>
      </c>
      <c r="AF57" s="14">
        <f t="shared" si="17"/>
        <v>9.6</v>
      </c>
      <c r="AG57" s="14">
        <f t="shared" si="17"/>
        <v>10</v>
      </c>
      <c r="AH57" s="14">
        <f t="shared" si="17"/>
        <v>9.4</v>
      </c>
      <c r="AI57" s="14">
        <f t="shared" si="17"/>
        <v>9</v>
      </c>
      <c r="AJ57" s="5">
        <f>AJ49+Q49</f>
        <v>8.1</v>
      </c>
      <c r="AK57" s="5">
        <f t="shared" ref="AK57:AS57" si="31">AK49+R49</f>
        <v>7.8</v>
      </c>
      <c r="AL57" s="5">
        <f t="shared" si="31"/>
        <v>8.1999999999999993</v>
      </c>
      <c r="AM57" s="5">
        <f t="shared" si="31"/>
        <v>8</v>
      </c>
      <c r="AN57" s="5">
        <f t="shared" si="31"/>
        <v>9</v>
      </c>
      <c r="AO57" s="5">
        <f t="shared" si="31"/>
        <v>9.4</v>
      </c>
      <c r="AP57" s="5">
        <f t="shared" si="31"/>
        <v>9.8000000000000007</v>
      </c>
      <c r="AQ57" s="5">
        <f t="shared" si="31"/>
        <v>9.6</v>
      </c>
      <c r="AR57" s="5">
        <f t="shared" si="31"/>
        <v>10</v>
      </c>
      <c r="AS57" s="5">
        <f t="shared" si="31"/>
        <v>9.8000000000000007</v>
      </c>
      <c r="AT57" s="5">
        <f>AT49+AA49</f>
        <v>10</v>
      </c>
      <c r="AU57" s="5">
        <f>AU49+AB49</f>
        <v>10</v>
      </c>
      <c r="AV57" s="5"/>
      <c r="AW57" s="5"/>
      <c r="AZ57" s="3">
        <f t="shared" si="12"/>
        <v>0.78523830158965191</v>
      </c>
      <c r="BA57" s="3">
        <f t="shared" si="13"/>
        <v>9.3846153846153868</v>
      </c>
      <c r="BB57" s="3">
        <f t="shared" si="7"/>
        <v>8.367293377594649</v>
      </c>
    </row>
    <row r="58" spans="1:54" x14ac:dyDescent="0.25">
      <c r="A58" s="31">
        <f t="shared" si="1"/>
        <v>16.913262667256401</v>
      </c>
      <c r="B58" s="31">
        <f t="shared" si="2"/>
        <v>1.5141397054496206</v>
      </c>
      <c r="C58" s="31">
        <f t="shared" si="14"/>
        <v>8.9523809523809526</v>
      </c>
      <c r="D58" s="30">
        <f t="shared" si="3"/>
        <v>44.761904761904759</v>
      </c>
      <c r="E58" s="30">
        <f t="shared" si="4"/>
        <v>20.5</v>
      </c>
      <c r="F58" s="5"/>
      <c r="G58" s="5"/>
      <c r="H58" s="5">
        <f t="shared" ref="H58:R58" si="32">H49+AB49</f>
        <v>10</v>
      </c>
      <c r="I58" s="5">
        <f t="shared" si="32"/>
        <v>10</v>
      </c>
      <c r="J58" s="5">
        <f t="shared" si="32"/>
        <v>9.8000000000000007</v>
      </c>
      <c r="K58" s="5">
        <f t="shared" si="32"/>
        <v>10.5</v>
      </c>
      <c r="L58" s="5">
        <f t="shared" si="32"/>
        <v>9.6</v>
      </c>
      <c r="M58" s="5">
        <f t="shared" si="32"/>
        <v>10</v>
      </c>
      <c r="N58" s="5">
        <f t="shared" si="32"/>
        <v>9.4</v>
      </c>
      <c r="O58" s="5">
        <f t="shared" si="32"/>
        <v>9</v>
      </c>
      <c r="P58" s="5">
        <f t="shared" si="32"/>
        <v>7.1</v>
      </c>
      <c r="Q58" s="5">
        <f t="shared" si="32"/>
        <v>5.8</v>
      </c>
      <c r="R58" s="5">
        <f t="shared" si="32"/>
        <v>6.2</v>
      </c>
      <c r="S58" s="5">
        <f>S49+AM49</f>
        <v>6</v>
      </c>
      <c r="T58" s="14">
        <f>T$49</f>
        <v>7</v>
      </c>
      <c r="U58" s="14">
        <f>U$49</f>
        <v>9</v>
      </c>
      <c r="V58" s="14">
        <f>V$49</f>
        <v>9.4</v>
      </c>
      <c r="W58" s="14">
        <f t="shared" si="26"/>
        <v>9.8000000000000007</v>
      </c>
      <c r="X58" s="14">
        <f t="shared" si="23"/>
        <v>9.6</v>
      </c>
      <c r="Y58" s="14">
        <f t="shared" si="20"/>
        <v>10</v>
      </c>
      <c r="Z58" s="14">
        <f t="shared" si="16"/>
        <v>9.8000000000000007</v>
      </c>
      <c r="AA58" s="14">
        <f t="shared" si="9"/>
        <v>10</v>
      </c>
      <c r="AB58" s="23">
        <f t="shared" si="10"/>
        <v>10</v>
      </c>
      <c r="AC58" s="14">
        <f t="shared" si="17"/>
        <v>10</v>
      </c>
      <c r="AD58" s="14">
        <f t="shared" si="17"/>
        <v>9.8000000000000007</v>
      </c>
      <c r="AE58" s="14">
        <f t="shared" si="17"/>
        <v>10.5</v>
      </c>
      <c r="AF58" s="14">
        <f t="shared" si="17"/>
        <v>9.6</v>
      </c>
      <c r="AG58" s="14">
        <f t="shared" si="17"/>
        <v>10</v>
      </c>
      <c r="AH58" s="14">
        <f t="shared" si="17"/>
        <v>9.4</v>
      </c>
      <c r="AI58" s="14">
        <f t="shared" si="17"/>
        <v>9</v>
      </c>
      <c r="AJ58" s="14">
        <f t="shared" si="17"/>
        <v>7.1</v>
      </c>
      <c r="AK58" s="5">
        <f>AK49+Q49</f>
        <v>5.8</v>
      </c>
      <c r="AL58" s="5">
        <f t="shared" ref="AL58:AT58" si="33">AL49+R49</f>
        <v>6.2</v>
      </c>
      <c r="AM58" s="5">
        <f t="shared" si="33"/>
        <v>6</v>
      </c>
      <c r="AN58" s="5">
        <f t="shared" si="33"/>
        <v>7</v>
      </c>
      <c r="AO58" s="5">
        <f t="shared" si="33"/>
        <v>9</v>
      </c>
      <c r="AP58" s="5">
        <f t="shared" si="33"/>
        <v>9.4</v>
      </c>
      <c r="AQ58" s="5">
        <f t="shared" si="33"/>
        <v>9.8000000000000007</v>
      </c>
      <c r="AR58" s="5">
        <f t="shared" si="33"/>
        <v>9.6</v>
      </c>
      <c r="AS58" s="5">
        <f t="shared" si="33"/>
        <v>10</v>
      </c>
      <c r="AT58" s="5">
        <f t="shared" si="33"/>
        <v>9.8000000000000007</v>
      </c>
      <c r="AU58" s="5">
        <f>AU49+AA49</f>
        <v>10</v>
      </c>
      <c r="AV58" s="5">
        <f>AV49+AB49</f>
        <v>10</v>
      </c>
      <c r="AW58" s="5"/>
      <c r="AZ58" s="3">
        <f t="shared" si="12"/>
        <v>1.504829623286948</v>
      </c>
      <c r="BA58" s="3">
        <f t="shared" si="13"/>
        <v>8.9268292682926838</v>
      </c>
      <c r="BB58" s="3">
        <f t="shared" si="7"/>
        <v>16.857381025892039</v>
      </c>
    </row>
    <row r="59" spans="1:54" x14ac:dyDescent="0.25">
      <c r="A59" s="31">
        <f t="shared" si="1"/>
        <v>25.014277326078034</v>
      </c>
      <c r="B59" s="31">
        <f t="shared" si="2"/>
        <v>2.1375836987739407</v>
      </c>
      <c r="C59" s="31">
        <f t="shared" si="14"/>
        <v>8.545454545454545</v>
      </c>
      <c r="D59" s="30">
        <f t="shared" si="3"/>
        <v>42.727272727272727</v>
      </c>
      <c r="E59" s="30">
        <f t="shared" si="4"/>
        <v>21.5</v>
      </c>
      <c r="F59" s="5"/>
      <c r="G59" s="5">
        <f t="shared" ref="G59:Q59" si="34">G49+AB49</f>
        <v>10</v>
      </c>
      <c r="H59" s="5">
        <f t="shared" si="34"/>
        <v>10</v>
      </c>
      <c r="I59" s="5">
        <f t="shared" si="34"/>
        <v>9.8000000000000007</v>
      </c>
      <c r="J59" s="5">
        <f t="shared" si="34"/>
        <v>10.5</v>
      </c>
      <c r="K59" s="5">
        <f t="shared" si="34"/>
        <v>9.6</v>
      </c>
      <c r="L59" s="5">
        <f t="shared" si="34"/>
        <v>10</v>
      </c>
      <c r="M59" s="5">
        <f t="shared" si="34"/>
        <v>9.4</v>
      </c>
      <c r="N59" s="5">
        <f t="shared" si="34"/>
        <v>9</v>
      </c>
      <c r="O59" s="5">
        <f t="shared" si="34"/>
        <v>7.1</v>
      </c>
      <c r="P59" s="5">
        <f t="shared" si="34"/>
        <v>4.8</v>
      </c>
      <c r="Q59" s="5">
        <f t="shared" si="34"/>
        <v>4.2</v>
      </c>
      <c r="R59" s="5">
        <f>R49+AM49</f>
        <v>4</v>
      </c>
      <c r="S59" s="14">
        <f>S$49</f>
        <v>5</v>
      </c>
      <c r="T59" s="14">
        <f>T$49</f>
        <v>7</v>
      </c>
      <c r="U59" s="14">
        <f>U$49</f>
        <v>9</v>
      </c>
      <c r="V59" s="14">
        <f>V$49</f>
        <v>9.4</v>
      </c>
      <c r="W59" s="14">
        <f t="shared" si="26"/>
        <v>9.8000000000000007</v>
      </c>
      <c r="X59" s="14">
        <f t="shared" si="23"/>
        <v>9.6</v>
      </c>
      <c r="Y59" s="14">
        <f t="shared" si="20"/>
        <v>10</v>
      </c>
      <c r="Z59" s="14">
        <f t="shared" si="16"/>
        <v>9.8000000000000007</v>
      </c>
      <c r="AA59" s="14">
        <f t="shared" si="9"/>
        <v>10</v>
      </c>
      <c r="AB59" s="23">
        <f t="shared" si="10"/>
        <v>10</v>
      </c>
      <c r="AC59" s="14">
        <f t="shared" si="17"/>
        <v>10</v>
      </c>
      <c r="AD59" s="14">
        <f t="shared" si="17"/>
        <v>9.8000000000000007</v>
      </c>
      <c r="AE59" s="14">
        <f t="shared" si="17"/>
        <v>10.5</v>
      </c>
      <c r="AF59" s="14">
        <f t="shared" si="17"/>
        <v>9.6</v>
      </c>
      <c r="AG59" s="14">
        <f t="shared" si="17"/>
        <v>10</v>
      </c>
      <c r="AH59" s="14">
        <f t="shared" si="17"/>
        <v>9.4</v>
      </c>
      <c r="AI59" s="14">
        <f t="shared" si="17"/>
        <v>9</v>
      </c>
      <c r="AJ59" s="14">
        <f t="shared" si="17"/>
        <v>7.1</v>
      </c>
      <c r="AK59" s="14">
        <f t="shared" si="17"/>
        <v>4.8</v>
      </c>
      <c r="AL59" s="5">
        <f>AL49+Q49</f>
        <v>4.2</v>
      </c>
      <c r="AM59" s="5">
        <f t="shared" ref="AM59:AT59" si="35">AM49+R49</f>
        <v>4</v>
      </c>
      <c r="AN59" s="5">
        <f t="shared" si="35"/>
        <v>5</v>
      </c>
      <c r="AO59" s="5">
        <f t="shared" si="35"/>
        <v>7</v>
      </c>
      <c r="AP59" s="5">
        <f t="shared" si="35"/>
        <v>9</v>
      </c>
      <c r="AQ59" s="5">
        <f t="shared" si="35"/>
        <v>9.4</v>
      </c>
      <c r="AR59" s="5">
        <f t="shared" si="35"/>
        <v>9.8000000000000007</v>
      </c>
      <c r="AS59" s="5">
        <f t="shared" si="35"/>
        <v>9.6</v>
      </c>
      <c r="AT59" s="5">
        <f t="shared" si="35"/>
        <v>10</v>
      </c>
      <c r="AU59" s="5">
        <f>AU49+Z49</f>
        <v>9.8000000000000007</v>
      </c>
      <c r="AV59" s="5">
        <f>AV49+AA49</f>
        <v>10</v>
      </c>
      <c r="AW59" s="5">
        <f>AW49+AB49</f>
        <v>10</v>
      </c>
      <c r="AZ59" s="3">
        <f t="shared" si="12"/>
        <v>2.1254925818250037</v>
      </c>
      <c r="BA59" s="3">
        <f t="shared" si="13"/>
        <v>8.5116279069767451</v>
      </c>
      <c r="BB59" s="3">
        <f>AZ59/BA59*100</f>
        <v>24.97163415805332</v>
      </c>
    </row>
    <row r="60" spans="1:54" x14ac:dyDescent="0.25">
      <c r="A60" s="31">
        <f t="shared" si="1"/>
        <v>32.515484444675941</v>
      </c>
      <c r="B60" s="31">
        <f t="shared" si="2"/>
        <v>2.6577874241735118</v>
      </c>
      <c r="C60" s="31">
        <f t="shared" si="14"/>
        <v>8.1739130434782616</v>
      </c>
      <c r="D60" s="30">
        <f t="shared" si="3"/>
        <v>40.869565217391312</v>
      </c>
      <c r="E60" s="30">
        <f t="shared" si="4"/>
        <v>22.5</v>
      </c>
      <c r="F60" s="5">
        <f>F49+AB49</f>
        <v>10</v>
      </c>
      <c r="G60" s="5">
        <f t="shared" ref="G60:O60" si="36">G49+AC49</f>
        <v>10</v>
      </c>
      <c r="H60" s="5">
        <f t="shared" si="36"/>
        <v>9.8000000000000007</v>
      </c>
      <c r="I60" s="5">
        <f t="shared" si="36"/>
        <v>10.5</v>
      </c>
      <c r="J60" s="5">
        <f t="shared" si="36"/>
        <v>9.6</v>
      </c>
      <c r="K60" s="5">
        <f t="shared" si="36"/>
        <v>10</v>
      </c>
      <c r="L60" s="5">
        <f t="shared" si="36"/>
        <v>9.4</v>
      </c>
      <c r="M60" s="5">
        <f t="shared" si="36"/>
        <v>9</v>
      </c>
      <c r="N60" s="5">
        <f t="shared" si="36"/>
        <v>7.1</v>
      </c>
      <c r="O60" s="5">
        <f t="shared" si="36"/>
        <v>4.8</v>
      </c>
      <c r="P60" s="5">
        <f>P49+AL49</f>
        <v>3.2</v>
      </c>
      <c r="Q60" s="18">
        <f>Q49+AM49</f>
        <v>2</v>
      </c>
      <c r="R60" s="14">
        <f>R$49</f>
        <v>3</v>
      </c>
      <c r="S60" s="14">
        <f>S$49</f>
        <v>5</v>
      </c>
      <c r="T60" s="14">
        <f>T$49</f>
        <v>7</v>
      </c>
      <c r="U60" s="14">
        <f>U$49</f>
        <v>9</v>
      </c>
      <c r="V60" s="14">
        <f>V$49</f>
        <v>9.4</v>
      </c>
      <c r="W60" s="14">
        <f t="shared" si="26"/>
        <v>9.8000000000000007</v>
      </c>
      <c r="X60" s="14">
        <f t="shared" si="23"/>
        <v>9.6</v>
      </c>
      <c r="Y60" s="14">
        <f t="shared" si="20"/>
        <v>10</v>
      </c>
      <c r="Z60" s="14">
        <f t="shared" si="16"/>
        <v>9.8000000000000007</v>
      </c>
      <c r="AA60" s="14">
        <f t="shared" si="9"/>
        <v>10</v>
      </c>
      <c r="AB60" s="23">
        <f t="shared" si="10"/>
        <v>10</v>
      </c>
      <c r="AC60" s="14">
        <f>AC$49</f>
        <v>10</v>
      </c>
      <c r="AD60" s="14">
        <f t="shared" si="17"/>
        <v>9.8000000000000007</v>
      </c>
      <c r="AE60" s="14">
        <f t="shared" si="17"/>
        <v>10.5</v>
      </c>
      <c r="AF60" s="14">
        <f t="shared" si="17"/>
        <v>9.6</v>
      </c>
      <c r="AG60" s="14">
        <f t="shared" si="17"/>
        <v>10</v>
      </c>
      <c r="AH60" s="14">
        <f t="shared" si="17"/>
        <v>9.4</v>
      </c>
      <c r="AI60" s="14">
        <f t="shared" si="17"/>
        <v>9</v>
      </c>
      <c r="AJ60" s="14">
        <f t="shared" si="17"/>
        <v>7.1</v>
      </c>
      <c r="AK60" s="14">
        <f t="shared" si="17"/>
        <v>4.8</v>
      </c>
      <c r="AL60" s="14">
        <f t="shared" si="17"/>
        <v>3.2</v>
      </c>
      <c r="AM60" s="5">
        <f t="shared" ref="AM60:AX60" si="37">AM49+Q49</f>
        <v>2</v>
      </c>
      <c r="AN60" s="5">
        <f t="shared" si="37"/>
        <v>3</v>
      </c>
      <c r="AO60" s="5">
        <f t="shared" si="37"/>
        <v>5</v>
      </c>
      <c r="AP60" s="5">
        <f t="shared" si="37"/>
        <v>7</v>
      </c>
      <c r="AQ60" s="5">
        <f t="shared" si="37"/>
        <v>9</v>
      </c>
      <c r="AR60" s="5">
        <f t="shared" si="37"/>
        <v>9.4</v>
      </c>
      <c r="AS60" s="5">
        <f t="shared" si="37"/>
        <v>9.8000000000000007</v>
      </c>
      <c r="AT60" s="5">
        <f t="shared" si="37"/>
        <v>9.6</v>
      </c>
      <c r="AU60" s="5">
        <f t="shared" si="37"/>
        <v>10</v>
      </c>
      <c r="AV60" s="5">
        <f t="shared" si="37"/>
        <v>9.8000000000000007</v>
      </c>
      <c r="AW60" s="5">
        <f t="shared" si="37"/>
        <v>10</v>
      </c>
      <c r="AX60" s="5">
        <f t="shared" si="37"/>
        <v>10</v>
      </c>
      <c r="AZ60" s="3">
        <f>STDEVA(F60:AW60)</f>
        <v>2.6581877181703484</v>
      </c>
      <c r="BA60" s="3">
        <f t="shared" si="13"/>
        <v>8.0909090909090917</v>
      </c>
      <c r="BB60" s="3">
        <f>AZ60/BA60*100</f>
        <v>32.854005505476216</v>
      </c>
    </row>
    <row r="61" spans="1:54" x14ac:dyDescent="0.25">
      <c r="Q61" s="19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54" ht="15.75" thickBot="1" x14ac:dyDescent="0.3"/>
    <row r="63" spans="1:54" x14ac:dyDescent="0.25">
      <c r="A63" s="26" t="s">
        <v>26</v>
      </c>
      <c r="B63" s="26" t="s">
        <v>25</v>
      </c>
      <c r="C63" s="26" t="s">
        <v>27</v>
      </c>
      <c r="D63" s="26" t="s">
        <v>1</v>
      </c>
      <c r="E63" s="26" t="s">
        <v>28</v>
      </c>
      <c r="F63" s="15">
        <v>22</v>
      </c>
      <c r="G63" s="15">
        <v>21</v>
      </c>
      <c r="H63" s="15">
        <v>20</v>
      </c>
      <c r="I63" s="15">
        <v>19</v>
      </c>
      <c r="J63" s="15">
        <v>18</v>
      </c>
      <c r="K63" s="15">
        <v>17</v>
      </c>
      <c r="L63" s="15">
        <v>16</v>
      </c>
      <c r="M63" s="15">
        <v>15</v>
      </c>
      <c r="N63" s="15">
        <v>14</v>
      </c>
      <c r="O63" s="15">
        <v>13</v>
      </c>
      <c r="P63" s="15">
        <v>12</v>
      </c>
      <c r="Q63" s="15">
        <v>11</v>
      </c>
      <c r="R63" s="15">
        <v>10</v>
      </c>
      <c r="S63" s="15">
        <v>9</v>
      </c>
      <c r="T63" s="15">
        <v>8</v>
      </c>
      <c r="U63" s="15">
        <v>7</v>
      </c>
      <c r="V63" s="15">
        <v>6</v>
      </c>
      <c r="W63" s="15">
        <v>5</v>
      </c>
      <c r="X63" s="15">
        <v>4</v>
      </c>
      <c r="Y63" s="15">
        <v>3</v>
      </c>
      <c r="Z63" s="15">
        <v>2</v>
      </c>
      <c r="AA63" s="15">
        <v>1</v>
      </c>
      <c r="AB63" s="16">
        <v>0</v>
      </c>
      <c r="AC63" s="15">
        <v>1</v>
      </c>
      <c r="AD63" s="15">
        <v>2</v>
      </c>
      <c r="AE63" s="15">
        <v>3</v>
      </c>
      <c r="AF63" s="15">
        <v>4</v>
      </c>
      <c r="AG63" s="15">
        <v>5</v>
      </c>
      <c r="AH63" s="15">
        <v>6</v>
      </c>
      <c r="AI63" s="15">
        <v>7</v>
      </c>
      <c r="AJ63" s="15">
        <v>8</v>
      </c>
      <c r="AK63" s="15">
        <v>9</v>
      </c>
      <c r="AL63" s="15">
        <v>10</v>
      </c>
      <c r="AM63" s="15">
        <v>11</v>
      </c>
      <c r="AN63" s="15">
        <v>12</v>
      </c>
      <c r="AO63" s="15">
        <v>13</v>
      </c>
      <c r="AP63" s="15">
        <v>14</v>
      </c>
      <c r="AQ63" s="15">
        <v>15</v>
      </c>
      <c r="AR63" s="15">
        <v>16</v>
      </c>
      <c r="AS63" s="15">
        <v>17</v>
      </c>
      <c r="AT63" s="15">
        <v>18</v>
      </c>
      <c r="AU63" s="15">
        <v>19</v>
      </c>
      <c r="AV63" s="15">
        <v>20</v>
      </c>
      <c r="AW63" s="15">
        <v>21</v>
      </c>
      <c r="AX63" s="15">
        <v>22</v>
      </c>
    </row>
    <row r="64" spans="1:54" x14ac:dyDescent="0.25">
      <c r="A64" s="30">
        <f>B64/C64*100</f>
        <v>40.082396755626448</v>
      </c>
      <c r="B64" s="30">
        <f>STDEVA(F64:AB64)</f>
        <v>3.1264269469388632</v>
      </c>
      <c r="C64" s="30">
        <f>AVERAGE(F64:AB64)</f>
        <v>7.8000000000000007</v>
      </c>
      <c r="D64" s="30">
        <f>((C64/C$29)/$C$23)*10</f>
        <v>39</v>
      </c>
      <c r="E64" s="30">
        <f>COUNT(F64:AY64)/2</f>
        <v>11.5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>
        <f>Q49</f>
        <v>1</v>
      </c>
      <c r="R64" s="17">
        <f t="shared" ref="R64:AM64" si="38">R49</f>
        <v>3</v>
      </c>
      <c r="S64" s="17">
        <f t="shared" si="38"/>
        <v>5</v>
      </c>
      <c r="T64" s="17">
        <f t="shared" si="38"/>
        <v>7</v>
      </c>
      <c r="U64" s="17">
        <f t="shared" si="38"/>
        <v>9</v>
      </c>
      <c r="V64" s="17">
        <f t="shared" si="38"/>
        <v>9.4</v>
      </c>
      <c r="W64" s="17">
        <f t="shared" si="38"/>
        <v>9.8000000000000007</v>
      </c>
      <c r="X64" s="17">
        <f t="shared" si="38"/>
        <v>9.6</v>
      </c>
      <c r="Y64" s="17">
        <f t="shared" si="38"/>
        <v>10</v>
      </c>
      <c r="Z64" s="17">
        <f t="shared" si="38"/>
        <v>9.8000000000000007</v>
      </c>
      <c r="AA64" s="17">
        <f>AA49</f>
        <v>10</v>
      </c>
      <c r="AB64" s="17">
        <f t="shared" si="38"/>
        <v>10</v>
      </c>
      <c r="AC64" s="17">
        <f t="shared" si="38"/>
        <v>10</v>
      </c>
      <c r="AD64" s="17">
        <f t="shared" si="38"/>
        <v>9.8000000000000007</v>
      </c>
      <c r="AE64" s="17">
        <f t="shared" si="38"/>
        <v>10.5</v>
      </c>
      <c r="AF64" s="17">
        <f t="shared" si="38"/>
        <v>9.6</v>
      </c>
      <c r="AG64" s="17">
        <f t="shared" si="38"/>
        <v>10</v>
      </c>
      <c r="AH64" s="17">
        <f t="shared" si="38"/>
        <v>9.4</v>
      </c>
      <c r="AI64" s="17">
        <f t="shared" si="38"/>
        <v>9</v>
      </c>
      <c r="AJ64" s="17">
        <f t="shared" si="38"/>
        <v>7.1</v>
      </c>
      <c r="AK64" s="17">
        <f t="shared" si="38"/>
        <v>4.8</v>
      </c>
      <c r="AL64" s="17">
        <f t="shared" si="38"/>
        <v>3.2</v>
      </c>
      <c r="AM64" s="17">
        <f t="shared" si="38"/>
        <v>1</v>
      </c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22"/>
    </row>
    <row r="65" spans="1:49" x14ac:dyDescent="0.25">
      <c r="A65" s="31">
        <f t="shared" ref="A65:A75" si="39">B65/C65*100</f>
        <v>22.765877074512634</v>
      </c>
      <c r="B65" s="31">
        <f>STDEVA(F65:AB65)</f>
        <v>3.3427896171076052</v>
      </c>
      <c r="C65" s="31">
        <f>AVERAGE(F65:AB65)</f>
        <v>14.683333333333335</v>
      </c>
      <c r="D65" s="30">
        <f t="shared" ref="D65:D75" si="40">((C65/C$29)/$C$23)*10</f>
        <v>73.416666666666671</v>
      </c>
      <c r="E65" s="30">
        <f t="shared" ref="E65:E75" si="41">COUNT(F65:AY65)/2</f>
        <v>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>
        <f>AA$64+$Q$64</f>
        <v>11</v>
      </c>
      <c r="R65" s="5">
        <f>R$64+$Z$64</f>
        <v>12.8</v>
      </c>
      <c r="S65" s="5">
        <f>S$64+$Y$64</f>
        <v>15</v>
      </c>
      <c r="T65" s="5">
        <f>T$64+$X$64</f>
        <v>16.600000000000001</v>
      </c>
      <c r="U65" s="5">
        <f>U$64+$W$64</f>
        <v>18.8</v>
      </c>
      <c r="V65" s="5">
        <f>$V$64+V$64</f>
        <v>18.8</v>
      </c>
      <c r="W65" s="5">
        <f>W64+$U64</f>
        <v>18.8</v>
      </c>
      <c r="X65" s="5">
        <f>X$64+$T$64</f>
        <v>16.600000000000001</v>
      </c>
      <c r="Y65" s="5">
        <f>Y64+$S64</f>
        <v>15</v>
      </c>
      <c r="Z65" s="5">
        <f>Z64+$R64</f>
        <v>12.8</v>
      </c>
      <c r="AA65" s="5">
        <f>AA64</f>
        <v>10</v>
      </c>
      <c r="AB65" s="17">
        <f t="shared" ref="AB65:AB75" si="42">AB50</f>
        <v>10</v>
      </c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 x14ac:dyDescent="0.25">
      <c r="A66" s="31">
        <f t="shared" si="39"/>
        <v>23.167040854249031</v>
      </c>
      <c r="B66" s="31">
        <f>STDEVA(F66:AA66)</f>
        <v>3.2318021991677401</v>
      </c>
      <c r="C66" s="31">
        <f>AVERAGE(F66:AA66)</f>
        <v>13.950000000000001</v>
      </c>
      <c r="D66" s="30">
        <f t="shared" si="40"/>
        <v>69.75</v>
      </c>
      <c r="E66" s="30">
        <f t="shared" si="41"/>
        <v>6.5</v>
      </c>
      <c r="P66" s="5">
        <f>Z$64+$Q$64</f>
        <v>10.8</v>
      </c>
      <c r="Q66" s="5">
        <f>Q$64+$Z$64</f>
        <v>10.8</v>
      </c>
      <c r="R66" s="5">
        <f>R$64+$Y$64</f>
        <v>13</v>
      </c>
      <c r="S66" s="5">
        <f>S$64+$X$64</f>
        <v>14.6</v>
      </c>
      <c r="T66" s="5">
        <f>T$64+$W$64</f>
        <v>16.8</v>
      </c>
      <c r="U66" s="5">
        <f>$V$64+U$64</f>
        <v>18.399999999999999</v>
      </c>
      <c r="V66" s="5">
        <f>$V$64+$V64</f>
        <v>18.8</v>
      </c>
      <c r="W66" s="5">
        <f>W$64+$T$64</f>
        <v>16.8</v>
      </c>
      <c r="X66" s="5">
        <f>X$64+$S$64</f>
        <v>14.6</v>
      </c>
      <c r="Y66" s="5">
        <f>Y64+$R$64</f>
        <v>13</v>
      </c>
      <c r="Z66" s="5">
        <f>Z64</f>
        <v>9.8000000000000007</v>
      </c>
      <c r="AA66" s="5">
        <f>AA64</f>
        <v>10</v>
      </c>
      <c r="AB66" s="17">
        <f t="shared" si="42"/>
        <v>10</v>
      </c>
    </row>
    <row r="67" spans="1:49" x14ac:dyDescent="0.25">
      <c r="A67" s="31">
        <f t="shared" si="39"/>
        <v>22.260428978236739</v>
      </c>
      <c r="B67" s="31">
        <f t="shared" ref="B67:B75" si="43">STDEVA(F67:AB67)</f>
        <v>2.8334346028012765</v>
      </c>
      <c r="C67" s="31">
        <f t="shared" ref="C67:C75" si="44">AVERAGE(F67:AB67)</f>
        <v>12.72857142857143</v>
      </c>
      <c r="D67" s="30">
        <f t="shared" si="40"/>
        <v>63.642857142857146</v>
      </c>
      <c r="E67" s="30">
        <f t="shared" si="41"/>
        <v>7</v>
      </c>
      <c r="O67" s="5">
        <f>Y$64+$Q$64</f>
        <v>11</v>
      </c>
      <c r="P67" s="5">
        <f>P$64+$Z$64</f>
        <v>9.8000000000000007</v>
      </c>
      <c r="Q67" s="5">
        <f>Q$64+$Y$64</f>
        <v>11</v>
      </c>
      <c r="R67" s="5">
        <f>R$64+$X$64</f>
        <v>12.6</v>
      </c>
      <c r="S67" s="5">
        <f>S$64+$W$64</f>
        <v>14.8</v>
      </c>
      <c r="T67" s="5">
        <f>$V$64+T$64</f>
        <v>16.399999999999999</v>
      </c>
      <c r="U67" s="5">
        <f>U$64+$U$64</f>
        <v>18</v>
      </c>
      <c r="V67" s="5">
        <f>V$64+$T$64</f>
        <v>16.399999999999999</v>
      </c>
      <c r="W67" s="5">
        <f>W$64+$S$64</f>
        <v>14.8</v>
      </c>
      <c r="X67" s="5">
        <f>X$64+$R$64</f>
        <v>12.6</v>
      </c>
      <c r="Y67" s="5">
        <f>Y$64+$Q$64</f>
        <v>11</v>
      </c>
      <c r="Z67" s="5">
        <f>Z64</f>
        <v>9.8000000000000007</v>
      </c>
      <c r="AA67" s="5">
        <f t="shared" ref="AA67:AA73" si="45">AA65</f>
        <v>10</v>
      </c>
      <c r="AB67" s="17">
        <f t="shared" si="42"/>
        <v>10</v>
      </c>
    </row>
    <row r="68" spans="1:49" x14ac:dyDescent="0.25">
      <c r="A68" s="31">
        <f t="shared" si="39"/>
        <v>19.661150307922028</v>
      </c>
      <c r="B68" s="31">
        <f t="shared" si="43"/>
        <v>2.3305016831656911</v>
      </c>
      <c r="C68" s="31">
        <f t="shared" si="44"/>
        <v>11.853333333333333</v>
      </c>
      <c r="D68" s="30">
        <f t="shared" si="40"/>
        <v>59.266666666666666</v>
      </c>
      <c r="E68" s="30">
        <f t="shared" si="41"/>
        <v>7.5</v>
      </c>
      <c r="N68" s="5">
        <f>X$64+$Q$64</f>
        <v>10.6</v>
      </c>
      <c r="O68" s="5">
        <f>O$64+$Z$64</f>
        <v>9.8000000000000007</v>
      </c>
      <c r="P68" s="5">
        <f>P$64+$Y$64</f>
        <v>10</v>
      </c>
      <c r="Q68" s="5">
        <f>Q$64+$X$64</f>
        <v>10.6</v>
      </c>
      <c r="R68" s="5">
        <f>R$64+$W$64</f>
        <v>12.8</v>
      </c>
      <c r="S68" s="5">
        <f>$V$64+S$64</f>
        <v>14.4</v>
      </c>
      <c r="T68" s="5">
        <f>T$64+$U$64</f>
        <v>16</v>
      </c>
      <c r="U68" s="5">
        <f>U$64+$T$64</f>
        <v>16</v>
      </c>
      <c r="V68" s="5">
        <f>V$64+$S$64</f>
        <v>14.4</v>
      </c>
      <c r="W68" s="5">
        <f>W$64+$R$64</f>
        <v>12.8</v>
      </c>
      <c r="X68" s="5">
        <f>X$64+$Q$64</f>
        <v>10.6</v>
      </c>
      <c r="Y68" s="5">
        <f>Y64</f>
        <v>10</v>
      </c>
      <c r="Z68" s="5">
        <f>Z64</f>
        <v>9.8000000000000007</v>
      </c>
      <c r="AA68" s="5">
        <f t="shared" si="45"/>
        <v>10</v>
      </c>
      <c r="AB68" s="17">
        <f t="shared" si="42"/>
        <v>10</v>
      </c>
    </row>
    <row r="69" spans="1:49" x14ac:dyDescent="0.25">
      <c r="A69" s="31">
        <f t="shared" si="39"/>
        <v>14.967484290789528</v>
      </c>
      <c r="B69" s="31">
        <f t="shared" si="43"/>
        <v>1.6651326273503353</v>
      </c>
      <c r="C69" s="31">
        <f t="shared" si="44"/>
        <v>11.125000000000002</v>
      </c>
      <c r="D69" s="30">
        <f t="shared" si="40"/>
        <v>55.625000000000007</v>
      </c>
      <c r="E69" s="30">
        <f t="shared" si="41"/>
        <v>8</v>
      </c>
      <c r="M69" s="5">
        <f>W$64+$Q$64</f>
        <v>10.8</v>
      </c>
      <c r="N69" s="5">
        <f>N$64+$Z$64</f>
        <v>9.8000000000000007</v>
      </c>
      <c r="O69" s="5">
        <f>O$64+$Y$64</f>
        <v>10</v>
      </c>
      <c r="P69" s="5">
        <f>P$64+$X$64</f>
        <v>9.6</v>
      </c>
      <c r="Q69" s="5">
        <f>Q$64+$W$64</f>
        <v>10.8</v>
      </c>
      <c r="R69" s="5">
        <f>$V$64+R$64</f>
        <v>12.4</v>
      </c>
      <c r="S69" s="5">
        <f>S$64+$U$64</f>
        <v>14</v>
      </c>
      <c r="T69" s="5">
        <f>T$64+$T$64</f>
        <v>14</v>
      </c>
      <c r="U69" s="5">
        <f>U$64+$S$64</f>
        <v>14</v>
      </c>
      <c r="V69" s="5">
        <f>V$64+$R$64</f>
        <v>12.4</v>
      </c>
      <c r="W69" s="5">
        <f>W$64+$Q$64</f>
        <v>10.8</v>
      </c>
      <c r="X69" s="5">
        <f>X64</f>
        <v>9.6</v>
      </c>
      <c r="Y69" s="5">
        <f>Y64</f>
        <v>10</v>
      </c>
      <c r="Z69" s="5">
        <f>Z64</f>
        <v>9.8000000000000007</v>
      </c>
      <c r="AA69" s="5">
        <f t="shared" si="45"/>
        <v>10</v>
      </c>
      <c r="AB69" s="17">
        <f t="shared" si="42"/>
        <v>10</v>
      </c>
    </row>
    <row r="70" spans="1:49" ht="15.75" thickBot="1" x14ac:dyDescent="0.3">
      <c r="A70" s="31">
        <f t="shared" si="39"/>
        <v>8.8127913841852816</v>
      </c>
      <c r="B70" s="31">
        <f t="shared" si="43"/>
        <v>0.9206774999007683</v>
      </c>
      <c r="C70" s="31">
        <f t="shared" si="44"/>
        <v>10.447058823529414</v>
      </c>
      <c r="D70" s="30">
        <f t="shared" si="40"/>
        <v>52.235294117647072</v>
      </c>
      <c r="E70" s="30">
        <f t="shared" si="41"/>
        <v>8.5</v>
      </c>
      <c r="L70" s="5">
        <f>V$64+$Q$64</f>
        <v>10.4</v>
      </c>
      <c r="M70" s="5">
        <f>M$64+$Z$64</f>
        <v>9.8000000000000007</v>
      </c>
      <c r="N70" s="5">
        <f>N$64+$Y$64</f>
        <v>10</v>
      </c>
      <c r="O70" s="5">
        <f>O$64+$X$64</f>
        <v>9.6</v>
      </c>
      <c r="P70" s="5">
        <f>P$64+$W$64</f>
        <v>9.8000000000000007</v>
      </c>
      <c r="Q70" s="5">
        <f>$V$64+Q$64</f>
        <v>10.4</v>
      </c>
      <c r="R70" s="5">
        <f>R$64+$U$64</f>
        <v>12</v>
      </c>
      <c r="S70" s="5">
        <f>S$64+$T$64</f>
        <v>12</v>
      </c>
      <c r="T70" s="5">
        <f>T$64+$S$64</f>
        <v>12</v>
      </c>
      <c r="U70" s="5">
        <f>U$64+$R$64</f>
        <v>12</v>
      </c>
      <c r="V70" s="5">
        <f>V$64+$Q$64</f>
        <v>10.4</v>
      </c>
      <c r="W70" s="5">
        <f>W64</f>
        <v>9.8000000000000007</v>
      </c>
      <c r="X70" s="5">
        <f>X64</f>
        <v>9.6</v>
      </c>
      <c r="Y70" s="5">
        <f>Y64</f>
        <v>10</v>
      </c>
      <c r="Z70" s="5">
        <f>Z64</f>
        <v>9.8000000000000007</v>
      </c>
      <c r="AA70" s="5">
        <f t="shared" si="45"/>
        <v>10</v>
      </c>
      <c r="AB70" s="17">
        <f t="shared" si="42"/>
        <v>10</v>
      </c>
    </row>
    <row r="71" spans="1:49" ht="15.75" thickBot="1" x14ac:dyDescent="0.3">
      <c r="A71" s="32">
        <f t="shared" si="39"/>
        <v>2.1540574958856622</v>
      </c>
      <c r="B71" s="33">
        <f t="shared" si="43"/>
        <v>0.2120549934838552</v>
      </c>
      <c r="C71" s="33">
        <f t="shared" si="44"/>
        <v>9.844444444444445</v>
      </c>
      <c r="D71" s="34">
        <f t="shared" si="40"/>
        <v>49.222222222222229</v>
      </c>
      <c r="E71" s="34">
        <f t="shared" si="41"/>
        <v>9</v>
      </c>
      <c r="K71" s="5">
        <f>U$64+$Q$64</f>
        <v>10</v>
      </c>
      <c r="L71" s="5">
        <f>L$64+$Z$64</f>
        <v>9.8000000000000007</v>
      </c>
      <c r="M71" s="5">
        <f>M$64+$Y$64</f>
        <v>10</v>
      </c>
      <c r="N71" s="5">
        <f>N$64+$X$64</f>
        <v>9.6</v>
      </c>
      <c r="O71" s="5">
        <f>O$64+$W$64</f>
        <v>9.8000000000000007</v>
      </c>
      <c r="P71" s="5">
        <f>$V$64+P$64</f>
        <v>9.4</v>
      </c>
      <c r="Q71" s="5">
        <f>Q$64+$U$64</f>
        <v>10</v>
      </c>
      <c r="R71" s="5">
        <f>R$64+$T$64</f>
        <v>10</v>
      </c>
      <c r="S71" s="5">
        <f>S$64+$S$64</f>
        <v>10</v>
      </c>
      <c r="T71" s="5">
        <f>T$64+$R$64</f>
        <v>10</v>
      </c>
      <c r="U71" s="5">
        <f>U$64+$Q$64</f>
        <v>10</v>
      </c>
      <c r="V71" s="5">
        <f>V64</f>
        <v>9.4</v>
      </c>
      <c r="W71" s="5">
        <f>W64</f>
        <v>9.8000000000000007</v>
      </c>
      <c r="X71" s="5">
        <f>X64</f>
        <v>9.6</v>
      </c>
      <c r="Y71" s="5">
        <f>Y64</f>
        <v>10</v>
      </c>
      <c r="Z71" s="5">
        <f>Z64</f>
        <v>9.8000000000000007</v>
      </c>
      <c r="AA71" s="5">
        <f t="shared" si="45"/>
        <v>10</v>
      </c>
      <c r="AB71" s="17">
        <f t="shared" si="42"/>
        <v>10</v>
      </c>
    </row>
    <row r="72" spans="1:49" x14ac:dyDescent="0.25">
      <c r="A72" s="31">
        <f t="shared" si="39"/>
        <v>8.7326901821485308</v>
      </c>
      <c r="B72" s="31">
        <f t="shared" si="43"/>
        <v>0.8052459578486435</v>
      </c>
      <c r="C72" s="31">
        <f t="shared" si="44"/>
        <v>9.2210526315789476</v>
      </c>
      <c r="D72" s="30">
        <f t="shared" si="40"/>
        <v>46.10526315789474</v>
      </c>
      <c r="E72" s="30">
        <f t="shared" si="41"/>
        <v>9.5</v>
      </c>
      <c r="J72" s="5">
        <f>T$64+$Q$64</f>
        <v>8</v>
      </c>
      <c r="K72" s="5">
        <f>K$64+$Z$64</f>
        <v>9.8000000000000007</v>
      </c>
      <c r="L72" s="5">
        <f>L$64+$Y$64</f>
        <v>10</v>
      </c>
      <c r="M72" s="5">
        <f>M$64+$X$64</f>
        <v>9.6</v>
      </c>
      <c r="N72" s="5">
        <f>N$64+$W$64</f>
        <v>9.8000000000000007</v>
      </c>
      <c r="O72" s="5">
        <f>$V$64+O$64</f>
        <v>9.4</v>
      </c>
      <c r="P72" s="5">
        <f>P$64+$U$64</f>
        <v>9</v>
      </c>
      <c r="Q72" s="5">
        <f>Q$64+$T$64</f>
        <v>8</v>
      </c>
      <c r="R72" s="5">
        <f>R$64+$S$64</f>
        <v>8</v>
      </c>
      <c r="S72" s="5">
        <f>S$64+$R$64</f>
        <v>8</v>
      </c>
      <c r="T72" s="5">
        <f>T$64+$Q$64</f>
        <v>8</v>
      </c>
      <c r="U72" s="5">
        <f t="shared" ref="U72:Z72" si="46">U64</f>
        <v>9</v>
      </c>
      <c r="V72" s="5">
        <f t="shared" si="46"/>
        <v>9.4</v>
      </c>
      <c r="W72" s="5">
        <f t="shared" si="46"/>
        <v>9.8000000000000007</v>
      </c>
      <c r="X72" s="5">
        <f t="shared" si="46"/>
        <v>9.6</v>
      </c>
      <c r="Y72" s="5">
        <f t="shared" si="46"/>
        <v>10</v>
      </c>
      <c r="Z72" s="5">
        <f t="shared" si="46"/>
        <v>9.8000000000000007</v>
      </c>
      <c r="AA72" s="5">
        <f t="shared" si="45"/>
        <v>10</v>
      </c>
      <c r="AB72" s="17">
        <f t="shared" si="42"/>
        <v>10</v>
      </c>
    </row>
    <row r="73" spans="1:49" x14ac:dyDescent="0.25">
      <c r="A73" s="31">
        <f t="shared" si="39"/>
        <v>18.598413766037595</v>
      </c>
      <c r="B73" s="31">
        <f t="shared" si="43"/>
        <v>1.6106226321388557</v>
      </c>
      <c r="C73" s="31">
        <f t="shared" si="44"/>
        <v>8.66</v>
      </c>
      <c r="D73" s="30">
        <f t="shared" si="40"/>
        <v>43.3</v>
      </c>
      <c r="E73" s="30">
        <f t="shared" si="41"/>
        <v>10</v>
      </c>
      <c r="I73" s="5">
        <f>S$64+$Q$64</f>
        <v>6</v>
      </c>
      <c r="J73" s="5">
        <f>J$64+$Z$64</f>
        <v>9.8000000000000007</v>
      </c>
      <c r="K73" s="5">
        <f>K$64+$Y$64</f>
        <v>10</v>
      </c>
      <c r="L73" s="5">
        <f>L$64+$X$64</f>
        <v>9.6</v>
      </c>
      <c r="M73" s="5">
        <f>M$64+$W$64</f>
        <v>9.8000000000000007</v>
      </c>
      <c r="N73" s="5">
        <f>$V$64+N$64</f>
        <v>9.4</v>
      </c>
      <c r="O73" s="5">
        <f>O$64+$U$64</f>
        <v>9</v>
      </c>
      <c r="P73" s="5">
        <f>P$64+$T$64</f>
        <v>7</v>
      </c>
      <c r="Q73" s="5">
        <f>Q$64+$S$64</f>
        <v>6</v>
      </c>
      <c r="R73" s="5">
        <f>R$64+$R$64</f>
        <v>6</v>
      </c>
      <c r="S73" s="5">
        <f>S$64+$Q$64</f>
        <v>6</v>
      </c>
      <c r="T73" s="5">
        <f>T64</f>
        <v>7</v>
      </c>
      <c r="U73" s="5">
        <f t="shared" ref="U73:Z73" si="47">U64</f>
        <v>9</v>
      </c>
      <c r="V73" s="5">
        <f t="shared" si="47"/>
        <v>9.4</v>
      </c>
      <c r="W73" s="5">
        <f t="shared" si="47"/>
        <v>9.8000000000000007</v>
      </c>
      <c r="X73" s="5">
        <f t="shared" si="47"/>
        <v>9.6</v>
      </c>
      <c r="Y73" s="5">
        <f t="shared" si="47"/>
        <v>10</v>
      </c>
      <c r="Z73" s="5">
        <f t="shared" si="47"/>
        <v>9.8000000000000007</v>
      </c>
      <c r="AA73" s="5">
        <f t="shared" si="45"/>
        <v>10</v>
      </c>
      <c r="AB73" s="17">
        <f t="shared" si="42"/>
        <v>10</v>
      </c>
    </row>
    <row r="74" spans="1:49" x14ac:dyDescent="0.25">
      <c r="A74" s="31">
        <f t="shared" si="39"/>
        <v>28.44001207519571</v>
      </c>
      <c r="B74" s="31">
        <f t="shared" si="43"/>
        <v>2.318538127273098</v>
      </c>
      <c r="C74" s="31">
        <f t="shared" si="44"/>
        <v>8.1523809523809536</v>
      </c>
      <c r="D74" s="30">
        <f t="shared" si="40"/>
        <v>40.761904761904766</v>
      </c>
      <c r="E74" s="30">
        <f t="shared" si="41"/>
        <v>10.5</v>
      </c>
      <c r="H74" s="5">
        <f>R$64+$Q$64</f>
        <v>4</v>
      </c>
      <c r="I74" s="5">
        <f>I$64+$Z$64</f>
        <v>9.8000000000000007</v>
      </c>
      <c r="J74" s="5">
        <f>J$64+$Y$64</f>
        <v>10</v>
      </c>
      <c r="K74" s="5">
        <f>K$64+$X$64</f>
        <v>9.6</v>
      </c>
      <c r="L74" s="5">
        <f>L$64+$W$64</f>
        <v>9.8000000000000007</v>
      </c>
      <c r="M74" s="5">
        <f>$V$64+M$64</f>
        <v>9.4</v>
      </c>
      <c r="N74" s="5">
        <f>N$64+$U$64</f>
        <v>9</v>
      </c>
      <c r="O74" s="5">
        <f>O$64+$T$64</f>
        <v>7</v>
      </c>
      <c r="P74" s="5">
        <f>P$64+$S$64</f>
        <v>5</v>
      </c>
      <c r="Q74" s="5">
        <f>Q$64+$R$64</f>
        <v>4</v>
      </c>
      <c r="R74" s="5">
        <f>R$64+$Q$64</f>
        <v>4</v>
      </c>
      <c r="S74" s="5">
        <f>S64</f>
        <v>5</v>
      </c>
      <c r="T74" s="5">
        <f t="shared" ref="T74:Y74" si="48">T64</f>
        <v>7</v>
      </c>
      <c r="U74" s="5">
        <f t="shared" si="48"/>
        <v>9</v>
      </c>
      <c r="V74" s="5">
        <f t="shared" si="48"/>
        <v>9.4</v>
      </c>
      <c r="W74" s="5">
        <f t="shared" si="48"/>
        <v>9.8000000000000007</v>
      </c>
      <c r="X74" s="5">
        <f t="shared" si="48"/>
        <v>9.6</v>
      </c>
      <c r="Y74" s="5">
        <f t="shared" si="48"/>
        <v>10</v>
      </c>
      <c r="Z74" s="5">
        <f>Z64</f>
        <v>9.8000000000000007</v>
      </c>
      <c r="AA74" s="5">
        <f>AA72</f>
        <v>10</v>
      </c>
      <c r="AB74" s="17">
        <f t="shared" si="42"/>
        <v>10</v>
      </c>
    </row>
    <row r="75" spans="1:49" x14ac:dyDescent="0.25">
      <c r="A75" s="31">
        <f t="shared" si="39"/>
        <v>38.05625616808468</v>
      </c>
      <c r="B75" s="31">
        <f t="shared" si="43"/>
        <v>2.9268720652908762</v>
      </c>
      <c r="C75" s="31">
        <f t="shared" si="44"/>
        <v>7.6909090909090914</v>
      </c>
      <c r="D75" s="30">
        <f t="shared" si="40"/>
        <v>38.454545454545453</v>
      </c>
      <c r="E75" s="30">
        <f t="shared" si="41"/>
        <v>11</v>
      </c>
      <c r="G75" s="5">
        <f>Q$64+$Q$64</f>
        <v>2</v>
      </c>
      <c r="H75" s="5">
        <f>H$64+$Z$64</f>
        <v>9.8000000000000007</v>
      </c>
      <c r="I75" s="5">
        <f>I$64+$Y$64</f>
        <v>10</v>
      </c>
      <c r="J75" s="5">
        <f>J$64+$X$64</f>
        <v>9.6</v>
      </c>
      <c r="K75" s="5">
        <f>K$64+$W$64</f>
        <v>9.8000000000000007</v>
      </c>
      <c r="L75" s="5">
        <f>$V$64+L$64</f>
        <v>9.4</v>
      </c>
      <c r="M75" s="5">
        <f>M$64+$U$64</f>
        <v>9</v>
      </c>
      <c r="N75" s="5">
        <f>N$64+$T$64</f>
        <v>7</v>
      </c>
      <c r="O75" s="5">
        <f>O$64+$S$64</f>
        <v>5</v>
      </c>
      <c r="P75" s="5">
        <f>P$64+$R$64</f>
        <v>3</v>
      </c>
      <c r="Q75" s="5">
        <f>Q$64+$Q$64</f>
        <v>2</v>
      </c>
      <c r="R75" s="5">
        <f t="shared" ref="R75:Z75" si="49">R64</f>
        <v>3</v>
      </c>
      <c r="S75" s="5">
        <f t="shared" si="49"/>
        <v>5</v>
      </c>
      <c r="T75" s="5">
        <f t="shared" si="49"/>
        <v>7</v>
      </c>
      <c r="U75" s="5">
        <f t="shared" si="49"/>
        <v>9</v>
      </c>
      <c r="V75" s="5">
        <f t="shared" si="49"/>
        <v>9.4</v>
      </c>
      <c r="W75" s="5">
        <f t="shared" si="49"/>
        <v>9.8000000000000007</v>
      </c>
      <c r="X75" s="5">
        <f t="shared" si="49"/>
        <v>9.6</v>
      </c>
      <c r="Y75" s="5">
        <f t="shared" si="49"/>
        <v>10</v>
      </c>
      <c r="Z75" s="5">
        <f t="shared" si="49"/>
        <v>9.8000000000000007</v>
      </c>
      <c r="AA75" s="5">
        <f>AA73</f>
        <v>10</v>
      </c>
      <c r="AB75" s="17">
        <f t="shared" si="42"/>
        <v>10</v>
      </c>
    </row>
    <row r="76" spans="1:49" x14ac:dyDescent="0.25">
      <c r="F76" s="5">
        <f>P$64+$Q$64</f>
        <v>1</v>
      </c>
      <c r="G76" s="5">
        <f>G$64+$Z$64</f>
        <v>9.8000000000000007</v>
      </c>
      <c r="H76" s="5">
        <f>H$64+$Y$64</f>
        <v>10</v>
      </c>
      <c r="I76" s="5">
        <f>I$64+$X$64</f>
        <v>9.6</v>
      </c>
      <c r="J76" s="5">
        <f>J$64+$W$64</f>
        <v>9.8000000000000007</v>
      </c>
      <c r="K76" s="5">
        <f>$V$64+K$64</f>
        <v>9.4</v>
      </c>
      <c r="L76" s="5">
        <f>L$64+$U$64</f>
        <v>9</v>
      </c>
      <c r="M76" s="5">
        <f>M$64+$T$64</f>
        <v>7</v>
      </c>
      <c r="N76" s="5">
        <f>N$64+$S$64</f>
        <v>5</v>
      </c>
      <c r="O76" s="5">
        <f>O$64+$R$64</f>
        <v>3</v>
      </c>
      <c r="P76" s="5">
        <f>P$64+$Q$64</f>
        <v>1</v>
      </c>
      <c r="Q76" s="5">
        <f t="shared" ref="Q76:W76" si="50">Q64</f>
        <v>1</v>
      </c>
      <c r="R76" s="5">
        <f t="shared" si="50"/>
        <v>3</v>
      </c>
      <c r="S76" s="5">
        <f t="shared" si="50"/>
        <v>5</v>
      </c>
      <c r="T76" s="5">
        <f t="shared" si="50"/>
        <v>7</v>
      </c>
      <c r="U76" s="5">
        <f t="shared" si="50"/>
        <v>9</v>
      </c>
      <c r="V76" s="5">
        <f t="shared" si="50"/>
        <v>9.4</v>
      </c>
      <c r="W76" s="5">
        <f t="shared" si="50"/>
        <v>9.8000000000000007</v>
      </c>
      <c r="X76" s="5">
        <f>X64</f>
        <v>9.6</v>
      </c>
      <c r="Y76" s="5">
        <f>Y68</f>
        <v>10</v>
      </c>
      <c r="Z76" s="5">
        <f>Z67</f>
        <v>9.8000000000000007</v>
      </c>
      <c r="AA76" s="5">
        <f>AA65</f>
        <v>10</v>
      </c>
      <c r="AB76" s="17">
        <f>AB64</f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distribución al volero</vt:lpstr>
      <vt:lpstr>Distribución en linea</vt:lpstr>
      <vt:lpstr>Hoja3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Damico</dc:creator>
  <cp:lastModifiedBy>Juan Pablo Damico</cp:lastModifiedBy>
  <dcterms:created xsi:type="dcterms:W3CDTF">2021-08-10T18:23:47Z</dcterms:created>
  <dcterms:modified xsi:type="dcterms:W3CDTF">2021-08-31T11:17:37Z</dcterms:modified>
</cp:coreProperties>
</file>