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Información" sheetId="1" r:id="rId1"/>
    <sheet name="Calculos" sheetId="2" r:id="rId2"/>
  </sheets>
  <calcPr calcId="144525"/>
</workbook>
</file>

<file path=xl/calcChain.xml><?xml version="1.0" encoding="utf-8"?>
<calcChain xmlns="http://schemas.openxmlformats.org/spreadsheetml/2006/main">
  <c r="C5" i="2" l="1"/>
  <c r="C8" i="2" s="1"/>
  <c r="C9" i="2" s="1"/>
  <c r="C6" i="2"/>
  <c r="J15" i="1"/>
  <c r="J14" i="1"/>
  <c r="C1" i="2"/>
  <c r="C2" i="1"/>
  <c r="B2" i="1"/>
</calcChain>
</file>

<file path=xl/comments1.xml><?xml version="1.0" encoding="utf-8"?>
<comments xmlns="http://schemas.openxmlformats.org/spreadsheetml/2006/main">
  <authors>
    <author>Author</author>
  </authors>
  <commentList>
    <comment ref="C2" authorId="0">
      <text>
        <r>
          <rPr>
            <b/>
            <sz val="9"/>
            <color indexed="81"/>
            <rFont val="Tahoma"/>
            <family val="2"/>
          </rPr>
          <t>Sin hacer la USUCAPION</t>
        </r>
      </text>
    </comment>
  </commentList>
</comments>
</file>

<file path=xl/sharedStrings.xml><?xml version="1.0" encoding="utf-8"?>
<sst xmlns="http://schemas.openxmlformats.org/spreadsheetml/2006/main" count="74" uniqueCount="71">
  <si>
    <t>Fecha:</t>
  </si>
  <si>
    <t>Dólar blue:</t>
  </si>
  <si>
    <t>Dólar turista:</t>
  </si>
  <si>
    <t>https://www.rentascordoba.gob.ar/nuevaemision/pagoImpuestos/consulta</t>
  </si>
  <si>
    <t>Tipo</t>
  </si>
  <si>
    <t>Valor</t>
  </si>
  <si>
    <t>Nota</t>
  </si>
  <si>
    <t>Con firma de conformidad (consentimiento) de los herederos para que la donacion sea legitima</t>
  </si>
  <si>
    <t>TITULARES</t>
  </si>
  <si>
    <t>HIJOS DE TITULARES</t>
  </si>
  <si>
    <t>Usucapion</t>
  </si>
  <si>
    <t>Medidas preparatorias</t>
  </si>
  <si>
    <t>inicio de usucapion</t>
  </si>
  <si>
    <t>Hacer carpeta con las pruebas</t>
  </si>
  <si>
    <t>Iniciar el Juicio</t>
  </si>
  <si>
    <t>Requisitos</t>
  </si>
  <si>
    <t>Escritura del lote lindero</t>
  </si>
  <si>
    <t>Impuestos pagos mas antiguos del lote lindero</t>
  </si>
  <si>
    <t>Impuestos pagos mas antiguos del lote a iniciar usucapion</t>
  </si>
  <si>
    <t>Fotos viejas del lote a iniciar usucapion que demuestren que lo estan usando</t>
  </si>
  <si>
    <t>Escritura del lote a iniciar usucapion si lo tienen</t>
  </si>
  <si>
    <t>Tribunales de Cosquin</t>
  </si>
  <si>
    <t>Tienen matricula para el proceso de usucapion</t>
  </si>
  <si>
    <t>Oscar:</t>
  </si>
  <si>
    <t>Abogado</t>
  </si>
  <si>
    <t>Martillero</t>
  </si>
  <si>
    <t>Matias:</t>
  </si>
  <si>
    <t>2,5 a 3 años</t>
  </si>
  <si>
    <t>siempre y cuando tengan el dinero disponible en cada proceso</t>
  </si>
  <si>
    <t>Honorarios y gastos</t>
  </si>
  <si>
    <t>Tasa de justicia</t>
  </si>
  <si>
    <t>Publicacion de edictos</t>
  </si>
  <si>
    <t>Incluyen publicacion de 20 dias corridos en la VOZ INTERIOR</t>
  </si>
  <si>
    <t>Plano de mensura</t>
  </si>
  <si>
    <t>Si no tenes la escritura es necesario que lo haga un Agrimensor o Ing. Civil</t>
  </si>
  <si>
    <t>Inscripcion en el registro de la propiedad</t>
  </si>
  <si>
    <t>Inscripcion judicial</t>
  </si>
  <si>
    <t>Escritura publica para sesion de derechos</t>
  </si>
  <si>
    <t>Para vender el titulo en proceso de usucapion ante escribano publico</t>
  </si>
  <si>
    <t>Ver si es otra cosa o lo mismo que abajo</t>
  </si>
  <si>
    <t>ESPOSAS TITULARES</t>
  </si>
  <si>
    <t>Donación</t>
  </si>
  <si>
    <t>Jurisdicción</t>
  </si>
  <si>
    <t>Tiempo estimado en Provincia</t>
  </si>
  <si>
    <t>Para  iniciar la Usucapión</t>
  </si>
  <si>
    <t>Para controlar deuda rentas</t>
  </si>
  <si>
    <t>Poner el titulo de la propiedad a nombre de alguien</t>
  </si>
  <si>
    <t xml:space="preserve">En escribania aportando un 5% del valor de venta real </t>
  </si>
  <si>
    <t>Valor de la propiedad real</t>
  </si>
  <si>
    <t>Valor de venta</t>
  </si>
  <si>
    <t>Comision Escribania</t>
  </si>
  <si>
    <t>Valor terreno chico</t>
  </si>
  <si>
    <t>Valor terreno grande</t>
  </si>
  <si>
    <t>medidas</t>
  </si>
  <si>
    <t>Identificacion</t>
  </si>
  <si>
    <t>23-01-086-14</t>
  </si>
  <si>
    <t>23-01-086-13</t>
  </si>
  <si>
    <t>lote</t>
  </si>
  <si>
    <t>Deudas Rentas</t>
  </si>
  <si>
    <t>Deudas pagas</t>
  </si>
  <si>
    <t>Tramites totales</t>
  </si>
  <si>
    <t>TOTAL</t>
  </si>
  <si>
    <t>DOLARIZADO</t>
  </si>
  <si>
    <t xml:space="preserve">Costos aproximados usucapión </t>
  </si>
  <si>
    <t>NOTA: Informacion que me brindo: OSCAR ARNEDO INMOBILIARIA. España 353, la falda.</t>
  </si>
  <si>
    <t>Inluye el juicio, juez, ellos, armado de carpeta, etc.</t>
  </si>
  <si>
    <t>?</t>
  </si>
  <si>
    <t>NOTA: La tasacion de los terrenos fue hecha por: Villarruel Di Ponte</t>
  </si>
  <si>
    <t>Direccion: Araucarias 781, Casa Grande - Contacto: Aldo (3548 567285)</t>
  </si>
  <si>
    <t>Abogado: Oscar - Martillero: Matias - Socio: Victor - Contacto:  3548 427433</t>
  </si>
  <si>
    <t>VENTA TERENO CHICO?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</si>
</sst>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9"/>
      <color indexed="8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28">
    <xf numFmtId="0" fontId="0" fillId="0" borderId="0" xfId="0"/>
    <xf numFmtId="0" fontId="0" fillId="0" borderId="1" xfId="0" applyBorder="1"/>
    <xf numFmtId="14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4" xfId="0" applyBorder="1" applyAlignment="1">
      <alignment horizontal="center"/>
    </xf>
    <xf numFmtId="3" fontId="0" fillId="0" borderId="1" xfId="0" applyNumberFormat="1" applyBorder="1"/>
    <xf numFmtId="0" fontId="5" fillId="0" borderId="1" xfId="0" applyFont="1" applyBorder="1" applyAlignment="1">
      <alignment horizontal="center"/>
    </xf>
    <xf numFmtId="0" fontId="0" fillId="0" borderId="5" xfId="0" applyBorder="1"/>
    <xf numFmtId="0" fontId="0" fillId="0" borderId="5" xfId="0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0" fillId="0" borderId="0" xfId="0" applyBorder="1"/>
    <xf numFmtId="0" fontId="5" fillId="0" borderId="1" xfId="0" applyFont="1" applyBorder="1" applyAlignment="1">
      <alignment horizontal="center" vertical="center"/>
    </xf>
    <xf numFmtId="3" fontId="4" fillId="0" borderId="1" xfId="0" applyNumberFormat="1" applyFont="1" applyBorder="1" applyAlignment="1">
      <alignment horizontal="center" vertical="center"/>
    </xf>
    <xf numFmtId="0" fontId="5" fillId="0" borderId="0" xfId="0" applyFont="1"/>
    <xf numFmtId="0" fontId="0" fillId="0" borderId="2" xfId="0" applyBorder="1" applyAlignment="1">
      <alignment horizontal="left"/>
    </xf>
    <xf numFmtId="0" fontId="0" fillId="0" borderId="3" xfId="0" applyBorder="1" applyAlignment="1">
      <alignment horizontal="left"/>
    </xf>
    <xf numFmtId="0" fontId="0" fillId="0" borderId="4" xfId="0" applyBorder="1" applyAlignment="1">
      <alignment horizontal="left"/>
    </xf>
    <xf numFmtId="0" fontId="0" fillId="2" borderId="1" xfId="0" applyFill="1" applyBorder="1" applyAlignment="1">
      <alignment horizontal="left"/>
    </xf>
    <xf numFmtId="3" fontId="0" fillId="2" borderId="1" xfId="0" applyNumberFormat="1" applyFill="1" applyBorder="1" applyAlignment="1">
      <alignment horizontal="center"/>
    </xf>
    <xf numFmtId="0" fontId="3" fillId="0" borderId="1" xfId="1" applyBorder="1" applyAlignment="1">
      <alignment horizontal="left"/>
    </xf>
    <xf numFmtId="3" fontId="0" fillId="0" borderId="1" xfId="0" applyNumberFormat="1" applyBorder="1" applyAlignment="1">
      <alignment horizontal="center"/>
    </xf>
    <xf numFmtId="0" fontId="4" fillId="2" borderId="1" xfId="0" applyFont="1" applyFill="1" applyBorder="1" applyAlignment="1">
      <alignment horizontal="left"/>
    </xf>
    <xf numFmtId="0" fontId="1" fillId="0" borderId="1" xfId="0" applyFont="1" applyBorder="1"/>
    <xf numFmtId="3" fontId="1" fillId="0" borderId="1" xfId="0" applyNumberFormat="1" applyFont="1" applyBorder="1"/>
    <xf numFmtId="0" fontId="1" fillId="0" borderId="1" xfId="0" applyFont="1" applyBorder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rentascordoba.gob.ar/nuevaemision/pagoImpuestos/consulta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7"/>
  <sheetViews>
    <sheetView tabSelected="1" workbookViewId="0">
      <selection activeCell="L22" sqref="L22"/>
    </sheetView>
  </sheetViews>
  <sheetFormatPr defaultRowHeight="15" x14ac:dyDescent="0.25"/>
  <cols>
    <col min="1" max="1" width="12.140625" bestFit="1" customWidth="1"/>
    <col min="2" max="2" width="24.85546875" customWidth="1"/>
    <col min="3" max="3" width="10.42578125" customWidth="1"/>
    <col min="6" max="6" width="9.42578125" customWidth="1"/>
    <col min="11" max="11" width="10.140625" customWidth="1"/>
  </cols>
  <sheetData>
    <row r="1" spans="1:12" x14ac:dyDescent="0.25">
      <c r="A1" s="1" t="s">
        <v>0</v>
      </c>
      <c r="B1" s="2">
        <v>43994</v>
      </c>
      <c r="C1" s="2"/>
      <c r="E1" s="20" t="s">
        <v>44</v>
      </c>
      <c r="F1" s="20"/>
      <c r="G1" s="20"/>
      <c r="H1" s="21">
        <v>40000</v>
      </c>
    </row>
    <row r="2" spans="1:12" x14ac:dyDescent="0.25">
      <c r="A2" s="1" t="s">
        <v>2</v>
      </c>
      <c r="B2" s="1">
        <f>67*1.3</f>
        <v>87.100000000000009</v>
      </c>
      <c r="C2" s="1">
        <f>72*1.3</f>
        <v>93.600000000000009</v>
      </c>
    </row>
    <row r="3" spans="1:12" x14ac:dyDescent="0.25">
      <c r="A3" s="1" t="s">
        <v>1</v>
      </c>
      <c r="B3" s="1">
        <v>122</v>
      </c>
      <c r="C3" s="1">
        <v>126</v>
      </c>
    </row>
    <row r="5" spans="1:12" x14ac:dyDescent="0.25">
      <c r="A5" s="3" t="s">
        <v>45</v>
      </c>
      <c r="B5" s="3"/>
      <c r="C5" s="3"/>
      <c r="D5" s="22" t="s">
        <v>3</v>
      </c>
      <c r="E5" s="22"/>
      <c r="F5" s="22"/>
      <c r="G5" s="22"/>
      <c r="H5" s="22"/>
      <c r="I5" s="22"/>
      <c r="J5" s="22"/>
      <c r="K5" s="22"/>
      <c r="L5" s="22"/>
    </row>
    <row r="7" spans="1:12" x14ac:dyDescent="0.25">
      <c r="A7" s="1" t="s">
        <v>4</v>
      </c>
      <c r="B7" s="1" t="s">
        <v>5</v>
      </c>
      <c r="C7" s="12" t="s">
        <v>6</v>
      </c>
      <c r="D7" s="12"/>
      <c r="E7" s="12"/>
      <c r="F7" s="12"/>
      <c r="G7" s="12"/>
      <c r="H7" s="12"/>
      <c r="I7" s="12"/>
      <c r="J7" s="12"/>
      <c r="K7" s="12"/>
      <c r="L7" s="12"/>
    </row>
    <row r="8" spans="1:12" x14ac:dyDescent="0.25">
      <c r="A8" s="14" t="s">
        <v>41</v>
      </c>
      <c r="B8" s="15">
        <v>55000</v>
      </c>
      <c r="C8" s="3" t="s">
        <v>7</v>
      </c>
      <c r="D8" s="3"/>
      <c r="E8" s="3"/>
      <c r="F8" s="3"/>
      <c r="G8" s="3"/>
      <c r="H8" s="3"/>
      <c r="I8" s="3"/>
      <c r="J8" s="3"/>
      <c r="K8" s="3"/>
      <c r="L8" s="3"/>
    </row>
    <row r="9" spans="1:12" x14ac:dyDescent="0.25">
      <c r="A9" s="14"/>
      <c r="B9" s="15"/>
      <c r="C9" s="10" t="s">
        <v>8</v>
      </c>
      <c r="D9" s="11" t="s">
        <v>40</v>
      </c>
      <c r="E9" s="11"/>
      <c r="F9" s="11" t="s">
        <v>9</v>
      </c>
      <c r="G9" s="11"/>
      <c r="H9" s="13"/>
      <c r="I9" s="13"/>
      <c r="J9" s="13"/>
      <c r="K9" s="13"/>
      <c r="L9" s="13"/>
    </row>
    <row r="11" spans="1:12" ht="18.75" x14ac:dyDescent="0.3">
      <c r="A11" s="9" t="s">
        <v>10</v>
      </c>
      <c r="B11" s="9"/>
      <c r="C11" s="9"/>
      <c r="D11" s="9"/>
      <c r="E11" s="9"/>
      <c r="G11" s="9" t="s">
        <v>70</v>
      </c>
      <c r="H11" s="9"/>
      <c r="I11" s="9"/>
      <c r="J11" s="9"/>
      <c r="K11" s="9"/>
      <c r="L11" s="9"/>
    </row>
    <row r="12" spans="1:12" x14ac:dyDescent="0.25">
      <c r="A12" s="3" t="s">
        <v>11</v>
      </c>
      <c r="B12" s="3"/>
      <c r="C12" s="3" t="s">
        <v>13</v>
      </c>
      <c r="D12" s="3"/>
      <c r="E12" s="3"/>
      <c r="G12" s="4" t="s">
        <v>47</v>
      </c>
      <c r="H12" s="4"/>
      <c r="I12" s="4"/>
      <c r="J12" s="4"/>
      <c r="K12" s="4"/>
      <c r="L12" s="4"/>
    </row>
    <row r="13" spans="1:12" x14ac:dyDescent="0.25">
      <c r="A13" s="3" t="s">
        <v>12</v>
      </c>
      <c r="B13" s="3"/>
      <c r="C13" s="3" t="s">
        <v>14</v>
      </c>
      <c r="D13" s="3"/>
      <c r="E13" s="3"/>
      <c r="G13" s="3" t="s">
        <v>48</v>
      </c>
      <c r="H13" s="3"/>
      <c r="I13" s="3"/>
      <c r="J13" s="23">
        <v>350000</v>
      </c>
      <c r="K13" s="23"/>
      <c r="L13" s="23"/>
    </row>
    <row r="14" spans="1:12" x14ac:dyDescent="0.25">
      <c r="G14" s="3" t="s">
        <v>49</v>
      </c>
      <c r="H14" s="3"/>
      <c r="I14" s="3"/>
      <c r="J14" s="23">
        <f>J13/2</f>
        <v>175000</v>
      </c>
      <c r="K14" s="23"/>
      <c r="L14" s="23"/>
    </row>
    <row r="15" spans="1:12" ht="18.75" x14ac:dyDescent="0.3">
      <c r="A15" s="16" t="s">
        <v>15</v>
      </c>
      <c r="G15" s="3" t="s">
        <v>50</v>
      </c>
      <c r="H15" s="3"/>
      <c r="I15" s="3"/>
      <c r="J15" s="23">
        <f>5*J13/100</f>
        <v>17500</v>
      </c>
      <c r="K15" s="23"/>
      <c r="L15" s="23"/>
    </row>
    <row r="16" spans="1:12" x14ac:dyDescent="0.25">
      <c r="A16" s="17" t="s">
        <v>16</v>
      </c>
      <c r="B16" s="18"/>
      <c r="C16" s="18"/>
      <c r="D16" s="18"/>
      <c r="E16" s="18"/>
      <c r="F16" s="19"/>
    </row>
    <row r="17" spans="1:11" x14ac:dyDescent="0.25">
      <c r="A17" s="3" t="s">
        <v>17</v>
      </c>
      <c r="B17" s="3"/>
      <c r="C17" s="3"/>
      <c r="D17" s="3"/>
      <c r="E17" s="3"/>
      <c r="F17" s="3"/>
    </row>
    <row r="18" spans="1:11" x14ac:dyDescent="0.25">
      <c r="A18" s="3" t="s">
        <v>18</v>
      </c>
      <c r="B18" s="3"/>
      <c r="C18" s="3"/>
      <c r="D18" s="3"/>
      <c r="E18" s="3"/>
      <c r="F18" s="3"/>
    </row>
    <row r="19" spans="1:11" x14ac:dyDescent="0.25">
      <c r="A19" s="3" t="s">
        <v>19</v>
      </c>
      <c r="B19" s="3"/>
      <c r="C19" s="3"/>
      <c r="D19" s="3"/>
      <c r="E19" s="3"/>
      <c r="F19" s="3"/>
    </row>
    <row r="20" spans="1:11" x14ac:dyDescent="0.25">
      <c r="A20" s="3" t="s">
        <v>20</v>
      </c>
      <c r="B20" s="3"/>
      <c r="C20" s="3"/>
      <c r="D20" s="3"/>
      <c r="E20" s="3"/>
      <c r="F20" s="3"/>
    </row>
    <row r="22" spans="1:11" x14ac:dyDescent="0.25">
      <c r="A22" s="1" t="s">
        <v>42</v>
      </c>
      <c r="B22" s="3" t="s">
        <v>21</v>
      </c>
      <c r="C22" s="3"/>
      <c r="D22" s="3"/>
      <c r="E22" s="3"/>
      <c r="F22" s="3"/>
    </row>
    <row r="23" spans="1:11" x14ac:dyDescent="0.25">
      <c r="A23" s="3" t="s">
        <v>22</v>
      </c>
      <c r="B23" s="3"/>
      <c r="C23" s="3"/>
      <c r="D23" s="17"/>
      <c r="E23" s="1" t="s">
        <v>23</v>
      </c>
      <c r="F23" s="1" t="s">
        <v>24</v>
      </c>
    </row>
    <row r="24" spans="1:11" x14ac:dyDescent="0.25">
      <c r="E24" s="1" t="s">
        <v>26</v>
      </c>
      <c r="F24" s="1" t="s">
        <v>25</v>
      </c>
    </row>
    <row r="26" spans="1:11" x14ac:dyDescent="0.25">
      <c r="A26" s="3" t="s">
        <v>43</v>
      </c>
      <c r="B26" s="3"/>
      <c r="C26" s="3"/>
      <c r="D26" s="17" t="s">
        <v>27</v>
      </c>
      <c r="E26" s="19"/>
      <c r="F26" s="3" t="s">
        <v>28</v>
      </c>
      <c r="G26" s="3"/>
      <c r="H26" s="3"/>
      <c r="I26" s="3"/>
      <c r="J26" s="3"/>
      <c r="K26" s="3"/>
    </row>
    <row r="28" spans="1:11" ht="18.75" x14ac:dyDescent="0.3">
      <c r="A28" s="9" t="s">
        <v>63</v>
      </c>
      <c r="B28" s="9"/>
      <c r="C28" s="9"/>
      <c r="D28" s="9"/>
      <c r="E28" s="9"/>
      <c r="F28" s="9"/>
      <c r="G28" s="9"/>
      <c r="H28" s="9"/>
      <c r="I28" s="9"/>
      <c r="J28" s="9"/>
      <c r="K28" s="9"/>
    </row>
    <row r="29" spans="1:11" x14ac:dyDescent="0.25">
      <c r="A29" s="1" t="s">
        <v>29</v>
      </c>
      <c r="B29" s="1"/>
      <c r="C29" s="8">
        <v>380000</v>
      </c>
      <c r="D29" s="3" t="s">
        <v>65</v>
      </c>
      <c r="E29" s="3"/>
      <c r="F29" s="3"/>
      <c r="G29" s="3"/>
      <c r="H29" s="3"/>
      <c r="I29" s="3"/>
      <c r="J29" s="3"/>
      <c r="K29" s="3"/>
    </row>
    <row r="30" spans="1:11" x14ac:dyDescent="0.25">
      <c r="A30" s="1" t="s">
        <v>30</v>
      </c>
      <c r="B30" s="1"/>
      <c r="C30" s="8">
        <v>5000</v>
      </c>
      <c r="D30" s="3"/>
      <c r="E30" s="3"/>
      <c r="F30" s="3"/>
      <c r="G30" s="3"/>
      <c r="H30" s="3"/>
      <c r="I30" s="3"/>
      <c r="J30" s="3"/>
      <c r="K30" s="3"/>
    </row>
    <row r="31" spans="1:11" x14ac:dyDescent="0.25">
      <c r="A31" s="1" t="s">
        <v>31</v>
      </c>
      <c r="B31" s="1"/>
      <c r="C31" s="8">
        <v>30000</v>
      </c>
      <c r="D31" s="3" t="s">
        <v>32</v>
      </c>
      <c r="E31" s="3"/>
      <c r="F31" s="3"/>
      <c r="G31" s="3"/>
      <c r="H31" s="3"/>
      <c r="I31" s="3"/>
      <c r="J31" s="3"/>
      <c r="K31" s="3"/>
    </row>
    <row r="32" spans="1:11" x14ac:dyDescent="0.25">
      <c r="A32" s="1" t="s">
        <v>33</v>
      </c>
      <c r="B32" s="1"/>
      <c r="C32" s="8">
        <v>55000</v>
      </c>
      <c r="D32" s="3" t="s">
        <v>34</v>
      </c>
      <c r="E32" s="3"/>
      <c r="F32" s="3"/>
      <c r="G32" s="3"/>
      <c r="H32" s="3"/>
      <c r="I32" s="3"/>
      <c r="J32" s="3"/>
      <c r="K32" s="3"/>
    </row>
    <row r="33" spans="1:11" x14ac:dyDescent="0.25">
      <c r="A33" s="1" t="s">
        <v>35</v>
      </c>
      <c r="B33" s="25"/>
      <c r="C33" s="26"/>
      <c r="D33" s="27" t="s">
        <v>39</v>
      </c>
      <c r="E33" s="27"/>
      <c r="F33" s="27"/>
      <c r="G33" s="27"/>
      <c r="H33" s="27"/>
      <c r="I33" s="27"/>
      <c r="J33" s="27"/>
      <c r="K33" s="27"/>
    </row>
    <row r="34" spans="1:11" x14ac:dyDescent="0.25">
      <c r="A34" s="1" t="s">
        <v>36</v>
      </c>
      <c r="B34" s="1"/>
      <c r="C34" s="8">
        <v>30000</v>
      </c>
      <c r="D34" s="3" t="s">
        <v>46</v>
      </c>
      <c r="E34" s="3"/>
      <c r="F34" s="3"/>
      <c r="G34" s="3"/>
      <c r="H34" s="3"/>
      <c r="I34" s="3"/>
      <c r="J34" s="3"/>
      <c r="K34" s="3"/>
    </row>
    <row r="35" spans="1:11" x14ac:dyDescent="0.25">
      <c r="A35" s="1" t="s">
        <v>37</v>
      </c>
      <c r="B35" s="1"/>
      <c r="C35" s="8">
        <v>30000</v>
      </c>
      <c r="D35" s="3" t="s">
        <v>38</v>
      </c>
      <c r="E35" s="3"/>
      <c r="F35" s="3"/>
      <c r="G35" s="3"/>
      <c r="H35" s="3"/>
      <c r="I35" s="3"/>
      <c r="J35" s="3"/>
      <c r="K35" s="3"/>
    </row>
    <row r="36" spans="1:11" ht="18.75" x14ac:dyDescent="0.3">
      <c r="A36" s="24" t="s">
        <v>64</v>
      </c>
      <c r="B36" s="24"/>
      <c r="C36" s="24"/>
      <c r="D36" s="24"/>
      <c r="E36" s="24"/>
      <c r="F36" s="24"/>
      <c r="G36" s="24"/>
      <c r="H36" s="24"/>
      <c r="I36" s="24"/>
      <c r="J36" s="24"/>
      <c r="K36" s="24"/>
    </row>
    <row r="37" spans="1:11" ht="18.75" x14ac:dyDescent="0.3">
      <c r="A37" s="24" t="s">
        <v>69</v>
      </c>
      <c r="B37" s="24"/>
      <c r="C37" s="24"/>
      <c r="D37" s="24"/>
      <c r="E37" s="24"/>
      <c r="F37" s="24"/>
      <c r="G37" s="24"/>
      <c r="H37" s="24"/>
      <c r="I37" s="24"/>
      <c r="J37" s="24"/>
      <c r="K37" s="24"/>
    </row>
  </sheetData>
  <mergeCells count="43">
    <mergeCell ref="A36:K36"/>
    <mergeCell ref="A37:K37"/>
    <mergeCell ref="E1:G1"/>
    <mergeCell ref="A5:C5"/>
    <mergeCell ref="D5:L5"/>
    <mergeCell ref="G11:L11"/>
    <mergeCell ref="G12:L12"/>
    <mergeCell ref="G13:I13"/>
    <mergeCell ref="J13:L13"/>
    <mergeCell ref="A18:F18"/>
    <mergeCell ref="A19:F19"/>
    <mergeCell ref="A20:F20"/>
    <mergeCell ref="B22:F22"/>
    <mergeCell ref="A23:D23"/>
    <mergeCell ref="A26:C26"/>
    <mergeCell ref="F26:K26"/>
    <mergeCell ref="D26:E26"/>
    <mergeCell ref="C13:E13"/>
    <mergeCell ref="C7:L7"/>
    <mergeCell ref="B8:B9"/>
    <mergeCell ref="A8:A9"/>
    <mergeCell ref="A16:F16"/>
    <mergeCell ref="A17:F17"/>
    <mergeCell ref="G14:I14"/>
    <mergeCell ref="J14:L14"/>
    <mergeCell ref="G15:I15"/>
    <mergeCell ref="J15:L15"/>
    <mergeCell ref="D33:K33"/>
    <mergeCell ref="D34:K34"/>
    <mergeCell ref="D35:K35"/>
    <mergeCell ref="D30:K30"/>
    <mergeCell ref="D29:K29"/>
    <mergeCell ref="A28:K28"/>
    <mergeCell ref="B1:C1"/>
    <mergeCell ref="F9:G9"/>
    <mergeCell ref="D9:E9"/>
    <mergeCell ref="C8:L8"/>
    <mergeCell ref="D31:K31"/>
    <mergeCell ref="D32:K32"/>
    <mergeCell ref="A11:E11"/>
    <mergeCell ref="A12:B12"/>
    <mergeCell ref="A13:B13"/>
    <mergeCell ref="C12:E12"/>
  </mergeCells>
  <hyperlinks>
    <hyperlink ref="D5" r:id="rId1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L13"/>
  <sheetViews>
    <sheetView workbookViewId="0">
      <selection activeCell="J4" sqref="J4"/>
    </sheetView>
  </sheetViews>
  <sheetFormatPr defaultRowHeight="15" x14ac:dyDescent="0.25"/>
  <cols>
    <col min="2" max="2" width="10.28515625" customWidth="1"/>
  </cols>
  <sheetData>
    <row r="1" spans="1:12" x14ac:dyDescent="0.25">
      <c r="A1" s="4" t="s">
        <v>51</v>
      </c>
      <c r="B1" s="4"/>
      <c r="C1" s="23">
        <f>350000</f>
        <v>350000</v>
      </c>
      <c r="D1" s="23"/>
      <c r="E1" s="1" t="s">
        <v>53</v>
      </c>
      <c r="F1" s="5">
        <v>305</v>
      </c>
      <c r="G1" s="3" t="s">
        <v>54</v>
      </c>
      <c r="H1" s="3"/>
      <c r="I1" s="4" t="s">
        <v>55</v>
      </c>
      <c r="J1" s="4"/>
      <c r="K1" s="5" t="s">
        <v>57</v>
      </c>
      <c r="L1" s="5">
        <v>23</v>
      </c>
    </row>
    <row r="2" spans="1:12" x14ac:dyDescent="0.25">
      <c r="A2" s="4" t="s">
        <v>52</v>
      </c>
      <c r="B2" s="4"/>
      <c r="C2" s="23">
        <v>180000</v>
      </c>
      <c r="D2" s="23"/>
      <c r="E2" s="1" t="s">
        <v>53</v>
      </c>
      <c r="F2" s="5">
        <v>369</v>
      </c>
      <c r="G2" s="3" t="s">
        <v>54</v>
      </c>
      <c r="H2" s="3"/>
      <c r="I2" s="4" t="s">
        <v>56</v>
      </c>
      <c r="J2" s="4"/>
      <c r="K2" s="5" t="s">
        <v>57</v>
      </c>
      <c r="L2" s="5">
        <v>22</v>
      </c>
    </row>
    <row r="4" spans="1:12" x14ac:dyDescent="0.25">
      <c r="A4" s="17" t="s">
        <v>58</v>
      </c>
      <c r="B4" s="19"/>
      <c r="C4" s="23" t="s">
        <v>66</v>
      </c>
      <c r="D4" s="23"/>
    </row>
    <row r="5" spans="1:12" x14ac:dyDescent="0.25">
      <c r="A5" s="1" t="s">
        <v>59</v>
      </c>
      <c r="B5" s="1"/>
      <c r="C5" s="23">
        <f>17500*2</f>
        <v>35000</v>
      </c>
      <c r="D5" s="23"/>
    </row>
    <row r="6" spans="1:12" x14ac:dyDescent="0.25">
      <c r="A6" s="17" t="s">
        <v>60</v>
      </c>
      <c r="B6" s="19"/>
      <c r="C6" s="23">
        <f>Información!B8+Información!C29+Información!C30+Información!C31+Información!C32+Información!C34+Información!C35</f>
        <v>585000</v>
      </c>
      <c r="D6" s="23"/>
    </row>
    <row r="8" spans="1:12" x14ac:dyDescent="0.25">
      <c r="A8" s="4" t="s">
        <v>61</v>
      </c>
      <c r="B8" s="4"/>
      <c r="C8" s="23">
        <f>SUM(C4:D7)</f>
        <v>620000</v>
      </c>
      <c r="D8" s="4"/>
    </row>
    <row r="9" spans="1:12" x14ac:dyDescent="0.25">
      <c r="A9" s="6" t="s">
        <v>62</v>
      </c>
      <c r="B9" s="7"/>
      <c r="C9" s="23">
        <f>C8/110</f>
        <v>5636.363636363636</v>
      </c>
      <c r="D9" s="23"/>
    </row>
    <row r="12" spans="1:12" ht="18.75" x14ac:dyDescent="0.3">
      <c r="A12" s="24" t="s">
        <v>67</v>
      </c>
      <c r="B12" s="24"/>
      <c r="C12" s="24"/>
      <c r="D12" s="24"/>
      <c r="E12" s="24"/>
      <c r="F12" s="24"/>
      <c r="G12" s="24"/>
      <c r="H12" s="24"/>
      <c r="I12" s="24"/>
      <c r="J12" s="24"/>
      <c r="K12" s="24"/>
    </row>
    <row r="13" spans="1:12" ht="18.75" x14ac:dyDescent="0.3">
      <c r="A13" s="24" t="s">
        <v>68</v>
      </c>
      <c r="B13" s="24"/>
      <c r="C13" s="24"/>
      <c r="D13" s="24"/>
      <c r="E13" s="24"/>
      <c r="F13" s="24"/>
      <c r="G13" s="24"/>
      <c r="H13" s="24"/>
      <c r="I13" s="24"/>
      <c r="J13" s="24"/>
      <c r="K13" s="24"/>
    </row>
  </sheetData>
  <mergeCells count="19">
    <mergeCell ref="A8:B8"/>
    <mergeCell ref="C8:D8"/>
    <mergeCell ref="A9:B9"/>
    <mergeCell ref="C9:D9"/>
    <mergeCell ref="A12:K12"/>
    <mergeCell ref="A13:K13"/>
    <mergeCell ref="I1:J1"/>
    <mergeCell ref="I2:J2"/>
    <mergeCell ref="C4:D4"/>
    <mergeCell ref="A4:B4"/>
    <mergeCell ref="C5:D5"/>
    <mergeCell ref="A6:B6"/>
    <mergeCell ref="C6:D6"/>
    <mergeCell ref="A1:B1"/>
    <mergeCell ref="A2:B2"/>
    <mergeCell ref="C1:D1"/>
    <mergeCell ref="C2:D2"/>
    <mergeCell ref="G1:H1"/>
    <mergeCell ref="G2:H2"/>
  </mergeCells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Información</vt:lpstr>
      <vt:lpstr>Calculos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2020-06-13T19:53:31Z</dcterms:modified>
</cp:coreProperties>
</file>