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s\Downloads\"/>
    </mc:Choice>
  </mc:AlternateContent>
  <xr:revisionPtr revIDLastSave="0" documentId="13_ncr:1_{19AE6ED0-2CE7-427F-9548-7EDB28B2AA2A}" xr6:coauthVersionLast="47" xr6:coauthVersionMax="47" xr10:uidLastSave="{00000000-0000-0000-0000-000000000000}"/>
  <bookViews>
    <workbookView minimized="1" xWindow="216" yWindow="1476" windowWidth="22824" windowHeight="12924" firstSheet="1" activeTab="1" xr2:uid="{00000000-000D-0000-FFFF-FFFF00000000}"/>
  </bookViews>
  <sheets>
    <sheet name="Sheet4" sheetId="4" r:id="rId1"/>
    <sheet name="Sheet3" sheetId="3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13" i="3"/>
  <c r="J14" i="3"/>
  <c r="J3" i="3"/>
  <c r="J4" i="3"/>
  <c r="J5" i="3"/>
  <c r="J6" i="3"/>
  <c r="J7" i="3"/>
  <c r="J8" i="3"/>
  <c r="J9" i="3"/>
  <c r="J10" i="3"/>
  <c r="J11" i="3"/>
  <c r="J1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" i="3"/>
</calcChain>
</file>

<file path=xl/sharedStrings.xml><?xml version="1.0" encoding="utf-8"?>
<sst xmlns="http://schemas.openxmlformats.org/spreadsheetml/2006/main" count="1401" uniqueCount="331">
  <si>
    <t>idade</t>
  </si>
  <si>
    <t>valorMercado</t>
  </si>
  <si>
    <t>numero</t>
  </si>
  <si>
    <t>posicao</t>
  </si>
  <si>
    <t>CS Marítimo</t>
  </si>
  <si>
    <t>Guarda-Redes</t>
  </si>
  <si>
    <t>Defesa Central</t>
  </si>
  <si>
    <t>Léo Andrade</t>
  </si>
  <si>
    <t>Moisés Mosquera</t>
  </si>
  <si>
    <t>Zainadine</t>
  </si>
  <si>
    <t>Lateral Esquerdo</t>
  </si>
  <si>
    <t>Fábio China</t>
  </si>
  <si>
    <t>Cláudio Winck</t>
  </si>
  <si>
    <t>Lateral Direito</t>
  </si>
  <si>
    <t>Tim Söderström</t>
  </si>
  <si>
    <t>27</t>
  </si>
  <si>
    <t>Médio Defensivo</t>
  </si>
  <si>
    <t>16</t>
  </si>
  <si>
    <t>Rodrigo Andrade</t>
  </si>
  <si>
    <t>Stefano Beltrame</t>
  </si>
  <si>
    <t>Médio Centro</t>
  </si>
  <si>
    <t>Pedro Pelágio</t>
  </si>
  <si>
    <t>Médio Ofensivo</t>
  </si>
  <si>
    <t>17</t>
  </si>
  <si>
    <t>36</t>
  </si>
  <si>
    <t>Extremo Esquerdo</t>
  </si>
  <si>
    <t>24</t>
  </si>
  <si>
    <t>Edgar Costa</t>
  </si>
  <si>
    <t>Extremo Direito</t>
  </si>
  <si>
    <t>Ali Alipour</t>
  </si>
  <si>
    <t>Ponta de Lança</t>
  </si>
  <si>
    <t>Joel Tagueu</t>
  </si>
  <si>
    <t>FC Arouca</t>
  </si>
  <si>
    <t>Victor Braga</t>
  </si>
  <si>
    <t>Fernando Castro</t>
  </si>
  <si>
    <t>Norbert Haymamba</t>
  </si>
  <si>
    <t>30</t>
  </si>
  <si>
    <t>João Basso</t>
  </si>
  <si>
    <t>Sema Velázquez</t>
  </si>
  <si>
    <t>Brunão</t>
  </si>
  <si>
    <t>Quaresma</t>
  </si>
  <si>
    <t>Thales</t>
  </si>
  <si>
    <t>31</t>
  </si>
  <si>
    <t>18</t>
  </si>
  <si>
    <t>Marco Soares</t>
  </si>
  <si>
    <t>21</t>
  </si>
  <si>
    <t>Pedro Moreira</t>
  </si>
  <si>
    <t>20</t>
  </si>
  <si>
    <t>Yaw Moses</t>
  </si>
  <si>
    <t>22</t>
  </si>
  <si>
    <t>Pité</t>
  </si>
  <si>
    <t>19</t>
  </si>
  <si>
    <t>Arsénio</t>
  </si>
  <si>
    <t>André Bukia</t>
  </si>
  <si>
    <t>23</t>
  </si>
  <si>
    <t>Segundo Avançado</t>
  </si>
  <si>
    <t>André Silva</t>
  </si>
  <si>
    <t>FC Vizela</t>
  </si>
  <si>
    <t>Pedro Silva</t>
  </si>
  <si>
    <t>Ivo Gonçalves</t>
  </si>
  <si>
    <t>Mohamed Aidara</t>
  </si>
  <si>
    <t>25</t>
  </si>
  <si>
    <t>Kiki</t>
  </si>
  <si>
    <t>Richard Ofori</t>
  </si>
  <si>
    <t>37</t>
  </si>
  <si>
    <t>Koffi Kouao</t>
  </si>
  <si>
    <t>Raphael Guzzo</t>
  </si>
  <si>
    <t>Marcos Paulo</t>
  </si>
  <si>
    <t>Samu</t>
  </si>
  <si>
    <t>Kiko Bondoso</t>
  </si>
  <si>
    <t>29</t>
  </si>
  <si>
    <t>Cassiano</t>
  </si>
  <si>
    <t>Moreirense FC</t>
  </si>
  <si>
    <t>Mateus Pasinato</t>
  </si>
  <si>
    <t>Miguel Oliveira</t>
  </si>
  <si>
    <t>28</t>
  </si>
  <si>
    <t>Lazar Rosic</t>
  </si>
  <si>
    <t>Steven Vitória</t>
  </si>
  <si>
    <t>Pedro Amador</t>
  </si>
  <si>
    <t>Matheus Silva</t>
  </si>
  <si>
    <t>Ibrahima</t>
  </si>
  <si>
    <t>Sori Mané</t>
  </si>
  <si>
    <t>Fábio Pacheco</t>
  </si>
  <si>
    <t>35</t>
  </si>
  <si>
    <t>Gonçalo Franco</t>
  </si>
  <si>
    <t>Walterson Silva</t>
  </si>
  <si>
    <t>Galego</t>
  </si>
  <si>
    <t>Yan</t>
  </si>
  <si>
    <t>André Luis</t>
  </si>
  <si>
    <t>Derik Lacerda</t>
  </si>
  <si>
    <t>Rafael Martins</t>
  </si>
  <si>
    <t>B SAD</t>
  </si>
  <si>
    <t>João Monteiro</t>
  </si>
  <si>
    <t>Danny Henriques</t>
  </si>
  <si>
    <t>32</t>
  </si>
  <si>
    <t>33</t>
  </si>
  <si>
    <t>Luca van der Gaag</t>
  </si>
  <si>
    <t>Nilton</t>
  </si>
  <si>
    <t>Chima Akas</t>
  </si>
  <si>
    <t>Diogo Calila</t>
  </si>
  <si>
    <t>Thibang Phete</t>
  </si>
  <si>
    <t>Yaya Sithole</t>
  </si>
  <si>
    <t>Afonso Sousa</t>
  </si>
  <si>
    <t>Chico Teixeira</t>
  </si>
  <si>
    <t>CD Tondela</t>
  </si>
  <si>
    <t>Pedro Trigueira</t>
  </si>
  <si>
    <t>Babacar Niasse</t>
  </si>
  <si>
    <t>Jota Gonçalves</t>
  </si>
  <si>
    <t>Ricardo Alves</t>
  </si>
  <si>
    <t>34</t>
  </si>
  <si>
    <t>Naoufel Khacef</t>
  </si>
  <si>
    <t>Tiago Almeida</t>
  </si>
  <si>
    <t>Bebeto</t>
  </si>
  <si>
    <t>Pedro Augusto</t>
  </si>
  <si>
    <t>João Pedro</t>
  </si>
  <si>
    <t>38</t>
  </si>
  <si>
    <t>Salvador Agra</t>
  </si>
  <si>
    <t>Rafael Barbosa</t>
  </si>
  <si>
    <t>Telmo Arcanjo</t>
  </si>
  <si>
    <t>FC Paços de Ferreira</t>
  </si>
  <si>
    <t>Jordi</t>
  </si>
  <si>
    <t>Maracás</t>
  </si>
  <si>
    <t>Marco Baixinho</t>
  </si>
  <si>
    <t>Fernando Fonseca</t>
  </si>
  <si>
    <t>Jorge Silva</t>
  </si>
  <si>
    <t>26</t>
  </si>
  <si>
    <t>Mohamed Diaby</t>
  </si>
  <si>
    <t>Abbas Ibrahim</t>
  </si>
  <si>
    <t>Luíz Carlos</t>
  </si>
  <si>
    <t>Matchoi Djaló</t>
  </si>
  <si>
    <t>Lucas Silva</t>
  </si>
  <si>
    <t>Hélder Ferreira</t>
  </si>
  <si>
    <t>Gil Vicente FC</t>
  </si>
  <si>
    <t>Brian Araújo</t>
  </si>
  <si>
    <t>Diogo Silva</t>
  </si>
  <si>
    <t>Rúben Fernandes</t>
  </si>
  <si>
    <t>Talocha</t>
  </si>
  <si>
    <t>Henrique Gomes</t>
  </si>
  <si>
    <t>João Afonso</t>
  </si>
  <si>
    <t>Pedrinho</t>
  </si>
  <si>
    <t>Kanya Fujimoto</t>
  </si>
  <si>
    <t>Samuel Lino</t>
  </si>
  <si>
    <t>Antoine Leautey</t>
  </si>
  <si>
    <t>Boubacar Hanne</t>
  </si>
  <si>
    <t>CD Santa Clara</t>
  </si>
  <si>
    <t>Marco Pereira</t>
  </si>
  <si>
    <t>Rodolfo Cardoso</t>
  </si>
  <si>
    <t>Mikel Villanueva</t>
  </si>
  <si>
    <t>Cristian Tassano</t>
  </si>
  <si>
    <t>Mansur</t>
  </si>
  <si>
    <t>Pierre Sagna</t>
  </si>
  <si>
    <t>Hidemasa Morita</t>
  </si>
  <si>
    <t>Anderson Carvalho</t>
  </si>
  <si>
    <t>Nené</t>
  </si>
  <si>
    <t>Júlio Romão</t>
  </si>
  <si>
    <t>Costinha</t>
  </si>
  <si>
    <t>Rúben Oliveira</t>
  </si>
  <si>
    <t>Allano</t>
  </si>
  <si>
    <t>Rui Costa</t>
  </si>
  <si>
    <t>GD Estoril Praia</t>
  </si>
  <si>
    <t>Daniel Figueira</t>
  </si>
  <si>
    <t>Thiago Silva</t>
  </si>
  <si>
    <t>Joãozinho</t>
  </si>
  <si>
    <t>Carles Soria</t>
  </si>
  <si>
    <t>Loreintz Rosier</t>
  </si>
  <si>
    <t>João Gamboa</t>
  </si>
  <si>
    <t>André Franco</t>
  </si>
  <si>
    <t>Bruno Lourenço</t>
  </si>
  <si>
    <t>André Clóvis</t>
  </si>
  <si>
    <t>Benchimol</t>
  </si>
  <si>
    <t>Portimonense SC</t>
  </si>
  <si>
    <t>Samuel</t>
  </si>
  <si>
    <t>Kosuke Nakamura</t>
  </si>
  <si>
    <t>Willyan Rocha</t>
  </si>
  <si>
    <t>Fahd Moufi</t>
  </si>
  <si>
    <t>Pedro Sá</t>
  </si>
  <si>
    <t>Giannelli Imbula</t>
  </si>
  <si>
    <t>Luquinha</t>
  </si>
  <si>
    <t>Anderson Oliveira</t>
  </si>
  <si>
    <t>Boavista FC</t>
  </si>
  <si>
    <t>Rafael Bracali</t>
  </si>
  <si>
    <t>Jackson Porozo</t>
  </si>
  <si>
    <t>Yanis Hamache</t>
  </si>
  <si>
    <t>Reggie Cannon</t>
  </si>
  <si>
    <t>Javi García</t>
  </si>
  <si>
    <t>Paulinho</t>
  </si>
  <si>
    <t>Miguel Reisinho</t>
  </si>
  <si>
    <t>Tiago Morais</t>
  </si>
  <si>
    <t>Yusupha Njie</t>
  </si>
  <si>
    <t>FC Famalicão</t>
  </si>
  <si>
    <t>Luiz Júnior</t>
  </si>
  <si>
    <t>Ivan Zlobin</t>
  </si>
  <si>
    <t>Riccieli</t>
  </si>
  <si>
    <t>Diogo Figueiras</t>
  </si>
  <si>
    <t>Pêpê</t>
  </si>
  <si>
    <t>Iván Jaime</t>
  </si>
  <si>
    <t>Ivo Rodrigues</t>
  </si>
  <si>
    <t>Pablo</t>
  </si>
  <si>
    <t>Vitória SC</t>
  </si>
  <si>
    <t>Bruno Varela</t>
  </si>
  <si>
    <t>Matous Trmal</t>
  </si>
  <si>
    <t>Celton Biai</t>
  </si>
  <si>
    <t>Antal Bencze</t>
  </si>
  <si>
    <t>Abdul Mumin</t>
  </si>
  <si>
    <t>Jorge Fernandes</t>
  </si>
  <si>
    <t>André Amaro</t>
  </si>
  <si>
    <t>Sílvio</t>
  </si>
  <si>
    <t>André Almeida</t>
  </si>
  <si>
    <t>Nicolas Janvier</t>
  </si>
  <si>
    <t>Rochinha</t>
  </si>
  <si>
    <t>Marcus Edwards</t>
  </si>
  <si>
    <t>Rúben Lameiras</t>
  </si>
  <si>
    <t>Ricardo Quaresma</t>
  </si>
  <si>
    <t>Óscar Estupiñán</t>
  </si>
  <si>
    <t>Bruno Duarte</t>
  </si>
  <si>
    <t>Herculano Nabian</t>
  </si>
  <si>
    <t>SC Braga</t>
  </si>
  <si>
    <t>Matheus</t>
  </si>
  <si>
    <t>Lukas Hornicek</t>
  </si>
  <si>
    <t>Tiago Sá</t>
  </si>
  <si>
    <t>David Carmo</t>
  </si>
  <si>
    <t>Vítor Tormena</t>
  </si>
  <si>
    <t>Bruno Rodrigues</t>
  </si>
  <si>
    <t>Rolando</t>
  </si>
  <si>
    <t>Francisco Moura</t>
  </si>
  <si>
    <t>Nuno Sequeira</t>
  </si>
  <si>
    <t>Leonardo Buta</t>
  </si>
  <si>
    <t>André Ferreira</t>
  </si>
  <si>
    <t>Al Musrati</t>
  </si>
  <si>
    <t>David Veiga</t>
  </si>
  <si>
    <t>André Horta</t>
  </si>
  <si>
    <t>Fransérgio</t>
  </si>
  <si>
    <t>Eduardo Schürrle</t>
  </si>
  <si>
    <t>André Castro</t>
  </si>
  <si>
    <t>Lucas Piazon</t>
  </si>
  <si>
    <t>Berna</t>
  </si>
  <si>
    <t>Ricardo Horta</t>
  </si>
  <si>
    <t>Galeno</t>
  </si>
  <si>
    <t>40</t>
  </si>
  <si>
    <t>Hernâni Infande</t>
  </si>
  <si>
    <t>Kobamelo Kodisang</t>
  </si>
  <si>
    <t>Abel Ruiz</t>
  </si>
  <si>
    <t>Rui Fonte</t>
  </si>
  <si>
    <t>Edu Ribeiro</t>
  </si>
  <si>
    <t>SL Benfica</t>
  </si>
  <si>
    <t>Odysseas Vlachodimos</t>
  </si>
  <si>
    <t>Helton Leite</t>
  </si>
  <si>
    <t>Mile Svilar</t>
  </si>
  <si>
    <t>Leo Kokubo</t>
  </si>
  <si>
    <t>Lucas Veríssimo</t>
  </si>
  <si>
    <t>Nicolás Otamendi</t>
  </si>
  <si>
    <t>Jan Vertonghen</t>
  </si>
  <si>
    <t>Tomás Araújo</t>
  </si>
  <si>
    <t>Pedro Álvaro</t>
  </si>
  <si>
    <t>Alejandro Grimaldo</t>
  </si>
  <si>
    <t>Sandro Cruz</t>
  </si>
  <si>
    <t>Gilberto</t>
  </si>
  <si>
    <t>Julian Weigl</t>
  </si>
  <si>
    <t>Rafael Brito</t>
  </si>
  <si>
    <t>Adel Taarabt</t>
  </si>
  <si>
    <t>Martim Neto</t>
  </si>
  <si>
    <t>Éverton</t>
  </si>
  <si>
    <t>Diego Moreira</t>
  </si>
  <si>
    <t>Diogo Gonçalves</t>
  </si>
  <si>
    <t>Tiago Gouveia</t>
  </si>
  <si>
    <t>Rafa Silva</t>
  </si>
  <si>
    <t>Luca Waldschmidt</t>
  </si>
  <si>
    <t>Darwin Núñez</t>
  </si>
  <si>
    <t>Gonçalo Ramos</t>
  </si>
  <si>
    <t>Haris Seferovic</t>
  </si>
  <si>
    <t>Henrique Araújo</t>
  </si>
  <si>
    <t>Sporting CP</t>
  </si>
  <si>
    <t>Luís Maximiano</t>
  </si>
  <si>
    <t>Antonio Adán</t>
  </si>
  <si>
    <t>Renan Ribeiro</t>
  </si>
  <si>
    <t>André Paulo</t>
  </si>
  <si>
    <t>Gonçalo Inácio</t>
  </si>
  <si>
    <t>Sebastián Coates</t>
  </si>
  <si>
    <t>Zouhair Feddal</t>
  </si>
  <si>
    <t>Luís Neto</t>
  </si>
  <si>
    <t>José Marsà</t>
  </si>
  <si>
    <t>João Goulart</t>
  </si>
  <si>
    <t>Rúben Vinagre</t>
  </si>
  <si>
    <t>Flávio Nazinho</t>
  </si>
  <si>
    <t>Pedro Porro</t>
  </si>
  <si>
    <t>João Palhinha</t>
  </si>
  <si>
    <t>Dário Essugo</t>
  </si>
  <si>
    <t>Matheus Nunes</t>
  </si>
  <si>
    <t>Daniel Bragança</t>
  </si>
  <si>
    <t>Pedro Gonçalves</t>
  </si>
  <si>
    <t>Nuno Santos</t>
  </si>
  <si>
    <t>Geny Catamo</t>
  </si>
  <si>
    <t>Tabata</t>
  </si>
  <si>
    <t>Rodrigo Ribeiro</t>
  </si>
  <si>
    <t>Tiago Tomás</t>
  </si>
  <si>
    <t>FC Porto</t>
  </si>
  <si>
    <t>Diogo Costa</t>
  </si>
  <si>
    <t>Agustín Marchesín</t>
  </si>
  <si>
    <t>Cláudio Ramos</t>
  </si>
  <si>
    <t>Francisco Meixedo</t>
  </si>
  <si>
    <t>Chancel Mbemba</t>
  </si>
  <si>
    <t>Pepe</t>
  </si>
  <si>
    <t>João Marcelo</t>
  </si>
  <si>
    <t>Iván Marcano</t>
  </si>
  <si>
    <t>Romain Correia</t>
  </si>
  <si>
    <t>Zé Pedro</t>
  </si>
  <si>
    <t>Zaidu</t>
  </si>
  <si>
    <t>João Mendes</t>
  </si>
  <si>
    <t>João Mário</t>
  </si>
  <si>
    <t>Wilson Manafá</t>
  </si>
  <si>
    <t>Nanú</t>
  </si>
  <si>
    <t>Mateus Uribe</t>
  </si>
  <si>
    <t>Mor Ndiaye</t>
  </si>
  <si>
    <t>Bernardo Folha</t>
  </si>
  <si>
    <t>Otávio</t>
  </si>
  <si>
    <t>Médio Direito</t>
  </si>
  <si>
    <t>Fábio Vieira</t>
  </si>
  <si>
    <t>Vasco Sousa</t>
  </si>
  <si>
    <t>Luis Díaz</t>
  </si>
  <si>
    <t>Tecatito</t>
  </si>
  <si>
    <t>Francisco Conceição</t>
  </si>
  <si>
    <t>Gonçalo Borges</t>
  </si>
  <si>
    <t>Evanilson</t>
  </si>
  <si>
    <t>Mehdi Taremi</t>
  </si>
  <si>
    <t>Toni Martínez</t>
  </si>
  <si>
    <t>Danny Namaso</t>
  </si>
  <si>
    <t>Grand Total</t>
  </si>
  <si>
    <t>Row Labels</t>
  </si>
  <si>
    <t>nome</t>
  </si>
  <si>
    <t>Count of nome</t>
  </si>
  <si>
    <t>equipaID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</si>
</sst>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Ramos" refreshedDate="44876.519653935182" createdVersion="8" refreshedVersion="8" minRefreshableVersion="3" recordCount="270" xr:uid="{CAA5A08C-7C15-43ED-B345-EC9C613BEEB8}">
  <cacheSource type="worksheet">
    <worksheetSource ref="H1:M271" sheet="Sheet3"/>
  </cacheSource>
  <cacheFields count="6">
    <cacheField name="nome" numFmtId="49">
      <sharedItems/>
    </cacheField>
    <cacheField name="idade" numFmtId="49">
      <sharedItems/>
    </cacheField>
    <cacheField name="valorMercado" numFmtId="49">
      <sharedItems/>
    </cacheField>
    <cacheField name="numero" numFmtId="0">
      <sharedItems/>
    </cacheField>
    <cacheField name="posicao" numFmtId="49">
      <sharedItems/>
    </cacheField>
    <cacheField name="equipa" numFmtId="49">
      <sharedItems count="18">
        <s v="CS Marítimo"/>
        <s v="FC Arouca"/>
        <s v="FC Vizela"/>
        <s v="Moreirense FC"/>
        <s v="B SAD"/>
        <s v="CD Tondela"/>
        <s v="FC Paços de Ferreira"/>
        <s v="Gil Vicente FC"/>
        <s v="CD Santa Clara"/>
        <s v="GD Estoril Praia"/>
        <s v="Portimonense SC"/>
        <s v="Boavista FC"/>
        <s v="FC Famalicão"/>
        <s v="Vitória SC"/>
        <s v="SC Braga"/>
        <s v="SL Benfica"/>
        <s v="Sporting CP"/>
        <s v="FC Por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s v="Léo Andrade"/>
    <s v="18/04/1998 (23)"/>
    <s v="600 mil €"/>
    <s v="66"/>
    <s v="Defesa Central"/>
    <x v="0"/>
  </r>
  <r>
    <s v="Moisés Mosquera"/>
    <s v="24/05/2001 (20)"/>
    <s v="200 mil €"/>
    <s v="3"/>
    <s v="Defesa Central"/>
    <x v="0"/>
  </r>
  <r>
    <s v="Zainadine"/>
    <s v="24/06/1988 (33)"/>
    <s v="200 mil €"/>
    <s v="5"/>
    <s v="Defesa Central"/>
    <x v="0"/>
  </r>
  <r>
    <s v="Fábio China"/>
    <s v="07/07/1992 (28)"/>
    <s v="300 mil €"/>
    <s v="45"/>
    <s v="Lateral Esquerdo"/>
    <x v="0"/>
  </r>
  <r>
    <s v="Cláudio Winck"/>
    <s v="15/04/1994 (27)"/>
    <s v="800 mil €"/>
    <s v="2"/>
    <s v="Lateral Direito"/>
    <x v="0"/>
  </r>
  <r>
    <s v="Tim Söderström"/>
    <s v="04/01/1994 (27)"/>
    <s v="200 mil €"/>
    <s v="27"/>
    <s v="Lateral Direito"/>
    <x v="0"/>
  </r>
  <r>
    <s v="Rodrigo Andrade"/>
    <s v="24/11/2001 (19)"/>
    <s v="200 mil €"/>
    <s v="88"/>
    <s v="Médio Defensivo"/>
    <x v="0"/>
  </r>
  <r>
    <s v="Stefano Beltrame"/>
    <s v="08/02/1993 (28)"/>
    <s v="500 mil €"/>
    <s v="10"/>
    <s v="Médio Centro"/>
    <x v="0"/>
  </r>
  <r>
    <s v="Pedro Pelágio"/>
    <s v="21/04/2000 (21)"/>
    <s v="500 mil €"/>
    <s v="60"/>
    <s v="Médio Centro"/>
    <x v="0"/>
  </r>
  <r>
    <s v="Edgar Costa"/>
    <s v="14/04/1987 (34)"/>
    <s v="100 mil €"/>
    <s v="12"/>
    <s v="Extremo Direito"/>
    <x v="0"/>
  </r>
  <r>
    <s v="Ali Alipour"/>
    <s v="11/11/1995 (25)"/>
    <s v="1,50 M €"/>
    <s v="9"/>
    <s v="Ponta de Lança"/>
    <x v="0"/>
  </r>
  <r>
    <s v="Joel Tagueu"/>
    <s v="06/12/1993 (27)"/>
    <s v="1,00 M €"/>
    <s v="95"/>
    <s v="Ponta de Lança"/>
    <x v="0"/>
  </r>
  <r>
    <s v="Victor Braga"/>
    <s v="17/02/1992 (29)"/>
    <s v="400 mil €"/>
    <s v="1"/>
    <s v="Guarda-Redes"/>
    <x v="1"/>
  </r>
  <r>
    <s v="Fernando Castro"/>
    <s v="30/03/1997 (24)"/>
    <s v="300 mil €"/>
    <s v="97"/>
    <s v="Guarda-Redes"/>
    <x v="1"/>
  </r>
  <r>
    <s v="Norbert Haymamba"/>
    <s v="30/03/1999 (22)"/>
    <s v="200 mil €"/>
    <s v="30"/>
    <s v="Guarda-Redes"/>
    <x v="1"/>
  </r>
  <r>
    <s v="João Basso"/>
    <s v="13/01/1997 (24)"/>
    <s v="700 mil €"/>
    <s v="13"/>
    <s v="Defesa Central"/>
    <x v="1"/>
  </r>
  <r>
    <s v="Sema Velázquez"/>
    <s v="08/09/1990 (30)"/>
    <s v="250 mil €"/>
    <s v="4"/>
    <s v="Defesa Central"/>
    <x v="1"/>
  </r>
  <r>
    <s v="Brunão"/>
    <s v="24/02/1997 (24)"/>
    <s v="200 mil €"/>
    <s v="3"/>
    <s v="Defesa Central"/>
    <x v="1"/>
  </r>
  <r>
    <s v="Quaresma"/>
    <s v="22/08/1996 (24)"/>
    <s v="500 mil €"/>
    <s v="6"/>
    <s v="Lateral Esquerdo"/>
    <x v="1"/>
  </r>
  <r>
    <s v="Thales"/>
    <s v="28/04/1994 (27)"/>
    <s v="700 mil €"/>
    <s v="72"/>
    <s v="Lateral Direito"/>
    <x v="1"/>
  </r>
  <r>
    <s v="Marco Soares"/>
    <s v="16/06/1984 (37)"/>
    <s v="50 mil €"/>
    <s v="60"/>
    <s v="Médio Defensivo"/>
    <x v="1"/>
  </r>
  <r>
    <s v="Pedro Moreira"/>
    <s v="15/03/1989 (32)"/>
    <s v="200 mil €"/>
    <s v="20"/>
    <s v="Médio Centro"/>
    <x v="1"/>
  </r>
  <r>
    <s v="Yaw Moses"/>
    <s v="07/01/1999 (22)"/>
    <s v="125 mil €"/>
    <s v="17"/>
    <s v="Médio Centro"/>
    <x v="1"/>
  </r>
  <r>
    <s v="Pité"/>
    <s v="22/08/1994 (26)"/>
    <s v="350 mil €"/>
    <s v="14"/>
    <s v="Médio Ofensivo"/>
    <x v="1"/>
  </r>
  <r>
    <s v="Arsénio"/>
    <s v="30/08/1989 (31)"/>
    <s v="350 mil €"/>
    <s v="8"/>
    <s v="Extremo Esquerdo"/>
    <x v="1"/>
  </r>
  <r>
    <s v="André Bukia"/>
    <s v="03/03/1995 (26)"/>
    <s v="700 mil €"/>
    <s v="10"/>
    <s v="Extremo Direito"/>
    <x v="1"/>
  </r>
  <r>
    <s v="André Silva"/>
    <s v="03/06/1997 (24)"/>
    <s v="1,20 M €"/>
    <s v="7"/>
    <s v="Ponta de Lança"/>
    <x v="1"/>
  </r>
  <r>
    <s v="Pedro Silva"/>
    <s v="13/02/1997 (24)"/>
    <s v="400 mil €"/>
    <s v="1"/>
    <s v="Guarda-Redes"/>
    <x v="2"/>
  </r>
  <r>
    <s v="Ivo Gonçalves"/>
    <s v="06/05/1984 (37)"/>
    <s v="25 mil €"/>
    <s v="84"/>
    <s v="Guarda-Redes"/>
    <x v="2"/>
  </r>
  <r>
    <s v="Mohamed Aidara"/>
    <s v="06/11/1996 (24)"/>
    <s v="400 mil €"/>
    <s v="25"/>
    <s v="Defesa Central"/>
    <x v="2"/>
  </r>
  <r>
    <s v="Kiki"/>
    <s v="10/12/1994 (26)"/>
    <s v="500 mil €"/>
    <s v="24"/>
    <s v="Lateral Esquerdo"/>
    <x v="2"/>
  </r>
  <r>
    <s v="Richard Ofori"/>
    <s v="24/04/1993 (28)"/>
    <s v="400 mil €"/>
    <s v="37"/>
    <s v="Lateral Esquerdo"/>
    <x v="2"/>
  </r>
  <r>
    <s v="Koffi Kouao"/>
    <s v="20/05/1998 (23)"/>
    <s v="1,50 M €"/>
    <s v="39"/>
    <s v="Lateral Direito"/>
    <x v="2"/>
  </r>
  <r>
    <s v="Raphael Guzzo"/>
    <s v="06/01/1995 (26)"/>
    <s v="300 mil €"/>
    <s v="8"/>
    <s v="Médio Centro"/>
    <x v="2"/>
  </r>
  <r>
    <s v="Marcos Paulo"/>
    <s v="13/07/1988 (32)"/>
    <s v="200 mil €"/>
    <s v="17"/>
    <s v="Médio Centro"/>
    <x v="2"/>
  </r>
  <r>
    <s v="Samu"/>
    <s v="21/04/1996 (25)"/>
    <s v="900 mil €"/>
    <s v="20"/>
    <s v="Médio Ofensivo"/>
    <x v="2"/>
  </r>
  <r>
    <s v="Kiko Bondoso"/>
    <s v="17/11/1995 (25)"/>
    <s v="1,00 M €"/>
    <s v="10"/>
    <s v="Extremo Esquerdo"/>
    <x v="2"/>
  </r>
  <r>
    <s v="Cassiano"/>
    <s v="16/06/1989 (32)"/>
    <s v="200 mil €"/>
    <s v="9"/>
    <s v="Ponta de Lança"/>
    <x v="2"/>
  </r>
  <r>
    <s v="Mateus Pasinato"/>
    <s v="28/06/1992 (29)"/>
    <s v="600 mil €"/>
    <s v="14"/>
    <s v="Guarda-Redes"/>
    <x v="3"/>
  </r>
  <r>
    <s v="Miguel Oliveira"/>
    <s v="25/05/1994 (27)"/>
    <s v="200 mil €"/>
    <s v="36"/>
    <s v="Guarda-Redes"/>
    <x v="3"/>
  </r>
  <r>
    <s v="Lazar Rosic"/>
    <s v="29/06/1993 (28)"/>
    <s v="600 mil €"/>
    <s v="3"/>
    <s v="Defesa Central"/>
    <x v="3"/>
  </r>
  <r>
    <s v="Steven Vitória"/>
    <s v="11/01/1987 (34)"/>
    <s v="100 mil €"/>
    <s v="19"/>
    <s v="Defesa Central"/>
    <x v="3"/>
  </r>
  <r>
    <s v="Pedro Amador"/>
    <s v="18/12/1998 (22)"/>
    <s v="500 mil €"/>
    <s v="81"/>
    <s v="Lateral Esquerdo"/>
    <x v="3"/>
  </r>
  <r>
    <s v="Matheus Silva"/>
    <s v="03/10/1997 (23)"/>
    <s v="200 mil €"/>
    <s v="13"/>
    <s v="Lateral Direito"/>
    <x v="3"/>
  </r>
  <r>
    <s v="Ibrahima"/>
    <s v="25/01/1999 (22)"/>
    <s v="600 mil €"/>
    <s v="8"/>
    <s v="Médio Defensivo"/>
    <x v="3"/>
  </r>
  <r>
    <s v="Sori Mané"/>
    <s v="03/04/1996 (25)"/>
    <s v="400 mil €"/>
    <s v="16"/>
    <s v="Médio Defensivo"/>
    <x v="3"/>
  </r>
  <r>
    <s v="Fábio Pacheco"/>
    <s v="26/05/1988 (33)"/>
    <s v="100 mil €"/>
    <s v="6"/>
    <s v="Médio Defensivo"/>
    <x v="3"/>
  </r>
  <r>
    <s v="Gonçalo Franco"/>
    <s v="17/11/2000 (20)"/>
    <s v="500 mil €"/>
    <s v="88"/>
    <s v="Médio Centro"/>
    <x v="3"/>
  </r>
  <r>
    <s v="Walterson Silva"/>
    <s v="28/12/1994 (26)"/>
    <s v="500 mil €"/>
    <s v="7"/>
    <s v="Extremo Esquerdo"/>
    <x v="3"/>
  </r>
  <r>
    <s v="Galego"/>
    <s v="04/04/1997 (24)"/>
    <s v="200 mil €"/>
    <s v="37"/>
    <s v="Extremo Esquerdo"/>
    <x v="3"/>
  </r>
  <r>
    <s v="Yan"/>
    <s v="04/09/1998 (22)"/>
    <s v="700 mil €"/>
    <s v="11"/>
    <s v="Extremo Direito"/>
    <x v="3"/>
  </r>
  <r>
    <s v="André Luis"/>
    <s v="09/03/1994 (27)"/>
    <s v="500 mil €"/>
    <s v="9"/>
    <s v="Ponta de Lança"/>
    <x v="3"/>
  </r>
  <r>
    <s v="Derik Lacerda"/>
    <s v="27/09/1999 (21)"/>
    <s v="400 mil €"/>
    <s v="27"/>
    <s v="Ponta de Lança"/>
    <x v="3"/>
  </r>
  <r>
    <s v="Rafael Martins"/>
    <s v="17/03/1989 (32)"/>
    <s v="300 mil €"/>
    <s v="99"/>
    <s v="Ponta de Lança"/>
    <x v="3"/>
  </r>
  <r>
    <s v="João Monteiro"/>
    <s v="07/05/2001 (20)"/>
    <s v="100 mil €"/>
    <s v="31"/>
    <s v="Guarda-Redes"/>
    <x v="4"/>
  </r>
  <r>
    <s v="Danny Henriques"/>
    <s v="29/07/1997 (23)"/>
    <s v="500 mil €"/>
    <s v="14"/>
    <s v="Defesa Central"/>
    <x v="4"/>
  </r>
  <r>
    <s v="Luca van der Gaag"/>
    <s v="19/07/2001 (19)"/>
    <s v="100 mil €"/>
    <s v="3"/>
    <s v="Defesa Central"/>
    <x v="4"/>
  </r>
  <r>
    <s v="Nilton"/>
    <s v="25/05/2001 (20)"/>
    <s v="700 mil €"/>
    <s v="5"/>
    <s v="Lateral Esquerdo"/>
    <x v="4"/>
  </r>
  <r>
    <s v="Chima Akas"/>
    <s v="03/05/1994 (27)"/>
    <s v="350 mil €"/>
    <s v="27"/>
    <s v="Lateral Esquerdo"/>
    <x v="4"/>
  </r>
  <r>
    <s v="Diogo Calila"/>
    <s v="10/10/1998 (22)"/>
    <s v="400 mil €"/>
    <s v="2"/>
    <s v="Lateral Direito"/>
    <x v="4"/>
  </r>
  <r>
    <s v="Thibang Phete"/>
    <s v="04/04/1994 (27)"/>
    <s v="600 mil €"/>
    <s v="21"/>
    <s v="Médio Defensivo"/>
    <x v="4"/>
  </r>
  <r>
    <s v="Yaya Sithole"/>
    <s v="03/03/1999 (22)"/>
    <s v="300 mil €"/>
    <s v="8"/>
    <s v="Médio Centro"/>
    <x v="4"/>
  </r>
  <r>
    <s v="Afonso Sousa"/>
    <s v="03/05/2000 (21)"/>
    <s v="2,50 M €"/>
    <s v="10"/>
    <s v="Médio Ofensivo"/>
    <x v="4"/>
  </r>
  <r>
    <s v="Chico Teixeira"/>
    <s v="26/04/1998 (23)"/>
    <s v="250 mil €"/>
    <s v="19"/>
    <s v="Extremo Esquerdo"/>
    <x v="4"/>
  </r>
  <r>
    <s v="Pedro Trigueira"/>
    <s v="04/01/1988 (33)"/>
    <s v="200 mil €"/>
    <s v="88"/>
    <s v="Guarda-Redes"/>
    <x v="5"/>
  </r>
  <r>
    <s v="Babacar Niasse"/>
    <s v="20/12/1996 (24)"/>
    <s v="200 mil €"/>
    <s v="99"/>
    <s v="Guarda-Redes"/>
    <x v="5"/>
  </r>
  <r>
    <s v="Jota Gonçalves"/>
    <s v="17/06/2000 (21)"/>
    <s v="400 mil €"/>
    <s v="4"/>
    <s v="Defesa Central"/>
    <x v="5"/>
  </r>
  <r>
    <s v="Ricardo Alves"/>
    <s v="09/05/1991 (30)"/>
    <s v="300 mil €"/>
    <s v="34"/>
    <s v="Defesa Central"/>
    <x v="5"/>
  </r>
  <r>
    <s v="Naoufel Khacef"/>
    <s v="27/10/1997 (23)"/>
    <s v="300 mil €"/>
    <s v="24"/>
    <s v="Lateral Esquerdo"/>
    <x v="5"/>
  </r>
  <r>
    <s v="Tiago Almeida"/>
    <s v="28/08/2001 (19)"/>
    <s v="700 mil €"/>
    <s v="19"/>
    <s v="Lateral Direito"/>
    <x v="5"/>
  </r>
  <r>
    <s v="Bebeto"/>
    <s v="01/01/1990 (31)"/>
    <s v="300 mil €"/>
    <s v="23"/>
    <s v="Lateral Direito"/>
    <x v="5"/>
  </r>
  <r>
    <s v="Pedro Augusto"/>
    <s v="03/03/1997 (24)"/>
    <s v="500 mil €"/>
    <s v="6"/>
    <s v="Médio Defensivo"/>
    <x v="5"/>
  </r>
  <r>
    <s v="João Pedro"/>
    <s v="03/04/1993 (28)"/>
    <s v="800 mil €"/>
    <s v="8"/>
    <s v="Médio Centro"/>
    <x v="5"/>
  </r>
  <r>
    <s v="Salvador Agra"/>
    <s v="11/11/1991 (29)"/>
    <s v="500 mil €"/>
    <s v="7"/>
    <s v="Extremo Esquerdo"/>
    <x v="5"/>
  </r>
  <r>
    <s v="Rafael Barbosa"/>
    <s v="29/03/1996 (25)"/>
    <s v="500 mil €"/>
    <s v="70"/>
    <s v="Extremo Esquerdo"/>
    <x v="5"/>
  </r>
  <r>
    <s v="Telmo Arcanjo"/>
    <s v="21/06/2001 (20)"/>
    <s v="300 mil €"/>
    <s v="80"/>
    <s v="Extremo Direito"/>
    <x v="5"/>
  </r>
  <r>
    <s v="Jordi"/>
    <s v="03/09/1993 (27)"/>
    <s v="800 mil €"/>
    <s v="1"/>
    <s v="Guarda-Redes"/>
    <x v="6"/>
  </r>
  <r>
    <s v="Maracás"/>
    <s v="27/04/1994 (27)"/>
    <s v="900 mil €"/>
    <s v="6"/>
    <s v="Defesa Central"/>
    <x v="6"/>
  </r>
  <r>
    <s v="Marco Baixinho"/>
    <s v="11/07/1989 (31)"/>
    <s v="400 mil €"/>
    <s v="2"/>
    <s v="Defesa Central"/>
    <x v="6"/>
  </r>
  <r>
    <s v="Fernando Fonseca"/>
    <s v="14/03/1997 (24)"/>
    <s v="900 mil €"/>
    <s v="29"/>
    <s v="Lateral Direito"/>
    <x v="6"/>
  </r>
  <r>
    <s v="Jorge Silva"/>
    <s v="22/03/1996 (25)"/>
    <s v="400 mil €"/>
    <s v="21"/>
    <s v="Lateral Direito"/>
    <x v="6"/>
  </r>
  <r>
    <s v="Mohamed Diaby"/>
    <s v="03/09/1996 (24)"/>
    <s v="400 mil €"/>
    <s v="24"/>
    <s v="Médio Defensivo"/>
    <x v="6"/>
  </r>
  <r>
    <s v="Abbas Ibrahim"/>
    <s v="02/01/1998 (23)"/>
    <s v="200 mil €"/>
    <s v="8"/>
    <s v="Médio Centro"/>
    <x v="6"/>
  </r>
  <r>
    <s v="Luíz Carlos"/>
    <s v="05/02/1985 (36)"/>
    <s v="100 mil €"/>
    <s v="22"/>
    <s v="Médio Centro"/>
    <x v="6"/>
  </r>
  <r>
    <s v="Matchoi Djaló"/>
    <s v="10/04/2003 (18)"/>
    <s v="2,00 M €"/>
    <s v="16"/>
    <s v="Médio Ofensivo"/>
    <x v="6"/>
  </r>
  <r>
    <s v="Lucas Silva"/>
    <s v="30/01/1998 (23)"/>
    <s v="600 mil €"/>
    <s v="23"/>
    <s v="Extremo Esquerdo"/>
    <x v="6"/>
  </r>
  <r>
    <s v="Hélder Ferreira"/>
    <s v="05/04/1997 (24)"/>
    <s v="750 mil €"/>
    <s v="7"/>
    <s v="Extremo Direito"/>
    <x v="6"/>
  </r>
  <r>
    <s v="Brian Araújo"/>
    <s v="29/04/2000 (21)"/>
    <s v="200 mil €"/>
    <s v="12"/>
    <s v="Guarda-Redes"/>
    <x v="7"/>
  </r>
  <r>
    <s v="Diogo Silva"/>
    <s v="11/01/1995 (26)"/>
    <s v="200 mil €"/>
    <s v="4"/>
    <s v="Defesa Central"/>
    <x v="7"/>
  </r>
  <r>
    <s v="Rúben Fernandes"/>
    <s v="06/05/1986 (35)"/>
    <s v="100 mil €"/>
    <s v="26"/>
    <s v="Defesa Central"/>
    <x v="7"/>
  </r>
  <r>
    <s v="Talocha"/>
    <s v="30/08/1989 (31)"/>
    <s v="300 mil €"/>
    <s v="31"/>
    <s v="Lateral Esquerdo"/>
    <x v="7"/>
  </r>
  <r>
    <s v="Henrique Gomes"/>
    <s v="30/11/1995 (25)"/>
    <s v="300 mil €"/>
    <s v="55"/>
    <s v="Lateral Esquerdo"/>
    <x v="7"/>
  </r>
  <r>
    <s v="João Afonso"/>
    <s v="09/02/1995 (26)"/>
    <s v="400 mil €"/>
    <s v="6"/>
    <s v="Médio Defensivo"/>
    <x v="7"/>
  </r>
  <r>
    <s v="Pedrinho"/>
    <s v="20/12/1992 (28)"/>
    <s v="1,50 M €"/>
    <s v="8"/>
    <s v="Médio Centro"/>
    <x v="7"/>
  </r>
  <r>
    <s v="Kanya Fujimoto"/>
    <s v="01/07/1999 (22)"/>
    <s v="2,00 M €"/>
    <s v="10"/>
    <s v="Médio Ofensivo"/>
    <x v="7"/>
  </r>
  <r>
    <s v="Samuel Lino"/>
    <s v="23/12/1999 (21)"/>
    <s v="7,00 M €"/>
    <s v="29"/>
    <s v="Extremo Esquerdo"/>
    <x v="7"/>
  </r>
  <r>
    <s v="Antoine Leautey"/>
    <s v="14/04/1996 (25)"/>
    <s v="1,00 M €"/>
    <s v="11"/>
    <s v="Extremo Direito"/>
    <x v="7"/>
  </r>
  <r>
    <s v="Boubacar Hanne"/>
    <s v="26/02/1999 (22)"/>
    <s v="250 mil €"/>
    <s v="17"/>
    <s v="Extremo Direito"/>
    <x v="7"/>
  </r>
  <r>
    <s v="Marco Pereira"/>
    <s v="01/12/1987 (33)"/>
    <s v="200 mil €"/>
    <s v="99"/>
    <s v="Guarda-Redes"/>
    <x v="8"/>
  </r>
  <r>
    <s v="Rodolfo Cardoso"/>
    <s v="13/10/1997 (23)"/>
    <s v="100 mil €"/>
    <s v="97"/>
    <s v="Guarda-Redes"/>
    <x v="8"/>
  </r>
  <r>
    <s v="Mikel Villanueva"/>
    <s v="14/04/1993 (28)"/>
    <s v="1,00 M €"/>
    <s v="3"/>
    <s v="Defesa Central"/>
    <x v="8"/>
  </r>
  <r>
    <s v="Cristian Tassano"/>
    <s v="23/07/1996 (24)"/>
    <s v="500 mil €"/>
    <s v="17"/>
    <s v="Defesa Central"/>
    <x v="8"/>
  </r>
  <r>
    <s v="João Afonso"/>
    <s v="28/05/1990 (31)"/>
    <s v="300 mil €"/>
    <s v="5"/>
    <s v="Defesa Central"/>
    <x v="8"/>
  </r>
  <r>
    <s v="Mansur"/>
    <s v="17/04/1993 (28)"/>
    <s v="700 mil €"/>
    <s v="6"/>
    <s v="Lateral Esquerdo"/>
    <x v="8"/>
  </r>
  <r>
    <s v="Pierre Sagna"/>
    <s v="21/08/1990 (30)"/>
    <s v="250 mil €"/>
    <s v="95"/>
    <s v="Lateral Direito"/>
    <x v="8"/>
  </r>
  <r>
    <s v="Hidemasa Morita"/>
    <s v="10/05/1995 (26)"/>
    <s v="4,00 M €"/>
    <s v="25"/>
    <s v="Médio Defensivo"/>
    <x v="8"/>
  </r>
  <r>
    <s v="Anderson Carvalho"/>
    <s v="20/05/1990 (31)"/>
    <s v="500 mil €"/>
    <s v="8"/>
    <s v="Médio Defensivo"/>
    <x v="8"/>
  </r>
  <r>
    <s v="Nené"/>
    <s v="10/06/1995 (26)"/>
    <s v="400 mil €"/>
    <s v="21"/>
    <s v="Médio Defensivo"/>
    <x v="8"/>
  </r>
  <r>
    <s v="Júlio Romão"/>
    <s v="29/03/1998 (23)"/>
    <s v="200 mil €"/>
    <s v="19"/>
    <s v="Médio Defensivo"/>
    <x v="8"/>
  </r>
  <r>
    <s v="Costinha"/>
    <s v="25/08/1992 (28)"/>
    <s v="450 mil €"/>
    <s v="11"/>
    <s v="Médio Ofensivo"/>
    <x v="8"/>
  </r>
  <r>
    <s v="Rúben Oliveira"/>
    <s v="14/12/1994 (26)"/>
    <s v="200 mil €"/>
    <s v="14"/>
    <s v="Médio Ofensivo"/>
    <x v="8"/>
  </r>
  <r>
    <s v="Allano"/>
    <s v="24/04/1995 (26)"/>
    <s v="400 mil €"/>
    <s v="7"/>
    <s v="Extremo Esquerdo"/>
    <x v="8"/>
  </r>
  <r>
    <s v="Rui Costa"/>
    <s v="20/02/1996 (25)"/>
    <s v="600 mil €"/>
    <s v="77"/>
    <s v="Ponta de Lança"/>
    <x v="8"/>
  </r>
  <r>
    <s v="Daniel Figueira"/>
    <s v="20/07/1998 (22)"/>
    <s v="1,00 M €"/>
    <s v="99"/>
    <s v="Guarda-Redes"/>
    <x v="9"/>
  </r>
  <r>
    <s v="Thiago Silva"/>
    <s v="12/06/1996 (25)"/>
    <s v="300 mil €"/>
    <s v="12"/>
    <s v="Guarda-Redes"/>
    <x v="9"/>
  </r>
  <r>
    <s v="Joãozinho"/>
    <s v="02/07/1989 (31)"/>
    <s v="200 mil €"/>
    <s v="31"/>
    <s v="Lateral Esquerdo"/>
    <x v="9"/>
  </r>
  <r>
    <s v="Carles Soria"/>
    <s v="08/10/1996 (24)"/>
    <s v="800 mil €"/>
    <s v="2"/>
    <s v="Lateral Direito"/>
    <x v="9"/>
  </r>
  <r>
    <s v="Loreintz Rosier"/>
    <s v="14/08/1998 (22)"/>
    <s v="800 mil €"/>
    <s v="32"/>
    <s v="Médio Defensivo"/>
    <x v="9"/>
  </r>
  <r>
    <s v="João Gamboa"/>
    <s v="31/08/1996 (24)"/>
    <s v="650 mil €"/>
    <s v="21"/>
    <s v="Médio Defensivo"/>
    <x v="9"/>
  </r>
  <r>
    <s v="André Franco"/>
    <s v="12/04/1998 (23)"/>
    <s v="3,50 M €"/>
    <s v="10"/>
    <s v="Médio Ofensivo"/>
    <x v="9"/>
  </r>
  <r>
    <s v="Bruno Lourenço"/>
    <s v="02/02/1998 (23)"/>
    <s v="400 mil €"/>
    <s v="20"/>
    <s v="Extremo Direito"/>
    <x v="9"/>
  </r>
  <r>
    <s v="André Clóvis"/>
    <s v="21/11/1997 (23)"/>
    <s v="300 mil €"/>
    <s v="9"/>
    <s v="Ponta de Lança"/>
    <x v="9"/>
  </r>
  <r>
    <s v="Benchimol"/>
    <s v="29/12/2001 (19)"/>
    <s v="150 mil €"/>
    <s v="90"/>
    <s v="Ponta de Lança"/>
    <x v="9"/>
  </r>
  <r>
    <s v="Samuel"/>
    <s v="29/03/1994 (27)"/>
    <s v="1,50 M €"/>
    <s v="94"/>
    <s v="Guarda-Redes"/>
    <x v="10"/>
  </r>
  <r>
    <s v="Kosuke Nakamura"/>
    <s v="27/02/1995 (26)"/>
    <s v="350 mil €"/>
    <s v="32"/>
    <s v="Guarda-Redes"/>
    <x v="10"/>
  </r>
  <r>
    <s v="Willyan Rocha"/>
    <s v="27/01/1995 (26)"/>
    <s v="1,50 M €"/>
    <s v="4"/>
    <s v="Defesa Central"/>
    <x v="10"/>
  </r>
  <r>
    <s v="Fahd Moufi"/>
    <s v="05/05/1996 (25)"/>
    <s v="1,50 M €"/>
    <s v="18"/>
    <s v="Lateral Direito"/>
    <x v="10"/>
  </r>
  <r>
    <s v="Pedro Sá"/>
    <s v="01/12/1993 (27)"/>
    <s v="700 mil €"/>
    <s v="21"/>
    <s v="Médio Defensivo"/>
    <x v="10"/>
  </r>
  <r>
    <s v="Giannelli Imbula"/>
    <s v="12/09/1992 (28)"/>
    <s v="600 mil €"/>
    <s v="25"/>
    <s v="Médio Defensivo"/>
    <x v="10"/>
  </r>
  <r>
    <s v="Luquinha"/>
    <s v="03/10/2000 (20)"/>
    <s v="700 mil €"/>
    <s v="20"/>
    <s v="Médio Ofensivo"/>
    <x v="10"/>
  </r>
  <r>
    <s v="Anderson Oliveira"/>
    <s v="16/07/1998 (22)"/>
    <s v="500 mil €"/>
    <s v="11"/>
    <s v="Extremo Esquerdo"/>
    <x v="10"/>
  </r>
  <r>
    <s v="Rafael Bracali"/>
    <s v="05/05/1981 (40)"/>
    <s v="100 mil €"/>
    <s v="1"/>
    <s v="Guarda-Redes"/>
    <x v="11"/>
  </r>
  <r>
    <s v="Jackson Porozo"/>
    <s v="04/08/2000 (20)"/>
    <s v="3,00 M €"/>
    <s v="21"/>
    <s v="Defesa Central"/>
    <x v="11"/>
  </r>
  <r>
    <s v="Yanis Hamache"/>
    <s v="13/07/1999 (21)"/>
    <s v="2,00 M €"/>
    <s v="25"/>
    <s v="Lateral Esquerdo"/>
    <x v="11"/>
  </r>
  <r>
    <s v="Reggie Cannon"/>
    <s v="11/06/1998 (23)"/>
    <s v="4,00 M €"/>
    <s v="2"/>
    <s v="Lateral Direito"/>
    <x v="11"/>
  </r>
  <r>
    <s v="Javi García"/>
    <s v="08/02/1987 (34)"/>
    <s v="300 mil €"/>
    <s v="6"/>
    <s v="Médio Defensivo"/>
    <x v="11"/>
  </r>
  <r>
    <s v="Miguel Reisinho"/>
    <s v="09/04/1999 (22)"/>
    <s v="300 mil €"/>
    <s v="10"/>
    <s v="Médio Centro"/>
    <x v="11"/>
  </r>
  <r>
    <s v="Tiago Morais"/>
    <s v="03/09/2003 (17)"/>
    <s v="500 mil €"/>
    <s v="73"/>
    <s v="Extremo Direito"/>
    <x v="11"/>
  </r>
  <r>
    <s v="Yusupha Njie"/>
    <s v="03/01/1994 (27)"/>
    <s v="800 mil €"/>
    <s v="11"/>
    <s v="Ponta de Lança"/>
    <x v="11"/>
  </r>
  <r>
    <s v="Luiz Júnior"/>
    <s v="14/01/2001 (20)"/>
    <s v="3,00 M €"/>
    <s v="31"/>
    <s v="Guarda-Redes"/>
    <x v="12"/>
  </r>
  <r>
    <s v="Ivan Zlobin"/>
    <s v="07/03/1997 (24)"/>
    <s v="400 mil €"/>
    <s v="1"/>
    <s v="Guarda-Redes"/>
    <x v="12"/>
  </r>
  <r>
    <s v="Riccieli"/>
    <s v="17/09/1998 (22)"/>
    <s v="1,50 M €"/>
    <s v="15"/>
    <s v="Defesa Central"/>
    <x v="12"/>
  </r>
  <r>
    <s v="Diogo Figueiras"/>
    <s v="01/07/1991 (30)"/>
    <s v="700 mil €"/>
    <s v="90"/>
    <s v="Lateral Direito"/>
    <x v="12"/>
  </r>
  <r>
    <s v="Pêpê"/>
    <s v="20/05/1997 (24)"/>
    <s v="3,50 M €"/>
    <s v="88"/>
    <s v="Médio Centro"/>
    <x v="12"/>
  </r>
  <r>
    <s v="Iván Jaime"/>
    <s v="26/09/2000 (20)"/>
    <s v="1,00 M €"/>
    <s v="10"/>
    <s v="Extremo Esquerdo"/>
    <x v="12"/>
  </r>
  <r>
    <s v="Ivo Rodrigues"/>
    <s v="30/03/1995 (26)"/>
    <s v="1,50 M €"/>
    <s v="7"/>
    <s v="Extremo Direito"/>
    <x v="12"/>
  </r>
  <r>
    <s v="Pablo"/>
    <s v="02/01/2004 (17)"/>
    <s v="300 mil €"/>
    <s v="77"/>
    <s v="Ponta de Lança"/>
    <x v="12"/>
  </r>
  <r>
    <s v="Bruno Varela"/>
    <s v="04/11/1994 (26)"/>
    <s v="4,00 M €"/>
    <s v="14"/>
    <s v="Guarda-Redes"/>
    <x v="13"/>
  </r>
  <r>
    <s v="Matous Trmal"/>
    <s v="02/10/1998 (22)"/>
    <s v="2,00 M €"/>
    <s v="29"/>
    <s v="Guarda-Redes"/>
    <x v="13"/>
  </r>
  <r>
    <s v="Celton Biai"/>
    <s v="13/08/2000 (20)"/>
    <s v="500 mil €"/>
    <s v="63"/>
    <s v="Guarda-Redes"/>
    <x v="13"/>
  </r>
  <r>
    <s v="Antal Bencze"/>
    <s v="03/06/2002 (19)"/>
    <s v="200 mil €"/>
    <s v="61"/>
    <s v="Guarda-Redes"/>
    <x v="13"/>
  </r>
  <r>
    <s v="Abdul Mumin"/>
    <s v="06/06/1998 (23)"/>
    <s v="3,00 M €"/>
    <s v="6"/>
    <s v="Defesa Central"/>
    <x v="13"/>
  </r>
  <r>
    <s v="Jorge Fernandes"/>
    <s v="02/04/1997 (24)"/>
    <s v="2,00 M €"/>
    <s v="44"/>
    <s v="Defesa Central"/>
    <x v="13"/>
  </r>
  <r>
    <s v="André Amaro"/>
    <s v="13/08/2002 (18)"/>
    <s v="1,50 M €"/>
    <s v="13"/>
    <s v="Defesa Central"/>
    <x v="13"/>
  </r>
  <r>
    <s v="Sílvio"/>
    <s v="28/09/1987 (33)"/>
    <s v="200 mil €"/>
    <s v="28"/>
    <s v="Lateral Direito"/>
    <x v="13"/>
  </r>
  <r>
    <s v="André Almeida"/>
    <s v="30/05/2000 (21)"/>
    <s v="5,00 M €"/>
    <s v="70"/>
    <s v="Médio Centro"/>
    <x v="13"/>
  </r>
  <r>
    <s v="Nicolas Janvier"/>
    <s v="11/08/1998 (22)"/>
    <s v="1,00 M €"/>
    <s v="98"/>
    <s v="Médio Centro"/>
    <x v="13"/>
  </r>
  <r>
    <s v="Rochinha"/>
    <s v="03/05/1995 (26)"/>
    <s v="3,00 M €"/>
    <s v="16"/>
    <s v="Extremo Esquerdo"/>
    <x v="13"/>
  </r>
  <r>
    <s v="Marcus Edwards"/>
    <s v="03/12/1998 (22)"/>
    <s v="15,00 M €"/>
    <s v="10"/>
    <s v="Extremo Direito"/>
    <x v="13"/>
  </r>
  <r>
    <s v="Rúben Lameiras"/>
    <s v="22/12/1994 (26)"/>
    <s v="1,50 M €"/>
    <s v="8"/>
    <s v="Extremo Direito"/>
    <x v="13"/>
  </r>
  <r>
    <s v="Ricardo Quaresma"/>
    <s v="26/09/1983 (37)"/>
    <s v="300 mil €"/>
    <s v="7"/>
    <s v="Extremo Direito"/>
    <x v="13"/>
  </r>
  <r>
    <s v="Óscar Estupiñán"/>
    <s v="29/12/1996 (24)"/>
    <s v="3,50 M €"/>
    <s v="19"/>
    <s v="Ponta de Lança"/>
    <x v="13"/>
  </r>
  <r>
    <s v="Bruno Duarte"/>
    <s v="24/03/1996 (25)"/>
    <s v="1,50 M €"/>
    <s v="9"/>
    <s v="Ponta de Lança"/>
    <x v="13"/>
  </r>
  <r>
    <s v="Herculano Nabian"/>
    <s v="25/01/2004 (17)"/>
    <s v="500 mil €"/>
    <s v="79"/>
    <s v="Ponta de Lança"/>
    <x v="13"/>
  </r>
  <r>
    <s v="Matheus"/>
    <s v="29/03/1992 (29)"/>
    <s v="6,00 M €"/>
    <s v="1"/>
    <s v="Guarda-Redes"/>
    <x v="14"/>
  </r>
  <r>
    <s v="Lukas Hornicek"/>
    <s v="13/07/2002 (18)"/>
    <s v="2,00 M €"/>
    <s v="91"/>
    <s v="Guarda-Redes"/>
    <x v="14"/>
  </r>
  <r>
    <s v="Tiago Sá"/>
    <s v="11/01/1995 (26)"/>
    <s v="800 mil €"/>
    <s v="12"/>
    <s v="Guarda-Redes"/>
    <x v="14"/>
  </r>
  <r>
    <s v="David Carmo"/>
    <s v="19/07/1999 (21)"/>
    <s v="15,00 M €"/>
    <s v="16"/>
    <s v="Defesa Central"/>
    <x v="14"/>
  </r>
  <r>
    <s v="Vítor Tormena"/>
    <s v="04/01/1996 (25)"/>
    <s v="3,00 M €"/>
    <s v="3"/>
    <s v="Defesa Central"/>
    <x v="14"/>
  </r>
  <r>
    <s v="Bruno Rodrigues"/>
    <s v="08/06/2001 (20)"/>
    <s v="2,00 M €"/>
    <s v="86"/>
    <s v="Defesa Central"/>
    <x v="14"/>
  </r>
  <r>
    <s v="Rolando"/>
    <s v="31/08/1985 (35)"/>
    <s v="200 mil €"/>
    <s v="46"/>
    <s v="Defesa Central"/>
    <x v="14"/>
  </r>
  <r>
    <s v="Francisco Moura"/>
    <s v="16/08/1999 (21)"/>
    <s v="4,00 M €"/>
    <s v="74"/>
    <s v="Lateral Esquerdo"/>
    <x v="14"/>
  </r>
  <r>
    <s v="Nuno Sequeira"/>
    <s v="19/08/1990 (30)"/>
    <s v="2,50 M €"/>
    <s v="5"/>
    <s v="Lateral Esquerdo"/>
    <x v="14"/>
  </r>
  <r>
    <s v="Leonardo Buta"/>
    <s v="05/06/2002 (19)"/>
    <s v="450 mil €"/>
    <s v="50"/>
    <s v="Lateral Esquerdo"/>
    <x v="14"/>
  </r>
  <r>
    <s v="André Ferreira"/>
    <s v="08/04/2003 (18)"/>
    <s v="275 mil €"/>
    <s v="72"/>
    <s v="Lateral Direito"/>
    <x v="14"/>
  </r>
  <r>
    <s v="Al Musrati"/>
    <s v="06/04/1996 (25)"/>
    <s v="12,00 M €"/>
    <s v="8"/>
    <s v="Médio Defensivo"/>
    <x v="14"/>
  </r>
  <r>
    <s v="David Veiga"/>
    <s v="10/02/2000 (21)"/>
    <s v="150 mil €"/>
    <s v="51"/>
    <s v="Médio Defensivo"/>
    <x v="14"/>
  </r>
  <r>
    <s v="André Horta"/>
    <s v="07/11/1996 (24)"/>
    <s v="5,00 M €"/>
    <s v="10"/>
    <s v="Médio Centro"/>
    <x v="14"/>
  </r>
  <r>
    <s v="Fransérgio"/>
    <s v="18/10/1990 (30)"/>
    <s v="2,50 M €"/>
    <s v="27"/>
    <s v="Médio Centro"/>
    <x v="14"/>
  </r>
  <r>
    <s v="Eduardo Schürrle"/>
    <s v="17/08/2001 (19)"/>
    <s v="500 mil €"/>
    <s v="56"/>
    <s v="Médio Centro"/>
    <x v="14"/>
  </r>
  <r>
    <s v="André Castro"/>
    <s v="02/04/1988 (33)"/>
    <s v="500 mil €"/>
    <s v="88"/>
    <s v="Médio Centro"/>
    <x v="14"/>
  </r>
  <r>
    <s v="Lucas Piazon"/>
    <s v="20/01/1994 (27)"/>
    <s v="3,50 M €"/>
    <s v="11"/>
    <s v="Médio Ofensivo"/>
    <x v="14"/>
  </r>
  <r>
    <s v="Berna"/>
    <s v="16/08/2002 (18)"/>
    <s v="400 mil €"/>
    <s v="79"/>
    <s v="Médio Ofensivo"/>
    <x v="14"/>
  </r>
  <r>
    <s v="Ricardo Horta"/>
    <s v="15/09/1994 (26)"/>
    <s v="20,00 M €"/>
    <s v="21"/>
    <s v="Extremo Esquerdo"/>
    <x v="14"/>
  </r>
  <r>
    <s v="Galeno"/>
    <s v="22/10/1997 (23)"/>
    <s v="12,00 M €"/>
    <s v="90"/>
    <s v="Extremo Esquerdo"/>
    <x v="14"/>
  </r>
  <r>
    <s v="Hernâni Infande"/>
    <s v="03/04/2001 (20)"/>
    <s v="500 mil €"/>
    <s v="71"/>
    <s v="Extremo Direito"/>
    <x v="14"/>
  </r>
  <r>
    <s v="Kobamelo Kodisang"/>
    <s v="28/08/1999 (21)"/>
    <s v="300 mil €"/>
    <s v="40"/>
    <s v="Extremo Direito"/>
    <x v="14"/>
  </r>
  <r>
    <s v="Abel Ruiz"/>
    <s v="28/01/2000 (21)"/>
    <s v="7,00 M €"/>
    <s v="9"/>
    <s v="Ponta de Lança"/>
    <x v="14"/>
  </r>
  <r>
    <s v="Rui Fonte"/>
    <s v="23/04/1990 (31)"/>
    <s v="1,00 M €"/>
    <s v="17"/>
    <s v="Ponta de Lança"/>
    <x v="14"/>
  </r>
  <r>
    <s v="Edu Ribeiro"/>
    <s v="14/01/2001 (20)"/>
    <s v="150 mil €"/>
    <s v="81"/>
    <s v="Ponta de Lança"/>
    <x v="14"/>
  </r>
  <r>
    <s v="Odysseas Vlachodimos"/>
    <s v="26/04/1994 (27)"/>
    <s v="15,00 M €"/>
    <s v="99"/>
    <s v="Guarda-Redes"/>
    <x v="15"/>
  </r>
  <r>
    <s v="Helton Leite"/>
    <s v="02/11/1990 (30)"/>
    <s v="3,00 M €"/>
    <s v="77"/>
    <s v="Guarda-Redes"/>
    <x v="15"/>
  </r>
  <r>
    <s v="Mile Svilar"/>
    <s v="27/08/1999 (21)"/>
    <s v="2,00 M €"/>
    <s v="1"/>
    <s v="Guarda-Redes"/>
    <x v="15"/>
  </r>
  <r>
    <s v="Leo Kokubo"/>
    <s v="23/01/2001 (20)"/>
    <s v="125 mil €"/>
    <s v="45"/>
    <s v="Guarda-Redes"/>
    <x v="15"/>
  </r>
  <r>
    <s v="Lucas Veríssimo"/>
    <s v="02/07/1995 (25)"/>
    <s v="10,00 M €"/>
    <s v="4"/>
    <s v="Defesa Central"/>
    <x v="15"/>
  </r>
  <r>
    <s v="Nicolás Otamendi"/>
    <s v="12/02/1988 (33)"/>
    <s v="3,50 M €"/>
    <s v="30"/>
    <s v="Defesa Central"/>
    <x v="15"/>
  </r>
  <r>
    <s v="Jan Vertonghen"/>
    <s v="24/04/1987 (34)"/>
    <s v="2,00 M €"/>
    <s v="5"/>
    <s v="Defesa Central"/>
    <x v="15"/>
  </r>
  <r>
    <s v="Tomás Araújo"/>
    <s v="16/05/2002 (19)"/>
    <s v="2,00 M €"/>
    <s v="72"/>
    <s v="Defesa Central"/>
    <x v="15"/>
  </r>
  <r>
    <s v="Pedro Álvaro"/>
    <s v="02/03/2000 (21)"/>
    <s v="300 mil €"/>
    <s v="89"/>
    <s v="Defesa Central"/>
    <x v="15"/>
  </r>
  <r>
    <s v="Alejandro Grimaldo"/>
    <s v="20/09/1995 (25)"/>
    <s v="20,00 M €"/>
    <s v="3"/>
    <s v="Lateral Esquerdo"/>
    <x v="15"/>
  </r>
  <r>
    <s v="Sandro Cruz"/>
    <s v="12/05/2001 (20)"/>
    <s v="650 mil €"/>
    <s v="57"/>
    <s v="Lateral Esquerdo"/>
    <x v="15"/>
  </r>
  <r>
    <s v="Gilberto"/>
    <s v="07/03/1993 (28)"/>
    <s v="5,00 M €"/>
    <s v="2"/>
    <s v="Lateral Direito"/>
    <x v="15"/>
  </r>
  <r>
    <s v="André Almeida"/>
    <s v="10/09/1990 (30)"/>
    <s v="1,50 M €"/>
    <s v="34"/>
    <s v="Lateral Direito"/>
    <x v="15"/>
  </r>
  <r>
    <s v="Julian Weigl"/>
    <s v="08/09/1995 (25)"/>
    <s v="22,00 M €"/>
    <s v="28"/>
    <s v="Médio Defensivo"/>
    <x v="15"/>
  </r>
  <r>
    <s v="Rafael Brito"/>
    <s v="19/01/2002 (19)"/>
    <s v="850 mil €"/>
    <s v="68"/>
    <s v="Médio Defensivo"/>
    <x v="15"/>
  </r>
  <r>
    <s v="Adel Taarabt"/>
    <s v="24/05/1989 (32)"/>
    <s v="2,50 M €"/>
    <s v="49"/>
    <s v="Médio Centro"/>
    <x v="15"/>
  </r>
  <r>
    <s v="Martim Neto"/>
    <s v="14/01/2003 (18)"/>
    <s v="1,50 M €"/>
    <s v="76"/>
    <s v="Médio Centro"/>
    <x v="15"/>
  </r>
  <r>
    <s v="Éverton"/>
    <s v="22/03/1996 (25)"/>
    <s v="15,00 M €"/>
    <s v="7"/>
    <s v="Extremo Esquerdo"/>
    <x v="15"/>
  </r>
  <r>
    <s v="Diego Moreira"/>
    <s v="06/08/2004 (16)"/>
    <s v="750 mil €"/>
    <s v="96"/>
    <s v="Extremo Esquerdo"/>
    <x v="15"/>
  </r>
  <r>
    <s v="Diogo Gonçalves"/>
    <s v="06/02/1997 (24)"/>
    <s v="5,00 M €"/>
    <s v="17"/>
    <s v="Extremo Direito"/>
    <x v="15"/>
  </r>
  <r>
    <s v="Tiago Gouveia"/>
    <s v="18/06/2001 (20)"/>
    <s v="1,50 M €"/>
    <s v="47"/>
    <s v="Extremo Direito"/>
    <x v="15"/>
  </r>
  <r>
    <s v="Rafa Silva"/>
    <s v="17/05/1993 (28)"/>
    <s v="20,00 M €"/>
    <s v="27"/>
    <s v="Segundo Avançado"/>
    <x v="15"/>
  </r>
  <r>
    <s v="Luca Waldschmidt"/>
    <s v="19/05/1996 (25)"/>
    <s v="7,00 M €"/>
    <s v="10"/>
    <s v="Segundo Avançado"/>
    <x v="15"/>
  </r>
  <r>
    <s v="Darwin Núñez"/>
    <s v="24/06/1999 (22)"/>
    <s v="55,00 M €"/>
    <s v="9"/>
    <s v="Ponta de Lança"/>
    <x v="15"/>
  </r>
  <r>
    <s v="Gonçalo Ramos"/>
    <s v="20/06/2001 (20)"/>
    <s v="14,00 M €"/>
    <s v="88"/>
    <s v="Ponta de Lança"/>
    <x v="15"/>
  </r>
  <r>
    <s v="Haris Seferovic"/>
    <s v="22/02/1992 (29)"/>
    <s v="8,00 M €"/>
    <s v="14"/>
    <s v="Ponta de Lança"/>
    <x v="15"/>
  </r>
  <r>
    <s v="Henrique Araújo"/>
    <s v="19/01/2002 (19)"/>
    <s v="5,00 M €"/>
    <s v="39"/>
    <s v="Ponta de Lança"/>
    <x v="15"/>
  </r>
  <r>
    <s v="Luís Maximiano"/>
    <s v="05/01/1999 (22)"/>
    <s v="12,00 M €"/>
    <s v="81"/>
    <s v="Guarda-Redes"/>
    <x v="16"/>
  </r>
  <r>
    <s v="Antonio Adán"/>
    <s v="13/05/1987 (34)"/>
    <s v="2,50 M €"/>
    <s v="1"/>
    <s v="Guarda-Redes"/>
    <x v="16"/>
  </r>
  <r>
    <s v="Renan Ribeiro"/>
    <s v="23/03/1990 (31)"/>
    <s v="500 mil €"/>
    <s v="40"/>
    <s v="Guarda-Redes"/>
    <x v="16"/>
  </r>
  <r>
    <s v="André Paulo"/>
    <s v="18/12/1996 (24)"/>
    <s v="100 mil €"/>
    <s v="22"/>
    <s v="Guarda-Redes"/>
    <x v="16"/>
  </r>
  <r>
    <s v="Gonçalo Inácio"/>
    <s v="25/08/2001 (19)"/>
    <s v="23,00 M €"/>
    <s v="25"/>
    <s v="Defesa Central"/>
    <x v="16"/>
  </r>
  <r>
    <s v="Sebastián Coates"/>
    <s v="07/10/1990 (30)"/>
    <s v="8,00 M €"/>
    <s v="4"/>
    <s v="Defesa Central"/>
    <x v="16"/>
  </r>
  <r>
    <s v="Zouhair Feddal"/>
    <s v="23/12/1989 (31)"/>
    <s v="2,50 M €"/>
    <s v="3"/>
    <s v="Defesa Central"/>
    <x v="16"/>
  </r>
  <r>
    <s v="Luís Neto"/>
    <s v="26/05/1988 (33)"/>
    <s v="1,50 M €"/>
    <s v="13"/>
    <s v="Defesa Central"/>
    <x v="16"/>
  </r>
  <r>
    <s v="José Marsà"/>
    <s v="04/03/2002 (19)"/>
    <s v="200 mil €"/>
    <s v="63"/>
    <s v="Defesa Central"/>
    <x v="16"/>
  </r>
  <r>
    <s v="João Goulart"/>
    <s v="27/01/2000 (21)"/>
    <s v="125 mil €"/>
    <s v="34"/>
    <s v="Defesa Central"/>
    <x v="16"/>
  </r>
  <r>
    <s v="Rúben Vinagre"/>
    <s v="09/04/1999 (22)"/>
    <s v="5,00 M €"/>
    <s v="16"/>
    <s v="Lateral Esquerdo"/>
    <x v="16"/>
  </r>
  <r>
    <s v="Flávio Nazinho"/>
    <s v="20/07/2003 (17)"/>
    <s v="500 mil €"/>
    <s v="71"/>
    <s v="Lateral Esquerdo"/>
    <x v="16"/>
  </r>
  <r>
    <s v="Pedro Porro"/>
    <s v="13/09/1999 (21)"/>
    <s v="25,00 M €"/>
    <s v="24"/>
    <s v="Lateral Direito"/>
    <x v="16"/>
  </r>
  <r>
    <s v="João Palhinha"/>
    <s v="09/07/1995 (25)"/>
    <s v="25,00 M €"/>
    <s v="6"/>
    <s v="Médio Defensivo"/>
    <x v="16"/>
  </r>
  <r>
    <s v="Dário Essugo"/>
    <s v="14/03/2005 (16)"/>
    <s v="1,00 M €"/>
    <s v="84"/>
    <s v="Médio Defensivo"/>
    <x v="16"/>
  </r>
  <r>
    <s v="Matheus Nunes"/>
    <s v="27/08/1998 (22)"/>
    <s v="35,00 M €"/>
    <s v="8"/>
    <s v="Médio Centro"/>
    <x v="16"/>
  </r>
  <r>
    <s v="Daniel Bragança"/>
    <s v="27/05/1999 (22)"/>
    <s v="7,00 M €"/>
    <s v="68"/>
    <s v="Médio Centro"/>
    <x v="16"/>
  </r>
  <r>
    <s v="Pedro Gonçalves"/>
    <s v="28/06/1998 (23)"/>
    <s v="30,00 M €"/>
    <s v="28"/>
    <s v="Extremo Esquerdo"/>
    <x v="16"/>
  </r>
  <r>
    <s v="Nuno Santos"/>
    <s v="13/02/1995 (26)"/>
    <s v="8,00 M €"/>
    <s v="11"/>
    <s v="Extremo Esquerdo"/>
    <x v="16"/>
  </r>
  <r>
    <s v="Geny Catamo"/>
    <s v="26/01/2001 (20)"/>
    <s v="800 mil €"/>
    <s v="57"/>
    <s v="Extremo Esquerdo"/>
    <x v="16"/>
  </r>
  <r>
    <s v="Tabata"/>
    <s v="30/03/1997 (24)"/>
    <s v="4,00 M €"/>
    <s v="7"/>
    <s v="Extremo Direito"/>
    <x v="16"/>
  </r>
  <r>
    <s v="Rodrigo Ribeiro"/>
    <s v="28/04/2005 (16)"/>
    <s v="1,00 M €"/>
    <s v="91"/>
    <s v="Segundo Avançado"/>
    <x v="16"/>
  </r>
  <r>
    <s v="Paulinho"/>
    <s v="09/11/1992 (28)"/>
    <s v="13,00 M €"/>
    <s v="21"/>
    <s v="Ponta de Lança"/>
    <x v="16"/>
  </r>
  <r>
    <s v="Tiago Tomás"/>
    <s v="16/06/2002 (19)"/>
    <s v="7,00 M €"/>
    <s v="19"/>
    <s v="Ponta de Lança"/>
    <x v="16"/>
  </r>
  <r>
    <s v="Diogo Costa"/>
    <s v="19/09/1999 (21)"/>
    <s v="25,00 M €"/>
    <s v="99"/>
    <s v="Guarda-Redes"/>
    <x v="17"/>
  </r>
  <r>
    <s v="Agustín Marchesín"/>
    <s v="16/03/1988 (33)"/>
    <s v="4,00 M €"/>
    <s v="1"/>
    <s v="Guarda-Redes"/>
    <x v="17"/>
  </r>
  <r>
    <s v="Cláudio Ramos"/>
    <s v="16/11/1991 (29)"/>
    <s v="1,50 M €"/>
    <s v="14"/>
    <s v="Guarda-Redes"/>
    <x v="17"/>
  </r>
  <r>
    <s v="Francisco Meixedo"/>
    <s v="19/05/2001 (20)"/>
    <s v="450 mil €"/>
    <s v="71"/>
    <s v="Guarda-Redes"/>
    <x v="17"/>
  </r>
  <r>
    <s v="Chancel Mbemba"/>
    <s v="08/08/1994 (26)"/>
    <s v="17,00 M €"/>
    <s v="19"/>
    <s v="Defesa Central"/>
    <x v="17"/>
  </r>
  <r>
    <s v="Pepe"/>
    <s v="26/02/1983 (38)"/>
    <s v="1,00 M €"/>
    <s v="3"/>
    <s v="Defesa Central"/>
    <x v="17"/>
  </r>
  <r>
    <s v="João Marcelo"/>
    <s v="13/06/2000 (21)"/>
    <s v="550 mil €"/>
    <s v="43"/>
    <s v="Defesa Central"/>
    <x v="17"/>
  </r>
  <r>
    <s v="Iván Marcano"/>
    <s v="23/06/1987 (34)"/>
    <s v="500 mil €"/>
    <s v="5"/>
    <s v="Defesa Central"/>
    <x v="17"/>
  </r>
  <r>
    <s v="Romain Correia"/>
    <s v="06/09/1999 (21)"/>
    <s v="500 mil €"/>
    <s v="44"/>
    <s v="Defesa Central"/>
    <x v="17"/>
  </r>
  <r>
    <s v="Zé Pedro"/>
    <s v="06/06/1997 (24)"/>
    <s v="350 mil €"/>
    <s v="97"/>
    <s v="Defesa Central"/>
    <x v="17"/>
  </r>
  <r>
    <s v="Zaidu"/>
    <s v="13/06/1997 (24)"/>
    <s v="10,00 M €"/>
    <s v="12"/>
    <s v="Lateral Esquerdo"/>
    <x v="17"/>
  </r>
  <r>
    <s v="João Mendes"/>
    <s v="13/04/2000 (21)"/>
    <s v="675 mil €"/>
    <s v="55"/>
    <s v="Lateral Esquerdo"/>
    <x v="17"/>
  </r>
  <r>
    <s v="João Mário"/>
    <s v="03/01/2000 (21)"/>
    <s v="15,00 M €"/>
    <s v="23"/>
    <s v="Lateral Direito"/>
    <x v="17"/>
  </r>
  <r>
    <s v="Wilson Manafá"/>
    <s v="23/07/1994 (26)"/>
    <s v="5,00 M €"/>
    <s v="18"/>
    <s v="Lateral Direito"/>
    <x v="17"/>
  </r>
  <r>
    <s v="Nanú"/>
    <s v="17/05/1994 (27)"/>
    <s v="2,00 M €"/>
    <s v="31"/>
    <s v="Lateral Direito"/>
    <x v="17"/>
  </r>
  <r>
    <s v="Mateus Uribe"/>
    <s v="21/03/1991 (30)"/>
    <s v="16,00 M €"/>
    <s v="8"/>
    <s v="Médio Defensivo"/>
    <x v="17"/>
  </r>
  <r>
    <s v="Mor Ndiaye"/>
    <s v="22/11/2000 (20)"/>
    <s v="850 mil €"/>
    <s v="64"/>
    <s v="Médio Defensivo"/>
    <x v="17"/>
  </r>
  <r>
    <s v="Bernardo Folha"/>
    <s v="23/03/2002 (19)"/>
    <s v="750 mil €"/>
    <s v="87"/>
    <s v="Médio Centro"/>
    <x v="17"/>
  </r>
  <r>
    <s v="Otávio"/>
    <s v="09/02/1995 (26)"/>
    <s v="30,00 M €"/>
    <s v="25"/>
    <s v="Médio Direito"/>
    <x v="17"/>
  </r>
  <r>
    <s v="Fábio Vieira"/>
    <s v="30/05/2000 (21)"/>
    <s v="25,00 M €"/>
    <s v="50"/>
    <s v="Médio Ofensivo"/>
    <x v="17"/>
  </r>
  <r>
    <s v="Vasco Sousa"/>
    <s v="03/04/2003 (18)"/>
    <s v="650 mil €"/>
    <s v="67"/>
    <s v="Médio Ofensivo"/>
    <x v="17"/>
  </r>
  <r>
    <s v="Luis Díaz"/>
    <s v="13/01/1997 (24)"/>
    <s v="65,00 M €"/>
    <s v="7"/>
    <s v="Extremo Esquerdo"/>
    <x v="17"/>
  </r>
  <r>
    <s v="Tecatito"/>
    <s v="06/01/1993 (28)"/>
    <s v="18,00 M €"/>
    <s v="17"/>
    <s v="Extremo Direito"/>
    <x v="17"/>
  </r>
  <r>
    <s v="Francisco Conceição"/>
    <s v="14/12/2002 (18)"/>
    <s v="8,00 M €"/>
    <s v="10"/>
    <s v="Extremo Direito"/>
    <x v="17"/>
  </r>
  <r>
    <s v="Gonçalo Borges"/>
    <s v="29/03/2001 (20)"/>
    <s v="1,30 M €"/>
    <s v="70"/>
    <s v="Extremo Direito"/>
    <x v="17"/>
  </r>
  <r>
    <s v="Evanilson"/>
    <s v="06/10/1999 (21)"/>
    <s v="22,00 M €"/>
    <s v="30"/>
    <s v="Ponta de Lança"/>
    <x v="17"/>
  </r>
  <r>
    <s v="Mehdi Taremi"/>
    <s v="18/07/1992 (28)"/>
    <s v="20,00 M €"/>
    <s v="9"/>
    <s v="Ponta de Lança"/>
    <x v="17"/>
  </r>
  <r>
    <s v="Toni Martínez"/>
    <s v="30/06/1997 (24)"/>
    <s v="5,00 M €"/>
    <s v="29"/>
    <s v="Ponta de Lança"/>
    <x v="17"/>
  </r>
  <r>
    <s v="Danny Namaso"/>
    <s v="28/08/2000 (20)"/>
    <s v="2,00 M €"/>
    <s v="42"/>
    <s v="Ponta de Lança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E28D9-5F13-4F7D-86B5-806179C28C6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19">
        <item x="4"/>
        <item x="11"/>
        <item x="8"/>
        <item x="5"/>
        <item x="0"/>
        <item x="1"/>
        <item x="12"/>
        <item x="6"/>
        <item x="17"/>
        <item x="2"/>
        <item x="9"/>
        <item x="7"/>
        <item x="3"/>
        <item x="10"/>
        <item x="14"/>
        <item x="15"/>
        <item x="16"/>
        <item x="13"/>
        <item t="default"/>
      </items>
    </pivotField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855DF-09FC-489E-9B0F-FF822B7E6C7F}" name="Table1" displayName="Table1" ref="A1:F271" totalsRowShown="0">
  <autoFilter ref="A1:F271" xr:uid="{D20855DF-09FC-489E-9B0F-FF822B7E6C7F}"/>
  <sortState xmlns:xlrd2="http://schemas.microsoft.com/office/spreadsheetml/2017/richdata2" ref="A2:F271">
    <sortCondition ref="F1:F271"/>
  </sortState>
  <tableColumns count="6">
    <tableColumn id="1" xr3:uid="{9D912E16-C8D9-41E0-89F6-AA955D14480E}" name="nome" dataDxfId="5"/>
    <tableColumn id="2" xr3:uid="{C656F446-BBD8-4FFA-BF9D-029F4921E257}" name="idade" dataDxfId="4"/>
    <tableColumn id="3" xr3:uid="{9791405B-0035-49D5-BE17-7A213612CF5A}" name="valorMercado" dataDxfId="3"/>
    <tableColumn id="4" xr3:uid="{D0A16AE8-C248-495E-A1B0-2883AB77AF27}" name="numero" dataDxfId="2"/>
    <tableColumn id="5" xr3:uid="{0724907E-D43A-43F6-BFEB-EE821FE506EB}" name="posicao" dataDxfId="1"/>
    <tableColumn id="6" xr3:uid="{0991B9B9-A2D5-4AC5-9A7C-D52616549CA8}" name="equipa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5325-D199-402F-B07E-53423CDC3FFB}">
  <dimension ref="A3:B22"/>
  <sheetViews>
    <sheetView workbookViewId="0">
      <selection activeCell="B4" sqref="B4"/>
    </sheetView>
  </sheetViews>
  <sheetFormatPr defaultRowHeight="15.6" x14ac:dyDescent="0.3"/>
  <cols>
    <col min="1" max="1" width="17.8984375" bestFit="1" customWidth="1"/>
    <col min="2" max="2" width="13.59765625" bestFit="1" customWidth="1"/>
  </cols>
  <sheetData>
    <row r="3" spans="1:2" x14ac:dyDescent="0.3">
      <c r="A3" s="2" t="s">
        <v>327</v>
      </c>
      <c r="B3" t="s">
        <v>329</v>
      </c>
    </row>
    <row r="4" spans="1:2" x14ac:dyDescent="0.3">
      <c r="A4" s="4" t="s">
        <v>91</v>
      </c>
      <c r="B4" s="3">
        <v>10</v>
      </c>
    </row>
    <row r="5" spans="1:2" x14ac:dyDescent="0.3">
      <c r="A5" s="4" t="s">
        <v>179</v>
      </c>
      <c r="B5" s="3">
        <v>8</v>
      </c>
    </row>
    <row r="6" spans="1:2" x14ac:dyDescent="0.3">
      <c r="A6" s="4" t="s">
        <v>144</v>
      </c>
      <c r="B6" s="3">
        <v>15</v>
      </c>
    </row>
    <row r="7" spans="1:2" x14ac:dyDescent="0.3">
      <c r="A7" s="4" t="s">
        <v>104</v>
      </c>
      <c r="B7" s="3">
        <v>12</v>
      </c>
    </row>
    <row r="8" spans="1:2" x14ac:dyDescent="0.3">
      <c r="A8" s="4" t="s">
        <v>4</v>
      </c>
      <c r="B8" s="3">
        <v>12</v>
      </c>
    </row>
    <row r="9" spans="1:2" x14ac:dyDescent="0.3">
      <c r="A9" s="4" t="s">
        <v>32</v>
      </c>
      <c r="B9" s="3">
        <v>15</v>
      </c>
    </row>
    <row r="10" spans="1:2" x14ac:dyDescent="0.3">
      <c r="A10" s="4" t="s">
        <v>189</v>
      </c>
      <c r="B10" s="3">
        <v>8</v>
      </c>
    </row>
    <row r="11" spans="1:2" x14ac:dyDescent="0.3">
      <c r="A11" s="4" t="s">
        <v>119</v>
      </c>
      <c r="B11" s="3">
        <v>11</v>
      </c>
    </row>
    <row r="12" spans="1:2" x14ac:dyDescent="0.3">
      <c r="A12" s="4" t="s">
        <v>295</v>
      </c>
      <c r="B12" s="3">
        <v>29</v>
      </c>
    </row>
    <row r="13" spans="1:2" x14ac:dyDescent="0.3">
      <c r="A13" s="4" t="s">
        <v>57</v>
      </c>
      <c r="B13" s="3">
        <v>11</v>
      </c>
    </row>
    <row r="14" spans="1:2" x14ac:dyDescent="0.3">
      <c r="A14" s="4" t="s">
        <v>159</v>
      </c>
      <c r="B14" s="3">
        <v>10</v>
      </c>
    </row>
    <row r="15" spans="1:2" x14ac:dyDescent="0.3">
      <c r="A15" s="4" t="s">
        <v>132</v>
      </c>
      <c r="B15" s="3">
        <v>11</v>
      </c>
    </row>
    <row r="16" spans="1:2" x14ac:dyDescent="0.3">
      <c r="A16" s="4" t="s">
        <v>72</v>
      </c>
      <c r="B16" s="3">
        <v>16</v>
      </c>
    </row>
    <row r="17" spans="1:2" x14ac:dyDescent="0.3">
      <c r="A17" s="4" t="s">
        <v>170</v>
      </c>
      <c r="B17" s="3">
        <v>8</v>
      </c>
    </row>
    <row r="18" spans="1:2" x14ac:dyDescent="0.3">
      <c r="A18" s="4" t="s">
        <v>216</v>
      </c>
      <c r="B18" s="3">
        <v>26</v>
      </c>
    </row>
    <row r="19" spans="1:2" x14ac:dyDescent="0.3">
      <c r="A19" s="4" t="s">
        <v>244</v>
      </c>
      <c r="B19" s="3">
        <v>27</v>
      </c>
    </row>
    <row r="20" spans="1:2" x14ac:dyDescent="0.3">
      <c r="A20" s="4" t="s">
        <v>271</v>
      </c>
      <c r="B20" s="3">
        <v>24</v>
      </c>
    </row>
    <row r="21" spans="1:2" x14ac:dyDescent="0.3">
      <c r="A21" s="4" t="s">
        <v>198</v>
      </c>
      <c r="B21" s="3">
        <v>17</v>
      </c>
    </row>
    <row r="22" spans="1:2" x14ac:dyDescent="0.3">
      <c r="A22" s="4" t="s">
        <v>326</v>
      </c>
      <c r="B22" s="3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FEEB-7A92-4AE4-86FC-BC096AA6A05D}">
  <dimension ref="A1:P271"/>
  <sheetViews>
    <sheetView tabSelected="1" topLeftCell="A172" workbookViewId="0">
      <selection activeCell="D248" sqref="D248"/>
    </sheetView>
  </sheetViews>
  <sheetFormatPr defaultRowHeight="15.6" x14ac:dyDescent="0.3"/>
  <cols>
    <col min="1" max="6" width="14.296875" customWidth="1"/>
    <col min="8" max="8" width="16.19921875" customWidth="1"/>
    <col min="10" max="10" width="13.8984375" customWidth="1"/>
    <col min="12" max="12" width="16.8984375" bestFit="1" customWidth="1"/>
    <col min="15" max="15" width="13.09765625" customWidth="1"/>
  </cols>
  <sheetData>
    <row r="1" spans="1:16" x14ac:dyDescent="0.3">
      <c r="A1" t="s">
        <v>328</v>
      </c>
      <c r="B1" t="s">
        <v>0</v>
      </c>
      <c r="C1" t="s">
        <v>1</v>
      </c>
      <c r="D1" t="s">
        <v>2</v>
      </c>
      <c r="E1" t="s">
        <v>3</v>
      </c>
      <c r="F1" t="s">
        <v>330</v>
      </c>
      <c r="H1" t="s">
        <v>328</v>
      </c>
      <c r="I1" t="s">
        <v>0</v>
      </c>
      <c r="J1" t="s">
        <v>1</v>
      </c>
      <c r="K1" t="s">
        <v>2</v>
      </c>
      <c r="L1" t="s">
        <v>3</v>
      </c>
      <c r="M1" t="s">
        <v>330</v>
      </c>
    </row>
    <row r="2" spans="1:16" x14ac:dyDescent="0.3">
      <c r="A2" s="1" t="s">
        <v>245</v>
      </c>
      <c r="B2" s="1" t="s">
        <v>15</v>
      </c>
      <c r="C2" s="1">
        <v>15000000</v>
      </c>
      <c r="D2" s="5">
        <v>99</v>
      </c>
      <c r="E2" s="1" t="s">
        <v>5</v>
      </c>
      <c r="F2" s="1">
        <v>1</v>
      </c>
      <c r="H2" s="1" t="s">
        <v>7</v>
      </c>
      <c r="I2" t="str">
        <f>LEFT(RIGHT(B2,3),2)</f>
        <v>27</v>
      </c>
      <c r="J2" t="e">
        <f>IF(RIGHT(C2,5)="mil €", _xlfn.NUMBERVALUE(LEFT(C2,FIND(" ",C2)-1))*1000,  _xlfn.NUMBERVALUE(LEFT(SUBSTITUTE(C2,",","."),FIND(" ",SUBSTITUTE(C2,",","."))-1))*1000000)</f>
        <v>#VALUE!</v>
      </c>
      <c r="K2">
        <f>_xlfn.NUMBERVALUE(D2)</f>
        <v>99</v>
      </c>
      <c r="L2" s="1" t="s">
        <v>6</v>
      </c>
      <c r="M2" t="e">
        <f>VLOOKUP(F2,$O$3:$P$20,2,0)</f>
        <v>#N/A</v>
      </c>
    </row>
    <row r="3" spans="1:16" x14ac:dyDescent="0.3">
      <c r="A3" s="1" t="s">
        <v>246</v>
      </c>
      <c r="B3" s="1" t="s">
        <v>36</v>
      </c>
      <c r="C3" s="1">
        <v>3000000</v>
      </c>
      <c r="D3" s="5">
        <v>77</v>
      </c>
      <c r="E3" s="1" t="s">
        <v>5</v>
      </c>
      <c r="F3" s="1">
        <v>1</v>
      </c>
      <c r="H3" s="1" t="s">
        <v>8</v>
      </c>
      <c r="I3" t="str">
        <f>LEFT(RIGHT(B3,3),2)</f>
        <v>30</v>
      </c>
      <c r="J3" t="e">
        <f>IF(RIGHT(C3,5)="mil €", _xlfn.NUMBERVALUE(LEFT(C3,FIND(" ",C3)-1))*1000,  _xlfn.NUMBERVALUE(LEFT(SUBSTITUTE(C3,",","."),FIND(" ",SUBSTITUTE(C3,",","."))-1))*1000000)</f>
        <v>#VALUE!</v>
      </c>
      <c r="K3">
        <f>_xlfn.NUMBERVALUE(D3)</f>
        <v>77</v>
      </c>
      <c r="L3" s="1" t="s">
        <v>6</v>
      </c>
      <c r="M3" t="e">
        <f>VLOOKUP(F3,$O$3:$P$20,2,0)</f>
        <v>#N/A</v>
      </c>
      <c r="O3" s="1" t="s">
        <v>271</v>
      </c>
      <c r="P3">
        <v>3</v>
      </c>
    </row>
    <row r="4" spans="1:16" x14ac:dyDescent="0.3">
      <c r="A4" s="1" t="s">
        <v>247</v>
      </c>
      <c r="B4" s="1" t="s">
        <v>45</v>
      </c>
      <c r="C4" s="1">
        <v>2000000</v>
      </c>
      <c r="D4" s="5">
        <v>1</v>
      </c>
      <c r="E4" s="1" t="s">
        <v>5</v>
      </c>
      <c r="F4" s="1">
        <v>1</v>
      </c>
      <c r="H4" s="1" t="s">
        <v>9</v>
      </c>
      <c r="I4" t="str">
        <f>LEFT(RIGHT(B4,3),2)</f>
        <v>21</v>
      </c>
      <c r="J4" t="e">
        <f>IF(RIGHT(C4,5)="mil €", _xlfn.NUMBERVALUE(LEFT(C4,FIND(" ",C4)-1))*1000,  _xlfn.NUMBERVALUE(LEFT(SUBSTITUTE(C4,",","."),FIND(" ",SUBSTITUTE(C4,",","."))-1))*1000000)</f>
        <v>#VALUE!</v>
      </c>
      <c r="K4">
        <f>_xlfn.NUMBERVALUE(D4)</f>
        <v>1</v>
      </c>
      <c r="L4" s="1" t="s">
        <v>6</v>
      </c>
      <c r="M4" t="e">
        <f>VLOOKUP(F4,$O$3:$P$20,2,0)</f>
        <v>#N/A</v>
      </c>
      <c r="O4" s="1" t="s">
        <v>32</v>
      </c>
      <c r="P4">
        <v>15</v>
      </c>
    </row>
    <row r="5" spans="1:16" x14ac:dyDescent="0.3">
      <c r="A5" s="1" t="s">
        <v>248</v>
      </c>
      <c r="B5" s="1" t="s">
        <v>47</v>
      </c>
      <c r="C5" s="1">
        <v>125000</v>
      </c>
      <c r="D5" s="5">
        <v>45</v>
      </c>
      <c r="E5" s="1" t="s">
        <v>5</v>
      </c>
      <c r="F5" s="1">
        <v>1</v>
      </c>
      <c r="H5" s="1" t="s">
        <v>11</v>
      </c>
      <c r="I5" t="str">
        <f>LEFT(RIGHT(B5,3),2)</f>
        <v>20</v>
      </c>
      <c r="J5" t="e">
        <f>IF(RIGHT(C5,5)="mil €", _xlfn.NUMBERVALUE(LEFT(C5,FIND(" ",C5)-1))*1000,  _xlfn.NUMBERVALUE(LEFT(SUBSTITUTE(C5,",","."),FIND(" ",SUBSTITUTE(C5,",","."))-1))*1000000)</f>
        <v>#VALUE!</v>
      </c>
      <c r="K5">
        <f>_xlfn.NUMBERVALUE(D5)</f>
        <v>45</v>
      </c>
      <c r="L5" s="1" t="s">
        <v>10</v>
      </c>
      <c r="M5" t="e">
        <f>VLOOKUP(F5,$O$3:$P$20,2,0)</f>
        <v>#N/A</v>
      </c>
      <c r="O5" s="1" t="s">
        <v>72</v>
      </c>
      <c r="P5">
        <v>17</v>
      </c>
    </row>
    <row r="6" spans="1:16" x14ac:dyDescent="0.3">
      <c r="A6" s="1" t="s">
        <v>249</v>
      </c>
      <c r="B6" s="1" t="s">
        <v>61</v>
      </c>
      <c r="C6" s="1">
        <v>10000000</v>
      </c>
      <c r="D6" s="5">
        <v>4</v>
      </c>
      <c r="E6" s="1" t="s">
        <v>6</v>
      </c>
      <c r="F6" s="1">
        <v>1</v>
      </c>
      <c r="H6" s="1" t="s">
        <v>12</v>
      </c>
      <c r="I6" t="str">
        <f>LEFT(RIGHT(B6,3),2)</f>
        <v>25</v>
      </c>
      <c r="J6" t="e">
        <f>IF(RIGHT(C6,5)="mil €", _xlfn.NUMBERVALUE(LEFT(C6,FIND(" ",C6)-1))*1000,  _xlfn.NUMBERVALUE(LEFT(SUBSTITUTE(C6,",","."),FIND(" ",SUBSTITUTE(C6,",","."))-1))*1000000)</f>
        <v>#VALUE!</v>
      </c>
      <c r="K6">
        <f>_xlfn.NUMBERVALUE(D6)</f>
        <v>4</v>
      </c>
      <c r="L6" s="1" t="s">
        <v>13</v>
      </c>
      <c r="M6" t="e">
        <f>VLOOKUP(F6,$O$3:$P$20,2,0)</f>
        <v>#N/A</v>
      </c>
      <c r="O6" s="1" t="s">
        <v>4</v>
      </c>
      <c r="P6">
        <v>7</v>
      </c>
    </row>
    <row r="7" spans="1:16" x14ac:dyDescent="0.3">
      <c r="A7" s="1" t="s">
        <v>250</v>
      </c>
      <c r="B7" s="1" t="s">
        <v>95</v>
      </c>
      <c r="C7" s="1">
        <v>3500000</v>
      </c>
      <c r="D7" s="5">
        <v>30</v>
      </c>
      <c r="E7" s="1" t="s">
        <v>6</v>
      </c>
      <c r="F7" s="1">
        <v>1</v>
      </c>
      <c r="H7" s="1" t="s">
        <v>14</v>
      </c>
      <c r="I7" t="str">
        <f>LEFT(RIGHT(B7,3),2)</f>
        <v>33</v>
      </c>
      <c r="J7" t="e">
        <f>IF(RIGHT(C7,5)="mil €", _xlfn.NUMBERVALUE(LEFT(C7,FIND(" ",C7)-1))*1000,  _xlfn.NUMBERVALUE(LEFT(SUBSTITUTE(C7,",","."),FIND(" ",SUBSTITUTE(C7,",","."))-1))*1000000)</f>
        <v>#VALUE!</v>
      </c>
      <c r="K7">
        <f>_xlfn.NUMBERVALUE(D7)</f>
        <v>30</v>
      </c>
      <c r="L7" s="1" t="s">
        <v>13</v>
      </c>
      <c r="M7" t="e">
        <f>VLOOKUP(F7,$O$3:$P$20,2,0)</f>
        <v>#N/A</v>
      </c>
      <c r="O7" s="1" t="s">
        <v>104</v>
      </c>
      <c r="P7">
        <v>16</v>
      </c>
    </row>
    <row r="8" spans="1:16" x14ac:dyDescent="0.3">
      <c r="A8" s="1" t="s">
        <v>251</v>
      </c>
      <c r="B8" s="1" t="s">
        <v>109</v>
      </c>
      <c r="C8" s="1">
        <v>2000000</v>
      </c>
      <c r="D8" s="5">
        <v>5</v>
      </c>
      <c r="E8" s="1" t="s">
        <v>6</v>
      </c>
      <c r="F8" s="1">
        <v>1</v>
      </c>
      <c r="H8" s="1" t="s">
        <v>18</v>
      </c>
      <c r="I8" t="str">
        <f>LEFT(RIGHT(B8,3),2)</f>
        <v>34</v>
      </c>
      <c r="J8" t="e">
        <f>IF(RIGHT(C8,5)="mil €", _xlfn.NUMBERVALUE(LEFT(C8,FIND(" ",C8)-1))*1000,  _xlfn.NUMBERVALUE(LEFT(SUBSTITUTE(C8,",","."),FIND(" ",SUBSTITUTE(C8,",","."))-1))*1000000)</f>
        <v>#VALUE!</v>
      </c>
      <c r="K8">
        <f>_xlfn.NUMBERVALUE(D8)</f>
        <v>5</v>
      </c>
      <c r="L8" s="1" t="s">
        <v>16</v>
      </c>
      <c r="M8" t="e">
        <f>VLOOKUP(F8,$O$3:$P$20,2,0)</f>
        <v>#N/A</v>
      </c>
      <c r="O8" s="1" t="s">
        <v>198</v>
      </c>
      <c r="P8">
        <v>6</v>
      </c>
    </row>
    <row r="9" spans="1:16" x14ac:dyDescent="0.3">
      <c r="A9" s="1" t="s">
        <v>252</v>
      </c>
      <c r="B9" s="1" t="s">
        <v>51</v>
      </c>
      <c r="C9" s="1">
        <v>2000000</v>
      </c>
      <c r="D9" s="5">
        <v>72</v>
      </c>
      <c r="E9" s="1" t="s">
        <v>6</v>
      </c>
      <c r="F9" s="1">
        <v>1</v>
      </c>
      <c r="H9" s="1" t="s">
        <v>19</v>
      </c>
      <c r="I9" t="str">
        <f>LEFT(RIGHT(B9,3),2)</f>
        <v>19</v>
      </c>
      <c r="J9" t="e">
        <f>IF(RIGHT(C9,5)="mil €", _xlfn.NUMBERVALUE(LEFT(C9,FIND(" ",C9)-1))*1000,  _xlfn.NUMBERVALUE(LEFT(SUBSTITUTE(C9,",","."),FIND(" ",SUBSTITUTE(C9,",","."))-1))*1000000)</f>
        <v>#VALUE!</v>
      </c>
      <c r="K9">
        <f>_xlfn.NUMBERVALUE(D9)</f>
        <v>72</v>
      </c>
      <c r="L9" s="1" t="s">
        <v>20</v>
      </c>
      <c r="M9" t="e">
        <f>VLOOKUP(F9,$O$3:$P$20,2,0)</f>
        <v>#N/A</v>
      </c>
      <c r="O9" s="1" t="s">
        <v>295</v>
      </c>
      <c r="P9">
        <v>2</v>
      </c>
    </row>
    <row r="10" spans="1:16" x14ac:dyDescent="0.3">
      <c r="A10" s="1" t="s">
        <v>253</v>
      </c>
      <c r="B10" s="1" t="s">
        <v>45</v>
      </c>
      <c r="C10" s="1">
        <v>300000</v>
      </c>
      <c r="D10" s="5">
        <v>89</v>
      </c>
      <c r="E10" s="1" t="s">
        <v>6</v>
      </c>
      <c r="F10" s="1">
        <v>1</v>
      </c>
      <c r="H10" s="1" t="s">
        <v>21</v>
      </c>
      <c r="I10" t="str">
        <f>LEFT(RIGHT(B10,3),2)</f>
        <v>21</v>
      </c>
      <c r="J10" t="e">
        <f>IF(RIGHT(C10,5)="mil €", _xlfn.NUMBERVALUE(LEFT(C10,FIND(" ",C10)-1))*1000,  _xlfn.NUMBERVALUE(LEFT(SUBSTITUTE(C10,",","."),FIND(" ",SUBSTITUTE(C10,",","."))-1))*1000000)</f>
        <v>#VALUE!</v>
      </c>
      <c r="K10">
        <f>_xlfn.NUMBERVALUE(D10)</f>
        <v>89</v>
      </c>
      <c r="L10" s="1" t="s">
        <v>20</v>
      </c>
      <c r="M10" t="e">
        <f>VLOOKUP(F10,$O$3:$P$20,2,0)</f>
        <v>#N/A</v>
      </c>
      <c r="O10" s="1" t="s">
        <v>119</v>
      </c>
      <c r="P10">
        <v>11</v>
      </c>
    </row>
    <row r="11" spans="1:16" x14ac:dyDescent="0.3">
      <c r="A11" s="1" t="s">
        <v>254</v>
      </c>
      <c r="B11" s="1" t="s">
        <v>61</v>
      </c>
      <c r="C11" s="1">
        <v>20000000</v>
      </c>
      <c r="D11" s="5">
        <v>3</v>
      </c>
      <c r="E11" s="1" t="s">
        <v>10</v>
      </c>
      <c r="F11" s="1">
        <v>1</v>
      </c>
      <c r="H11" s="1" t="s">
        <v>27</v>
      </c>
      <c r="I11" t="str">
        <f>LEFT(RIGHT(B11,3),2)</f>
        <v>25</v>
      </c>
      <c r="J11" t="e">
        <f>IF(RIGHT(C11,5)="mil €", _xlfn.NUMBERVALUE(LEFT(C11,FIND(" ",C11)-1))*1000,  _xlfn.NUMBERVALUE(LEFT(SUBSTITUTE(C11,",","."),FIND(" ",SUBSTITUTE(C11,",","."))-1))*1000000)</f>
        <v>#VALUE!</v>
      </c>
      <c r="K11">
        <f>_xlfn.NUMBERVALUE(D11)</f>
        <v>3</v>
      </c>
      <c r="L11" s="1" t="s">
        <v>28</v>
      </c>
      <c r="M11" t="e">
        <f>VLOOKUP(F11,$O$3:$P$20,2,0)</f>
        <v>#N/A</v>
      </c>
      <c r="O11" s="1" t="s">
        <v>132</v>
      </c>
      <c r="P11">
        <v>5</v>
      </c>
    </row>
    <row r="12" spans="1:16" x14ac:dyDescent="0.3">
      <c r="A12" s="1" t="s">
        <v>255</v>
      </c>
      <c r="B12" s="1" t="s">
        <v>47</v>
      </c>
      <c r="C12" s="1">
        <v>650000</v>
      </c>
      <c r="D12" s="5">
        <v>57</v>
      </c>
      <c r="E12" s="1" t="s">
        <v>10</v>
      </c>
      <c r="F12" s="1">
        <v>1</v>
      </c>
      <c r="H12" s="1" t="s">
        <v>29</v>
      </c>
      <c r="I12" t="str">
        <f>LEFT(RIGHT(B12,3),2)</f>
        <v>20</v>
      </c>
      <c r="J12" t="e">
        <f>IF(RIGHT(C12,5)="mil €", _xlfn.NUMBERVALUE(LEFT(C12,FIND(" ",C12)-1))*1000,  _xlfn.NUMBERVALUE(LEFT(SUBSTITUTE(C12,",","."),FIND(" ",SUBSTITUTE(C12,",","."))-1))*1000000)</f>
        <v>#VALUE!</v>
      </c>
      <c r="K12">
        <f>_xlfn.NUMBERVALUE(D12)</f>
        <v>57</v>
      </c>
      <c r="L12" s="1" t="s">
        <v>30</v>
      </c>
      <c r="M12" t="e">
        <f>VLOOKUP(F12,$O$3:$P$20,2,0)</f>
        <v>#N/A</v>
      </c>
      <c r="O12" s="1" t="s">
        <v>57</v>
      </c>
      <c r="P12">
        <v>14</v>
      </c>
    </row>
    <row r="13" spans="1:16" x14ac:dyDescent="0.3">
      <c r="A13" s="1" t="s">
        <v>256</v>
      </c>
      <c r="B13" s="1" t="s">
        <v>75</v>
      </c>
      <c r="C13" s="1">
        <v>5000000</v>
      </c>
      <c r="D13" s="5">
        <v>2</v>
      </c>
      <c r="E13" s="1" t="s">
        <v>13</v>
      </c>
      <c r="F13" s="1">
        <v>1</v>
      </c>
      <c r="H13" s="1" t="s">
        <v>31</v>
      </c>
      <c r="I13" t="str">
        <f>LEFT(RIGHT(B13,3),2)</f>
        <v>28</v>
      </c>
      <c r="J13" t="e">
        <f>IF(RIGHT(C13,5)="mil €", _xlfn.NUMBERVALUE(LEFT(C13,FIND(" ",C13)-1))*1000,  _xlfn.NUMBERVALUE(LEFT(SUBSTITUTE(C13,",","."),FIND(" ",SUBSTITUTE(C13,",","."))-1))*1000000)</f>
        <v>#VALUE!</v>
      </c>
      <c r="K13">
        <f>_xlfn.NUMBERVALUE(D13)</f>
        <v>2</v>
      </c>
      <c r="L13" s="1" t="s">
        <v>30</v>
      </c>
      <c r="M13" t="e">
        <f>VLOOKUP(F13,$O$3:$P$20,2,0)</f>
        <v>#N/A</v>
      </c>
      <c r="O13" s="1" t="s">
        <v>159</v>
      </c>
      <c r="P13">
        <v>8</v>
      </c>
    </row>
    <row r="14" spans="1:16" x14ac:dyDescent="0.3">
      <c r="A14" s="1" t="s">
        <v>207</v>
      </c>
      <c r="B14" s="1" t="s">
        <v>36</v>
      </c>
      <c r="C14" s="1">
        <v>1500000</v>
      </c>
      <c r="D14" s="5">
        <v>34</v>
      </c>
      <c r="E14" s="1" t="s">
        <v>13</v>
      </c>
      <c r="F14" s="1">
        <v>1</v>
      </c>
      <c r="H14" s="1" t="s">
        <v>33</v>
      </c>
      <c r="I14" t="str">
        <f>LEFT(RIGHT(B14,3),2)</f>
        <v>30</v>
      </c>
      <c r="J14" t="e">
        <f>IF(RIGHT(C14,5)="mil €", _xlfn.NUMBERVALUE(LEFT(C14,FIND(" ",C14)-1))*1000,  _xlfn.NUMBERVALUE(LEFT(SUBSTITUTE(C14,",","."),FIND(" ",SUBSTITUTE(C14,",","."))-1))*1000000)</f>
        <v>#VALUE!</v>
      </c>
      <c r="K14">
        <f>_xlfn.NUMBERVALUE(D14)</f>
        <v>34</v>
      </c>
      <c r="L14" s="1" t="s">
        <v>5</v>
      </c>
      <c r="M14" t="e">
        <f>VLOOKUP(F14,$O$3:$P$20,2,0)</f>
        <v>#N/A</v>
      </c>
      <c r="O14" s="1" t="s">
        <v>244</v>
      </c>
      <c r="P14">
        <v>1</v>
      </c>
    </row>
    <row r="15" spans="1:16" x14ac:dyDescent="0.3">
      <c r="A15" s="1" t="s">
        <v>257</v>
      </c>
      <c r="B15" s="1" t="s">
        <v>61</v>
      </c>
      <c r="C15" s="1">
        <v>22000000</v>
      </c>
      <c r="D15" s="5">
        <v>28</v>
      </c>
      <c r="E15" s="1" t="s">
        <v>16</v>
      </c>
      <c r="F15" s="1">
        <v>1</v>
      </c>
      <c r="H15" s="1" t="s">
        <v>34</v>
      </c>
      <c r="I15" t="str">
        <f>LEFT(RIGHT(B15,3),2)</f>
        <v>25</v>
      </c>
      <c r="J15" t="e">
        <f>IF(RIGHT(C15,5)="mil €", _xlfn.NUMBERVALUE(LEFT(C15,FIND(" ",C15)-1))*1000,  _xlfn.NUMBERVALUE(LEFT(SUBSTITUTE(C15,",","."),FIND(" ",SUBSTITUTE(C15,",","."))-1))*1000000)</f>
        <v>#VALUE!</v>
      </c>
      <c r="K15">
        <f>_xlfn.NUMBERVALUE(D15)</f>
        <v>28</v>
      </c>
      <c r="L15" s="1" t="s">
        <v>5</v>
      </c>
      <c r="M15" t="e">
        <f>VLOOKUP(F15,$O$3:$P$20,2,0)</f>
        <v>#N/A</v>
      </c>
      <c r="O15" s="1" t="s">
        <v>216</v>
      </c>
      <c r="P15">
        <v>4</v>
      </c>
    </row>
    <row r="16" spans="1:16" x14ac:dyDescent="0.3">
      <c r="A16" s="1" t="s">
        <v>258</v>
      </c>
      <c r="B16" s="1" t="s">
        <v>51</v>
      </c>
      <c r="C16" s="1">
        <v>850000</v>
      </c>
      <c r="D16" s="5">
        <v>68</v>
      </c>
      <c r="E16" s="1" t="s">
        <v>16</v>
      </c>
      <c r="F16" s="1">
        <v>1</v>
      </c>
      <c r="H16" s="1" t="s">
        <v>35</v>
      </c>
      <c r="I16" t="str">
        <f>LEFT(RIGHT(B16,3),2)</f>
        <v>19</v>
      </c>
      <c r="J16" t="e">
        <f>IF(RIGHT(C16,5)="mil €", _xlfn.NUMBERVALUE(LEFT(C16,FIND(" ",C16)-1))*1000,  _xlfn.NUMBERVALUE(LEFT(SUBSTITUTE(C16,",","."),FIND(" ",SUBSTITUTE(C16,",","."))-1))*1000000)</f>
        <v>#VALUE!</v>
      </c>
      <c r="K16">
        <f>_xlfn.NUMBERVALUE(D16)</f>
        <v>68</v>
      </c>
      <c r="L16" s="1" t="s">
        <v>5</v>
      </c>
      <c r="M16" t="e">
        <f>VLOOKUP(F16,$O$3:$P$20,2,0)</f>
        <v>#N/A</v>
      </c>
      <c r="O16" s="1" t="s">
        <v>144</v>
      </c>
      <c r="P16">
        <v>10</v>
      </c>
    </row>
    <row r="17" spans="1:16" x14ac:dyDescent="0.3">
      <c r="A17" s="1" t="s">
        <v>259</v>
      </c>
      <c r="B17" s="1" t="s">
        <v>94</v>
      </c>
      <c r="C17" s="1">
        <v>2500000</v>
      </c>
      <c r="D17" s="5">
        <v>49</v>
      </c>
      <c r="E17" s="1" t="s">
        <v>20</v>
      </c>
      <c r="F17" s="1">
        <v>1</v>
      </c>
      <c r="H17" s="1" t="s">
        <v>37</v>
      </c>
      <c r="I17" t="str">
        <f>LEFT(RIGHT(B17,3),2)</f>
        <v>32</v>
      </c>
      <c r="J17" t="e">
        <f>IF(RIGHT(C17,5)="mil €", _xlfn.NUMBERVALUE(LEFT(C17,FIND(" ",C17)-1))*1000,  _xlfn.NUMBERVALUE(LEFT(SUBSTITUTE(C17,",","."),FIND(" ",SUBSTITUTE(C17,",","."))-1))*1000000)</f>
        <v>#VALUE!</v>
      </c>
      <c r="K17">
        <f>_xlfn.NUMBERVALUE(D17)</f>
        <v>49</v>
      </c>
      <c r="L17" s="1" t="s">
        <v>6</v>
      </c>
      <c r="M17" t="e">
        <f>VLOOKUP(F17,$O$3:$P$20,2,0)</f>
        <v>#N/A</v>
      </c>
      <c r="O17" s="1" t="s">
        <v>170</v>
      </c>
      <c r="P17">
        <v>9</v>
      </c>
    </row>
    <row r="18" spans="1:16" x14ac:dyDescent="0.3">
      <c r="A18" s="1" t="s">
        <v>260</v>
      </c>
      <c r="B18" s="1" t="s">
        <v>43</v>
      </c>
      <c r="C18" s="1">
        <v>1500000</v>
      </c>
      <c r="D18" s="5">
        <v>76</v>
      </c>
      <c r="E18" s="1" t="s">
        <v>20</v>
      </c>
      <c r="F18" s="1">
        <v>1</v>
      </c>
      <c r="H18" s="1" t="s">
        <v>38</v>
      </c>
      <c r="I18" t="str">
        <f>LEFT(RIGHT(B18,3),2)</f>
        <v>18</v>
      </c>
      <c r="J18" t="e">
        <f>IF(RIGHT(C18,5)="mil €", _xlfn.NUMBERVALUE(LEFT(C18,FIND(" ",C18)-1))*1000,  _xlfn.NUMBERVALUE(LEFT(SUBSTITUTE(C18,",","."),FIND(" ",SUBSTITUTE(C18,",","."))-1))*1000000)</f>
        <v>#VALUE!</v>
      </c>
      <c r="K18">
        <f>_xlfn.NUMBERVALUE(D18)</f>
        <v>76</v>
      </c>
      <c r="L18" s="1" t="s">
        <v>6</v>
      </c>
      <c r="M18" t="e">
        <f>VLOOKUP(F18,$O$3:$P$20,2,0)</f>
        <v>#N/A</v>
      </c>
      <c r="O18" s="1" t="s">
        <v>91</v>
      </c>
      <c r="P18">
        <v>18</v>
      </c>
    </row>
    <row r="19" spans="1:16" x14ac:dyDescent="0.3">
      <c r="A19" s="1" t="s">
        <v>261</v>
      </c>
      <c r="B19" s="1" t="s">
        <v>61</v>
      </c>
      <c r="C19" s="1">
        <v>15000000</v>
      </c>
      <c r="D19" s="5">
        <v>7</v>
      </c>
      <c r="E19" s="1" t="s">
        <v>25</v>
      </c>
      <c r="F19" s="1">
        <v>1</v>
      </c>
      <c r="H19" s="1" t="s">
        <v>39</v>
      </c>
      <c r="I19" t="str">
        <f>LEFT(RIGHT(B19,3),2)</f>
        <v>25</v>
      </c>
      <c r="J19" t="e">
        <f>IF(RIGHT(C19,5)="mil €", _xlfn.NUMBERVALUE(LEFT(C19,FIND(" ",C19)-1))*1000,  _xlfn.NUMBERVALUE(LEFT(SUBSTITUTE(C19,",","."),FIND(" ",SUBSTITUTE(C19,",","."))-1))*1000000)</f>
        <v>#VALUE!</v>
      </c>
      <c r="K19">
        <f>_xlfn.NUMBERVALUE(D19)</f>
        <v>7</v>
      </c>
      <c r="L19" s="1" t="s">
        <v>6</v>
      </c>
      <c r="M19" t="e">
        <f>VLOOKUP(F19,$O$3:$P$20,2,0)</f>
        <v>#N/A</v>
      </c>
      <c r="O19" s="1" t="s">
        <v>189</v>
      </c>
      <c r="P19">
        <v>12</v>
      </c>
    </row>
    <row r="20" spans="1:16" x14ac:dyDescent="0.3">
      <c r="A20" s="1" t="s">
        <v>262</v>
      </c>
      <c r="B20" s="1" t="s">
        <v>17</v>
      </c>
      <c r="C20" s="1">
        <v>750000</v>
      </c>
      <c r="D20" s="5">
        <v>96</v>
      </c>
      <c r="E20" s="1" t="s">
        <v>25</v>
      </c>
      <c r="F20" s="1">
        <v>1</v>
      </c>
      <c r="H20" s="1" t="s">
        <v>40</v>
      </c>
      <c r="I20" t="str">
        <f>LEFT(RIGHT(B20,3),2)</f>
        <v>16</v>
      </c>
      <c r="J20" t="e">
        <f>IF(RIGHT(C20,5)="mil €", _xlfn.NUMBERVALUE(LEFT(C20,FIND(" ",C20)-1))*1000,  _xlfn.NUMBERVALUE(LEFT(SUBSTITUTE(C20,",","."),FIND(" ",SUBSTITUTE(C20,",","."))-1))*1000000)</f>
        <v>#VALUE!</v>
      </c>
      <c r="K20">
        <f>_xlfn.NUMBERVALUE(D20)</f>
        <v>96</v>
      </c>
      <c r="L20" s="1" t="s">
        <v>10</v>
      </c>
      <c r="M20" t="e">
        <f>VLOOKUP(F20,$O$3:$P$20,2,0)</f>
        <v>#N/A</v>
      </c>
      <c r="O20" s="1" t="s">
        <v>179</v>
      </c>
      <c r="P20">
        <v>13</v>
      </c>
    </row>
    <row r="21" spans="1:16" x14ac:dyDescent="0.3">
      <c r="A21" s="1" t="s">
        <v>263</v>
      </c>
      <c r="B21" s="1" t="s">
        <v>26</v>
      </c>
      <c r="C21" s="1">
        <v>5000000</v>
      </c>
      <c r="D21" s="5">
        <v>17</v>
      </c>
      <c r="E21" s="1" t="s">
        <v>28</v>
      </c>
      <c r="F21" s="1">
        <v>1</v>
      </c>
      <c r="H21" s="1" t="s">
        <v>41</v>
      </c>
      <c r="I21" t="str">
        <f>LEFT(RIGHT(B21,3),2)</f>
        <v>24</v>
      </c>
      <c r="J21" t="e">
        <f>IF(RIGHT(C21,5)="mil €", _xlfn.NUMBERVALUE(LEFT(C21,FIND(" ",C21)-1))*1000,  _xlfn.NUMBERVALUE(LEFT(SUBSTITUTE(C21,",","."),FIND(" ",SUBSTITUTE(C21,",","."))-1))*1000000)</f>
        <v>#VALUE!</v>
      </c>
      <c r="K21">
        <f>_xlfn.NUMBERVALUE(D21)</f>
        <v>17</v>
      </c>
      <c r="L21" s="1" t="s">
        <v>13</v>
      </c>
      <c r="M21" t="e">
        <f>VLOOKUP(F21,$O$3:$P$20,2,0)</f>
        <v>#N/A</v>
      </c>
    </row>
    <row r="22" spans="1:16" x14ac:dyDescent="0.3">
      <c r="A22" s="1" t="s">
        <v>264</v>
      </c>
      <c r="B22" s="1" t="s">
        <v>47</v>
      </c>
      <c r="C22" s="1">
        <v>1500000</v>
      </c>
      <c r="D22" s="5">
        <v>47</v>
      </c>
      <c r="E22" s="1" t="s">
        <v>28</v>
      </c>
      <c r="F22" s="1">
        <v>1</v>
      </c>
      <c r="H22" s="1" t="s">
        <v>44</v>
      </c>
      <c r="I22" t="str">
        <f>LEFT(RIGHT(B22,3),2)</f>
        <v>20</v>
      </c>
      <c r="J22" t="e">
        <f>IF(RIGHT(C22,5)="mil €", _xlfn.NUMBERVALUE(LEFT(C22,FIND(" ",C22)-1))*1000,  _xlfn.NUMBERVALUE(LEFT(SUBSTITUTE(C22,",","."),FIND(" ",SUBSTITUTE(C22,",","."))-1))*1000000)</f>
        <v>#VALUE!</v>
      </c>
      <c r="K22">
        <f>_xlfn.NUMBERVALUE(D22)</f>
        <v>47</v>
      </c>
      <c r="L22" s="1" t="s">
        <v>16</v>
      </c>
      <c r="M22" t="e">
        <f>VLOOKUP(F22,$O$3:$P$20,2,0)</f>
        <v>#N/A</v>
      </c>
    </row>
    <row r="23" spans="1:16" x14ac:dyDescent="0.3">
      <c r="A23" s="1" t="s">
        <v>265</v>
      </c>
      <c r="B23" s="1" t="s">
        <v>75</v>
      </c>
      <c r="C23" s="1">
        <v>20000000</v>
      </c>
      <c r="D23" s="5">
        <v>27</v>
      </c>
      <c r="E23" s="1" t="s">
        <v>55</v>
      </c>
      <c r="F23" s="1">
        <v>1</v>
      </c>
      <c r="H23" s="1" t="s">
        <v>46</v>
      </c>
      <c r="I23" t="str">
        <f>LEFT(RIGHT(B23,3),2)</f>
        <v>28</v>
      </c>
      <c r="J23" t="e">
        <f>IF(RIGHT(C23,5)="mil €", _xlfn.NUMBERVALUE(LEFT(C23,FIND(" ",C23)-1))*1000,  _xlfn.NUMBERVALUE(LEFT(SUBSTITUTE(C23,",","."),FIND(" ",SUBSTITUTE(C23,",","."))-1))*1000000)</f>
        <v>#VALUE!</v>
      </c>
      <c r="K23">
        <f>_xlfn.NUMBERVALUE(D23)</f>
        <v>27</v>
      </c>
      <c r="L23" s="1" t="s">
        <v>20</v>
      </c>
      <c r="M23" t="e">
        <f>VLOOKUP(F23,$O$3:$P$20,2,0)</f>
        <v>#N/A</v>
      </c>
    </row>
    <row r="24" spans="1:16" x14ac:dyDescent="0.3">
      <c r="A24" s="1" t="s">
        <v>266</v>
      </c>
      <c r="B24" s="1" t="s">
        <v>61</v>
      </c>
      <c r="C24" s="1">
        <v>7000000</v>
      </c>
      <c r="D24" s="5">
        <v>10</v>
      </c>
      <c r="E24" s="1" t="s">
        <v>55</v>
      </c>
      <c r="F24" s="1">
        <v>1</v>
      </c>
      <c r="H24" s="1" t="s">
        <v>48</v>
      </c>
      <c r="I24" t="str">
        <f>LEFT(RIGHT(B24,3),2)</f>
        <v>25</v>
      </c>
      <c r="J24" t="e">
        <f>IF(RIGHT(C24,5)="mil €", _xlfn.NUMBERVALUE(LEFT(C24,FIND(" ",C24)-1))*1000,  _xlfn.NUMBERVALUE(LEFT(SUBSTITUTE(C24,",","."),FIND(" ",SUBSTITUTE(C24,",","."))-1))*1000000)</f>
        <v>#VALUE!</v>
      </c>
      <c r="K24">
        <f>_xlfn.NUMBERVALUE(D24)</f>
        <v>10</v>
      </c>
      <c r="L24" s="1" t="s">
        <v>20</v>
      </c>
      <c r="M24" t="e">
        <f>VLOOKUP(F24,$O$3:$P$20,2,0)</f>
        <v>#N/A</v>
      </c>
    </row>
    <row r="25" spans="1:16" x14ac:dyDescent="0.3">
      <c r="A25" s="1" t="s">
        <v>267</v>
      </c>
      <c r="B25" s="1" t="s">
        <v>49</v>
      </c>
      <c r="C25" s="1">
        <v>55000000</v>
      </c>
      <c r="D25" s="5">
        <v>9</v>
      </c>
      <c r="E25" s="1" t="s">
        <v>30</v>
      </c>
      <c r="F25" s="1">
        <v>1</v>
      </c>
      <c r="H25" s="1" t="s">
        <v>50</v>
      </c>
      <c r="I25" t="str">
        <f>LEFT(RIGHT(B25,3),2)</f>
        <v>22</v>
      </c>
      <c r="J25" t="e">
        <f>IF(RIGHT(C25,5)="mil €", _xlfn.NUMBERVALUE(LEFT(C25,FIND(" ",C25)-1))*1000,  _xlfn.NUMBERVALUE(LEFT(SUBSTITUTE(C25,",","."),FIND(" ",SUBSTITUTE(C25,",","."))-1))*1000000)</f>
        <v>#VALUE!</v>
      </c>
      <c r="K25">
        <f>_xlfn.NUMBERVALUE(D25)</f>
        <v>9</v>
      </c>
      <c r="L25" s="1" t="s">
        <v>22</v>
      </c>
      <c r="M25" t="e">
        <f>VLOOKUP(F25,$O$3:$P$20,2,0)</f>
        <v>#N/A</v>
      </c>
    </row>
    <row r="26" spans="1:16" x14ac:dyDescent="0.3">
      <c r="A26" s="1" t="s">
        <v>268</v>
      </c>
      <c r="B26" s="1" t="s">
        <v>47</v>
      </c>
      <c r="C26" s="1">
        <v>14000000</v>
      </c>
      <c r="D26" s="5">
        <v>88</v>
      </c>
      <c r="E26" s="1" t="s">
        <v>30</v>
      </c>
      <c r="F26" s="1">
        <v>1</v>
      </c>
      <c r="H26" s="1" t="s">
        <v>52</v>
      </c>
      <c r="I26" t="str">
        <f>LEFT(RIGHT(B26,3),2)</f>
        <v>20</v>
      </c>
      <c r="J26" t="e">
        <f>IF(RIGHT(C26,5)="mil €", _xlfn.NUMBERVALUE(LEFT(C26,FIND(" ",C26)-1))*1000,  _xlfn.NUMBERVALUE(LEFT(SUBSTITUTE(C26,",","."),FIND(" ",SUBSTITUTE(C26,",","."))-1))*1000000)</f>
        <v>#VALUE!</v>
      </c>
      <c r="K26">
        <f>_xlfn.NUMBERVALUE(D26)</f>
        <v>88</v>
      </c>
      <c r="L26" s="1" t="s">
        <v>25</v>
      </c>
      <c r="M26" t="e">
        <f>VLOOKUP(F26,$O$3:$P$20,2,0)</f>
        <v>#N/A</v>
      </c>
    </row>
    <row r="27" spans="1:16" x14ac:dyDescent="0.3">
      <c r="A27" s="1" t="s">
        <v>269</v>
      </c>
      <c r="B27" s="1" t="s">
        <v>70</v>
      </c>
      <c r="C27" s="1">
        <v>8000000</v>
      </c>
      <c r="D27" s="5">
        <v>14</v>
      </c>
      <c r="E27" s="1" t="s">
        <v>30</v>
      </c>
      <c r="F27" s="1">
        <v>1</v>
      </c>
      <c r="H27" s="1" t="s">
        <v>53</v>
      </c>
      <c r="I27" t="str">
        <f>LEFT(RIGHT(B27,3),2)</f>
        <v>29</v>
      </c>
      <c r="J27" t="e">
        <f>IF(RIGHT(C27,5)="mil €", _xlfn.NUMBERVALUE(LEFT(C27,FIND(" ",C27)-1))*1000,  _xlfn.NUMBERVALUE(LEFT(SUBSTITUTE(C27,",","."),FIND(" ",SUBSTITUTE(C27,",","."))-1))*1000000)</f>
        <v>#VALUE!</v>
      </c>
      <c r="K27">
        <f>_xlfn.NUMBERVALUE(D27)</f>
        <v>14</v>
      </c>
      <c r="L27" s="1" t="s">
        <v>28</v>
      </c>
      <c r="M27" t="e">
        <f>VLOOKUP(F27,$O$3:$P$20,2,0)</f>
        <v>#N/A</v>
      </c>
    </row>
    <row r="28" spans="1:16" x14ac:dyDescent="0.3">
      <c r="A28" s="1" t="s">
        <v>270</v>
      </c>
      <c r="B28" s="1" t="s">
        <v>51</v>
      </c>
      <c r="C28" s="1">
        <v>5000000</v>
      </c>
      <c r="D28" s="5">
        <v>39</v>
      </c>
      <c r="E28" s="1" t="s">
        <v>30</v>
      </c>
      <c r="F28" s="1">
        <v>1</v>
      </c>
      <c r="H28" s="1" t="s">
        <v>56</v>
      </c>
      <c r="I28" t="str">
        <f>LEFT(RIGHT(B28,3),2)</f>
        <v>19</v>
      </c>
      <c r="J28" t="e">
        <f>IF(RIGHT(C28,5)="mil €", _xlfn.NUMBERVALUE(LEFT(C28,FIND(" ",C28)-1))*1000,  _xlfn.NUMBERVALUE(LEFT(SUBSTITUTE(C28,",","."),FIND(" ",SUBSTITUTE(C28,",","."))-1))*1000000)</f>
        <v>#VALUE!</v>
      </c>
      <c r="K28">
        <f>_xlfn.NUMBERVALUE(D28)</f>
        <v>39</v>
      </c>
      <c r="L28" s="1" t="s">
        <v>30</v>
      </c>
      <c r="M28" t="e">
        <f>VLOOKUP(F28,$O$3:$P$20,2,0)</f>
        <v>#N/A</v>
      </c>
    </row>
    <row r="29" spans="1:16" x14ac:dyDescent="0.3">
      <c r="A29" s="1" t="s">
        <v>296</v>
      </c>
      <c r="B29" s="1" t="s">
        <v>45</v>
      </c>
      <c r="C29" s="1">
        <v>25000000</v>
      </c>
      <c r="D29" s="5">
        <v>99</v>
      </c>
      <c r="E29" s="1" t="s">
        <v>5</v>
      </c>
      <c r="F29" s="1">
        <v>2</v>
      </c>
      <c r="H29" s="1" t="s">
        <v>58</v>
      </c>
      <c r="I29" t="str">
        <f>LEFT(RIGHT(B29,3),2)</f>
        <v>21</v>
      </c>
      <c r="J29" t="e">
        <f>IF(RIGHT(C29,5)="mil €", _xlfn.NUMBERVALUE(LEFT(C29,FIND(" ",C29)-1))*1000,  _xlfn.NUMBERVALUE(LEFT(SUBSTITUTE(C29,",","."),FIND(" ",SUBSTITUTE(C29,",","."))-1))*1000000)</f>
        <v>#VALUE!</v>
      </c>
      <c r="K29">
        <f>_xlfn.NUMBERVALUE(D29)</f>
        <v>99</v>
      </c>
      <c r="L29" s="1" t="s">
        <v>5</v>
      </c>
      <c r="M29" t="e">
        <f>VLOOKUP(F29,$O$3:$P$20,2,0)</f>
        <v>#N/A</v>
      </c>
    </row>
    <row r="30" spans="1:16" x14ac:dyDescent="0.3">
      <c r="A30" s="1" t="s">
        <v>297</v>
      </c>
      <c r="B30" s="1" t="s">
        <v>95</v>
      </c>
      <c r="C30" s="1">
        <v>4000000</v>
      </c>
      <c r="D30" s="5">
        <v>1</v>
      </c>
      <c r="E30" s="1" t="s">
        <v>5</v>
      </c>
      <c r="F30" s="1">
        <v>2</v>
      </c>
      <c r="H30" s="1" t="s">
        <v>59</v>
      </c>
      <c r="I30" t="str">
        <f>LEFT(RIGHT(B30,3),2)</f>
        <v>33</v>
      </c>
      <c r="J30" t="e">
        <f>IF(RIGHT(C30,5)="mil €", _xlfn.NUMBERVALUE(LEFT(C30,FIND(" ",C30)-1))*1000,  _xlfn.NUMBERVALUE(LEFT(SUBSTITUTE(C30,",","."),FIND(" ",SUBSTITUTE(C30,",","."))-1))*1000000)</f>
        <v>#VALUE!</v>
      </c>
      <c r="K30">
        <f>_xlfn.NUMBERVALUE(D30)</f>
        <v>1</v>
      </c>
      <c r="L30" s="1" t="s">
        <v>5</v>
      </c>
      <c r="M30" t="e">
        <f>VLOOKUP(F30,$O$3:$P$20,2,0)</f>
        <v>#N/A</v>
      </c>
    </row>
    <row r="31" spans="1:16" x14ac:dyDescent="0.3">
      <c r="A31" s="1" t="s">
        <v>298</v>
      </c>
      <c r="B31" s="1" t="s">
        <v>70</v>
      </c>
      <c r="C31" s="1">
        <v>1500000</v>
      </c>
      <c r="D31" s="5">
        <v>14</v>
      </c>
      <c r="E31" s="1" t="s">
        <v>5</v>
      </c>
      <c r="F31" s="1">
        <v>2</v>
      </c>
      <c r="H31" s="1" t="s">
        <v>60</v>
      </c>
      <c r="I31" t="str">
        <f>LEFT(RIGHT(B31,3),2)</f>
        <v>29</v>
      </c>
      <c r="J31" t="e">
        <f>IF(RIGHT(C31,5)="mil €", _xlfn.NUMBERVALUE(LEFT(C31,FIND(" ",C31)-1))*1000,  _xlfn.NUMBERVALUE(LEFT(SUBSTITUTE(C31,",","."),FIND(" ",SUBSTITUTE(C31,",","."))-1))*1000000)</f>
        <v>#VALUE!</v>
      </c>
      <c r="K31">
        <f>_xlfn.NUMBERVALUE(D31)</f>
        <v>14</v>
      </c>
      <c r="L31" s="1" t="s">
        <v>6</v>
      </c>
      <c r="M31" t="e">
        <f>VLOOKUP(F31,$O$3:$P$20,2,0)</f>
        <v>#N/A</v>
      </c>
    </row>
    <row r="32" spans="1:16" x14ac:dyDescent="0.3">
      <c r="A32" s="1" t="s">
        <v>299</v>
      </c>
      <c r="B32" s="1" t="s">
        <v>47</v>
      </c>
      <c r="C32" s="1">
        <v>450000</v>
      </c>
      <c r="D32" s="5">
        <v>71</v>
      </c>
      <c r="E32" s="1" t="s">
        <v>5</v>
      </c>
      <c r="F32" s="1">
        <v>2</v>
      </c>
      <c r="H32" s="1" t="s">
        <v>62</v>
      </c>
      <c r="I32" t="str">
        <f>LEFT(RIGHT(B32,3),2)</f>
        <v>20</v>
      </c>
      <c r="J32" t="e">
        <f>IF(RIGHT(C32,5)="mil €", _xlfn.NUMBERVALUE(LEFT(C32,FIND(" ",C32)-1))*1000,  _xlfn.NUMBERVALUE(LEFT(SUBSTITUTE(C32,",","."),FIND(" ",SUBSTITUTE(C32,",","."))-1))*1000000)</f>
        <v>#VALUE!</v>
      </c>
      <c r="K32">
        <f>_xlfn.NUMBERVALUE(D32)</f>
        <v>71</v>
      </c>
      <c r="L32" s="1" t="s">
        <v>10</v>
      </c>
      <c r="M32" t="e">
        <f>VLOOKUP(F32,$O$3:$P$20,2,0)</f>
        <v>#N/A</v>
      </c>
    </row>
    <row r="33" spans="1:13" x14ac:dyDescent="0.3">
      <c r="A33" s="1" t="s">
        <v>300</v>
      </c>
      <c r="B33" s="1" t="s">
        <v>125</v>
      </c>
      <c r="C33" s="1">
        <v>17000000</v>
      </c>
      <c r="D33" s="5">
        <v>19</v>
      </c>
      <c r="E33" s="1" t="s">
        <v>6</v>
      </c>
      <c r="F33" s="1">
        <v>2</v>
      </c>
      <c r="H33" s="1" t="s">
        <v>63</v>
      </c>
      <c r="I33" t="str">
        <f>LEFT(RIGHT(B33,3),2)</f>
        <v>26</v>
      </c>
      <c r="J33" t="e">
        <f>IF(RIGHT(C33,5)="mil €", _xlfn.NUMBERVALUE(LEFT(C33,FIND(" ",C33)-1))*1000,  _xlfn.NUMBERVALUE(LEFT(SUBSTITUTE(C33,",","."),FIND(" ",SUBSTITUTE(C33,",","."))-1))*1000000)</f>
        <v>#VALUE!</v>
      </c>
      <c r="K33">
        <f>_xlfn.NUMBERVALUE(D33)</f>
        <v>19</v>
      </c>
      <c r="L33" s="1" t="s">
        <v>10</v>
      </c>
      <c r="M33" t="e">
        <f>VLOOKUP(F33,$O$3:$P$20,2,0)</f>
        <v>#N/A</v>
      </c>
    </row>
    <row r="34" spans="1:13" x14ac:dyDescent="0.3">
      <c r="A34" s="1" t="s">
        <v>301</v>
      </c>
      <c r="B34" s="1" t="s">
        <v>115</v>
      </c>
      <c r="C34" s="1">
        <v>1000000</v>
      </c>
      <c r="D34" s="5">
        <v>3</v>
      </c>
      <c r="E34" s="1" t="s">
        <v>6</v>
      </c>
      <c r="F34" s="1">
        <v>2</v>
      </c>
      <c r="H34" s="1" t="s">
        <v>65</v>
      </c>
      <c r="I34" t="str">
        <f>LEFT(RIGHT(B34,3),2)</f>
        <v>38</v>
      </c>
      <c r="J34" t="e">
        <f>IF(RIGHT(C34,5)="mil €", _xlfn.NUMBERVALUE(LEFT(C34,FIND(" ",C34)-1))*1000,  _xlfn.NUMBERVALUE(LEFT(SUBSTITUTE(C34,",","."),FIND(" ",SUBSTITUTE(C34,",","."))-1))*1000000)</f>
        <v>#VALUE!</v>
      </c>
      <c r="K34">
        <f>_xlfn.NUMBERVALUE(D34)</f>
        <v>3</v>
      </c>
      <c r="L34" s="1" t="s">
        <v>13</v>
      </c>
      <c r="M34" t="e">
        <f>VLOOKUP(F34,$O$3:$P$20,2,0)</f>
        <v>#N/A</v>
      </c>
    </row>
    <row r="35" spans="1:13" x14ac:dyDescent="0.3">
      <c r="A35" s="1" t="s">
        <v>302</v>
      </c>
      <c r="B35" s="1" t="s">
        <v>45</v>
      </c>
      <c r="C35" s="1">
        <v>550000</v>
      </c>
      <c r="D35" s="5">
        <v>43</v>
      </c>
      <c r="E35" s="1" t="s">
        <v>6</v>
      </c>
      <c r="F35" s="1">
        <v>2</v>
      </c>
      <c r="H35" s="1" t="s">
        <v>66</v>
      </c>
      <c r="I35" t="str">
        <f>LEFT(RIGHT(B35,3),2)</f>
        <v>21</v>
      </c>
      <c r="J35" t="e">
        <f>IF(RIGHT(C35,5)="mil €", _xlfn.NUMBERVALUE(LEFT(C35,FIND(" ",C35)-1))*1000,  _xlfn.NUMBERVALUE(LEFT(SUBSTITUTE(C35,",","."),FIND(" ",SUBSTITUTE(C35,",","."))-1))*1000000)</f>
        <v>#VALUE!</v>
      </c>
      <c r="K35">
        <f>_xlfn.NUMBERVALUE(D35)</f>
        <v>43</v>
      </c>
      <c r="L35" s="1" t="s">
        <v>20</v>
      </c>
      <c r="M35" t="e">
        <f>VLOOKUP(F35,$O$3:$P$20,2,0)</f>
        <v>#N/A</v>
      </c>
    </row>
    <row r="36" spans="1:13" x14ac:dyDescent="0.3">
      <c r="A36" s="1" t="s">
        <v>303</v>
      </c>
      <c r="B36" s="1" t="s">
        <v>109</v>
      </c>
      <c r="C36" s="1">
        <v>500000</v>
      </c>
      <c r="D36" s="5">
        <v>5</v>
      </c>
      <c r="E36" s="1" t="s">
        <v>6</v>
      </c>
      <c r="F36" s="1">
        <v>2</v>
      </c>
      <c r="H36" s="1" t="s">
        <v>67</v>
      </c>
      <c r="I36" t="str">
        <f>LEFT(RIGHT(B36,3),2)</f>
        <v>34</v>
      </c>
      <c r="J36" t="e">
        <f>IF(RIGHT(C36,5)="mil €", _xlfn.NUMBERVALUE(LEFT(C36,FIND(" ",C36)-1))*1000,  _xlfn.NUMBERVALUE(LEFT(SUBSTITUTE(C36,",","."),FIND(" ",SUBSTITUTE(C36,",","."))-1))*1000000)</f>
        <v>#VALUE!</v>
      </c>
      <c r="K36">
        <f>_xlfn.NUMBERVALUE(D36)</f>
        <v>5</v>
      </c>
      <c r="L36" s="1" t="s">
        <v>20</v>
      </c>
      <c r="M36" t="e">
        <f>VLOOKUP(F36,$O$3:$P$20,2,0)</f>
        <v>#N/A</v>
      </c>
    </row>
    <row r="37" spans="1:13" x14ac:dyDescent="0.3">
      <c r="A37" s="1" t="s">
        <v>304</v>
      </c>
      <c r="B37" s="1" t="s">
        <v>45</v>
      </c>
      <c r="C37" s="1">
        <v>500000</v>
      </c>
      <c r="D37" s="5">
        <v>44</v>
      </c>
      <c r="E37" s="1" t="s">
        <v>6</v>
      </c>
      <c r="F37" s="1">
        <v>2</v>
      </c>
      <c r="H37" s="1" t="s">
        <v>68</v>
      </c>
      <c r="I37" t="str">
        <f>LEFT(RIGHT(B37,3),2)</f>
        <v>21</v>
      </c>
      <c r="J37" t="e">
        <f>IF(RIGHT(C37,5)="mil €", _xlfn.NUMBERVALUE(LEFT(C37,FIND(" ",C37)-1))*1000,  _xlfn.NUMBERVALUE(LEFT(SUBSTITUTE(C37,",","."),FIND(" ",SUBSTITUTE(C37,",","."))-1))*1000000)</f>
        <v>#VALUE!</v>
      </c>
      <c r="K37">
        <f>_xlfn.NUMBERVALUE(D37)</f>
        <v>44</v>
      </c>
      <c r="L37" s="1" t="s">
        <v>22</v>
      </c>
      <c r="M37" t="e">
        <f>VLOOKUP(F37,$O$3:$P$20,2,0)</f>
        <v>#N/A</v>
      </c>
    </row>
    <row r="38" spans="1:13" x14ac:dyDescent="0.3">
      <c r="A38" s="1" t="s">
        <v>305</v>
      </c>
      <c r="B38" s="1" t="s">
        <v>26</v>
      </c>
      <c r="C38" s="1">
        <v>350000</v>
      </c>
      <c r="D38" s="5">
        <v>97</v>
      </c>
      <c r="E38" s="1" t="s">
        <v>6</v>
      </c>
      <c r="F38" s="1">
        <v>2</v>
      </c>
      <c r="H38" s="1" t="s">
        <v>69</v>
      </c>
      <c r="I38" t="str">
        <f>LEFT(RIGHT(B38,3),2)</f>
        <v>24</v>
      </c>
      <c r="J38" t="e">
        <f>IF(RIGHT(C38,5)="mil €", _xlfn.NUMBERVALUE(LEFT(C38,FIND(" ",C38)-1))*1000,  _xlfn.NUMBERVALUE(LEFT(SUBSTITUTE(C38,",","."),FIND(" ",SUBSTITUTE(C38,",","."))-1))*1000000)</f>
        <v>#VALUE!</v>
      </c>
      <c r="K38">
        <f>_xlfn.NUMBERVALUE(D38)</f>
        <v>97</v>
      </c>
      <c r="L38" s="1" t="s">
        <v>25</v>
      </c>
      <c r="M38" t="e">
        <f>VLOOKUP(F38,$O$3:$P$20,2,0)</f>
        <v>#N/A</v>
      </c>
    </row>
    <row r="39" spans="1:13" x14ac:dyDescent="0.3">
      <c r="A39" s="1" t="s">
        <v>306</v>
      </c>
      <c r="B39" s="1" t="s">
        <v>26</v>
      </c>
      <c r="C39" s="1">
        <v>10000000</v>
      </c>
      <c r="D39" s="5">
        <v>12</v>
      </c>
      <c r="E39" s="1" t="s">
        <v>10</v>
      </c>
      <c r="F39" s="1">
        <v>2</v>
      </c>
      <c r="H39" s="1" t="s">
        <v>71</v>
      </c>
      <c r="I39" t="str">
        <f>LEFT(RIGHT(B39,3),2)</f>
        <v>24</v>
      </c>
      <c r="J39" t="e">
        <f>IF(RIGHT(C39,5)="mil €", _xlfn.NUMBERVALUE(LEFT(C39,FIND(" ",C39)-1))*1000,  _xlfn.NUMBERVALUE(LEFT(SUBSTITUTE(C39,",","."),FIND(" ",SUBSTITUTE(C39,",","."))-1))*1000000)</f>
        <v>#VALUE!</v>
      </c>
      <c r="K39">
        <f>_xlfn.NUMBERVALUE(D39)</f>
        <v>12</v>
      </c>
      <c r="L39" s="1" t="s">
        <v>30</v>
      </c>
      <c r="M39" t="e">
        <f>VLOOKUP(F39,$O$3:$P$20,2,0)</f>
        <v>#N/A</v>
      </c>
    </row>
    <row r="40" spans="1:13" x14ac:dyDescent="0.3">
      <c r="A40" s="1" t="s">
        <v>307</v>
      </c>
      <c r="B40" s="1" t="s">
        <v>45</v>
      </c>
      <c r="C40" s="1">
        <v>675000</v>
      </c>
      <c r="D40" s="5">
        <v>55</v>
      </c>
      <c r="E40" s="1" t="s">
        <v>10</v>
      </c>
      <c r="F40" s="1">
        <v>2</v>
      </c>
      <c r="H40" s="1" t="s">
        <v>73</v>
      </c>
      <c r="I40" t="str">
        <f>LEFT(RIGHT(B40,3),2)</f>
        <v>21</v>
      </c>
      <c r="J40" t="e">
        <f>IF(RIGHT(C40,5)="mil €", _xlfn.NUMBERVALUE(LEFT(C40,FIND(" ",C40)-1))*1000,  _xlfn.NUMBERVALUE(LEFT(SUBSTITUTE(C40,",","."),FIND(" ",SUBSTITUTE(C40,",","."))-1))*1000000)</f>
        <v>#VALUE!</v>
      </c>
      <c r="K40">
        <f>_xlfn.NUMBERVALUE(D40)</f>
        <v>55</v>
      </c>
      <c r="L40" s="1" t="s">
        <v>5</v>
      </c>
      <c r="M40" t="e">
        <f>VLOOKUP(F40,$O$3:$P$20,2,0)</f>
        <v>#N/A</v>
      </c>
    </row>
    <row r="41" spans="1:13" x14ac:dyDescent="0.3">
      <c r="A41" s="1" t="s">
        <v>308</v>
      </c>
      <c r="B41" s="1" t="s">
        <v>45</v>
      </c>
      <c r="C41" s="1">
        <v>15000000</v>
      </c>
      <c r="D41" s="5">
        <v>23</v>
      </c>
      <c r="E41" s="1" t="s">
        <v>13</v>
      </c>
      <c r="F41" s="1">
        <v>2</v>
      </c>
      <c r="H41" s="1" t="s">
        <v>74</v>
      </c>
      <c r="I41" t="str">
        <f>LEFT(RIGHT(B41,3),2)</f>
        <v>21</v>
      </c>
      <c r="J41" t="e">
        <f>IF(RIGHT(C41,5)="mil €", _xlfn.NUMBERVALUE(LEFT(C41,FIND(" ",C41)-1))*1000,  _xlfn.NUMBERVALUE(LEFT(SUBSTITUTE(C41,",","."),FIND(" ",SUBSTITUTE(C41,",","."))-1))*1000000)</f>
        <v>#VALUE!</v>
      </c>
      <c r="K41">
        <f>_xlfn.NUMBERVALUE(D41)</f>
        <v>23</v>
      </c>
      <c r="L41" s="1" t="s">
        <v>5</v>
      </c>
      <c r="M41" t="e">
        <f>VLOOKUP(F41,$O$3:$P$20,2,0)</f>
        <v>#N/A</v>
      </c>
    </row>
    <row r="42" spans="1:13" x14ac:dyDescent="0.3">
      <c r="A42" s="1" t="s">
        <v>309</v>
      </c>
      <c r="B42" s="1" t="s">
        <v>125</v>
      </c>
      <c r="C42" s="1">
        <v>5000000</v>
      </c>
      <c r="D42" s="5">
        <v>18</v>
      </c>
      <c r="E42" s="1" t="s">
        <v>13</v>
      </c>
      <c r="F42" s="1">
        <v>2</v>
      </c>
      <c r="H42" s="1" t="s">
        <v>76</v>
      </c>
      <c r="I42" t="str">
        <f>LEFT(RIGHT(B42,3),2)</f>
        <v>26</v>
      </c>
      <c r="J42" t="e">
        <f>IF(RIGHT(C42,5)="mil €", _xlfn.NUMBERVALUE(LEFT(C42,FIND(" ",C42)-1))*1000,  _xlfn.NUMBERVALUE(LEFT(SUBSTITUTE(C42,",","."),FIND(" ",SUBSTITUTE(C42,",","."))-1))*1000000)</f>
        <v>#VALUE!</v>
      </c>
      <c r="K42">
        <f>_xlfn.NUMBERVALUE(D42)</f>
        <v>18</v>
      </c>
      <c r="L42" s="1" t="s">
        <v>6</v>
      </c>
      <c r="M42" t="e">
        <f>VLOOKUP(F42,$O$3:$P$20,2,0)</f>
        <v>#N/A</v>
      </c>
    </row>
    <row r="43" spans="1:13" x14ac:dyDescent="0.3">
      <c r="A43" s="1" t="s">
        <v>310</v>
      </c>
      <c r="B43" s="1" t="s">
        <v>15</v>
      </c>
      <c r="C43" s="1">
        <v>2000000</v>
      </c>
      <c r="D43" s="5">
        <v>31</v>
      </c>
      <c r="E43" s="1" t="s">
        <v>13</v>
      </c>
      <c r="F43" s="1">
        <v>2</v>
      </c>
      <c r="H43" s="1" t="s">
        <v>77</v>
      </c>
      <c r="I43" t="str">
        <f>LEFT(RIGHT(B43,3),2)</f>
        <v>27</v>
      </c>
      <c r="J43" t="e">
        <f>IF(RIGHT(C43,5)="mil €", _xlfn.NUMBERVALUE(LEFT(C43,FIND(" ",C43)-1))*1000,  _xlfn.NUMBERVALUE(LEFT(SUBSTITUTE(C43,",","."),FIND(" ",SUBSTITUTE(C43,",","."))-1))*1000000)</f>
        <v>#VALUE!</v>
      </c>
      <c r="K43">
        <f>_xlfn.NUMBERVALUE(D43)</f>
        <v>31</v>
      </c>
      <c r="L43" s="1" t="s">
        <v>6</v>
      </c>
      <c r="M43" t="e">
        <f>VLOOKUP(F43,$O$3:$P$20,2,0)</f>
        <v>#N/A</v>
      </c>
    </row>
    <row r="44" spans="1:13" x14ac:dyDescent="0.3">
      <c r="A44" s="1" t="s">
        <v>311</v>
      </c>
      <c r="B44" s="1" t="s">
        <v>36</v>
      </c>
      <c r="C44" s="1">
        <v>16000000</v>
      </c>
      <c r="D44" s="5">
        <v>8</v>
      </c>
      <c r="E44" s="1" t="s">
        <v>16</v>
      </c>
      <c r="F44" s="1">
        <v>2</v>
      </c>
      <c r="H44" s="1" t="s">
        <v>78</v>
      </c>
      <c r="I44" t="str">
        <f>LEFT(RIGHT(B44,3),2)</f>
        <v>30</v>
      </c>
      <c r="J44" t="e">
        <f>IF(RIGHT(C44,5)="mil €", _xlfn.NUMBERVALUE(LEFT(C44,FIND(" ",C44)-1))*1000,  _xlfn.NUMBERVALUE(LEFT(SUBSTITUTE(C44,",","."),FIND(" ",SUBSTITUTE(C44,",","."))-1))*1000000)</f>
        <v>#VALUE!</v>
      </c>
      <c r="K44">
        <f>_xlfn.NUMBERVALUE(D44)</f>
        <v>8</v>
      </c>
      <c r="L44" s="1" t="s">
        <v>10</v>
      </c>
      <c r="M44" t="e">
        <f>VLOOKUP(F44,$O$3:$P$20,2,0)</f>
        <v>#N/A</v>
      </c>
    </row>
    <row r="45" spans="1:13" x14ac:dyDescent="0.3">
      <c r="A45" s="1" t="s">
        <v>312</v>
      </c>
      <c r="B45" s="1" t="s">
        <v>47</v>
      </c>
      <c r="C45" s="1">
        <v>850000</v>
      </c>
      <c r="D45" s="5">
        <v>64</v>
      </c>
      <c r="E45" s="1" t="s">
        <v>16</v>
      </c>
      <c r="F45" s="1">
        <v>2</v>
      </c>
      <c r="H45" s="1" t="s">
        <v>79</v>
      </c>
      <c r="I45" t="str">
        <f>LEFT(RIGHT(B45,3),2)</f>
        <v>20</v>
      </c>
      <c r="J45" t="e">
        <f>IF(RIGHT(C45,5)="mil €", _xlfn.NUMBERVALUE(LEFT(C45,FIND(" ",C45)-1))*1000,  _xlfn.NUMBERVALUE(LEFT(SUBSTITUTE(C45,",","."),FIND(" ",SUBSTITUTE(C45,",","."))-1))*1000000)</f>
        <v>#VALUE!</v>
      </c>
      <c r="K45">
        <f>_xlfn.NUMBERVALUE(D45)</f>
        <v>64</v>
      </c>
      <c r="L45" s="1" t="s">
        <v>13</v>
      </c>
      <c r="M45" t="e">
        <f>VLOOKUP(F45,$O$3:$P$20,2,0)</f>
        <v>#N/A</v>
      </c>
    </row>
    <row r="46" spans="1:13" x14ac:dyDescent="0.3">
      <c r="A46" s="1" t="s">
        <v>313</v>
      </c>
      <c r="B46" s="1" t="s">
        <v>51</v>
      </c>
      <c r="C46" s="1">
        <v>750000</v>
      </c>
      <c r="D46" s="5">
        <v>87</v>
      </c>
      <c r="E46" s="1" t="s">
        <v>20</v>
      </c>
      <c r="F46" s="1">
        <v>2</v>
      </c>
      <c r="H46" s="1" t="s">
        <v>80</v>
      </c>
      <c r="I46" t="str">
        <f>LEFT(RIGHT(B46,3),2)</f>
        <v>19</v>
      </c>
      <c r="J46" t="e">
        <f>IF(RIGHT(C46,5)="mil €", _xlfn.NUMBERVALUE(LEFT(C46,FIND(" ",C46)-1))*1000,  _xlfn.NUMBERVALUE(LEFT(SUBSTITUTE(C46,",","."),FIND(" ",SUBSTITUTE(C46,",","."))-1))*1000000)</f>
        <v>#VALUE!</v>
      </c>
      <c r="K46">
        <f>_xlfn.NUMBERVALUE(D46)</f>
        <v>87</v>
      </c>
      <c r="L46" s="1" t="s">
        <v>16</v>
      </c>
      <c r="M46" t="e">
        <f>VLOOKUP(F46,$O$3:$P$20,2,0)</f>
        <v>#N/A</v>
      </c>
    </row>
    <row r="47" spans="1:13" x14ac:dyDescent="0.3">
      <c r="A47" s="1" t="s">
        <v>314</v>
      </c>
      <c r="B47" s="1" t="s">
        <v>125</v>
      </c>
      <c r="C47" s="1">
        <v>30000000</v>
      </c>
      <c r="D47" s="5">
        <v>25</v>
      </c>
      <c r="E47" s="1" t="s">
        <v>315</v>
      </c>
      <c r="F47" s="1">
        <v>2</v>
      </c>
      <c r="H47" s="1" t="s">
        <v>81</v>
      </c>
      <c r="I47" t="str">
        <f>LEFT(RIGHT(B47,3),2)</f>
        <v>26</v>
      </c>
      <c r="J47" t="e">
        <f>IF(RIGHT(C47,5)="mil €", _xlfn.NUMBERVALUE(LEFT(C47,FIND(" ",C47)-1))*1000,  _xlfn.NUMBERVALUE(LEFT(SUBSTITUTE(C47,",","."),FIND(" ",SUBSTITUTE(C47,",","."))-1))*1000000)</f>
        <v>#VALUE!</v>
      </c>
      <c r="K47">
        <f>_xlfn.NUMBERVALUE(D47)</f>
        <v>25</v>
      </c>
      <c r="L47" s="1" t="s">
        <v>16</v>
      </c>
      <c r="M47" t="e">
        <f>VLOOKUP(F47,$O$3:$P$20,2,0)</f>
        <v>#N/A</v>
      </c>
    </row>
    <row r="48" spans="1:13" x14ac:dyDescent="0.3">
      <c r="A48" s="1" t="s">
        <v>316</v>
      </c>
      <c r="B48" s="1" t="s">
        <v>45</v>
      </c>
      <c r="C48" s="1">
        <v>25000000</v>
      </c>
      <c r="D48" s="5">
        <v>50</v>
      </c>
      <c r="E48" s="1" t="s">
        <v>22</v>
      </c>
      <c r="F48" s="1">
        <v>2</v>
      </c>
      <c r="H48" s="1" t="s">
        <v>82</v>
      </c>
      <c r="I48" t="str">
        <f>LEFT(RIGHT(B48,3),2)</f>
        <v>21</v>
      </c>
      <c r="J48" t="e">
        <f>IF(RIGHT(C48,5)="mil €", _xlfn.NUMBERVALUE(LEFT(C48,FIND(" ",C48)-1))*1000,  _xlfn.NUMBERVALUE(LEFT(SUBSTITUTE(C48,",","."),FIND(" ",SUBSTITUTE(C48,",","."))-1))*1000000)</f>
        <v>#VALUE!</v>
      </c>
      <c r="K48">
        <f>_xlfn.NUMBERVALUE(D48)</f>
        <v>50</v>
      </c>
      <c r="L48" s="1" t="s">
        <v>16</v>
      </c>
      <c r="M48" t="e">
        <f>VLOOKUP(F48,$O$3:$P$20,2,0)</f>
        <v>#N/A</v>
      </c>
    </row>
    <row r="49" spans="1:13" x14ac:dyDescent="0.3">
      <c r="A49" s="1" t="s">
        <v>317</v>
      </c>
      <c r="B49" s="1" t="s">
        <v>43</v>
      </c>
      <c r="C49" s="1">
        <v>650000</v>
      </c>
      <c r="D49" s="5">
        <v>67</v>
      </c>
      <c r="E49" s="1" t="s">
        <v>22</v>
      </c>
      <c r="F49" s="1">
        <v>2</v>
      </c>
      <c r="H49" s="1" t="s">
        <v>84</v>
      </c>
      <c r="I49" t="str">
        <f>LEFT(RIGHT(B49,3),2)</f>
        <v>18</v>
      </c>
      <c r="J49" t="e">
        <f>IF(RIGHT(C49,5)="mil €", _xlfn.NUMBERVALUE(LEFT(C49,FIND(" ",C49)-1))*1000,  _xlfn.NUMBERVALUE(LEFT(SUBSTITUTE(C49,",","."),FIND(" ",SUBSTITUTE(C49,",","."))-1))*1000000)</f>
        <v>#VALUE!</v>
      </c>
      <c r="K49">
        <f>_xlfn.NUMBERVALUE(D49)</f>
        <v>67</v>
      </c>
      <c r="L49" s="1" t="s">
        <v>20</v>
      </c>
      <c r="M49" t="e">
        <f>VLOOKUP(F49,$O$3:$P$20,2,0)</f>
        <v>#N/A</v>
      </c>
    </row>
    <row r="50" spans="1:13" x14ac:dyDescent="0.3">
      <c r="A50" s="1" t="s">
        <v>318</v>
      </c>
      <c r="B50" s="1" t="s">
        <v>26</v>
      </c>
      <c r="C50" s="1">
        <v>65000000</v>
      </c>
      <c r="D50" s="5">
        <v>7</v>
      </c>
      <c r="E50" s="1" t="s">
        <v>25</v>
      </c>
      <c r="F50" s="1">
        <v>2</v>
      </c>
      <c r="H50" s="1" t="s">
        <v>85</v>
      </c>
      <c r="I50" t="str">
        <f>LEFT(RIGHT(B50,3),2)</f>
        <v>24</v>
      </c>
      <c r="J50" t="e">
        <f>IF(RIGHT(C50,5)="mil €", _xlfn.NUMBERVALUE(LEFT(C50,FIND(" ",C50)-1))*1000,  _xlfn.NUMBERVALUE(LEFT(SUBSTITUTE(C50,",","."),FIND(" ",SUBSTITUTE(C50,",","."))-1))*1000000)</f>
        <v>#VALUE!</v>
      </c>
      <c r="K50">
        <f>_xlfn.NUMBERVALUE(D50)</f>
        <v>7</v>
      </c>
      <c r="L50" s="1" t="s">
        <v>25</v>
      </c>
      <c r="M50" t="e">
        <f>VLOOKUP(F50,$O$3:$P$20,2,0)</f>
        <v>#N/A</v>
      </c>
    </row>
    <row r="51" spans="1:13" x14ac:dyDescent="0.3">
      <c r="A51" s="1" t="s">
        <v>319</v>
      </c>
      <c r="B51" s="1" t="s">
        <v>75</v>
      </c>
      <c r="C51" s="1">
        <v>18000000</v>
      </c>
      <c r="D51" s="5">
        <v>17</v>
      </c>
      <c r="E51" s="1" t="s">
        <v>28</v>
      </c>
      <c r="F51" s="1">
        <v>2</v>
      </c>
      <c r="H51" s="1" t="s">
        <v>86</v>
      </c>
      <c r="I51" t="str">
        <f>LEFT(RIGHT(B51,3),2)</f>
        <v>28</v>
      </c>
      <c r="J51" t="e">
        <f>IF(RIGHT(C51,5)="mil €", _xlfn.NUMBERVALUE(LEFT(C51,FIND(" ",C51)-1))*1000,  _xlfn.NUMBERVALUE(LEFT(SUBSTITUTE(C51,",","."),FIND(" ",SUBSTITUTE(C51,",","."))-1))*1000000)</f>
        <v>#VALUE!</v>
      </c>
      <c r="K51">
        <f>_xlfn.NUMBERVALUE(D51)</f>
        <v>17</v>
      </c>
      <c r="L51" s="1" t="s">
        <v>25</v>
      </c>
      <c r="M51" t="e">
        <f>VLOOKUP(F51,$O$3:$P$20,2,0)</f>
        <v>#N/A</v>
      </c>
    </row>
    <row r="52" spans="1:13" x14ac:dyDescent="0.3">
      <c r="A52" s="1" t="s">
        <v>320</v>
      </c>
      <c r="B52" s="1" t="s">
        <v>43</v>
      </c>
      <c r="C52" s="1">
        <v>8000000</v>
      </c>
      <c r="D52" s="5">
        <v>10</v>
      </c>
      <c r="E52" s="1" t="s">
        <v>28</v>
      </c>
      <c r="F52" s="1">
        <v>2</v>
      </c>
      <c r="H52" s="1" t="s">
        <v>87</v>
      </c>
      <c r="I52" t="str">
        <f>LEFT(RIGHT(B52,3),2)</f>
        <v>18</v>
      </c>
      <c r="J52" t="e">
        <f>IF(RIGHT(C52,5)="mil €", _xlfn.NUMBERVALUE(LEFT(C52,FIND(" ",C52)-1))*1000,  _xlfn.NUMBERVALUE(LEFT(SUBSTITUTE(C52,",","."),FIND(" ",SUBSTITUTE(C52,",","."))-1))*1000000)</f>
        <v>#VALUE!</v>
      </c>
      <c r="K52">
        <f>_xlfn.NUMBERVALUE(D52)</f>
        <v>10</v>
      </c>
      <c r="L52" s="1" t="s">
        <v>28</v>
      </c>
      <c r="M52" t="e">
        <f>VLOOKUP(F52,$O$3:$P$20,2,0)</f>
        <v>#N/A</v>
      </c>
    </row>
    <row r="53" spans="1:13" x14ac:dyDescent="0.3">
      <c r="A53" s="1" t="s">
        <v>321</v>
      </c>
      <c r="B53" s="1" t="s">
        <v>47</v>
      </c>
      <c r="C53" s="1">
        <v>1300000</v>
      </c>
      <c r="D53" s="5">
        <v>70</v>
      </c>
      <c r="E53" s="1" t="s">
        <v>28</v>
      </c>
      <c r="F53" s="1">
        <v>2</v>
      </c>
      <c r="H53" s="1" t="s">
        <v>88</v>
      </c>
      <c r="I53" t="str">
        <f>LEFT(RIGHT(B53,3),2)</f>
        <v>20</v>
      </c>
      <c r="J53" t="e">
        <f>IF(RIGHT(C53,5)="mil €", _xlfn.NUMBERVALUE(LEFT(C53,FIND(" ",C53)-1))*1000,  _xlfn.NUMBERVALUE(LEFT(SUBSTITUTE(C53,",","."),FIND(" ",SUBSTITUTE(C53,",","."))-1))*1000000)</f>
        <v>#VALUE!</v>
      </c>
      <c r="K53">
        <f>_xlfn.NUMBERVALUE(D53)</f>
        <v>70</v>
      </c>
      <c r="L53" s="1" t="s">
        <v>30</v>
      </c>
      <c r="M53" t="e">
        <f>VLOOKUP(F53,$O$3:$P$20,2,0)</f>
        <v>#N/A</v>
      </c>
    </row>
    <row r="54" spans="1:13" x14ac:dyDescent="0.3">
      <c r="A54" s="1" t="s">
        <v>322</v>
      </c>
      <c r="B54" s="1" t="s">
        <v>45</v>
      </c>
      <c r="C54" s="1">
        <v>22000000</v>
      </c>
      <c r="D54" s="5">
        <v>30</v>
      </c>
      <c r="E54" s="1" t="s">
        <v>30</v>
      </c>
      <c r="F54" s="1">
        <v>2</v>
      </c>
      <c r="H54" s="1" t="s">
        <v>89</v>
      </c>
      <c r="I54" t="str">
        <f>LEFT(RIGHT(B54,3),2)</f>
        <v>21</v>
      </c>
      <c r="J54" t="e">
        <f>IF(RIGHT(C54,5)="mil €", _xlfn.NUMBERVALUE(LEFT(C54,FIND(" ",C54)-1))*1000,  _xlfn.NUMBERVALUE(LEFT(SUBSTITUTE(C54,",","."),FIND(" ",SUBSTITUTE(C54,",","."))-1))*1000000)</f>
        <v>#VALUE!</v>
      </c>
      <c r="K54">
        <f>_xlfn.NUMBERVALUE(D54)</f>
        <v>30</v>
      </c>
      <c r="L54" s="1" t="s">
        <v>30</v>
      </c>
      <c r="M54" t="e">
        <f>VLOOKUP(F54,$O$3:$P$20,2,0)</f>
        <v>#N/A</v>
      </c>
    </row>
    <row r="55" spans="1:13" x14ac:dyDescent="0.3">
      <c r="A55" s="1" t="s">
        <v>323</v>
      </c>
      <c r="B55" s="1" t="s">
        <v>75</v>
      </c>
      <c r="C55" s="1">
        <v>20000000</v>
      </c>
      <c r="D55" s="5">
        <v>9</v>
      </c>
      <c r="E55" s="1" t="s">
        <v>30</v>
      </c>
      <c r="F55" s="1">
        <v>2</v>
      </c>
      <c r="H55" s="1" t="s">
        <v>90</v>
      </c>
      <c r="I55" t="str">
        <f>LEFT(RIGHT(B55,3),2)</f>
        <v>28</v>
      </c>
      <c r="J55" t="e">
        <f>IF(RIGHT(C55,5)="mil €", _xlfn.NUMBERVALUE(LEFT(C55,FIND(" ",C55)-1))*1000,  _xlfn.NUMBERVALUE(LEFT(SUBSTITUTE(C55,",","."),FIND(" ",SUBSTITUTE(C55,",","."))-1))*1000000)</f>
        <v>#VALUE!</v>
      </c>
      <c r="K55">
        <f>_xlfn.NUMBERVALUE(D55)</f>
        <v>9</v>
      </c>
      <c r="L55" s="1" t="s">
        <v>30</v>
      </c>
      <c r="M55" t="e">
        <f>VLOOKUP(F55,$O$3:$P$20,2,0)</f>
        <v>#N/A</v>
      </c>
    </row>
    <row r="56" spans="1:13" x14ac:dyDescent="0.3">
      <c r="A56" s="1" t="s">
        <v>324</v>
      </c>
      <c r="B56" s="1" t="s">
        <v>26</v>
      </c>
      <c r="C56" s="1">
        <v>5000000</v>
      </c>
      <c r="D56" s="5">
        <v>29</v>
      </c>
      <c r="E56" s="1" t="s">
        <v>30</v>
      </c>
      <c r="F56" s="1">
        <v>2</v>
      </c>
      <c r="H56" s="1" t="s">
        <v>92</v>
      </c>
      <c r="I56" t="str">
        <f>LEFT(RIGHT(B56,3),2)</f>
        <v>24</v>
      </c>
      <c r="J56" t="e">
        <f>IF(RIGHT(C56,5)="mil €", _xlfn.NUMBERVALUE(LEFT(C56,FIND(" ",C56)-1))*1000,  _xlfn.NUMBERVALUE(LEFT(SUBSTITUTE(C56,",","."),FIND(" ",SUBSTITUTE(C56,",","."))-1))*1000000)</f>
        <v>#VALUE!</v>
      </c>
      <c r="K56">
        <f>_xlfn.NUMBERVALUE(D56)</f>
        <v>29</v>
      </c>
      <c r="L56" s="1" t="s">
        <v>5</v>
      </c>
      <c r="M56" t="e">
        <f>VLOOKUP(F56,$O$3:$P$20,2,0)</f>
        <v>#N/A</v>
      </c>
    </row>
    <row r="57" spans="1:13" x14ac:dyDescent="0.3">
      <c r="A57" s="1" t="s">
        <v>325</v>
      </c>
      <c r="B57" s="1" t="s">
        <v>47</v>
      </c>
      <c r="C57" s="1">
        <v>2000000</v>
      </c>
      <c r="D57" s="5">
        <v>42</v>
      </c>
      <c r="E57" s="1" t="s">
        <v>30</v>
      </c>
      <c r="F57" s="1">
        <v>2</v>
      </c>
      <c r="H57" s="1" t="s">
        <v>93</v>
      </c>
      <c r="I57" t="str">
        <f>LEFT(RIGHT(B57,3),2)</f>
        <v>20</v>
      </c>
      <c r="J57" t="e">
        <f>IF(RIGHT(C57,5)="mil €", _xlfn.NUMBERVALUE(LEFT(C57,FIND(" ",C57)-1))*1000,  _xlfn.NUMBERVALUE(LEFT(SUBSTITUTE(C57,",","."),FIND(" ",SUBSTITUTE(C57,",","."))-1))*1000000)</f>
        <v>#VALUE!</v>
      </c>
      <c r="K57">
        <f>_xlfn.NUMBERVALUE(D57)</f>
        <v>42</v>
      </c>
      <c r="L57" s="1" t="s">
        <v>6</v>
      </c>
      <c r="M57" t="e">
        <f>VLOOKUP(F57,$O$3:$P$20,2,0)</f>
        <v>#N/A</v>
      </c>
    </row>
    <row r="58" spans="1:13" x14ac:dyDescent="0.3">
      <c r="A58" s="1" t="s">
        <v>272</v>
      </c>
      <c r="B58" s="1" t="s">
        <v>49</v>
      </c>
      <c r="C58" s="1">
        <v>12000000</v>
      </c>
      <c r="D58" s="5">
        <v>81</v>
      </c>
      <c r="E58" s="1" t="s">
        <v>5</v>
      </c>
      <c r="F58" s="1">
        <v>3</v>
      </c>
      <c r="H58" s="1" t="s">
        <v>96</v>
      </c>
      <c r="I58" t="str">
        <f>LEFT(RIGHT(B58,3),2)</f>
        <v>22</v>
      </c>
      <c r="J58" t="e">
        <f>IF(RIGHT(C58,5)="mil €", _xlfn.NUMBERVALUE(LEFT(C58,FIND(" ",C58)-1))*1000,  _xlfn.NUMBERVALUE(LEFT(SUBSTITUTE(C58,",","."),FIND(" ",SUBSTITUTE(C58,",","."))-1))*1000000)</f>
        <v>#VALUE!</v>
      </c>
      <c r="K58">
        <f>_xlfn.NUMBERVALUE(D58)</f>
        <v>81</v>
      </c>
      <c r="L58" s="1" t="s">
        <v>6</v>
      </c>
      <c r="M58" t="e">
        <f>VLOOKUP(F58,$O$3:$P$20,2,0)</f>
        <v>#N/A</v>
      </c>
    </row>
    <row r="59" spans="1:13" x14ac:dyDescent="0.3">
      <c r="A59" s="1" t="s">
        <v>273</v>
      </c>
      <c r="B59" s="1" t="s">
        <v>109</v>
      </c>
      <c r="C59" s="1">
        <v>2500000</v>
      </c>
      <c r="D59" s="5">
        <v>1</v>
      </c>
      <c r="E59" s="1" t="s">
        <v>5</v>
      </c>
      <c r="F59" s="1">
        <v>3</v>
      </c>
      <c r="H59" s="1" t="s">
        <v>97</v>
      </c>
      <c r="I59" t="str">
        <f>LEFT(RIGHT(B59,3),2)</f>
        <v>34</v>
      </c>
      <c r="J59" t="e">
        <f>IF(RIGHT(C59,5)="mil €", _xlfn.NUMBERVALUE(LEFT(C59,FIND(" ",C59)-1))*1000,  _xlfn.NUMBERVALUE(LEFT(SUBSTITUTE(C59,",","."),FIND(" ",SUBSTITUTE(C59,",","."))-1))*1000000)</f>
        <v>#VALUE!</v>
      </c>
      <c r="K59">
        <f>_xlfn.NUMBERVALUE(D59)</f>
        <v>1</v>
      </c>
      <c r="L59" s="1" t="s">
        <v>10</v>
      </c>
      <c r="M59" t="e">
        <f>VLOOKUP(F59,$O$3:$P$20,2,0)</f>
        <v>#N/A</v>
      </c>
    </row>
    <row r="60" spans="1:13" x14ac:dyDescent="0.3">
      <c r="A60" s="1" t="s">
        <v>274</v>
      </c>
      <c r="B60" s="1" t="s">
        <v>42</v>
      </c>
      <c r="C60" s="1">
        <v>500000</v>
      </c>
      <c r="D60" s="5">
        <v>40</v>
      </c>
      <c r="E60" s="1" t="s">
        <v>5</v>
      </c>
      <c r="F60" s="1">
        <v>3</v>
      </c>
      <c r="H60" s="1" t="s">
        <v>98</v>
      </c>
      <c r="I60" t="str">
        <f>LEFT(RIGHT(B60,3),2)</f>
        <v>31</v>
      </c>
      <c r="J60" t="e">
        <f>IF(RIGHT(C60,5)="mil €", _xlfn.NUMBERVALUE(LEFT(C60,FIND(" ",C60)-1))*1000,  _xlfn.NUMBERVALUE(LEFT(SUBSTITUTE(C60,",","."),FIND(" ",SUBSTITUTE(C60,",","."))-1))*1000000)</f>
        <v>#VALUE!</v>
      </c>
      <c r="K60">
        <f>_xlfn.NUMBERVALUE(D60)</f>
        <v>40</v>
      </c>
      <c r="L60" s="1" t="s">
        <v>10</v>
      </c>
      <c r="M60" t="e">
        <f>VLOOKUP(F60,$O$3:$P$20,2,0)</f>
        <v>#N/A</v>
      </c>
    </row>
    <row r="61" spans="1:13" x14ac:dyDescent="0.3">
      <c r="A61" s="1" t="s">
        <v>275</v>
      </c>
      <c r="B61" s="1" t="s">
        <v>26</v>
      </c>
      <c r="C61" s="1">
        <v>100000</v>
      </c>
      <c r="D61" s="5">
        <v>22</v>
      </c>
      <c r="E61" s="1" t="s">
        <v>5</v>
      </c>
      <c r="F61" s="1">
        <v>3</v>
      </c>
      <c r="H61" s="1" t="s">
        <v>99</v>
      </c>
      <c r="I61" t="str">
        <f>LEFT(RIGHT(B61,3),2)</f>
        <v>24</v>
      </c>
      <c r="J61" t="e">
        <f>IF(RIGHT(C61,5)="mil €", _xlfn.NUMBERVALUE(LEFT(C61,FIND(" ",C61)-1))*1000,  _xlfn.NUMBERVALUE(LEFT(SUBSTITUTE(C61,",","."),FIND(" ",SUBSTITUTE(C61,",","."))-1))*1000000)</f>
        <v>#VALUE!</v>
      </c>
      <c r="K61">
        <f>_xlfn.NUMBERVALUE(D61)</f>
        <v>22</v>
      </c>
      <c r="L61" s="1" t="s">
        <v>13</v>
      </c>
      <c r="M61" t="e">
        <f>VLOOKUP(F61,$O$3:$P$20,2,0)</f>
        <v>#N/A</v>
      </c>
    </row>
    <row r="62" spans="1:13" x14ac:dyDescent="0.3">
      <c r="A62" s="1" t="s">
        <v>276</v>
      </c>
      <c r="B62" s="1" t="s">
        <v>51</v>
      </c>
      <c r="C62" s="1">
        <v>23000000</v>
      </c>
      <c r="D62" s="5">
        <v>25</v>
      </c>
      <c r="E62" s="1" t="s">
        <v>6</v>
      </c>
      <c r="F62" s="1">
        <v>3</v>
      </c>
      <c r="H62" s="1" t="s">
        <v>100</v>
      </c>
      <c r="I62" t="str">
        <f>LEFT(RIGHT(B62,3),2)</f>
        <v>19</v>
      </c>
      <c r="J62" t="e">
        <f>IF(RIGHT(C62,5)="mil €", _xlfn.NUMBERVALUE(LEFT(C62,FIND(" ",C62)-1))*1000,  _xlfn.NUMBERVALUE(LEFT(SUBSTITUTE(C62,",","."),FIND(" ",SUBSTITUTE(C62,",","."))-1))*1000000)</f>
        <v>#VALUE!</v>
      </c>
      <c r="K62">
        <f>_xlfn.NUMBERVALUE(D62)</f>
        <v>25</v>
      </c>
      <c r="L62" s="1" t="s">
        <v>16</v>
      </c>
      <c r="M62" t="e">
        <f>VLOOKUP(F62,$O$3:$P$20,2,0)</f>
        <v>#N/A</v>
      </c>
    </row>
    <row r="63" spans="1:13" x14ac:dyDescent="0.3">
      <c r="A63" s="1" t="s">
        <v>277</v>
      </c>
      <c r="B63" s="1" t="s">
        <v>36</v>
      </c>
      <c r="C63" s="1">
        <v>8000000</v>
      </c>
      <c r="D63" s="5">
        <v>4</v>
      </c>
      <c r="E63" s="1" t="s">
        <v>6</v>
      </c>
      <c r="F63" s="1">
        <v>3</v>
      </c>
      <c r="H63" s="1" t="s">
        <v>101</v>
      </c>
      <c r="I63" t="str">
        <f>LEFT(RIGHT(B63,3),2)</f>
        <v>30</v>
      </c>
      <c r="J63" t="e">
        <f>IF(RIGHT(C63,5)="mil €", _xlfn.NUMBERVALUE(LEFT(C63,FIND(" ",C63)-1))*1000,  _xlfn.NUMBERVALUE(LEFT(SUBSTITUTE(C63,",","."),FIND(" ",SUBSTITUTE(C63,",","."))-1))*1000000)</f>
        <v>#VALUE!</v>
      </c>
      <c r="K63">
        <f>_xlfn.NUMBERVALUE(D63)</f>
        <v>4</v>
      </c>
      <c r="L63" s="1" t="s">
        <v>20</v>
      </c>
      <c r="M63" t="e">
        <f>VLOOKUP(F63,$O$3:$P$20,2,0)</f>
        <v>#N/A</v>
      </c>
    </row>
    <row r="64" spans="1:13" x14ac:dyDescent="0.3">
      <c r="A64" s="1" t="s">
        <v>278</v>
      </c>
      <c r="B64" s="1" t="s">
        <v>42</v>
      </c>
      <c r="C64" s="1">
        <v>2500000</v>
      </c>
      <c r="D64" s="5">
        <v>3</v>
      </c>
      <c r="E64" s="1" t="s">
        <v>6</v>
      </c>
      <c r="F64" s="1">
        <v>3</v>
      </c>
      <c r="H64" s="1" t="s">
        <v>102</v>
      </c>
      <c r="I64" t="str">
        <f>LEFT(RIGHT(B64,3),2)</f>
        <v>31</v>
      </c>
      <c r="J64" t="e">
        <f>IF(RIGHT(C64,5)="mil €", _xlfn.NUMBERVALUE(LEFT(C64,FIND(" ",C64)-1))*1000,  _xlfn.NUMBERVALUE(LEFT(SUBSTITUTE(C64,",","."),FIND(" ",SUBSTITUTE(C64,",","."))-1))*1000000)</f>
        <v>#VALUE!</v>
      </c>
      <c r="K64">
        <f>_xlfn.NUMBERVALUE(D64)</f>
        <v>3</v>
      </c>
      <c r="L64" s="1" t="s">
        <v>22</v>
      </c>
      <c r="M64" t="e">
        <f>VLOOKUP(F64,$O$3:$P$20,2,0)</f>
        <v>#N/A</v>
      </c>
    </row>
    <row r="65" spans="1:13" x14ac:dyDescent="0.3">
      <c r="A65" s="1" t="s">
        <v>279</v>
      </c>
      <c r="B65" s="1" t="s">
        <v>95</v>
      </c>
      <c r="C65" s="1">
        <v>1500000</v>
      </c>
      <c r="D65" s="5">
        <v>13</v>
      </c>
      <c r="E65" s="1" t="s">
        <v>6</v>
      </c>
      <c r="F65" s="1">
        <v>3</v>
      </c>
      <c r="H65" s="1" t="s">
        <v>103</v>
      </c>
      <c r="I65" t="str">
        <f>LEFT(RIGHT(B65,3),2)</f>
        <v>33</v>
      </c>
      <c r="J65" t="e">
        <f>IF(RIGHT(C65,5)="mil €", _xlfn.NUMBERVALUE(LEFT(C65,FIND(" ",C65)-1))*1000,  _xlfn.NUMBERVALUE(LEFT(SUBSTITUTE(C65,",","."),FIND(" ",SUBSTITUTE(C65,",","."))-1))*1000000)</f>
        <v>#VALUE!</v>
      </c>
      <c r="K65">
        <f>_xlfn.NUMBERVALUE(D65)</f>
        <v>13</v>
      </c>
      <c r="L65" s="1" t="s">
        <v>25</v>
      </c>
      <c r="M65" t="e">
        <f>VLOOKUP(F65,$O$3:$P$20,2,0)</f>
        <v>#N/A</v>
      </c>
    </row>
    <row r="66" spans="1:13" x14ac:dyDescent="0.3">
      <c r="A66" s="1" t="s">
        <v>280</v>
      </c>
      <c r="B66" s="1" t="s">
        <v>51</v>
      </c>
      <c r="C66" s="1">
        <v>200000</v>
      </c>
      <c r="D66" s="5">
        <v>63</v>
      </c>
      <c r="E66" s="1" t="s">
        <v>6</v>
      </c>
      <c r="F66" s="1">
        <v>3</v>
      </c>
      <c r="H66" s="1" t="s">
        <v>105</v>
      </c>
      <c r="I66" t="str">
        <f>LEFT(RIGHT(B66,3),2)</f>
        <v>19</v>
      </c>
      <c r="J66" t="e">
        <f>IF(RIGHT(C66,5)="mil €", _xlfn.NUMBERVALUE(LEFT(C66,FIND(" ",C66)-1))*1000,  _xlfn.NUMBERVALUE(LEFT(SUBSTITUTE(C66,",","."),FIND(" ",SUBSTITUTE(C66,",","."))-1))*1000000)</f>
        <v>#VALUE!</v>
      </c>
      <c r="K66">
        <f>_xlfn.NUMBERVALUE(D66)</f>
        <v>63</v>
      </c>
      <c r="L66" s="1" t="s">
        <v>5</v>
      </c>
      <c r="M66" t="e">
        <f>VLOOKUP(F66,$O$3:$P$20,2,0)</f>
        <v>#N/A</v>
      </c>
    </row>
    <row r="67" spans="1:13" x14ac:dyDescent="0.3">
      <c r="A67" s="1" t="s">
        <v>281</v>
      </c>
      <c r="B67" s="1" t="s">
        <v>45</v>
      </c>
      <c r="C67" s="1">
        <v>125000</v>
      </c>
      <c r="D67" s="5">
        <v>34</v>
      </c>
      <c r="E67" s="1" t="s">
        <v>6</v>
      </c>
      <c r="F67" s="1">
        <v>3</v>
      </c>
      <c r="H67" s="1" t="s">
        <v>106</v>
      </c>
      <c r="I67" t="str">
        <f>LEFT(RIGHT(B67,3),2)</f>
        <v>21</v>
      </c>
      <c r="J67" t="e">
        <f>IF(RIGHT(C67,5)="mil €", _xlfn.NUMBERVALUE(LEFT(C67,FIND(" ",C67)-1))*1000,  _xlfn.NUMBERVALUE(LEFT(SUBSTITUTE(C67,",","."),FIND(" ",SUBSTITUTE(C67,",","."))-1))*1000000)</f>
        <v>#VALUE!</v>
      </c>
      <c r="K67">
        <f>_xlfn.NUMBERVALUE(D67)</f>
        <v>34</v>
      </c>
      <c r="L67" s="1" t="s">
        <v>5</v>
      </c>
      <c r="M67" t="e">
        <f>VLOOKUP(F67,$O$3:$P$20,2,0)</f>
        <v>#N/A</v>
      </c>
    </row>
    <row r="68" spans="1:13" x14ac:dyDescent="0.3">
      <c r="A68" s="1" t="s">
        <v>282</v>
      </c>
      <c r="B68" s="1" t="s">
        <v>49</v>
      </c>
      <c r="C68" s="1">
        <v>5000000</v>
      </c>
      <c r="D68" s="5">
        <v>16</v>
      </c>
      <c r="E68" s="1" t="s">
        <v>10</v>
      </c>
      <c r="F68" s="1">
        <v>3</v>
      </c>
      <c r="H68" s="1" t="s">
        <v>107</v>
      </c>
      <c r="I68" t="str">
        <f>LEFT(RIGHT(B68,3),2)</f>
        <v>22</v>
      </c>
      <c r="J68" t="e">
        <f>IF(RIGHT(C68,5)="mil €", _xlfn.NUMBERVALUE(LEFT(C68,FIND(" ",C68)-1))*1000,  _xlfn.NUMBERVALUE(LEFT(SUBSTITUTE(C68,",","."),FIND(" ",SUBSTITUTE(C68,",","."))-1))*1000000)</f>
        <v>#VALUE!</v>
      </c>
      <c r="K68">
        <f>_xlfn.NUMBERVALUE(D68)</f>
        <v>16</v>
      </c>
      <c r="L68" s="1" t="s">
        <v>6</v>
      </c>
      <c r="M68" t="e">
        <f>VLOOKUP(F68,$O$3:$P$20,2,0)</f>
        <v>#N/A</v>
      </c>
    </row>
    <row r="69" spans="1:13" x14ac:dyDescent="0.3">
      <c r="A69" s="1" t="s">
        <v>283</v>
      </c>
      <c r="B69" s="1" t="s">
        <v>23</v>
      </c>
      <c r="C69" s="1">
        <v>500000</v>
      </c>
      <c r="D69" s="5">
        <v>71</v>
      </c>
      <c r="E69" s="1" t="s">
        <v>10</v>
      </c>
      <c r="F69" s="1">
        <v>3</v>
      </c>
      <c r="H69" s="1" t="s">
        <v>108</v>
      </c>
      <c r="I69" t="str">
        <f>LEFT(RIGHT(B69,3),2)</f>
        <v>17</v>
      </c>
      <c r="J69" t="e">
        <f>IF(RIGHT(C69,5)="mil €", _xlfn.NUMBERVALUE(LEFT(C69,FIND(" ",C69)-1))*1000,  _xlfn.NUMBERVALUE(LEFT(SUBSTITUTE(C69,",","."),FIND(" ",SUBSTITUTE(C69,",","."))-1))*1000000)</f>
        <v>#VALUE!</v>
      </c>
      <c r="K69">
        <f>_xlfn.NUMBERVALUE(D69)</f>
        <v>71</v>
      </c>
      <c r="L69" s="1" t="s">
        <v>6</v>
      </c>
      <c r="M69" t="e">
        <f>VLOOKUP(F69,$O$3:$P$20,2,0)</f>
        <v>#N/A</v>
      </c>
    </row>
    <row r="70" spans="1:13" x14ac:dyDescent="0.3">
      <c r="A70" s="1" t="s">
        <v>284</v>
      </c>
      <c r="B70" s="1" t="s">
        <v>45</v>
      </c>
      <c r="C70" s="1">
        <v>25000000</v>
      </c>
      <c r="D70" s="5">
        <v>24</v>
      </c>
      <c r="E70" s="1" t="s">
        <v>13</v>
      </c>
      <c r="F70" s="1">
        <v>3</v>
      </c>
      <c r="H70" s="1" t="s">
        <v>110</v>
      </c>
      <c r="I70" t="str">
        <f>LEFT(RIGHT(B70,3),2)</f>
        <v>21</v>
      </c>
      <c r="J70" t="e">
        <f>IF(RIGHT(C70,5)="mil €", _xlfn.NUMBERVALUE(LEFT(C70,FIND(" ",C70)-1))*1000,  _xlfn.NUMBERVALUE(LEFT(SUBSTITUTE(C70,",","."),FIND(" ",SUBSTITUTE(C70,",","."))-1))*1000000)</f>
        <v>#VALUE!</v>
      </c>
      <c r="K70">
        <f>_xlfn.NUMBERVALUE(D70)</f>
        <v>24</v>
      </c>
      <c r="L70" s="1" t="s">
        <v>10</v>
      </c>
      <c r="M70" t="e">
        <f>VLOOKUP(F70,$O$3:$P$20,2,0)</f>
        <v>#N/A</v>
      </c>
    </row>
    <row r="71" spans="1:13" x14ac:dyDescent="0.3">
      <c r="A71" s="1" t="s">
        <v>285</v>
      </c>
      <c r="B71" s="1" t="s">
        <v>61</v>
      </c>
      <c r="C71" s="1">
        <v>25000000</v>
      </c>
      <c r="D71" s="5">
        <v>6</v>
      </c>
      <c r="E71" s="1" t="s">
        <v>16</v>
      </c>
      <c r="F71" s="1">
        <v>3</v>
      </c>
      <c r="H71" s="1" t="s">
        <v>111</v>
      </c>
      <c r="I71" t="str">
        <f>LEFT(RIGHT(B71,3),2)</f>
        <v>25</v>
      </c>
      <c r="J71" t="e">
        <f>IF(RIGHT(C71,5)="mil €", _xlfn.NUMBERVALUE(LEFT(C71,FIND(" ",C71)-1))*1000,  _xlfn.NUMBERVALUE(LEFT(SUBSTITUTE(C71,",","."),FIND(" ",SUBSTITUTE(C71,",","."))-1))*1000000)</f>
        <v>#VALUE!</v>
      </c>
      <c r="K71">
        <f>_xlfn.NUMBERVALUE(D71)</f>
        <v>6</v>
      </c>
      <c r="L71" s="1" t="s">
        <v>13</v>
      </c>
      <c r="M71" t="e">
        <f>VLOOKUP(F71,$O$3:$P$20,2,0)</f>
        <v>#N/A</v>
      </c>
    </row>
    <row r="72" spans="1:13" x14ac:dyDescent="0.3">
      <c r="A72" s="1" t="s">
        <v>286</v>
      </c>
      <c r="B72" s="1" t="s">
        <v>17</v>
      </c>
      <c r="C72" s="1">
        <v>1000000</v>
      </c>
      <c r="D72" s="5">
        <v>84</v>
      </c>
      <c r="E72" s="1" t="s">
        <v>16</v>
      </c>
      <c r="F72" s="1">
        <v>3</v>
      </c>
      <c r="H72" s="1" t="s">
        <v>112</v>
      </c>
      <c r="I72" t="str">
        <f>LEFT(RIGHT(B72,3),2)</f>
        <v>16</v>
      </c>
      <c r="J72" t="e">
        <f>IF(RIGHT(C72,5)="mil €", _xlfn.NUMBERVALUE(LEFT(C72,FIND(" ",C72)-1))*1000,  _xlfn.NUMBERVALUE(LEFT(SUBSTITUTE(C72,",","."),FIND(" ",SUBSTITUTE(C72,",","."))-1))*1000000)</f>
        <v>#VALUE!</v>
      </c>
      <c r="K72">
        <f>_xlfn.NUMBERVALUE(D72)</f>
        <v>84</v>
      </c>
      <c r="L72" s="1" t="s">
        <v>13</v>
      </c>
      <c r="M72" t="e">
        <f>VLOOKUP(F72,$O$3:$P$20,2,0)</f>
        <v>#N/A</v>
      </c>
    </row>
    <row r="73" spans="1:13" x14ac:dyDescent="0.3">
      <c r="A73" s="1" t="s">
        <v>287</v>
      </c>
      <c r="B73" s="1" t="s">
        <v>49</v>
      </c>
      <c r="C73" s="1">
        <v>35000000</v>
      </c>
      <c r="D73" s="5">
        <v>8</v>
      </c>
      <c r="E73" s="1" t="s">
        <v>20</v>
      </c>
      <c r="F73" s="1">
        <v>3</v>
      </c>
      <c r="H73" s="1" t="s">
        <v>113</v>
      </c>
      <c r="I73" t="str">
        <f>LEFT(RIGHT(B73,3),2)</f>
        <v>22</v>
      </c>
      <c r="J73" t="e">
        <f>IF(RIGHT(C73,5)="mil €", _xlfn.NUMBERVALUE(LEFT(C73,FIND(" ",C73)-1))*1000,  _xlfn.NUMBERVALUE(LEFT(SUBSTITUTE(C73,",","."),FIND(" ",SUBSTITUTE(C73,",","."))-1))*1000000)</f>
        <v>#VALUE!</v>
      </c>
      <c r="K73">
        <f>_xlfn.NUMBERVALUE(D73)</f>
        <v>8</v>
      </c>
      <c r="L73" s="1" t="s">
        <v>16</v>
      </c>
      <c r="M73" t="e">
        <f>VLOOKUP(F73,$O$3:$P$20,2,0)</f>
        <v>#N/A</v>
      </c>
    </row>
    <row r="74" spans="1:13" x14ac:dyDescent="0.3">
      <c r="A74" s="1" t="s">
        <v>288</v>
      </c>
      <c r="B74" s="1" t="s">
        <v>49</v>
      </c>
      <c r="C74" s="1">
        <v>7000000</v>
      </c>
      <c r="D74" s="5">
        <v>68</v>
      </c>
      <c r="E74" s="1" t="s">
        <v>20</v>
      </c>
      <c r="F74" s="1">
        <v>3</v>
      </c>
      <c r="H74" s="1" t="s">
        <v>114</v>
      </c>
      <c r="I74" t="str">
        <f>LEFT(RIGHT(B74,3),2)</f>
        <v>22</v>
      </c>
      <c r="J74" t="e">
        <f>IF(RIGHT(C74,5)="mil €", _xlfn.NUMBERVALUE(LEFT(C74,FIND(" ",C74)-1))*1000,  _xlfn.NUMBERVALUE(LEFT(SUBSTITUTE(C74,",","."),FIND(" ",SUBSTITUTE(C74,",","."))-1))*1000000)</f>
        <v>#VALUE!</v>
      </c>
      <c r="K74">
        <f>_xlfn.NUMBERVALUE(D74)</f>
        <v>68</v>
      </c>
      <c r="L74" s="1" t="s">
        <v>20</v>
      </c>
      <c r="M74" t="e">
        <f>VLOOKUP(F74,$O$3:$P$20,2,0)</f>
        <v>#N/A</v>
      </c>
    </row>
    <row r="75" spans="1:13" x14ac:dyDescent="0.3">
      <c r="A75" s="1" t="s">
        <v>289</v>
      </c>
      <c r="B75" s="1" t="s">
        <v>54</v>
      </c>
      <c r="C75" s="1">
        <v>30000000</v>
      </c>
      <c r="D75" s="5">
        <v>28</v>
      </c>
      <c r="E75" s="1" t="s">
        <v>25</v>
      </c>
      <c r="F75" s="1">
        <v>3</v>
      </c>
      <c r="H75" s="1" t="s">
        <v>116</v>
      </c>
      <c r="I75" t="str">
        <f>LEFT(RIGHT(B75,3),2)</f>
        <v>23</v>
      </c>
      <c r="J75" t="e">
        <f>IF(RIGHT(C75,5)="mil €", _xlfn.NUMBERVALUE(LEFT(C75,FIND(" ",C75)-1))*1000,  _xlfn.NUMBERVALUE(LEFT(SUBSTITUTE(C75,",","."),FIND(" ",SUBSTITUTE(C75,",","."))-1))*1000000)</f>
        <v>#VALUE!</v>
      </c>
      <c r="K75">
        <f>_xlfn.NUMBERVALUE(D75)</f>
        <v>28</v>
      </c>
      <c r="L75" s="1" t="s">
        <v>25</v>
      </c>
      <c r="M75" t="e">
        <f>VLOOKUP(F75,$O$3:$P$20,2,0)</f>
        <v>#N/A</v>
      </c>
    </row>
    <row r="76" spans="1:13" x14ac:dyDescent="0.3">
      <c r="A76" s="1" t="s">
        <v>290</v>
      </c>
      <c r="B76" s="1" t="s">
        <v>125</v>
      </c>
      <c r="C76" s="1">
        <v>8000000</v>
      </c>
      <c r="D76" s="5">
        <v>11</v>
      </c>
      <c r="E76" s="1" t="s">
        <v>25</v>
      </c>
      <c r="F76" s="1">
        <v>3</v>
      </c>
      <c r="H76" s="1" t="s">
        <v>117</v>
      </c>
      <c r="I76" t="str">
        <f>LEFT(RIGHT(B76,3),2)</f>
        <v>26</v>
      </c>
      <c r="J76" t="e">
        <f>IF(RIGHT(C76,5)="mil €", _xlfn.NUMBERVALUE(LEFT(C76,FIND(" ",C76)-1))*1000,  _xlfn.NUMBERVALUE(LEFT(SUBSTITUTE(C76,",","."),FIND(" ",SUBSTITUTE(C76,",","."))-1))*1000000)</f>
        <v>#VALUE!</v>
      </c>
      <c r="K76">
        <f>_xlfn.NUMBERVALUE(D76)</f>
        <v>11</v>
      </c>
      <c r="L76" s="1" t="s">
        <v>25</v>
      </c>
      <c r="M76" t="e">
        <f>VLOOKUP(F76,$O$3:$P$20,2,0)</f>
        <v>#N/A</v>
      </c>
    </row>
    <row r="77" spans="1:13" x14ac:dyDescent="0.3">
      <c r="A77" s="1" t="s">
        <v>291</v>
      </c>
      <c r="B77" s="1" t="s">
        <v>47</v>
      </c>
      <c r="C77" s="1">
        <v>800000</v>
      </c>
      <c r="D77" s="5">
        <v>57</v>
      </c>
      <c r="E77" s="1" t="s">
        <v>25</v>
      </c>
      <c r="F77" s="1">
        <v>3</v>
      </c>
      <c r="H77" s="1" t="s">
        <v>118</v>
      </c>
      <c r="I77" t="str">
        <f>LEFT(RIGHT(B77,3),2)</f>
        <v>20</v>
      </c>
      <c r="J77" t="e">
        <f>IF(RIGHT(C77,5)="mil €", _xlfn.NUMBERVALUE(LEFT(C77,FIND(" ",C77)-1))*1000,  _xlfn.NUMBERVALUE(LEFT(SUBSTITUTE(C77,",","."),FIND(" ",SUBSTITUTE(C77,",","."))-1))*1000000)</f>
        <v>#VALUE!</v>
      </c>
      <c r="K77">
        <f>_xlfn.NUMBERVALUE(D77)</f>
        <v>57</v>
      </c>
      <c r="L77" s="1" t="s">
        <v>28</v>
      </c>
      <c r="M77" t="e">
        <f>VLOOKUP(F77,$O$3:$P$20,2,0)</f>
        <v>#N/A</v>
      </c>
    </row>
    <row r="78" spans="1:13" x14ac:dyDescent="0.3">
      <c r="A78" s="1" t="s">
        <v>292</v>
      </c>
      <c r="B78" s="1" t="s">
        <v>26</v>
      </c>
      <c r="C78" s="1">
        <v>4000000</v>
      </c>
      <c r="D78" s="5">
        <v>7</v>
      </c>
      <c r="E78" s="1" t="s">
        <v>28</v>
      </c>
      <c r="F78" s="1">
        <v>3</v>
      </c>
      <c r="H78" s="1" t="s">
        <v>120</v>
      </c>
      <c r="I78" t="str">
        <f>LEFT(RIGHT(B78,3),2)</f>
        <v>24</v>
      </c>
      <c r="J78" t="e">
        <f>IF(RIGHT(C78,5)="mil €", _xlfn.NUMBERVALUE(LEFT(C78,FIND(" ",C78)-1))*1000,  _xlfn.NUMBERVALUE(LEFT(SUBSTITUTE(C78,",","."),FIND(" ",SUBSTITUTE(C78,",","."))-1))*1000000)</f>
        <v>#VALUE!</v>
      </c>
      <c r="K78">
        <f>_xlfn.NUMBERVALUE(D78)</f>
        <v>7</v>
      </c>
      <c r="L78" s="1" t="s">
        <v>5</v>
      </c>
      <c r="M78" t="e">
        <f>VLOOKUP(F78,$O$3:$P$20,2,0)</f>
        <v>#N/A</v>
      </c>
    </row>
    <row r="79" spans="1:13" x14ac:dyDescent="0.3">
      <c r="A79" s="1" t="s">
        <v>293</v>
      </c>
      <c r="B79" s="1" t="s">
        <v>17</v>
      </c>
      <c r="C79" s="1">
        <v>1000000</v>
      </c>
      <c r="D79" s="5">
        <v>91</v>
      </c>
      <c r="E79" s="1" t="s">
        <v>55</v>
      </c>
      <c r="F79" s="1">
        <v>3</v>
      </c>
      <c r="H79" s="1" t="s">
        <v>121</v>
      </c>
      <c r="I79" t="str">
        <f>LEFT(RIGHT(B79,3),2)</f>
        <v>16</v>
      </c>
      <c r="J79" t="e">
        <f>IF(RIGHT(C79,5)="mil €", _xlfn.NUMBERVALUE(LEFT(C79,FIND(" ",C79)-1))*1000,  _xlfn.NUMBERVALUE(LEFT(SUBSTITUTE(C79,",","."),FIND(" ",SUBSTITUTE(C79,",","."))-1))*1000000)</f>
        <v>#VALUE!</v>
      </c>
      <c r="K79">
        <f>_xlfn.NUMBERVALUE(D79)</f>
        <v>91</v>
      </c>
      <c r="L79" s="1" t="s">
        <v>6</v>
      </c>
      <c r="M79" t="e">
        <f>VLOOKUP(F79,$O$3:$P$20,2,0)</f>
        <v>#N/A</v>
      </c>
    </row>
    <row r="80" spans="1:13" x14ac:dyDescent="0.3">
      <c r="A80" s="1" t="s">
        <v>185</v>
      </c>
      <c r="B80" s="1" t="s">
        <v>75</v>
      </c>
      <c r="C80" s="1">
        <v>13000000</v>
      </c>
      <c r="D80" s="5">
        <v>21</v>
      </c>
      <c r="E80" s="1" t="s">
        <v>30</v>
      </c>
      <c r="F80" s="1">
        <v>3</v>
      </c>
      <c r="H80" s="1" t="s">
        <v>122</v>
      </c>
      <c r="I80" t="str">
        <f>LEFT(RIGHT(B80,3),2)</f>
        <v>28</v>
      </c>
      <c r="J80" t="e">
        <f>IF(RIGHT(C80,5)="mil €", _xlfn.NUMBERVALUE(LEFT(C80,FIND(" ",C80)-1))*1000,  _xlfn.NUMBERVALUE(LEFT(SUBSTITUTE(C80,",","."),FIND(" ",SUBSTITUTE(C80,",","."))-1))*1000000)</f>
        <v>#VALUE!</v>
      </c>
      <c r="K80">
        <f>_xlfn.NUMBERVALUE(D80)</f>
        <v>21</v>
      </c>
      <c r="L80" s="1" t="s">
        <v>6</v>
      </c>
      <c r="M80" t="e">
        <f>VLOOKUP(F80,$O$3:$P$20,2,0)</f>
        <v>#N/A</v>
      </c>
    </row>
    <row r="81" spans="1:13" x14ac:dyDescent="0.3">
      <c r="A81" s="1" t="s">
        <v>294</v>
      </c>
      <c r="B81" s="1" t="s">
        <v>51</v>
      </c>
      <c r="C81" s="1">
        <v>7000000</v>
      </c>
      <c r="D81" s="5">
        <v>19</v>
      </c>
      <c r="E81" s="1" t="s">
        <v>30</v>
      </c>
      <c r="F81" s="1">
        <v>3</v>
      </c>
      <c r="H81" s="1" t="s">
        <v>123</v>
      </c>
      <c r="I81" t="str">
        <f>LEFT(RIGHT(B81,3),2)</f>
        <v>19</v>
      </c>
      <c r="J81" t="e">
        <f>IF(RIGHT(C81,5)="mil €", _xlfn.NUMBERVALUE(LEFT(C81,FIND(" ",C81)-1))*1000,  _xlfn.NUMBERVALUE(LEFT(SUBSTITUTE(C81,",","."),FIND(" ",SUBSTITUTE(C81,",","."))-1))*1000000)</f>
        <v>#VALUE!</v>
      </c>
      <c r="K81">
        <f>_xlfn.NUMBERVALUE(D81)</f>
        <v>19</v>
      </c>
      <c r="L81" s="1" t="s">
        <v>13</v>
      </c>
      <c r="M81" t="e">
        <f>VLOOKUP(F81,$O$3:$P$20,2,0)</f>
        <v>#N/A</v>
      </c>
    </row>
    <row r="82" spans="1:13" x14ac:dyDescent="0.3">
      <c r="A82" s="1" t="s">
        <v>217</v>
      </c>
      <c r="B82" s="1" t="s">
        <v>70</v>
      </c>
      <c r="C82" s="1">
        <v>6000000</v>
      </c>
      <c r="D82" s="5">
        <v>1</v>
      </c>
      <c r="E82" s="1" t="s">
        <v>5</v>
      </c>
      <c r="F82" s="1">
        <v>4</v>
      </c>
      <c r="H82" s="1" t="s">
        <v>124</v>
      </c>
      <c r="I82" t="str">
        <f>LEFT(RIGHT(B82,3),2)</f>
        <v>29</v>
      </c>
      <c r="J82" t="e">
        <f>IF(RIGHT(C82,5)="mil €", _xlfn.NUMBERVALUE(LEFT(C82,FIND(" ",C82)-1))*1000,  _xlfn.NUMBERVALUE(LEFT(SUBSTITUTE(C82,",","."),FIND(" ",SUBSTITUTE(C82,",","."))-1))*1000000)</f>
        <v>#VALUE!</v>
      </c>
      <c r="K82">
        <f>_xlfn.NUMBERVALUE(D82)</f>
        <v>1</v>
      </c>
      <c r="L82" s="1" t="s">
        <v>13</v>
      </c>
      <c r="M82" t="e">
        <f>VLOOKUP(F82,$O$3:$P$20,2,0)</f>
        <v>#N/A</v>
      </c>
    </row>
    <row r="83" spans="1:13" x14ac:dyDescent="0.3">
      <c r="A83" s="1" t="s">
        <v>218</v>
      </c>
      <c r="B83" s="1" t="s">
        <v>43</v>
      </c>
      <c r="C83" s="1">
        <v>2000000</v>
      </c>
      <c r="D83" s="5">
        <v>91</v>
      </c>
      <c r="E83" s="1" t="s">
        <v>5</v>
      </c>
      <c r="F83" s="1">
        <v>4</v>
      </c>
      <c r="H83" s="1" t="s">
        <v>126</v>
      </c>
      <c r="I83" t="str">
        <f>LEFT(RIGHT(B83,3),2)</f>
        <v>18</v>
      </c>
      <c r="J83" t="e">
        <f>IF(RIGHT(C83,5)="mil €", _xlfn.NUMBERVALUE(LEFT(C83,FIND(" ",C83)-1))*1000,  _xlfn.NUMBERVALUE(LEFT(SUBSTITUTE(C83,",","."),FIND(" ",SUBSTITUTE(C83,",","."))-1))*1000000)</f>
        <v>#VALUE!</v>
      </c>
      <c r="K83">
        <f>_xlfn.NUMBERVALUE(D83)</f>
        <v>91</v>
      </c>
      <c r="L83" s="1" t="s">
        <v>16</v>
      </c>
      <c r="M83" t="e">
        <f>VLOOKUP(F83,$O$3:$P$20,2,0)</f>
        <v>#N/A</v>
      </c>
    </row>
    <row r="84" spans="1:13" x14ac:dyDescent="0.3">
      <c r="A84" s="1" t="s">
        <v>219</v>
      </c>
      <c r="B84" s="1" t="s">
        <v>125</v>
      </c>
      <c r="C84" s="1">
        <v>800000</v>
      </c>
      <c r="D84" s="5">
        <v>12</v>
      </c>
      <c r="E84" s="1" t="s">
        <v>5</v>
      </c>
      <c r="F84" s="1">
        <v>4</v>
      </c>
      <c r="H84" s="1" t="s">
        <v>127</v>
      </c>
      <c r="I84" t="str">
        <f>LEFT(RIGHT(B84,3),2)</f>
        <v>26</v>
      </c>
      <c r="J84" t="e">
        <f>IF(RIGHT(C84,5)="mil €", _xlfn.NUMBERVALUE(LEFT(C84,FIND(" ",C84)-1))*1000,  _xlfn.NUMBERVALUE(LEFT(SUBSTITUTE(C84,",","."),FIND(" ",SUBSTITUTE(C84,",","."))-1))*1000000)</f>
        <v>#VALUE!</v>
      </c>
      <c r="K84">
        <f>_xlfn.NUMBERVALUE(D84)</f>
        <v>12</v>
      </c>
      <c r="L84" s="1" t="s">
        <v>20</v>
      </c>
      <c r="M84" t="e">
        <f>VLOOKUP(F84,$O$3:$P$20,2,0)</f>
        <v>#N/A</v>
      </c>
    </row>
    <row r="85" spans="1:13" x14ac:dyDescent="0.3">
      <c r="A85" s="1" t="s">
        <v>220</v>
      </c>
      <c r="B85" s="1" t="s">
        <v>45</v>
      </c>
      <c r="C85" s="1">
        <v>15000000</v>
      </c>
      <c r="D85" s="5">
        <v>16</v>
      </c>
      <c r="E85" s="1" t="s">
        <v>6</v>
      </c>
      <c r="F85" s="1">
        <v>4</v>
      </c>
      <c r="H85" s="1" t="s">
        <v>128</v>
      </c>
      <c r="I85" t="str">
        <f>LEFT(RIGHT(B85,3),2)</f>
        <v>21</v>
      </c>
      <c r="J85" t="e">
        <f>IF(RIGHT(C85,5)="mil €", _xlfn.NUMBERVALUE(LEFT(C85,FIND(" ",C85)-1))*1000,  _xlfn.NUMBERVALUE(LEFT(SUBSTITUTE(C85,",","."),FIND(" ",SUBSTITUTE(C85,",","."))-1))*1000000)</f>
        <v>#VALUE!</v>
      </c>
      <c r="K85">
        <f>_xlfn.NUMBERVALUE(D85)</f>
        <v>16</v>
      </c>
      <c r="L85" s="1" t="s">
        <v>20</v>
      </c>
      <c r="M85" t="e">
        <f>VLOOKUP(F85,$O$3:$P$20,2,0)</f>
        <v>#N/A</v>
      </c>
    </row>
    <row r="86" spans="1:13" x14ac:dyDescent="0.3">
      <c r="A86" s="1" t="s">
        <v>221</v>
      </c>
      <c r="B86" s="1" t="s">
        <v>61</v>
      </c>
      <c r="C86" s="1">
        <v>3000000</v>
      </c>
      <c r="D86" s="5">
        <v>3</v>
      </c>
      <c r="E86" s="1" t="s">
        <v>6</v>
      </c>
      <c r="F86" s="1">
        <v>4</v>
      </c>
      <c r="H86" s="1" t="s">
        <v>129</v>
      </c>
      <c r="I86" t="str">
        <f>LEFT(RIGHT(B86,3),2)</f>
        <v>25</v>
      </c>
      <c r="J86" t="e">
        <f>IF(RIGHT(C86,5)="mil €", _xlfn.NUMBERVALUE(LEFT(C86,FIND(" ",C86)-1))*1000,  _xlfn.NUMBERVALUE(LEFT(SUBSTITUTE(C86,",","."),FIND(" ",SUBSTITUTE(C86,",","."))-1))*1000000)</f>
        <v>#VALUE!</v>
      </c>
      <c r="K86">
        <f>_xlfn.NUMBERVALUE(D86)</f>
        <v>3</v>
      </c>
      <c r="L86" s="1" t="s">
        <v>22</v>
      </c>
      <c r="M86" t="e">
        <f>VLOOKUP(F86,$O$3:$P$20,2,0)</f>
        <v>#N/A</v>
      </c>
    </row>
    <row r="87" spans="1:13" x14ac:dyDescent="0.3">
      <c r="A87" s="1" t="s">
        <v>222</v>
      </c>
      <c r="B87" s="1" t="s">
        <v>47</v>
      </c>
      <c r="C87" s="1">
        <v>2000000</v>
      </c>
      <c r="D87" s="5">
        <v>86</v>
      </c>
      <c r="E87" s="1" t="s">
        <v>6</v>
      </c>
      <c r="F87" s="1">
        <v>4</v>
      </c>
      <c r="H87" s="1" t="s">
        <v>130</v>
      </c>
      <c r="I87" t="str">
        <f>LEFT(RIGHT(B87,3),2)</f>
        <v>20</v>
      </c>
      <c r="J87" t="e">
        <f>IF(RIGHT(C87,5)="mil €", _xlfn.NUMBERVALUE(LEFT(C87,FIND(" ",C87)-1))*1000,  _xlfn.NUMBERVALUE(LEFT(SUBSTITUTE(C87,",","."),FIND(" ",SUBSTITUTE(C87,",","."))-1))*1000000)</f>
        <v>#VALUE!</v>
      </c>
      <c r="K87">
        <f>_xlfn.NUMBERVALUE(D87)</f>
        <v>86</v>
      </c>
      <c r="L87" s="1" t="s">
        <v>25</v>
      </c>
      <c r="M87" t="e">
        <f>VLOOKUP(F87,$O$3:$P$20,2,0)</f>
        <v>#N/A</v>
      </c>
    </row>
    <row r="88" spans="1:13" x14ac:dyDescent="0.3">
      <c r="A88" s="1" t="s">
        <v>223</v>
      </c>
      <c r="B88" s="1" t="s">
        <v>83</v>
      </c>
      <c r="C88" s="1">
        <v>200000</v>
      </c>
      <c r="D88" s="5">
        <v>46</v>
      </c>
      <c r="E88" s="1" t="s">
        <v>6</v>
      </c>
      <c r="F88" s="1">
        <v>4</v>
      </c>
      <c r="H88" s="1" t="s">
        <v>131</v>
      </c>
      <c r="I88" t="str">
        <f>LEFT(RIGHT(B88,3),2)</f>
        <v>35</v>
      </c>
      <c r="J88" t="e">
        <f>IF(RIGHT(C88,5)="mil €", _xlfn.NUMBERVALUE(LEFT(C88,FIND(" ",C88)-1))*1000,  _xlfn.NUMBERVALUE(LEFT(SUBSTITUTE(C88,",","."),FIND(" ",SUBSTITUTE(C88,",","."))-1))*1000000)</f>
        <v>#VALUE!</v>
      </c>
      <c r="K88">
        <f>_xlfn.NUMBERVALUE(D88)</f>
        <v>46</v>
      </c>
      <c r="L88" s="1" t="s">
        <v>28</v>
      </c>
      <c r="M88" t="e">
        <f>VLOOKUP(F88,$O$3:$P$20,2,0)</f>
        <v>#N/A</v>
      </c>
    </row>
    <row r="89" spans="1:13" x14ac:dyDescent="0.3">
      <c r="A89" s="1" t="s">
        <v>224</v>
      </c>
      <c r="B89" s="1" t="s">
        <v>45</v>
      </c>
      <c r="C89" s="1">
        <v>4000000</v>
      </c>
      <c r="D89" s="5">
        <v>74</v>
      </c>
      <c r="E89" s="1" t="s">
        <v>10</v>
      </c>
      <c r="F89" s="1">
        <v>4</v>
      </c>
      <c r="H89" s="1" t="s">
        <v>133</v>
      </c>
      <c r="I89" t="str">
        <f>LEFT(RIGHT(B89,3),2)</f>
        <v>21</v>
      </c>
      <c r="J89" t="e">
        <f>IF(RIGHT(C89,5)="mil €", _xlfn.NUMBERVALUE(LEFT(C89,FIND(" ",C89)-1))*1000,  _xlfn.NUMBERVALUE(LEFT(SUBSTITUTE(C89,",","."),FIND(" ",SUBSTITUTE(C89,",","."))-1))*1000000)</f>
        <v>#VALUE!</v>
      </c>
      <c r="K89">
        <f>_xlfn.NUMBERVALUE(D89)</f>
        <v>74</v>
      </c>
      <c r="L89" s="1" t="s">
        <v>5</v>
      </c>
      <c r="M89" t="e">
        <f>VLOOKUP(F89,$O$3:$P$20,2,0)</f>
        <v>#N/A</v>
      </c>
    </row>
    <row r="90" spans="1:13" x14ac:dyDescent="0.3">
      <c r="A90" s="1" t="s">
        <v>225</v>
      </c>
      <c r="B90" s="1" t="s">
        <v>36</v>
      </c>
      <c r="C90" s="1">
        <v>2500000</v>
      </c>
      <c r="D90" s="5">
        <v>5</v>
      </c>
      <c r="E90" s="1" t="s">
        <v>10</v>
      </c>
      <c r="F90" s="1">
        <v>4</v>
      </c>
      <c r="H90" s="1" t="s">
        <v>134</v>
      </c>
      <c r="I90" t="str">
        <f>LEFT(RIGHT(B90,3),2)</f>
        <v>30</v>
      </c>
      <c r="J90" t="e">
        <f>IF(RIGHT(C90,5)="mil €", _xlfn.NUMBERVALUE(LEFT(C90,FIND(" ",C90)-1))*1000,  _xlfn.NUMBERVALUE(LEFT(SUBSTITUTE(C90,",","."),FIND(" ",SUBSTITUTE(C90,",","."))-1))*1000000)</f>
        <v>#VALUE!</v>
      </c>
      <c r="K90">
        <f>_xlfn.NUMBERVALUE(D90)</f>
        <v>5</v>
      </c>
      <c r="L90" s="1" t="s">
        <v>6</v>
      </c>
      <c r="M90" t="e">
        <f>VLOOKUP(F90,$O$3:$P$20,2,0)</f>
        <v>#N/A</v>
      </c>
    </row>
    <row r="91" spans="1:13" x14ac:dyDescent="0.3">
      <c r="A91" s="1" t="s">
        <v>226</v>
      </c>
      <c r="B91" s="1" t="s">
        <v>51</v>
      </c>
      <c r="C91" s="1">
        <v>450000</v>
      </c>
      <c r="D91" s="5">
        <v>50</v>
      </c>
      <c r="E91" s="1" t="s">
        <v>10</v>
      </c>
      <c r="F91" s="1">
        <v>4</v>
      </c>
      <c r="H91" s="1" t="s">
        <v>135</v>
      </c>
      <c r="I91" t="str">
        <f>LEFT(RIGHT(B91,3),2)</f>
        <v>19</v>
      </c>
      <c r="J91" t="e">
        <f>IF(RIGHT(C91,5)="mil €", _xlfn.NUMBERVALUE(LEFT(C91,FIND(" ",C91)-1))*1000,  _xlfn.NUMBERVALUE(LEFT(SUBSTITUTE(C91,",","."),FIND(" ",SUBSTITUTE(C91,",","."))-1))*1000000)</f>
        <v>#VALUE!</v>
      </c>
      <c r="K91">
        <f>_xlfn.NUMBERVALUE(D91)</f>
        <v>50</v>
      </c>
      <c r="L91" s="1" t="s">
        <v>6</v>
      </c>
      <c r="M91" t="e">
        <f>VLOOKUP(F91,$O$3:$P$20,2,0)</f>
        <v>#N/A</v>
      </c>
    </row>
    <row r="92" spans="1:13" x14ac:dyDescent="0.3">
      <c r="A92" s="1" t="s">
        <v>227</v>
      </c>
      <c r="B92" s="1" t="s">
        <v>43</v>
      </c>
      <c r="C92" s="1">
        <v>275000</v>
      </c>
      <c r="D92" s="5">
        <v>72</v>
      </c>
      <c r="E92" s="1" t="s">
        <v>13</v>
      </c>
      <c r="F92" s="1">
        <v>4</v>
      </c>
      <c r="H92" s="1" t="s">
        <v>136</v>
      </c>
      <c r="I92" t="str">
        <f>LEFT(RIGHT(B92,3),2)</f>
        <v>18</v>
      </c>
      <c r="J92" t="e">
        <f>IF(RIGHT(C92,5)="mil €", _xlfn.NUMBERVALUE(LEFT(C92,FIND(" ",C92)-1))*1000,  _xlfn.NUMBERVALUE(LEFT(SUBSTITUTE(C92,",","."),FIND(" ",SUBSTITUTE(C92,",","."))-1))*1000000)</f>
        <v>#VALUE!</v>
      </c>
      <c r="K92">
        <f>_xlfn.NUMBERVALUE(D92)</f>
        <v>72</v>
      </c>
      <c r="L92" s="1" t="s">
        <v>10</v>
      </c>
      <c r="M92" t="e">
        <f>VLOOKUP(F92,$O$3:$P$20,2,0)</f>
        <v>#N/A</v>
      </c>
    </row>
    <row r="93" spans="1:13" x14ac:dyDescent="0.3">
      <c r="A93" s="1" t="s">
        <v>228</v>
      </c>
      <c r="B93" s="1" t="s">
        <v>61</v>
      </c>
      <c r="C93" s="1">
        <v>12000000</v>
      </c>
      <c r="D93" s="5">
        <v>8</v>
      </c>
      <c r="E93" s="1" t="s">
        <v>16</v>
      </c>
      <c r="F93" s="1">
        <v>4</v>
      </c>
      <c r="H93" s="1" t="s">
        <v>137</v>
      </c>
      <c r="I93" t="str">
        <f>LEFT(RIGHT(B93,3),2)</f>
        <v>25</v>
      </c>
      <c r="J93" t="e">
        <f>IF(RIGHT(C93,5)="mil €", _xlfn.NUMBERVALUE(LEFT(C93,FIND(" ",C93)-1))*1000,  _xlfn.NUMBERVALUE(LEFT(SUBSTITUTE(C93,",","."),FIND(" ",SUBSTITUTE(C93,",","."))-1))*1000000)</f>
        <v>#VALUE!</v>
      </c>
      <c r="K93">
        <f>_xlfn.NUMBERVALUE(D93)</f>
        <v>8</v>
      </c>
      <c r="L93" s="1" t="s">
        <v>10</v>
      </c>
      <c r="M93" t="e">
        <f>VLOOKUP(F93,$O$3:$P$20,2,0)</f>
        <v>#N/A</v>
      </c>
    </row>
    <row r="94" spans="1:13" x14ac:dyDescent="0.3">
      <c r="A94" s="1" t="s">
        <v>229</v>
      </c>
      <c r="B94" s="1" t="s">
        <v>45</v>
      </c>
      <c r="C94" s="1">
        <v>150000</v>
      </c>
      <c r="D94" s="5">
        <v>51</v>
      </c>
      <c r="E94" s="1" t="s">
        <v>16</v>
      </c>
      <c r="F94" s="1">
        <v>4</v>
      </c>
      <c r="H94" s="1" t="s">
        <v>138</v>
      </c>
      <c r="I94" t="str">
        <f>LEFT(RIGHT(B94,3),2)</f>
        <v>21</v>
      </c>
      <c r="J94" t="e">
        <f>IF(RIGHT(C94,5)="mil €", _xlfn.NUMBERVALUE(LEFT(C94,FIND(" ",C94)-1))*1000,  _xlfn.NUMBERVALUE(LEFT(SUBSTITUTE(C94,",","."),FIND(" ",SUBSTITUTE(C94,",","."))-1))*1000000)</f>
        <v>#VALUE!</v>
      </c>
      <c r="K94">
        <f>_xlfn.NUMBERVALUE(D94)</f>
        <v>51</v>
      </c>
      <c r="L94" s="1" t="s">
        <v>16</v>
      </c>
      <c r="M94" t="e">
        <f>VLOOKUP(F94,$O$3:$P$20,2,0)</f>
        <v>#N/A</v>
      </c>
    </row>
    <row r="95" spans="1:13" x14ac:dyDescent="0.3">
      <c r="A95" s="1" t="s">
        <v>230</v>
      </c>
      <c r="B95" s="1" t="s">
        <v>26</v>
      </c>
      <c r="C95" s="1">
        <v>5000000</v>
      </c>
      <c r="D95" s="5">
        <v>10</v>
      </c>
      <c r="E95" s="1" t="s">
        <v>20</v>
      </c>
      <c r="F95" s="1">
        <v>4</v>
      </c>
      <c r="H95" s="1" t="s">
        <v>139</v>
      </c>
      <c r="I95" t="str">
        <f>LEFT(RIGHT(B95,3),2)</f>
        <v>24</v>
      </c>
      <c r="J95" t="e">
        <f>IF(RIGHT(C95,5)="mil €", _xlfn.NUMBERVALUE(LEFT(C95,FIND(" ",C95)-1))*1000,  _xlfn.NUMBERVALUE(LEFT(SUBSTITUTE(C95,",","."),FIND(" ",SUBSTITUTE(C95,",","."))-1))*1000000)</f>
        <v>#VALUE!</v>
      </c>
      <c r="K95">
        <f>_xlfn.NUMBERVALUE(D95)</f>
        <v>10</v>
      </c>
      <c r="L95" s="1" t="s">
        <v>20</v>
      </c>
      <c r="M95" t="e">
        <f>VLOOKUP(F95,$O$3:$P$20,2,0)</f>
        <v>#N/A</v>
      </c>
    </row>
    <row r="96" spans="1:13" x14ac:dyDescent="0.3">
      <c r="A96" s="1" t="s">
        <v>231</v>
      </c>
      <c r="B96" s="1" t="s">
        <v>36</v>
      </c>
      <c r="C96" s="1">
        <v>2500000</v>
      </c>
      <c r="D96" s="5">
        <v>27</v>
      </c>
      <c r="E96" s="1" t="s">
        <v>20</v>
      </c>
      <c r="F96" s="1">
        <v>4</v>
      </c>
      <c r="H96" s="1" t="s">
        <v>140</v>
      </c>
      <c r="I96" t="str">
        <f>LEFT(RIGHT(B96,3),2)</f>
        <v>30</v>
      </c>
      <c r="J96" t="e">
        <f>IF(RIGHT(C96,5)="mil €", _xlfn.NUMBERVALUE(LEFT(C96,FIND(" ",C96)-1))*1000,  _xlfn.NUMBERVALUE(LEFT(SUBSTITUTE(C96,",","."),FIND(" ",SUBSTITUTE(C96,",","."))-1))*1000000)</f>
        <v>#VALUE!</v>
      </c>
      <c r="K96">
        <f>_xlfn.NUMBERVALUE(D96)</f>
        <v>27</v>
      </c>
      <c r="L96" s="1" t="s">
        <v>22</v>
      </c>
      <c r="M96" t="e">
        <f>VLOOKUP(F96,$O$3:$P$20,2,0)</f>
        <v>#N/A</v>
      </c>
    </row>
    <row r="97" spans="1:13" x14ac:dyDescent="0.3">
      <c r="A97" s="1" t="s">
        <v>232</v>
      </c>
      <c r="B97" s="1" t="s">
        <v>51</v>
      </c>
      <c r="C97" s="1">
        <v>500000</v>
      </c>
      <c r="D97" s="5">
        <v>56</v>
      </c>
      <c r="E97" s="1" t="s">
        <v>20</v>
      </c>
      <c r="F97" s="1">
        <v>4</v>
      </c>
      <c r="H97" s="1" t="s">
        <v>141</v>
      </c>
      <c r="I97" t="str">
        <f>LEFT(RIGHT(B97,3),2)</f>
        <v>19</v>
      </c>
      <c r="J97" t="e">
        <f>IF(RIGHT(C97,5)="mil €", _xlfn.NUMBERVALUE(LEFT(C97,FIND(" ",C97)-1))*1000,  _xlfn.NUMBERVALUE(LEFT(SUBSTITUTE(C97,",","."),FIND(" ",SUBSTITUTE(C97,",","."))-1))*1000000)</f>
        <v>#VALUE!</v>
      </c>
      <c r="K97">
        <f>_xlfn.NUMBERVALUE(D97)</f>
        <v>56</v>
      </c>
      <c r="L97" s="1" t="s">
        <v>25</v>
      </c>
      <c r="M97" t="e">
        <f>VLOOKUP(F97,$O$3:$P$20,2,0)</f>
        <v>#N/A</v>
      </c>
    </row>
    <row r="98" spans="1:13" x14ac:dyDescent="0.3">
      <c r="A98" s="1" t="s">
        <v>233</v>
      </c>
      <c r="B98" s="1" t="s">
        <v>95</v>
      </c>
      <c r="C98" s="1">
        <v>500000</v>
      </c>
      <c r="D98" s="5">
        <v>88</v>
      </c>
      <c r="E98" s="1" t="s">
        <v>20</v>
      </c>
      <c r="F98" s="1">
        <v>4</v>
      </c>
      <c r="H98" s="1" t="s">
        <v>142</v>
      </c>
      <c r="I98" t="str">
        <f>LEFT(RIGHT(B98,3),2)</f>
        <v>33</v>
      </c>
      <c r="J98" t="e">
        <f>IF(RIGHT(C98,5)="mil €", _xlfn.NUMBERVALUE(LEFT(C98,FIND(" ",C98)-1))*1000,  _xlfn.NUMBERVALUE(LEFT(SUBSTITUTE(C98,",","."),FIND(" ",SUBSTITUTE(C98,",","."))-1))*1000000)</f>
        <v>#VALUE!</v>
      </c>
      <c r="K98">
        <f>_xlfn.NUMBERVALUE(D98)</f>
        <v>88</v>
      </c>
      <c r="L98" s="1" t="s">
        <v>28</v>
      </c>
      <c r="M98" t="e">
        <f>VLOOKUP(F98,$O$3:$P$20,2,0)</f>
        <v>#N/A</v>
      </c>
    </row>
    <row r="99" spans="1:13" x14ac:dyDescent="0.3">
      <c r="A99" s="1" t="s">
        <v>234</v>
      </c>
      <c r="B99" s="1" t="s">
        <v>15</v>
      </c>
      <c r="C99" s="1">
        <v>3500000</v>
      </c>
      <c r="D99" s="5">
        <v>11</v>
      </c>
      <c r="E99" s="1" t="s">
        <v>22</v>
      </c>
      <c r="F99" s="1">
        <v>4</v>
      </c>
      <c r="H99" s="1" t="s">
        <v>143</v>
      </c>
      <c r="I99" t="str">
        <f>LEFT(RIGHT(B99,3),2)</f>
        <v>27</v>
      </c>
      <c r="J99" t="e">
        <f>IF(RIGHT(C99,5)="mil €", _xlfn.NUMBERVALUE(LEFT(C99,FIND(" ",C99)-1))*1000,  _xlfn.NUMBERVALUE(LEFT(SUBSTITUTE(C99,",","."),FIND(" ",SUBSTITUTE(C99,",","."))-1))*1000000)</f>
        <v>#VALUE!</v>
      </c>
      <c r="K99">
        <f>_xlfn.NUMBERVALUE(D99)</f>
        <v>11</v>
      </c>
      <c r="L99" s="1" t="s">
        <v>28</v>
      </c>
      <c r="M99" t="e">
        <f>VLOOKUP(F99,$O$3:$P$20,2,0)</f>
        <v>#N/A</v>
      </c>
    </row>
    <row r="100" spans="1:13" x14ac:dyDescent="0.3">
      <c r="A100" s="1" t="s">
        <v>235</v>
      </c>
      <c r="B100" s="1" t="s">
        <v>43</v>
      </c>
      <c r="C100" s="1">
        <v>400000</v>
      </c>
      <c r="D100" s="5">
        <v>79</v>
      </c>
      <c r="E100" s="1" t="s">
        <v>22</v>
      </c>
      <c r="F100" s="1">
        <v>4</v>
      </c>
      <c r="H100" s="1" t="s">
        <v>145</v>
      </c>
      <c r="I100" t="str">
        <f>LEFT(RIGHT(B100,3),2)</f>
        <v>18</v>
      </c>
      <c r="J100" t="e">
        <f>IF(RIGHT(C100,5)="mil €", _xlfn.NUMBERVALUE(LEFT(C100,FIND(" ",C100)-1))*1000,  _xlfn.NUMBERVALUE(LEFT(SUBSTITUTE(C100,",","."),FIND(" ",SUBSTITUTE(C100,",","."))-1))*1000000)</f>
        <v>#VALUE!</v>
      </c>
      <c r="K100">
        <f>_xlfn.NUMBERVALUE(D100)</f>
        <v>79</v>
      </c>
      <c r="L100" s="1" t="s">
        <v>5</v>
      </c>
      <c r="M100" t="e">
        <f>VLOOKUP(F100,$O$3:$P$20,2,0)</f>
        <v>#N/A</v>
      </c>
    </row>
    <row r="101" spans="1:13" x14ac:dyDescent="0.3">
      <c r="A101" s="1" t="s">
        <v>236</v>
      </c>
      <c r="B101" s="1" t="s">
        <v>125</v>
      </c>
      <c r="C101" s="1">
        <v>20000000</v>
      </c>
      <c r="D101" s="5">
        <v>21</v>
      </c>
      <c r="E101" s="1" t="s">
        <v>25</v>
      </c>
      <c r="F101" s="1">
        <v>4</v>
      </c>
      <c r="H101" s="1" t="s">
        <v>146</v>
      </c>
      <c r="I101" t="str">
        <f>LEFT(RIGHT(B101,3),2)</f>
        <v>26</v>
      </c>
      <c r="J101" t="e">
        <f>IF(RIGHT(C101,5)="mil €", _xlfn.NUMBERVALUE(LEFT(C101,FIND(" ",C101)-1))*1000,  _xlfn.NUMBERVALUE(LEFT(SUBSTITUTE(C101,",","."),FIND(" ",SUBSTITUTE(C101,",","."))-1))*1000000)</f>
        <v>#VALUE!</v>
      </c>
      <c r="K101">
        <f>_xlfn.NUMBERVALUE(D101)</f>
        <v>21</v>
      </c>
      <c r="L101" s="1" t="s">
        <v>5</v>
      </c>
      <c r="M101" t="e">
        <f>VLOOKUP(F101,$O$3:$P$20,2,0)</f>
        <v>#N/A</v>
      </c>
    </row>
    <row r="102" spans="1:13" x14ac:dyDescent="0.3">
      <c r="A102" s="1" t="s">
        <v>237</v>
      </c>
      <c r="B102" s="1" t="s">
        <v>54</v>
      </c>
      <c r="C102" s="1">
        <v>12000000</v>
      </c>
      <c r="D102" s="5">
        <v>90</v>
      </c>
      <c r="E102" s="1" t="s">
        <v>25</v>
      </c>
      <c r="F102" s="1">
        <v>4</v>
      </c>
      <c r="H102" s="1" t="s">
        <v>147</v>
      </c>
      <c r="I102" t="str">
        <f>LEFT(RIGHT(B102,3),2)</f>
        <v>23</v>
      </c>
      <c r="J102" t="e">
        <f>IF(RIGHT(C102,5)="mil €", _xlfn.NUMBERVALUE(LEFT(C102,FIND(" ",C102)-1))*1000,  _xlfn.NUMBERVALUE(LEFT(SUBSTITUTE(C102,",","."),FIND(" ",SUBSTITUTE(C102,",","."))-1))*1000000)</f>
        <v>#VALUE!</v>
      </c>
      <c r="K102">
        <f>_xlfn.NUMBERVALUE(D102)</f>
        <v>90</v>
      </c>
      <c r="L102" s="1" t="s">
        <v>6</v>
      </c>
      <c r="M102" t="e">
        <f>VLOOKUP(F102,$O$3:$P$20,2,0)</f>
        <v>#N/A</v>
      </c>
    </row>
    <row r="103" spans="1:13" x14ac:dyDescent="0.3">
      <c r="A103" s="1" t="s">
        <v>239</v>
      </c>
      <c r="B103" s="1" t="s">
        <v>47</v>
      </c>
      <c r="C103" s="1">
        <v>500000</v>
      </c>
      <c r="D103" s="5">
        <v>71</v>
      </c>
      <c r="E103" s="1" t="s">
        <v>28</v>
      </c>
      <c r="F103" s="1">
        <v>4</v>
      </c>
      <c r="H103" s="1" t="s">
        <v>148</v>
      </c>
      <c r="I103" t="str">
        <f>LEFT(RIGHT(B103,3),2)</f>
        <v>20</v>
      </c>
      <c r="J103" t="e">
        <f>IF(RIGHT(C103,5)="mil €", _xlfn.NUMBERVALUE(LEFT(C103,FIND(" ",C103)-1))*1000,  _xlfn.NUMBERVALUE(LEFT(SUBSTITUTE(C103,",","."),FIND(" ",SUBSTITUTE(C103,",","."))-1))*1000000)</f>
        <v>#VALUE!</v>
      </c>
      <c r="K103">
        <f>_xlfn.NUMBERVALUE(D103)</f>
        <v>71</v>
      </c>
      <c r="L103" s="1" t="s">
        <v>6</v>
      </c>
      <c r="M103" t="e">
        <f>VLOOKUP(F103,$O$3:$P$20,2,0)</f>
        <v>#N/A</v>
      </c>
    </row>
    <row r="104" spans="1:13" x14ac:dyDescent="0.3">
      <c r="A104" s="1" t="s">
        <v>240</v>
      </c>
      <c r="B104" s="1" t="s">
        <v>45</v>
      </c>
      <c r="C104" s="1">
        <v>300000</v>
      </c>
      <c r="D104" s="5">
        <v>40</v>
      </c>
      <c r="E104" s="1" t="s">
        <v>28</v>
      </c>
      <c r="F104" s="1">
        <v>4</v>
      </c>
      <c r="H104" s="1" t="s">
        <v>138</v>
      </c>
      <c r="I104" t="str">
        <f>LEFT(RIGHT(B104,3),2)</f>
        <v>21</v>
      </c>
      <c r="J104" t="e">
        <f>IF(RIGHT(C104,5)="mil €", _xlfn.NUMBERVALUE(LEFT(C104,FIND(" ",C104)-1))*1000,  _xlfn.NUMBERVALUE(LEFT(SUBSTITUTE(C104,",","."),FIND(" ",SUBSTITUTE(C104,",","."))-1))*1000000)</f>
        <v>#VALUE!</v>
      </c>
      <c r="K104">
        <f>_xlfn.NUMBERVALUE(D104)</f>
        <v>40</v>
      </c>
      <c r="L104" s="1" t="s">
        <v>6</v>
      </c>
      <c r="M104" t="e">
        <f>VLOOKUP(F104,$O$3:$P$20,2,0)</f>
        <v>#N/A</v>
      </c>
    </row>
    <row r="105" spans="1:13" x14ac:dyDescent="0.3">
      <c r="A105" s="1" t="s">
        <v>241</v>
      </c>
      <c r="B105" s="1" t="s">
        <v>45</v>
      </c>
      <c r="C105" s="1">
        <v>7000000</v>
      </c>
      <c r="D105" s="5">
        <v>9</v>
      </c>
      <c r="E105" s="1" t="s">
        <v>30</v>
      </c>
      <c r="F105" s="1">
        <v>4</v>
      </c>
      <c r="H105" s="1" t="s">
        <v>149</v>
      </c>
      <c r="I105" t="str">
        <f>LEFT(RIGHT(B105,3),2)</f>
        <v>21</v>
      </c>
      <c r="J105" t="e">
        <f>IF(RIGHT(C105,5)="mil €", _xlfn.NUMBERVALUE(LEFT(C105,FIND(" ",C105)-1))*1000,  _xlfn.NUMBERVALUE(LEFT(SUBSTITUTE(C105,",","."),FIND(" ",SUBSTITUTE(C105,",","."))-1))*1000000)</f>
        <v>#VALUE!</v>
      </c>
      <c r="K105">
        <f>_xlfn.NUMBERVALUE(D105)</f>
        <v>9</v>
      </c>
      <c r="L105" s="1" t="s">
        <v>10</v>
      </c>
      <c r="M105" t="e">
        <f>VLOOKUP(F105,$O$3:$P$20,2,0)</f>
        <v>#N/A</v>
      </c>
    </row>
    <row r="106" spans="1:13" x14ac:dyDescent="0.3">
      <c r="A106" s="1" t="s">
        <v>242</v>
      </c>
      <c r="B106" s="1" t="s">
        <v>42</v>
      </c>
      <c r="C106" s="1">
        <v>1000000</v>
      </c>
      <c r="D106" s="5">
        <v>17</v>
      </c>
      <c r="E106" s="1" t="s">
        <v>30</v>
      </c>
      <c r="F106" s="1">
        <v>4</v>
      </c>
      <c r="H106" s="1" t="s">
        <v>150</v>
      </c>
      <c r="I106" t="str">
        <f>LEFT(RIGHT(B106,3),2)</f>
        <v>31</v>
      </c>
      <c r="J106" t="e">
        <f>IF(RIGHT(C106,5)="mil €", _xlfn.NUMBERVALUE(LEFT(C106,FIND(" ",C106)-1))*1000,  _xlfn.NUMBERVALUE(LEFT(SUBSTITUTE(C106,",","."),FIND(" ",SUBSTITUTE(C106,",","."))-1))*1000000)</f>
        <v>#VALUE!</v>
      </c>
      <c r="K106">
        <f>_xlfn.NUMBERVALUE(D106)</f>
        <v>17</v>
      </c>
      <c r="L106" s="1" t="s">
        <v>13</v>
      </c>
      <c r="M106" t="e">
        <f>VLOOKUP(F106,$O$3:$P$20,2,0)</f>
        <v>#N/A</v>
      </c>
    </row>
    <row r="107" spans="1:13" x14ac:dyDescent="0.3">
      <c r="A107" s="1" t="s">
        <v>243</v>
      </c>
      <c r="B107" s="1" t="s">
        <v>47</v>
      </c>
      <c r="C107" s="1">
        <v>150000</v>
      </c>
      <c r="D107" s="5">
        <v>81</v>
      </c>
      <c r="E107" s="1" t="s">
        <v>30</v>
      </c>
      <c r="F107" s="1">
        <v>4</v>
      </c>
      <c r="H107" s="1" t="s">
        <v>151</v>
      </c>
      <c r="I107" t="str">
        <f>LEFT(RIGHT(B107,3),2)</f>
        <v>20</v>
      </c>
      <c r="J107" t="e">
        <f>IF(RIGHT(C107,5)="mil €", _xlfn.NUMBERVALUE(LEFT(C107,FIND(" ",C107)-1))*1000,  _xlfn.NUMBERVALUE(LEFT(SUBSTITUTE(C107,",","."),FIND(" ",SUBSTITUTE(C107,",","."))-1))*1000000)</f>
        <v>#VALUE!</v>
      </c>
      <c r="K107">
        <f>_xlfn.NUMBERVALUE(D107)</f>
        <v>81</v>
      </c>
      <c r="L107" s="1" t="s">
        <v>16</v>
      </c>
      <c r="M107" t="e">
        <f>VLOOKUP(F107,$O$3:$P$20,2,0)</f>
        <v>#N/A</v>
      </c>
    </row>
    <row r="108" spans="1:13" x14ac:dyDescent="0.3">
      <c r="A108" s="1" t="s">
        <v>133</v>
      </c>
      <c r="B108" s="1" t="s">
        <v>45</v>
      </c>
      <c r="C108" s="1">
        <v>200000</v>
      </c>
      <c r="D108" s="5">
        <v>12</v>
      </c>
      <c r="E108" s="1" t="s">
        <v>5</v>
      </c>
      <c r="F108" s="1">
        <v>5</v>
      </c>
      <c r="H108" s="1" t="s">
        <v>152</v>
      </c>
      <c r="I108" t="str">
        <f>LEFT(RIGHT(B108,3),2)</f>
        <v>21</v>
      </c>
      <c r="J108" t="e">
        <f>IF(RIGHT(C108,5)="mil €", _xlfn.NUMBERVALUE(LEFT(C108,FIND(" ",C108)-1))*1000,  _xlfn.NUMBERVALUE(LEFT(SUBSTITUTE(C108,",","."),FIND(" ",SUBSTITUTE(C108,",","."))-1))*1000000)</f>
        <v>#VALUE!</v>
      </c>
      <c r="K108">
        <f>_xlfn.NUMBERVALUE(D108)</f>
        <v>12</v>
      </c>
      <c r="L108" s="1" t="s">
        <v>16</v>
      </c>
      <c r="M108" t="e">
        <f>VLOOKUP(F108,$O$3:$P$20,2,0)</f>
        <v>#N/A</v>
      </c>
    </row>
    <row r="109" spans="1:13" x14ac:dyDescent="0.3">
      <c r="A109" s="1" t="s">
        <v>134</v>
      </c>
      <c r="B109" s="1" t="s">
        <v>125</v>
      </c>
      <c r="C109" s="1">
        <v>200000</v>
      </c>
      <c r="D109" s="5">
        <v>4</v>
      </c>
      <c r="E109" s="1" t="s">
        <v>6</v>
      </c>
      <c r="F109" s="1">
        <v>5</v>
      </c>
      <c r="H109" s="1" t="s">
        <v>153</v>
      </c>
      <c r="I109" t="str">
        <f>LEFT(RIGHT(B109,3),2)</f>
        <v>26</v>
      </c>
      <c r="J109" t="e">
        <f>IF(RIGHT(C109,5)="mil €", _xlfn.NUMBERVALUE(LEFT(C109,FIND(" ",C109)-1))*1000,  _xlfn.NUMBERVALUE(LEFT(SUBSTITUTE(C109,",","."),FIND(" ",SUBSTITUTE(C109,",","."))-1))*1000000)</f>
        <v>#VALUE!</v>
      </c>
      <c r="K109">
        <f>_xlfn.NUMBERVALUE(D109)</f>
        <v>4</v>
      </c>
      <c r="L109" s="1" t="s">
        <v>16</v>
      </c>
      <c r="M109" t="e">
        <f>VLOOKUP(F109,$O$3:$P$20,2,0)</f>
        <v>#N/A</v>
      </c>
    </row>
    <row r="110" spans="1:13" x14ac:dyDescent="0.3">
      <c r="A110" s="1" t="s">
        <v>135</v>
      </c>
      <c r="B110" s="1" t="s">
        <v>83</v>
      </c>
      <c r="C110" s="1">
        <v>100000</v>
      </c>
      <c r="D110" s="5">
        <v>26</v>
      </c>
      <c r="E110" s="1" t="s">
        <v>6</v>
      </c>
      <c r="F110" s="1">
        <v>5</v>
      </c>
      <c r="H110" s="1" t="s">
        <v>154</v>
      </c>
      <c r="I110" t="str">
        <f>LEFT(RIGHT(B110,3),2)</f>
        <v>35</v>
      </c>
      <c r="J110" t="e">
        <f>IF(RIGHT(C110,5)="mil €", _xlfn.NUMBERVALUE(LEFT(C110,FIND(" ",C110)-1))*1000,  _xlfn.NUMBERVALUE(LEFT(SUBSTITUTE(C110,",","."),FIND(" ",SUBSTITUTE(C110,",","."))-1))*1000000)</f>
        <v>#VALUE!</v>
      </c>
      <c r="K110">
        <f>_xlfn.NUMBERVALUE(D110)</f>
        <v>26</v>
      </c>
      <c r="L110" s="1" t="s">
        <v>16</v>
      </c>
      <c r="M110" t="e">
        <f>VLOOKUP(F110,$O$3:$P$20,2,0)</f>
        <v>#N/A</v>
      </c>
    </row>
    <row r="111" spans="1:13" x14ac:dyDescent="0.3">
      <c r="A111" s="1" t="s">
        <v>136</v>
      </c>
      <c r="B111" s="1" t="s">
        <v>42</v>
      </c>
      <c r="C111" s="1">
        <v>300000</v>
      </c>
      <c r="D111" s="5">
        <v>31</v>
      </c>
      <c r="E111" s="1" t="s">
        <v>10</v>
      </c>
      <c r="F111" s="1">
        <v>5</v>
      </c>
      <c r="H111" s="1" t="s">
        <v>155</v>
      </c>
      <c r="I111" t="str">
        <f>LEFT(RIGHT(B111,3),2)</f>
        <v>31</v>
      </c>
      <c r="J111" t="e">
        <f>IF(RIGHT(C111,5)="mil €", _xlfn.NUMBERVALUE(LEFT(C111,FIND(" ",C111)-1))*1000,  _xlfn.NUMBERVALUE(LEFT(SUBSTITUTE(C111,",","."),FIND(" ",SUBSTITUTE(C111,",","."))-1))*1000000)</f>
        <v>#VALUE!</v>
      </c>
      <c r="K111">
        <f>_xlfn.NUMBERVALUE(D111)</f>
        <v>31</v>
      </c>
      <c r="L111" s="1" t="s">
        <v>22</v>
      </c>
      <c r="M111" t="e">
        <f>VLOOKUP(F111,$O$3:$P$20,2,0)</f>
        <v>#N/A</v>
      </c>
    </row>
    <row r="112" spans="1:13" x14ac:dyDescent="0.3">
      <c r="A112" s="1" t="s">
        <v>137</v>
      </c>
      <c r="B112" s="1" t="s">
        <v>61</v>
      </c>
      <c r="C112" s="1">
        <v>300000</v>
      </c>
      <c r="D112" s="5">
        <v>55</v>
      </c>
      <c r="E112" s="1" t="s">
        <v>10</v>
      </c>
      <c r="F112" s="1">
        <v>5</v>
      </c>
      <c r="H112" s="1" t="s">
        <v>156</v>
      </c>
      <c r="I112" t="str">
        <f>LEFT(RIGHT(B112,3),2)</f>
        <v>25</v>
      </c>
      <c r="J112" t="e">
        <f>IF(RIGHT(C112,5)="mil €", _xlfn.NUMBERVALUE(LEFT(C112,FIND(" ",C112)-1))*1000,  _xlfn.NUMBERVALUE(LEFT(SUBSTITUTE(C112,",","."),FIND(" ",SUBSTITUTE(C112,",","."))-1))*1000000)</f>
        <v>#VALUE!</v>
      </c>
      <c r="K112">
        <f>_xlfn.NUMBERVALUE(D112)</f>
        <v>55</v>
      </c>
      <c r="L112" s="1" t="s">
        <v>22</v>
      </c>
      <c r="M112" t="e">
        <f>VLOOKUP(F112,$O$3:$P$20,2,0)</f>
        <v>#N/A</v>
      </c>
    </row>
    <row r="113" spans="1:13" x14ac:dyDescent="0.3">
      <c r="A113" s="1" t="s">
        <v>138</v>
      </c>
      <c r="B113" s="1" t="s">
        <v>125</v>
      </c>
      <c r="C113" s="1">
        <v>400000</v>
      </c>
      <c r="D113" s="5">
        <v>6</v>
      </c>
      <c r="E113" s="1" t="s">
        <v>16</v>
      </c>
      <c r="F113" s="1">
        <v>5</v>
      </c>
      <c r="H113" s="1" t="s">
        <v>157</v>
      </c>
      <c r="I113" t="str">
        <f>LEFT(RIGHT(B113,3),2)</f>
        <v>26</v>
      </c>
      <c r="J113" t="e">
        <f>IF(RIGHT(C113,5)="mil €", _xlfn.NUMBERVALUE(LEFT(C113,FIND(" ",C113)-1))*1000,  _xlfn.NUMBERVALUE(LEFT(SUBSTITUTE(C113,",","."),FIND(" ",SUBSTITUTE(C113,",","."))-1))*1000000)</f>
        <v>#VALUE!</v>
      </c>
      <c r="K113">
        <f>_xlfn.NUMBERVALUE(D113)</f>
        <v>6</v>
      </c>
      <c r="L113" s="1" t="s">
        <v>25</v>
      </c>
      <c r="M113" t="e">
        <f>VLOOKUP(F113,$O$3:$P$20,2,0)</f>
        <v>#N/A</v>
      </c>
    </row>
    <row r="114" spans="1:13" x14ac:dyDescent="0.3">
      <c r="A114" s="1" t="s">
        <v>139</v>
      </c>
      <c r="B114" s="1" t="s">
        <v>75</v>
      </c>
      <c r="C114" s="1">
        <v>1500000</v>
      </c>
      <c r="D114" s="5">
        <v>8</v>
      </c>
      <c r="E114" s="1" t="s">
        <v>20</v>
      </c>
      <c r="F114" s="1">
        <v>5</v>
      </c>
      <c r="H114" s="1" t="s">
        <v>158</v>
      </c>
      <c r="I114" t="str">
        <f>LEFT(RIGHT(B114,3),2)</f>
        <v>28</v>
      </c>
      <c r="J114" t="e">
        <f>IF(RIGHT(C114,5)="mil €", _xlfn.NUMBERVALUE(LEFT(C114,FIND(" ",C114)-1))*1000,  _xlfn.NUMBERVALUE(LEFT(SUBSTITUTE(C114,",","."),FIND(" ",SUBSTITUTE(C114,",","."))-1))*1000000)</f>
        <v>#VALUE!</v>
      </c>
      <c r="K114">
        <f>_xlfn.NUMBERVALUE(D114)</f>
        <v>8</v>
      </c>
      <c r="L114" s="1" t="s">
        <v>30</v>
      </c>
      <c r="M114" t="e">
        <f>VLOOKUP(F114,$O$3:$P$20,2,0)</f>
        <v>#N/A</v>
      </c>
    </row>
    <row r="115" spans="1:13" x14ac:dyDescent="0.3">
      <c r="A115" s="1" t="s">
        <v>140</v>
      </c>
      <c r="B115" s="1" t="s">
        <v>49</v>
      </c>
      <c r="C115" s="1">
        <v>2000000</v>
      </c>
      <c r="D115" s="5">
        <v>10</v>
      </c>
      <c r="E115" s="1" t="s">
        <v>22</v>
      </c>
      <c r="F115" s="1">
        <v>5</v>
      </c>
      <c r="H115" s="1" t="s">
        <v>160</v>
      </c>
      <c r="I115" t="str">
        <f>LEFT(RIGHT(B115,3),2)</f>
        <v>22</v>
      </c>
      <c r="J115" t="e">
        <f>IF(RIGHT(C115,5)="mil €", _xlfn.NUMBERVALUE(LEFT(C115,FIND(" ",C115)-1))*1000,  _xlfn.NUMBERVALUE(LEFT(SUBSTITUTE(C115,",","."),FIND(" ",SUBSTITUTE(C115,",","."))-1))*1000000)</f>
        <v>#VALUE!</v>
      </c>
      <c r="K115">
        <f>_xlfn.NUMBERVALUE(D115)</f>
        <v>10</v>
      </c>
      <c r="L115" s="1" t="s">
        <v>5</v>
      </c>
      <c r="M115" t="e">
        <f>VLOOKUP(F115,$O$3:$P$20,2,0)</f>
        <v>#N/A</v>
      </c>
    </row>
    <row r="116" spans="1:13" x14ac:dyDescent="0.3">
      <c r="A116" s="1" t="s">
        <v>141</v>
      </c>
      <c r="B116" s="1" t="s">
        <v>45</v>
      </c>
      <c r="C116" s="1">
        <v>7000000</v>
      </c>
      <c r="D116" s="5">
        <v>29</v>
      </c>
      <c r="E116" s="1" t="s">
        <v>25</v>
      </c>
      <c r="F116" s="1">
        <v>5</v>
      </c>
      <c r="H116" s="1" t="s">
        <v>161</v>
      </c>
      <c r="I116" t="str">
        <f>LEFT(RIGHT(B116,3),2)</f>
        <v>21</v>
      </c>
      <c r="J116" t="e">
        <f>IF(RIGHT(C116,5)="mil €", _xlfn.NUMBERVALUE(LEFT(C116,FIND(" ",C116)-1))*1000,  _xlfn.NUMBERVALUE(LEFT(SUBSTITUTE(C116,",","."),FIND(" ",SUBSTITUTE(C116,",","."))-1))*1000000)</f>
        <v>#VALUE!</v>
      </c>
      <c r="K116">
        <f>_xlfn.NUMBERVALUE(D116)</f>
        <v>29</v>
      </c>
      <c r="L116" s="1" t="s">
        <v>5</v>
      </c>
      <c r="M116" t="e">
        <f>VLOOKUP(F116,$O$3:$P$20,2,0)</f>
        <v>#N/A</v>
      </c>
    </row>
    <row r="117" spans="1:13" x14ac:dyDescent="0.3">
      <c r="A117" s="1" t="s">
        <v>142</v>
      </c>
      <c r="B117" s="1" t="s">
        <v>61</v>
      </c>
      <c r="C117" s="1">
        <v>1000000</v>
      </c>
      <c r="D117" s="5">
        <v>11</v>
      </c>
      <c r="E117" s="1" t="s">
        <v>28</v>
      </c>
      <c r="F117" s="1">
        <v>5</v>
      </c>
      <c r="H117" s="1" t="s">
        <v>162</v>
      </c>
      <c r="I117" t="str">
        <f>LEFT(RIGHT(B117,3),2)</f>
        <v>25</v>
      </c>
      <c r="J117" t="e">
        <f>IF(RIGHT(C117,5)="mil €", _xlfn.NUMBERVALUE(LEFT(C117,FIND(" ",C117)-1))*1000,  _xlfn.NUMBERVALUE(LEFT(SUBSTITUTE(C117,",","."),FIND(" ",SUBSTITUTE(C117,",","."))-1))*1000000)</f>
        <v>#VALUE!</v>
      </c>
      <c r="K117">
        <f>_xlfn.NUMBERVALUE(D117)</f>
        <v>11</v>
      </c>
      <c r="L117" s="1" t="s">
        <v>10</v>
      </c>
      <c r="M117" t="e">
        <f>VLOOKUP(F117,$O$3:$P$20,2,0)</f>
        <v>#N/A</v>
      </c>
    </row>
    <row r="118" spans="1:13" x14ac:dyDescent="0.3">
      <c r="A118" s="1" t="s">
        <v>143</v>
      </c>
      <c r="B118" s="1" t="s">
        <v>49</v>
      </c>
      <c r="C118" s="1">
        <v>250000</v>
      </c>
      <c r="D118" s="5">
        <v>17</v>
      </c>
      <c r="E118" s="1" t="s">
        <v>28</v>
      </c>
      <c r="F118" s="1">
        <v>5</v>
      </c>
      <c r="H118" s="1" t="s">
        <v>163</v>
      </c>
      <c r="I118" t="str">
        <f>LEFT(RIGHT(B118,3),2)</f>
        <v>22</v>
      </c>
      <c r="J118" t="e">
        <f>IF(RIGHT(C118,5)="mil €", _xlfn.NUMBERVALUE(LEFT(C118,FIND(" ",C118)-1))*1000,  _xlfn.NUMBERVALUE(LEFT(SUBSTITUTE(C118,",","."),FIND(" ",SUBSTITUTE(C118,",","."))-1))*1000000)</f>
        <v>#VALUE!</v>
      </c>
      <c r="K118">
        <f>_xlfn.NUMBERVALUE(D118)</f>
        <v>17</v>
      </c>
      <c r="L118" s="1" t="s">
        <v>13</v>
      </c>
      <c r="M118" t="e">
        <f>VLOOKUP(F118,$O$3:$P$20,2,0)</f>
        <v>#N/A</v>
      </c>
    </row>
    <row r="119" spans="1:13" x14ac:dyDescent="0.3">
      <c r="A119" s="1" t="s">
        <v>199</v>
      </c>
      <c r="B119" s="1" t="s">
        <v>125</v>
      </c>
      <c r="C119" s="1">
        <v>4000000</v>
      </c>
      <c r="D119" s="5">
        <v>14</v>
      </c>
      <c r="E119" s="1" t="s">
        <v>5</v>
      </c>
      <c r="F119" s="1">
        <v>6</v>
      </c>
      <c r="H119" s="1" t="s">
        <v>164</v>
      </c>
      <c r="I119" t="str">
        <f>LEFT(RIGHT(B119,3),2)</f>
        <v>26</v>
      </c>
      <c r="J119" t="e">
        <f>IF(RIGHT(C119,5)="mil €", _xlfn.NUMBERVALUE(LEFT(C119,FIND(" ",C119)-1))*1000,  _xlfn.NUMBERVALUE(LEFT(SUBSTITUTE(C119,",","."),FIND(" ",SUBSTITUTE(C119,",","."))-1))*1000000)</f>
        <v>#VALUE!</v>
      </c>
      <c r="K119">
        <f>_xlfn.NUMBERVALUE(D119)</f>
        <v>14</v>
      </c>
      <c r="L119" s="1" t="s">
        <v>16</v>
      </c>
      <c r="M119" t="e">
        <f>VLOOKUP(F119,$O$3:$P$20,2,0)</f>
        <v>#N/A</v>
      </c>
    </row>
    <row r="120" spans="1:13" x14ac:dyDescent="0.3">
      <c r="A120" s="1" t="s">
        <v>200</v>
      </c>
      <c r="B120" s="1" t="s">
        <v>49</v>
      </c>
      <c r="C120" s="1">
        <v>2000000</v>
      </c>
      <c r="D120" s="5">
        <v>29</v>
      </c>
      <c r="E120" s="1" t="s">
        <v>5</v>
      </c>
      <c r="F120" s="1">
        <v>6</v>
      </c>
      <c r="H120" s="1" t="s">
        <v>165</v>
      </c>
      <c r="I120" t="str">
        <f>LEFT(RIGHT(B120,3),2)</f>
        <v>22</v>
      </c>
      <c r="J120" t="e">
        <f>IF(RIGHT(C120,5)="mil €", _xlfn.NUMBERVALUE(LEFT(C120,FIND(" ",C120)-1))*1000,  _xlfn.NUMBERVALUE(LEFT(SUBSTITUTE(C120,",","."),FIND(" ",SUBSTITUTE(C120,",","."))-1))*1000000)</f>
        <v>#VALUE!</v>
      </c>
      <c r="K120">
        <f>_xlfn.NUMBERVALUE(D120)</f>
        <v>29</v>
      </c>
      <c r="L120" s="1" t="s">
        <v>16</v>
      </c>
      <c r="M120" t="e">
        <f>VLOOKUP(F120,$O$3:$P$20,2,0)</f>
        <v>#N/A</v>
      </c>
    </row>
    <row r="121" spans="1:13" x14ac:dyDescent="0.3">
      <c r="A121" s="1" t="s">
        <v>201</v>
      </c>
      <c r="B121" s="1" t="s">
        <v>47</v>
      </c>
      <c r="C121" s="1">
        <v>500000</v>
      </c>
      <c r="D121" s="5">
        <v>63</v>
      </c>
      <c r="E121" s="1" t="s">
        <v>5</v>
      </c>
      <c r="F121" s="1">
        <v>6</v>
      </c>
      <c r="H121" s="1" t="s">
        <v>166</v>
      </c>
      <c r="I121" t="str">
        <f>LEFT(RIGHT(B121,3),2)</f>
        <v>20</v>
      </c>
      <c r="J121" t="e">
        <f>IF(RIGHT(C121,5)="mil €", _xlfn.NUMBERVALUE(LEFT(C121,FIND(" ",C121)-1))*1000,  _xlfn.NUMBERVALUE(LEFT(SUBSTITUTE(C121,",","."),FIND(" ",SUBSTITUTE(C121,",","."))-1))*1000000)</f>
        <v>#VALUE!</v>
      </c>
      <c r="K121">
        <f>_xlfn.NUMBERVALUE(D121)</f>
        <v>63</v>
      </c>
      <c r="L121" s="1" t="s">
        <v>22</v>
      </c>
      <c r="M121" t="e">
        <f>VLOOKUP(F121,$O$3:$P$20,2,0)</f>
        <v>#N/A</v>
      </c>
    </row>
    <row r="122" spans="1:13" x14ac:dyDescent="0.3">
      <c r="A122" s="1" t="s">
        <v>202</v>
      </c>
      <c r="B122" s="1" t="s">
        <v>51</v>
      </c>
      <c r="C122" s="1">
        <v>200000</v>
      </c>
      <c r="D122" s="5">
        <v>61</v>
      </c>
      <c r="E122" s="1" t="s">
        <v>5</v>
      </c>
      <c r="F122" s="1">
        <v>6</v>
      </c>
      <c r="H122" s="1" t="s">
        <v>167</v>
      </c>
      <c r="I122" t="str">
        <f>LEFT(RIGHT(B122,3),2)</f>
        <v>19</v>
      </c>
      <c r="J122" t="e">
        <f>IF(RIGHT(C122,5)="mil €", _xlfn.NUMBERVALUE(LEFT(C122,FIND(" ",C122)-1))*1000,  _xlfn.NUMBERVALUE(LEFT(SUBSTITUTE(C122,",","."),FIND(" ",SUBSTITUTE(C122,",","."))-1))*1000000)</f>
        <v>#VALUE!</v>
      </c>
      <c r="K122">
        <f>_xlfn.NUMBERVALUE(D122)</f>
        <v>61</v>
      </c>
      <c r="L122" s="1" t="s">
        <v>28</v>
      </c>
      <c r="M122" t="e">
        <f>VLOOKUP(F122,$O$3:$P$20,2,0)</f>
        <v>#N/A</v>
      </c>
    </row>
    <row r="123" spans="1:13" x14ac:dyDescent="0.3">
      <c r="A123" s="1" t="s">
        <v>203</v>
      </c>
      <c r="B123" s="1" t="s">
        <v>54</v>
      </c>
      <c r="C123" s="1">
        <v>3000000</v>
      </c>
      <c r="D123" s="5">
        <v>6</v>
      </c>
      <c r="E123" s="1" t="s">
        <v>6</v>
      </c>
      <c r="F123" s="1">
        <v>6</v>
      </c>
      <c r="H123" s="1" t="s">
        <v>168</v>
      </c>
      <c r="I123" t="str">
        <f>LEFT(RIGHT(B123,3),2)</f>
        <v>23</v>
      </c>
      <c r="J123" t="e">
        <f>IF(RIGHT(C123,5)="mil €", _xlfn.NUMBERVALUE(LEFT(C123,FIND(" ",C123)-1))*1000,  _xlfn.NUMBERVALUE(LEFT(SUBSTITUTE(C123,",","."),FIND(" ",SUBSTITUTE(C123,",","."))-1))*1000000)</f>
        <v>#VALUE!</v>
      </c>
      <c r="K123">
        <f>_xlfn.NUMBERVALUE(D123)</f>
        <v>6</v>
      </c>
      <c r="L123" s="1" t="s">
        <v>30</v>
      </c>
      <c r="M123" t="e">
        <f>VLOOKUP(F123,$O$3:$P$20,2,0)</f>
        <v>#N/A</v>
      </c>
    </row>
    <row r="124" spans="1:13" x14ac:dyDescent="0.3">
      <c r="A124" s="1" t="s">
        <v>204</v>
      </c>
      <c r="B124" s="1" t="s">
        <v>26</v>
      </c>
      <c r="C124" s="1">
        <v>2000000</v>
      </c>
      <c r="D124" s="5">
        <v>44</v>
      </c>
      <c r="E124" s="1" t="s">
        <v>6</v>
      </c>
      <c r="F124" s="1">
        <v>6</v>
      </c>
      <c r="H124" s="1" t="s">
        <v>169</v>
      </c>
      <c r="I124" t="str">
        <f>LEFT(RIGHT(B124,3),2)</f>
        <v>24</v>
      </c>
      <c r="J124" t="e">
        <f>IF(RIGHT(C124,5)="mil €", _xlfn.NUMBERVALUE(LEFT(C124,FIND(" ",C124)-1))*1000,  _xlfn.NUMBERVALUE(LEFT(SUBSTITUTE(C124,",","."),FIND(" ",SUBSTITUTE(C124,",","."))-1))*1000000)</f>
        <v>#VALUE!</v>
      </c>
      <c r="K124">
        <f>_xlfn.NUMBERVALUE(D124)</f>
        <v>44</v>
      </c>
      <c r="L124" s="1" t="s">
        <v>30</v>
      </c>
      <c r="M124" t="e">
        <f>VLOOKUP(F124,$O$3:$P$20,2,0)</f>
        <v>#N/A</v>
      </c>
    </row>
    <row r="125" spans="1:13" x14ac:dyDescent="0.3">
      <c r="A125" s="1" t="s">
        <v>205</v>
      </c>
      <c r="B125" s="1" t="s">
        <v>43</v>
      </c>
      <c r="C125" s="1">
        <v>1500000</v>
      </c>
      <c r="D125" s="5">
        <v>13</v>
      </c>
      <c r="E125" s="1" t="s">
        <v>6</v>
      </c>
      <c r="F125" s="1">
        <v>6</v>
      </c>
      <c r="H125" s="1" t="s">
        <v>171</v>
      </c>
      <c r="I125" t="str">
        <f>LEFT(RIGHT(B125,3),2)</f>
        <v>18</v>
      </c>
      <c r="J125" t="e">
        <f>IF(RIGHT(C125,5)="mil €", _xlfn.NUMBERVALUE(LEFT(C125,FIND(" ",C125)-1))*1000,  _xlfn.NUMBERVALUE(LEFT(SUBSTITUTE(C125,",","."),FIND(" ",SUBSTITUTE(C125,",","."))-1))*1000000)</f>
        <v>#VALUE!</v>
      </c>
      <c r="K125">
        <f>_xlfn.NUMBERVALUE(D125)</f>
        <v>13</v>
      </c>
      <c r="L125" s="1" t="s">
        <v>5</v>
      </c>
      <c r="M125" t="e">
        <f>VLOOKUP(F125,$O$3:$P$20,2,0)</f>
        <v>#N/A</v>
      </c>
    </row>
    <row r="126" spans="1:13" x14ac:dyDescent="0.3">
      <c r="A126" s="1" t="s">
        <v>206</v>
      </c>
      <c r="B126" s="1" t="s">
        <v>95</v>
      </c>
      <c r="C126" s="1">
        <v>200000</v>
      </c>
      <c r="D126" s="5">
        <v>28</v>
      </c>
      <c r="E126" s="1" t="s">
        <v>13</v>
      </c>
      <c r="F126" s="1">
        <v>6</v>
      </c>
      <c r="H126" s="1" t="s">
        <v>172</v>
      </c>
      <c r="I126" t="str">
        <f>LEFT(RIGHT(B126,3),2)</f>
        <v>33</v>
      </c>
      <c r="J126" t="e">
        <f>IF(RIGHT(C126,5)="mil €", _xlfn.NUMBERVALUE(LEFT(C126,FIND(" ",C126)-1))*1000,  _xlfn.NUMBERVALUE(LEFT(SUBSTITUTE(C126,",","."),FIND(" ",SUBSTITUTE(C126,",","."))-1))*1000000)</f>
        <v>#VALUE!</v>
      </c>
      <c r="K126">
        <f>_xlfn.NUMBERVALUE(D126)</f>
        <v>28</v>
      </c>
      <c r="L126" s="1" t="s">
        <v>5</v>
      </c>
      <c r="M126" t="e">
        <f>VLOOKUP(F126,$O$3:$P$20,2,0)</f>
        <v>#N/A</v>
      </c>
    </row>
    <row r="127" spans="1:13" x14ac:dyDescent="0.3">
      <c r="A127" s="1" t="s">
        <v>207</v>
      </c>
      <c r="B127" s="1" t="s">
        <v>45</v>
      </c>
      <c r="C127" s="1">
        <v>5000000</v>
      </c>
      <c r="D127" s="5">
        <v>70</v>
      </c>
      <c r="E127" s="1" t="s">
        <v>20</v>
      </c>
      <c r="F127" s="1">
        <v>6</v>
      </c>
      <c r="H127" s="1" t="s">
        <v>173</v>
      </c>
      <c r="I127" t="str">
        <f>LEFT(RIGHT(B127,3),2)</f>
        <v>21</v>
      </c>
      <c r="J127" t="e">
        <f>IF(RIGHT(C127,5)="mil €", _xlfn.NUMBERVALUE(LEFT(C127,FIND(" ",C127)-1))*1000,  _xlfn.NUMBERVALUE(LEFT(SUBSTITUTE(C127,",","."),FIND(" ",SUBSTITUTE(C127,",","."))-1))*1000000)</f>
        <v>#VALUE!</v>
      </c>
      <c r="K127">
        <f>_xlfn.NUMBERVALUE(D127)</f>
        <v>70</v>
      </c>
      <c r="L127" s="1" t="s">
        <v>6</v>
      </c>
      <c r="M127" t="e">
        <f>VLOOKUP(F127,$O$3:$P$20,2,0)</f>
        <v>#N/A</v>
      </c>
    </row>
    <row r="128" spans="1:13" x14ac:dyDescent="0.3">
      <c r="A128" s="1" t="s">
        <v>208</v>
      </c>
      <c r="B128" s="1" t="s">
        <v>49</v>
      </c>
      <c r="C128" s="1">
        <v>1000000</v>
      </c>
      <c r="D128" s="5">
        <v>98</v>
      </c>
      <c r="E128" s="1" t="s">
        <v>20</v>
      </c>
      <c r="F128" s="1">
        <v>6</v>
      </c>
      <c r="H128" s="1" t="s">
        <v>174</v>
      </c>
      <c r="I128" t="str">
        <f>LEFT(RIGHT(B128,3),2)</f>
        <v>22</v>
      </c>
      <c r="J128" t="e">
        <f>IF(RIGHT(C128,5)="mil €", _xlfn.NUMBERVALUE(LEFT(C128,FIND(" ",C128)-1))*1000,  _xlfn.NUMBERVALUE(LEFT(SUBSTITUTE(C128,",","."),FIND(" ",SUBSTITUTE(C128,",","."))-1))*1000000)</f>
        <v>#VALUE!</v>
      </c>
      <c r="K128">
        <f>_xlfn.NUMBERVALUE(D128)</f>
        <v>98</v>
      </c>
      <c r="L128" s="1" t="s">
        <v>13</v>
      </c>
      <c r="M128" t="e">
        <f>VLOOKUP(F128,$O$3:$P$20,2,0)</f>
        <v>#N/A</v>
      </c>
    </row>
    <row r="129" spans="1:13" x14ac:dyDescent="0.3">
      <c r="A129" s="1" t="s">
        <v>209</v>
      </c>
      <c r="B129" s="1" t="s">
        <v>125</v>
      </c>
      <c r="C129" s="1">
        <v>3000000</v>
      </c>
      <c r="D129" s="5">
        <v>16</v>
      </c>
      <c r="E129" s="1" t="s">
        <v>25</v>
      </c>
      <c r="F129" s="1">
        <v>6</v>
      </c>
      <c r="H129" s="1" t="s">
        <v>175</v>
      </c>
      <c r="I129" t="str">
        <f>LEFT(RIGHT(B129,3),2)</f>
        <v>26</v>
      </c>
      <c r="J129" t="e">
        <f>IF(RIGHT(C129,5)="mil €", _xlfn.NUMBERVALUE(LEFT(C129,FIND(" ",C129)-1))*1000,  _xlfn.NUMBERVALUE(LEFT(SUBSTITUTE(C129,",","."),FIND(" ",SUBSTITUTE(C129,",","."))-1))*1000000)</f>
        <v>#VALUE!</v>
      </c>
      <c r="K129">
        <f>_xlfn.NUMBERVALUE(D129)</f>
        <v>16</v>
      </c>
      <c r="L129" s="1" t="s">
        <v>16</v>
      </c>
      <c r="M129" t="e">
        <f>VLOOKUP(F129,$O$3:$P$20,2,0)</f>
        <v>#N/A</v>
      </c>
    </row>
    <row r="130" spans="1:13" x14ac:dyDescent="0.3">
      <c r="A130" s="1" t="s">
        <v>210</v>
      </c>
      <c r="B130" s="1" t="s">
        <v>49</v>
      </c>
      <c r="C130" s="1">
        <v>15000000</v>
      </c>
      <c r="D130" s="5">
        <v>10</v>
      </c>
      <c r="E130" s="1" t="s">
        <v>28</v>
      </c>
      <c r="F130" s="1">
        <v>6</v>
      </c>
      <c r="H130" s="1" t="s">
        <v>176</v>
      </c>
      <c r="I130" t="str">
        <f>LEFT(RIGHT(B130,3),2)</f>
        <v>22</v>
      </c>
      <c r="J130" t="e">
        <f>IF(RIGHT(C130,5)="mil €", _xlfn.NUMBERVALUE(LEFT(C130,FIND(" ",C130)-1))*1000,  _xlfn.NUMBERVALUE(LEFT(SUBSTITUTE(C130,",","."),FIND(" ",SUBSTITUTE(C130,",","."))-1))*1000000)</f>
        <v>#VALUE!</v>
      </c>
      <c r="K130">
        <f>_xlfn.NUMBERVALUE(D130)</f>
        <v>10</v>
      </c>
      <c r="L130" s="1" t="s">
        <v>16</v>
      </c>
      <c r="M130" t="e">
        <f>VLOOKUP(F130,$O$3:$P$20,2,0)</f>
        <v>#N/A</v>
      </c>
    </row>
    <row r="131" spans="1:13" x14ac:dyDescent="0.3">
      <c r="A131" s="1" t="s">
        <v>211</v>
      </c>
      <c r="B131" s="1" t="s">
        <v>125</v>
      </c>
      <c r="C131" s="1">
        <v>1500000</v>
      </c>
      <c r="D131" s="5">
        <v>8</v>
      </c>
      <c r="E131" s="1" t="s">
        <v>28</v>
      </c>
      <c r="F131" s="1">
        <v>6</v>
      </c>
      <c r="H131" s="1" t="s">
        <v>177</v>
      </c>
      <c r="I131" t="str">
        <f>LEFT(RIGHT(B131,3),2)</f>
        <v>26</v>
      </c>
      <c r="J131" t="e">
        <f>IF(RIGHT(C131,5)="mil €", _xlfn.NUMBERVALUE(LEFT(C131,FIND(" ",C131)-1))*1000,  _xlfn.NUMBERVALUE(LEFT(SUBSTITUTE(C131,",","."),FIND(" ",SUBSTITUTE(C131,",","."))-1))*1000000)</f>
        <v>#VALUE!</v>
      </c>
      <c r="K131">
        <f>_xlfn.NUMBERVALUE(D131)</f>
        <v>8</v>
      </c>
      <c r="L131" s="1" t="s">
        <v>22</v>
      </c>
      <c r="M131" t="e">
        <f>VLOOKUP(F131,$O$3:$P$20,2,0)</f>
        <v>#N/A</v>
      </c>
    </row>
    <row r="132" spans="1:13" x14ac:dyDescent="0.3">
      <c r="A132" s="1" t="s">
        <v>212</v>
      </c>
      <c r="B132" s="1" t="s">
        <v>64</v>
      </c>
      <c r="C132" s="1">
        <v>300000</v>
      </c>
      <c r="D132" s="5">
        <v>7</v>
      </c>
      <c r="E132" s="1" t="s">
        <v>28</v>
      </c>
      <c r="F132" s="1">
        <v>6</v>
      </c>
      <c r="H132" s="1" t="s">
        <v>178</v>
      </c>
      <c r="I132" t="str">
        <f>LEFT(RIGHT(B132,3),2)</f>
        <v>37</v>
      </c>
      <c r="J132" t="e">
        <f>IF(RIGHT(C132,5)="mil €", _xlfn.NUMBERVALUE(LEFT(C132,FIND(" ",C132)-1))*1000,  _xlfn.NUMBERVALUE(LEFT(SUBSTITUTE(C132,",","."),FIND(" ",SUBSTITUTE(C132,",","."))-1))*1000000)</f>
        <v>#VALUE!</v>
      </c>
      <c r="K132">
        <f>_xlfn.NUMBERVALUE(D132)</f>
        <v>7</v>
      </c>
      <c r="L132" s="1" t="s">
        <v>25</v>
      </c>
      <c r="M132" t="e">
        <f>VLOOKUP(F132,$O$3:$P$20,2,0)</f>
        <v>#N/A</v>
      </c>
    </row>
    <row r="133" spans="1:13" x14ac:dyDescent="0.3">
      <c r="A133" s="1" t="s">
        <v>213</v>
      </c>
      <c r="B133" s="1" t="s">
        <v>26</v>
      </c>
      <c r="C133" s="1">
        <v>3500000</v>
      </c>
      <c r="D133" s="5">
        <v>19</v>
      </c>
      <c r="E133" s="1" t="s">
        <v>30</v>
      </c>
      <c r="F133" s="1">
        <v>6</v>
      </c>
      <c r="H133" s="1" t="s">
        <v>180</v>
      </c>
      <c r="I133" t="str">
        <f>LEFT(RIGHT(B133,3),2)</f>
        <v>24</v>
      </c>
      <c r="J133" t="e">
        <f>IF(RIGHT(C133,5)="mil €", _xlfn.NUMBERVALUE(LEFT(C133,FIND(" ",C133)-1))*1000,  _xlfn.NUMBERVALUE(LEFT(SUBSTITUTE(C133,",","."),FIND(" ",SUBSTITUTE(C133,",","."))-1))*1000000)</f>
        <v>#VALUE!</v>
      </c>
      <c r="K133">
        <f>_xlfn.NUMBERVALUE(D133)</f>
        <v>19</v>
      </c>
      <c r="L133" s="1" t="s">
        <v>5</v>
      </c>
      <c r="M133" t="e">
        <f>VLOOKUP(F133,$O$3:$P$20,2,0)</f>
        <v>#N/A</v>
      </c>
    </row>
    <row r="134" spans="1:13" x14ac:dyDescent="0.3">
      <c r="A134" s="1" t="s">
        <v>214</v>
      </c>
      <c r="B134" s="1" t="s">
        <v>61</v>
      </c>
      <c r="C134" s="1">
        <v>1500000</v>
      </c>
      <c r="D134" s="5">
        <v>9</v>
      </c>
      <c r="E134" s="1" t="s">
        <v>30</v>
      </c>
      <c r="F134" s="1">
        <v>6</v>
      </c>
      <c r="H134" s="1" t="s">
        <v>181</v>
      </c>
      <c r="I134" t="str">
        <f>LEFT(RIGHT(B134,3),2)</f>
        <v>25</v>
      </c>
      <c r="J134" t="e">
        <f>IF(RIGHT(C134,5)="mil €", _xlfn.NUMBERVALUE(LEFT(C134,FIND(" ",C134)-1))*1000,  _xlfn.NUMBERVALUE(LEFT(SUBSTITUTE(C134,",","."),FIND(" ",SUBSTITUTE(C134,",","."))-1))*1000000)</f>
        <v>#VALUE!</v>
      </c>
      <c r="K134">
        <f>_xlfn.NUMBERVALUE(D134)</f>
        <v>9</v>
      </c>
      <c r="L134" s="1" t="s">
        <v>6</v>
      </c>
      <c r="M134" t="e">
        <f>VLOOKUP(F134,$O$3:$P$20,2,0)</f>
        <v>#N/A</v>
      </c>
    </row>
    <row r="135" spans="1:13" x14ac:dyDescent="0.3">
      <c r="A135" s="1" t="s">
        <v>215</v>
      </c>
      <c r="B135" s="1" t="s">
        <v>23</v>
      </c>
      <c r="C135" s="1">
        <v>500000</v>
      </c>
      <c r="D135" s="5">
        <v>79</v>
      </c>
      <c r="E135" s="1" t="s">
        <v>30</v>
      </c>
      <c r="F135" s="1">
        <v>6</v>
      </c>
      <c r="H135" s="1" t="s">
        <v>182</v>
      </c>
      <c r="I135" t="str">
        <f>LEFT(RIGHT(B135,3),2)</f>
        <v>17</v>
      </c>
      <c r="J135" t="e">
        <f>IF(RIGHT(C135,5)="mil €", _xlfn.NUMBERVALUE(LEFT(C135,FIND(" ",C135)-1))*1000,  _xlfn.NUMBERVALUE(LEFT(SUBSTITUTE(C135,",","."),FIND(" ",SUBSTITUTE(C135,",","."))-1))*1000000)</f>
        <v>#VALUE!</v>
      </c>
      <c r="K135">
        <f>_xlfn.NUMBERVALUE(D135)</f>
        <v>79</v>
      </c>
      <c r="L135" s="1" t="s">
        <v>10</v>
      </c>
      <c r="M135" t="e">
        <f>VLOOKUP(F135,$O$3:$P$20,2,0)</f>
        <v>#N/A</v>
      </c>
    </row>
    <row r="136" spans="1:13" x14ac:dyDescent="0.3">
      <c r="A136" s="1" t="s">
        <v>7</v>
      </c>
      <c r="B136" s="1" t="s">
        <v>54</v>
      </c>
      <c r="C136" s="1">
        <v>600000</v>
      </c>
      <c r="D136" s="5">
        <v>66</v>
      </c>
      <c r="E136" s="1" t="s">
        <v>6</v>
      </c>
      <c r="F136" s="1">
        <v>7</v>
      </c>
      <c r="H136" s="1" t="s">
        <v>183</v>
      </c>
      <c r="I136" t="str">
        <f>LEFT(RIGHT(B136,3),2)</f>
        <v>23</v>
      </c>
      <c r="J136" t="e">
        <f>IF(RIGHT(C136,5)="mil €", _xlfn.NUMBERVALUE(LEFT(C136,FIND(" ",C136)-1))*1000,  _xlfn.NUMBERVALUE(LEFT(SUBSTITUTE(C136,",","."),FIND(" ",SUBSTITUTE(C136,",","."))-1))*1000000)</f>
        <v>#VALUE!</v>
      </c>
      <c r="K136">
        <f>_xlfn.NUMBERVALUE(D136)</f>
        <v>66</v>
      </c>
      <c r="L136" s="1" t="s">
        <v>13</v>
      </c>
      <c r="M136" t="e">
        <f>VLOOKUP(F136,$O$3:$P$20,2,0)</f>
        <v>#N/A</v>
      </c>
    </row>
    <row r="137" spans="1:13" x14ac:dyDescent="0.3">
      <c r="A137" s="1" t="s">
        <v>8</v>
      </c>
      <c r="B137" s="1" t="s">
        <v>47</v>
      </c>
      <c r="C137" s="1">
        <v>200000</v>
      </c>
      <c r="D137" s="5">
        <v>3</v>
      </c>
      <c r="E137" s="1" t="s">
        <v>6</v>
      </c>
      <c r="F137" s="1">
        <v>7</v>
      </c>
      <c r="H137" s="1" t="s">
        <v>184</v>
      </c>
      <c r="I137" t="str">
        <f>LEFT(RIGHT(B137,3),2)</f>
        <v>20</v>
      </c>
      <c r="J137" t="e">
        <f>IF(RIGHT(C137,5)="mil €", _xlfn.NUMBERVALUE(LEFT(C137,FIND(" ",C137)-1))*1000,  _xlfn.NUMBERVALUE(LEFT(SUBSTITUTE(C137,",","."),FIND(" ",SUBSTITUTE(C137,",","."))-1))*1000000)</f>
        <v>#VALUE!</v>
      </c>
      <c r="K137">
        <f>_xlfn.NUMBERVALUE(D137)</f>
        <v>3</v>
      </c>
      <c r="L137" s="1" t="s">
        <v>16</v>
      </c>
      <c r="M137" t="e">
        <f>VLOOKUP(F137,$O$3:$P$20,2,0)</f>
        <v>#N/A</v>
      </c>
    </row>
    <row r="138" spans="1:13" x14ac:dyDescent="0.3">
      <c r="A138" s="1" t="s">
        <v>9</v>
      </c>
      <c r="B138" s="1" t="s">
        <v>95</v>
      </c>
      <c r="C138" s="1">
        <v>200000</v>
      </c>
      <c r="D138" s="5">
        <v>5</v>
      </c>
      <c r="E138" s="1" t="s">
        <v>6</v>
      </c>
      <c r="F138" s="1">
        <v>7</v>
      </c>
      <c r="H138" s="1" t="s">
        <v>186</v>
      </c>
      <c r="I138" t="str">
        <f>LEFT(RIGHT(B138,3),2)</f>
        <v>33</v>
      </c>
      <c r="J138" t="e">
        <f>IF(RIGHT(C138,5)="mil €", _xlfn.NUMBERVALUE(LEFT(C138,FIND(" ",C138)-1))*1000,  _xlfn.NUMBERVALUE(LEFT(SUBSTITUTE(C138,",","."),FIND(" ",SUBSTITUTE(C138,",","."))-1))*1000000)</f>
        <v>#VALUE!</v>
      </c>
      <c r="K138">
        <f>_xlfn.NUMBERVALUE(D138)</f>
        <v>5</v>
      </c>
      <c r="L138" s="1" t="s">
        <v>20</v>
      </c>
      <c r="M138" t="e">
        <f>VLOOKUP(F138,$O$3:$P$20,2,0)</f>
        <v>#N/A</v>
      </c>
    </row>
    <row r="139" spans="1:13" x14ac:dyDescent="0.3">
      <c r="A139" s="1" t="s">
        <v>11</v>
      </c>
      <c r="B139" s="1" t="s">
        <v>75</v>
      </c>
      <c r="C139" s="1">
        <v>300000</v>
      </c>
      <c r="D139" s="5">
        <v>45</v>
      </c>
      <c r="E139" s="1" t="s">
        <v>10</v>
      </c>
      <c r="F139" s="1">
        <v>7</v>
      </c>
      <c r="H139" s="1" t="s">
        <v>187</v>
      </c>
      <c r="I139" t="str">
        <f>LEFT(RIGHT(B139,3),2)</f>
        <v>28</v>
      </c>
      <c r="J139" t="e">
        <f>IF(RIGHT(C139,5)="mil €", _xlfn.NUMBERVALUE(LEFT(C139,FIND(" ",C139)-1))*1000,  _xlfn.NUMBERVALUE(LEFT(SUBSTITUTE(C139,",","."),FIND(" ",SUBSTITUTE(C139,",","."))-1))*1000000)</f>
        <v>#VALUE!</v>
      </c>
      <c r="K139">
        <f>_xlfn.NUMBERVALUE(D139)</f>
        <v>45</v>
      </c>
      <c r="L139" s="1" t="s">
        <v>28</v>
      </c>
      <c r="M139" t="e">
        <f>VLOOKUP(F139,$O$3:$P$20,2,0)</f>
        <v>#N/A</v>
      </c>
    </row>
    <row r="140" spans="1:13" x14ac:dyDescent="0.3">
      <c r="A140" s="1" t="s">
        <v>12</v>
      </c>
      <c r="B140" s="1" t="s">
        <v>15</v>
      </c>
      <c r="C140" s="1">
        <v>800000</v>
      </c>
      <c r="D140" s="5">
        <v>2</v>
      </c>
      <c r="E140" s="1" t="s">
        <v>13</v>
      </c>
      <c r="F140" s="1">
        <v>7</v>
      </c>
      <c r="H140" s="1" t="s">
        <v>188</v>
      </c>
      <c r="I140" t="str">
        <f>LEFT(RIGHT(B140,3),2)</f>
        <v>27</v>
      </c>
      <c r="J140" t="e">
        <f>IF(RIGHT(C140,5)="mil €", _xlfn.NUMBERVALUE(LEFT(C140,FIND(" ",C140)-1))*1000,  _xlfn.NUMBERVALUE(LEFT(SUBSTITUTE(C140,",","."),FIND(" ",SUBSTITUTE(C140,",","."))-1))*1000000)</f>
        <v>#VALUE!</v>
      </c>
      <c r="K140">
        <f>_xlfn.NUMBERVALUE(D140)</f>
        <v>2</v>
      </c>
      <c r="L140" s="1" t="s">
        <v>30</v>
      </c>
      <c r="M140" t="e">
        <f>VLOOKUP(F140,$O$3:$P$20,2,0)</f>
        <v>#N/A</v>
      </c>
    </row>
    <row r="141" spans="1:13" x14ac:dyDescent="0.3">
      <c r="A141" s="1" t="s">
        <v>14</v>
      </c>
      <c r="B141" s="1" t="s">
        <v>15</v>
      </c>
      <c r="C141" s="1">
        <v>200000</v>
      </c>
      <c r="D141" s="5">
        <v>27</v>
      </c>
      <c r="E141" s="1" t="s">
        <v>13</v>
      </c>
      <c r="F141" s="1">
        <v>7</v>
      </c>
      <c r="H141" s="1" t="s">
        <v>190</v>
      </c>
      <c r="I141" t="str">
        <f>LEFT(RIGHT(B141,3),2)</f>
        <v>27</v>
      </c>
      <c r="J141" t="e">
        <f>IF(RIGHT(C141,5)="mil €", _xlfn.NUMBERVALUE(LEFT(C141,FIND(" ",C141)-1))*1000,  _xlfn.NUMBERVALUE(LEFT(SUBSTITUTE(C141,",","."),FIND(" ",SUBSTITUTE(C141,",","."))-1))*1000000)</f>
        <v>#VALUE!</v>
      </c>
      <c r="K141">
        <f>_xlfn.NUMBERVALUE(D141)</f>
        <v>27</v>
      </c>
      <c r="L141" s="1" t="s">
        <v>5</v>
      </c>
      <c r="M141" t="e">
        <f>VLOOKUP(F141,$O$3:$P$20,2,0)</f>
        <v>#N/A</v>
      </c>
    </row>
    <row r="142" spans="1:13" x14ac:dyDescent="0.3">
      <c r="A142" s="1" t="s">
        <v>18</v>
      </c>
      <c r="B142" s="1" t="s">
        <v>51</v>
      </c>
      <c r="C142" s="1">
        <v>200000</v>
      </c>
      <c r="D142" s="5">
        <v>88</v>
      </c>
      <c r="E142" s="1" t="s">
        <v>16</v>
      </c>
      <c r="F142" s="1">
        <v>7</v>
      </c>
      <c r="H142" s="1" t="s">
        <v>191</v>
      </c>
      <c r="I142" t="str">
        <f>LEFT(RIGHT(B142,3),2)</f>
        <v>19</v>
      </c>
      <c r="J142" t="e">
        <f>IF(RIGHT(C142,5)="mil €", _xlfn.NUMBERVALUE(LEFT(C142,FIND(" ",C142)-1))*1000,  _xlfn.NUMBERVALUE(LEFT(SUBSTITUTE(C142,",","."),FIND(" ",SUBSTITUTE(C142,",","."))-1))*1000000)</f>
        <v>#VALUE!</v>
      </c>
      <c r="K142">
        <f>_xlfn.NUMBERVALUE(D142)</f>
        <v>88</v>
      </c>
      <c r="L142" s="1" t="s">
        <v>5</v>
      </c>
      <c r="M142" t="e">
        <f>VLOOKUP(F142,$O$3:$P$20,2,0)</f>
        <v>#N/A</v>
      </c>
    </row>
    <row r="143" spans="1:13" x14ac:dyDescent="0.3">
      <c r="A143" s="1" t="s">
        <v>19</v>
      </c>
      <c r="B143" s="1" t="s">
        <v>75</v>
      </c>
      <c r="C143" s="1">
        <v>500000</v>
      </c>
      <c r="D143" s="5">
        <v>10</v>
      </c>
      <c r="E143" s="1" t="s">
        <v>20</v>
      </c>
      <c r="F143" s="1">
        <v>7</v>
      </c>
      <c r="H143" s="1" t="s">
        <v>192</v>
      </c>
      <c r="I143" t="str">
        <f>LEFT(RIGHT(B143,3),2)</f>
        <v>28</v>
      </c>
      <c r="J143" t="e">
        <f>IF(RIGHT(C143,5)="mil €", _xlfn.NUMBERVALUE(LEFT(C143,FIND(" ",C143)-1))*1000,  _xlfn.NUMBERVALUE(LEFT(SUBSTITUTE(C143,",","."),FIND(" ",SUBSTITUTE(C143,",","."))-1))*1000000)</f>
        <v>#VALUE!</v>
      </c>
      <c r="K143">
        <f>_xlfn.NUMBERVALUE(D143)</f>
        <v>10</v>
      </c>
      <c r="L143" s="1" t="s">
        <v>6</v>
      </c>
      <c r="M143" t="e">
        <f>VLOOKUP(F143,$O$3:$P$20,2,0)</f>
        <v>#N/A</v>
      </c>
    </row>
    <row r="144" spans="1:13" x14ac:dyDescent="0.3">
      <c r="A144" s="1" t="s">
        <v>21</v>
      </c>
      <c r="B144" s="1" t="s">
        <v>45</v>
      </c>
      <c r="C144" s="1">
        <v>500000</v>
      </c>
      <c r="D144" s="5">
        <v>60</v>
      </c>
      <c r="E144" s="1" t="s">
        <v>20</v>
      </c>
      <c r="F144" s="1">
        <v>7</v>
      </c>
      <c r="H144" s="1" t="s">
        <v>193</v>
      </c>
      <c r="I144" t="str">
        <f>LEFT(RIGHT(B144,3),2)</f>
        <v>21</v>
      </c>
      <c r="J144" t="e">
        <f>IF(RIGHT(C144,5)="mil €", _xlfn.NUMBERVALUE(LEFT(C144,FIND(" ",C144)-1))*1000,  _xlfn.NUMBERVALUE(LEFT(SUBSTITUTE(C144,",","."),FIND(" ",SUBSTITUTE(C144,",","."))-1))*1000000)</f>
        <v>#VALUE!</v>
      </c>
      <c r="K144">
        <f>_xlfn.NUMBERVALUE(D144)</f>
        <v>60</v>
      </c>
      <c r="L144" s="1" t="s">
        <v>13</v>
      </c>
      <c r="M144" t="e">
        <f>VLOOKUP(F144,$O$3:$P$20,2,0)</f>
        <v>#N/A</v>
      </c>
    </row>
    <row r="145" spans="1:13" x14ac:dyDescent="0.3">
      <c r="A145" s="1" t="s">
        <v>27</v>
      </c>
      <c r="B145" s="1" t="s">
        <v>109</v>
      </c>
      <c r="C145" s="1">
        <v>100000</v>
      </c>
      <c r="D145" s="5">
        <v>12</v>
      </c>
      <c r="E145" s="1" t="s">
        <v>28</v>
      </c>
      <c r="F145" s="1">
        <v>7</v>
      </c>
      <c r="H145" s="1" t="s">
        <v>194</v>
      </c>
      <c r="I145" t="str">
        <f>LEFT(RIGHT(B145,3),2)</f>
        <v>34</v>
      </c>
      <c r="J145" t="e">
        <f>IF(RIGHT(C145,5)="mil €", _xlfn.NUMBERVALUE(LEFT(C145,FIND(" ",C145)-1))*1000,  _xlfn.NUMBERVALUE(LEFT(SUBSTITUTE(C145,",","."),FIND(" ",SUBSTITUTE(C145,",","."))-1))*1000000)</f>
        <v>#VALUE!</v>
      </c>
      <c r="K145">
        <f>_xlfn.NUMBERVALUE(D145)</f>
        <v>12</v>
      </c>
      <c r="L145" s="1" t="s">
        <v>20</v>
      </c>
      <c r="M145" t="e">
        <f>VLOOKUP(F145,$O$3:$P$20,2,0)</f>
        <v>#N/A</v>
      </c>
    </row>
    <row r="146" spans="1:13" x14ac:dyDescent="0.3">
      <c r="A146" s="1" t="s">
        <v>29</v>
      </c>
      <c r="B146" s="1" t="s">
        <v>61</v>
      </c>
      <c r="C146" s="1">
        <v>1500000</v>
      </c>
      <c r="D146" s="5">
        <v>9</v>
      </c>
      <c r="E146" s="1" t="s">
        <v>30</v>
      </c>
      <c r="F146" s="1">
        <v>7</v>
      </c>
      <c r="H146" s="1" t="s">
        <v>195</v>
      </c>
      <c r="I146" t="str">
        <f>LEFT(RIGHT(B146,3),2)</f>
        <v>25</v>
      </c>
      <c r="J146" t="e">
        <f>IF(RIGHT(C146,5)="mil €", _xlfn.NUMBERVALUE(LEFT(C146,FIND(" ",C146)-1))*1000,  _xlfn.NUMBERVALUE(LEFT(SUBSTITUTE(C146,",","."),FIND(" ",SUBSTITUTE(C146,",","."))-1))*1000000)</f>
        <v>#VALUE!</v>
      </c>
      <c r="K146">
        <f>_xlfn.NUMBERVALUE(D146)</f>
        <v>9</v>
      </c>
      <c r="L146" s="1" t="s">
        <v>25</v>
      </c>
      <c r="M146" t="e">
        <f>VLOOKUP(F146,$O$3:$P$20,2,0)</f>
        <v>#N/A</v>
      </c>
    </row>
    <row r="147" spans="1:13" x14ac:dyDescent="0.3">
      <c r="A147" s="1" t="s">
        <v>31</v>
      </c>
      <c r="B147" s="1" t="s">
        <v>15</v>
      </c>
      <c r="C147" s="1">
        <v>1000000</v>
      </c>
      <c r="D147" s="5">
        <v>95</v>
      </c>
      <c r="E147" s="1" t="s">
        <v>30</v>
      </c>
      <c r="F147" s="1">
        <v>7</v>
      </c>
      <c r="H147" s="1" t="s">
        <v>196</v>
      </c>
      <c r="I147" t="str">
        <f>LEFT(RIGHT(B147,3),2)</f>
        <v>27</v>
      </c>
      <c r="J147" t="e">
        <f>IF(RIGHT(C147,5)="mil €", _xlfn.NUMBERVALUE(LEFT(C147,FIND(" ",C147)-1))*1000,  _xlfn.NUMBERVALUE(LEFT(SUBSTITUTE(C147,",","."),FIND(" ",SUBSTITUTE(C147,",","."))-1))*1000000)</f>
        <v>#VALUE!</v>
      </c>
      <c r="K147">
        <f>_xlfn.NUMBERVALUE(D147)</f>
        <v>95</v>
      </c>
      <c r="L147" s="1" t="s">
        <v>28</v>
      </c>
      <c r="M147" t="e">
        <f>VLOOKUP(F147,$O$3:$P$20,2,0)</f>
        <v>#N/A</v>
      </c>
    </row>
    <row r="148" spans="1:13" x14ac:dyDescent="0.3">
      <c r="A148" s="1" t="s">
        <v>160</v>
      </c>
      <c r="B148" s="1" t="s">
        <v>49</v>
      </c>
      <c r="C148" s="1">
        <v>1000000</v>
      </c>
      <c r="D148" s="5">
        <v>99</v>
      </c>
      <c r="E148" s="1" t="s">
        <v>5</v>
      </c>
      <c r="F148" s="1">
        <v>8</v>
      </c>
      <c r="H148" s="1" t="s">
        <v>197</v>
      </c>
      <c r="I148" t="str">
        <f>LEFT(RIGHT(B148,3),2)</f>
        <v>22</v>
      </c>
      <c r="J148" t="e">
        <f>IF(RIGHT(C148,5)="mil €", _xlfn.NUMBERVALUE(LEFT(C148,FIND(" ",C148)-1))*1000,  _xlfn.NUMBERVALUE(LEFT(SUBSTITUTE(C148,",","."),FIND(" ",SUBSTITUTE(C148,",","."))-1))*1000000)</f>
        <v>#VALUE!</v>
      </c>
      <c r="K148">
        <f>_xlfn.NUMBERVALUE(D148)</f>
        <v>99</v>
      </c>
      <c r="L148" s="1" t="s">
        <v>30</v>
      </c>
      <c r="M148" t="e">
        <f>VLOOKUP(F148,$O$3:$P$20,2,0)</f>
        <v>#N/A</v>
      </c>
    </row>
    <row r="149" spans="1:13" x14ac:dyDescent="0.3">
      <c r="A149" s="1" t="s">
        <v>161</v>
      </c>
      <c r="B149" s="1" t="s">
        <v>61</v>
      </c>
      <c r="C149" s="1">
        <v>300000</v>
      </c>
      <c r="D149" s="5">
        <v>12</v>
      </c>
      <c r="E149" s="1" t="s">
        <v>5</v>
      </c>
      <c r="F149" s="1">
        <v>8</v>
      </c>
      <c r="H149" s="1" t="s">
        <v>199</v>
      </c>
      <c r="I149" t="str">
        <f>LEFT(RIGHT(B149,3),2)</f>
        <v>25</v>
      </c>
      <c r="J149" t="e">
        <f>IF(RIGHT(C149,5)="mil €", _xlfn.NUMBERVALUE(LEFT(C149,FIND(" ",C149)-1))*1000,  _xlfn.NUMBERVALUE(LEFT(SUBSTITUTE(C149,",","."),FIND(" ",SUBSTITUTE(C149,",","."))-1))*1000000)</f>
        <v>#VALUE!</v>
      </c>
      <c r="K149">
        <f>_xlfn.NUMBERVALUE(D149)</f>
        <v>12</v>
      </c>
      <c r="L149" s="1" t="s">
        <v>5</v>
      </c>
      <c r="M149" t="e">
        <f>VLOOKUP(F149,$O$3:$P$20,2,0)</f>
        <v>#N/A</v>
      </c>
    </row>
    <row r="150" spans="1:13" x14ac:dyDescent="0.3">
      <c r="A150" s="1" t="s">
        <v>162</v>
      </c>
      <c r="B150" s="1" t="s">
        <v>42</v>
      </c>
      <c r="C150" s="1">
        <v>200000</v>
      </c>
      <c r="D150" s="5">
        <v>31</v>
      </c>
      <c r="E150" s="1" t="s">
        <v>10</v>
      </c>
      <c r="F150" s="1">
        <v>8</v>
      </c>
      <c r="H150" s="1" t="s">
        <v>200</v>
      </c>
      <c r="I150" t="str">
        <f>LEFT(RIGHT(B150,3),2)</f>
        <v>31</v>
      </c>
      <c r="J150" t="e">
        <f>IF(RIGHT(C150,5)="mil €", _xlfn.NUMBERVALUE(LEFT(C150,FIND(" ",C150)-1))*1000,  _xlfn.NUMBERVALUE(LEFT(SUBSTITUTE(C150,",","."),FIND(" ",SUBSTITUTE(C150,",","."))-1))*1000000)</f>
        <v>#VALUE!</v>
      </c>
      <c r="K150">
        <f>_xlfn.NUMBERVALUE(D150)</f>
        <v>31</v>
      </c>
      <c r="L150" s="1" t="s">
        <v>5</v>
      </c>
      <c r="M150" t="e">
        <f>VLOOKUP(F150,$O$3:$P$20,2,0)</f>
        <v>#N/A</v>
      </c>
    </row>
    <row r="151" spans="1:13" x14ac:dyDescent="0.3">
      <c r="A151" s="1" t="s">
        <v>163</v>
      </c>
      <c r="B151" s="1" t="s">
        <v>26</v>
      </c>
      <c r="C151" s="1">
        <v>800000</v>
      </c>
      <c r="D151" s="5">
        <v>2</v>
      </c>
      <c r="E151" s="1" t="s">
        <v>13</v>
      </c>
      <c r="F151" s="1">
        <v>8</v>
      </c>
      <c r="H151" s="1" t="s">
        <v>201</v>
      </c>
      <c r="I151" t="str">
        <f>LEFT(RIGHT(B151,3),2)</f>
        <v>24</v>
      </c>
      <c r="J151" t="e">
        <f>IF(RIGHT(C151,5)="mil €", _xlfn.NUMBERVALUE(LEFT(C151,FIND(" ",C151)-1))*1000,  _xlfn.NUMBERVALUE(LEFT(SUBSTITUTE(C151,",","."),FIND(" ",SUBSTITUTE(C151,",","."))-1))*1000000)</f>
        <v>#VALUE!</v>
      </c>
      <c r="K151">
        <f>_xlfn.NUMBERVALUE(D151)</f>
        <v>2</v>
      </c>
      <c r="L151" s="1" t="s">
        <v>5</v>
      </c>
      <c r="M151" t="e">
        <f>VLOOKUP(F151,$O$3:$P$20,2,0)</f>
        <v>#N/A</v>
      </c>
    </row>
    <row r="152" spans="1:13" x14ac:dyDescent="0.3">
      <c r="A152" s="1" t="s">
        <v>164</v>
      </c>
      <c r="B152" s="1" t="s">
        <v>49</v>
      </c>
      <c r="C152" s="1">
        <v>800000</v>
      </c>
      <c r="D152" s="5">
        <v>32</v>
      </c>
      <c r="E152" s="1" t="s">
        <v>16</v>
      </c>
      <c r="F152" s="1">
        <v>8</v>
      </c>
      <c r="H152" s="1" t="s">
        <v>202</v>
      </c>
      <c r="I152" t="str">
        <f>LEFT(RIGHT(B152,3),2)</f>
        <v>22</v>
      </c>
      <c r="J152" t="e">
        <f>IF(RIGHT(C152,5)="mil €", _xlfn.NUMBERVALUE(LEFT(C152,FIND(" ",C152)-1))*1000,  _xlfn.NUMBERVALUE(LEFT(SUBSTITUTE(C152,",","."),FIND(" ",SUBSTITUTE(C152,",","."))-1))*1000000)</f>
        <v>#VALUE!</v>
      </c>
      <c r="K152">
        <f>_xlfn.NUMBERVALUE(D152)</f>
        <v>32</v>
      </c>
      <c r="L152" s="1" t="s">
        <v>5</v>
      </c>
      <c r="M152" t="e">
        <f>VLOOKUP(F152,$O$3:$P$20,2,0)</f>
        <v>#N/A</v>
      </c>
    </row>
    <row r="153" spans="1:13" x14ac:dyDescent="0.3">
      <c r="A153" s="1" t="s">
        <v>165</v>
      </c>
      <c r="B153" s="1" t="s">
        <v>26</v>
      </c>
      <c r="C153" s="1">
        <v>650000</v>
      </c>
      <c r="D153" s="5">
        <v>21</v>
      </c>
      <c r="E153" s="1" t="s">
        <v>16</v>
      </c>
      <c r="F153" s="1">
        <v>8</v>
      </c>
      <c r="H153" s="1" t="s">
        <v>203</v>
      </c>
      <c r="I153" t="str">
        <f>LEFT(RIGHT(B153,3),2)</f>
        <v>24</v>
      </c>
      <c r="J153" t="e">
        <f>IF(RIGHT(C153,5)="mil €", _xlfn.NUMBERVALUE(LEFT(C153,FIND(" ",C153)-1))*1000,  _xlfn.NUMBERVALUE(LEFT(SUBSTITUTE(C153,",","."),FIND(" ",SUBSTITUTE(C153,",","."))-1))*1000000)</f>
        <v>#VALUE!</v>
      </c>
      <c r="K153">
        <f>_xlfn.NUMBERVALUE(D153)</f>
        <v>21</v>
      </c>
      <c r="L153" s="1" t="s">
        <v>6</v>
      </c>
      <c r="M153" t="e">
        <f>VLOOKUP(F153,$O$3:$P$20,2,0)</f>
        <v>#N/A</v>
      </c>
    </row>
    <row r="154" spans="1:13" x14ac:dyDescent="0.3">
      <c r="A154" s="1" t="s">
        <v>166</v>
      </c>
      <c r="B154" s="1" t="s">
        <v>54</v>
      </c>
      <c r="C154" s="1">
        <v>3500000</v>
      </c>
      <c r="D154" s="5">
        <v>10</v>
      </c>
      <c r="E154" s="1" t="s">
        <v>22</v>
      </c>
      <c r="F154" s="1">
        <v>8</v>
      </c>
      <c r="H154" s="1" t="s">
        <v>204</v>
      </c>
      <c r="I154" t="str">
        <f>LEFT(RIGHT(B154,3),2)</f>
        <v>23</v>
      </c>
      <c r="J154" t="e">
        <f>IF(RIGHT(C154,5)="mil €", _xlfn.NUMBERVALUE(LEFT(C154,FIND(" ",C154)-1))*1000,  _xlfn.NUMBERVALUE(LEFT(SUBSTITUTE(C154,",","."),FIND(" ",SUBSTITUTE(C154,",","."))-1))*1000000)</f>
        <v>#VALUE!</v>
      </c>
      <c r="K154">
        <f>_xlfn.NUMBERVALUE(D154)</f>
        <v>10</v>
      </c>
      <c r="L154" s="1" t="s">
        <v>6</v>
      </c>
      <c r="M154" t="e">
        <f>VLOOKUP(F154,$O$3:$P$20,2,0)</f>
        <v>#N/A</v>
      </c>
    </row>
    <row r="155" spans="1:13" x14ac:dyDescent="0.3">
      <c r="A155" s="1" t="s">
        <v>167</v>
      </c>
      <c r="B155" s="1" t="s">
        <v>54</v>
      </c>
      <c r="C155" s="1">
        <v>400000</v>
      </c>
      <c r="D155" s="5">
        <v>20</v>
      </c>
      <c r="E155" s="1" t="s">
        <v>28</v>
      </c>
      <c r="F155" s="1">
        <v>8</v>
      </c>
      <c r="H155" s="1" t="s">
        <v>205</v>
      </c>
      <c r="I155" t="str">
        <f>LEFT(RIGHT(B155,3),2)</f>
        <v>23</v>
      </c>
      <c r="J155" t="e">
        <f>IF(RIGHT(C155,5)="mil €", _xlfn.NUMBERVALUE(LEFT(C155,FIND(" ",C155)-1))*1000,  _xlfn.NUMBERVALUE(LEFT(SUBSTITUTE(C155,",","."),FIND(" ",SUBSTITUTE(C155,",","."))-1))*1000000)</f>
        <v>#VALUE!</v>
      </c>
      <c r="K155">
        <f>_xlfn.NUMBERVALUE(D155)</f>
        <v>20</v>
      </c>
      <c r="L155" s="1" t="s">
        <v>6</v>
      </c>
      <c r="M155" t="e">
        <f>VLOOKUP(F155,$O$3:$P$20,2,0)</f>
        <v>#N/A</v>
      </c>
    </row>
    <row r="156" spans="1:13" x14ac:dyDescent="0.3">
      <c r="A156" s="1" t="s">
        <v>168</v>
      </c>
      <c r="B156" s="1" t="s">
        <v>54</v>
      </c>
      <c r="C156" s="1">
        <v>300000</v>
      </c>
      <c r="D156" s="5">
        <v>9</v>
      </c>
      <c r="E156" s="1" t="s">
        <v>30</v>
      </c>
      <c r="F156" s="1">
        <v>8</v>
      </c>
      <c r="H156" s="1" t="s">
        <v>206</v>
      </c>
      <c r="I156" t="str">
        <f>LEFT(RIGHT(B156,3),2)</f>
        <v>23</v>
      </c>
      <c r="J156" t="e">
        <f>IF(RIGHT(C156,5)="mil €", _xlfn.NUMBERVALUE(LEFT(C156,FIND(" ",C156)-1))*1000,  _xlfn.NUMBERVALUE(LEFT(SUBSTITUTE(C156,",","."),FIND(" ",SUBSTITUTE(C156,",","."))-1))*1000000)</f>
        <v>#VALUE!</v>
      </c>
      <c r="K156">
        <f>_xlfn.NUMBERVALUE(D156)</f>
        <v>9</v>
      </c>
      <c r="L156" s="1" t="s">
        <v>13</v>
      </c>
      <c r="M156" t="e">
        <f>VLOOKUP(F156,$O$3:$P$20,2,0)</f>
        <v>#N/A</v>
      </c>
    </row>
    <row r="157" spans="1:13" x14ac:dyDescent="0.3">
      <c r="A157" s="1" t="s">
        <v>169</v>
      </c>
      <c r="B157" s="1" t="s">
        <v>51</v>
      </c>
      <c r="C157" s="1">
        <v>150000</v>
      </c>
      <c r="D157" s="5">
        <v>90</v>
      </c>
      <c r="E157" s="1" t="s">
        <v>30</v>
      </c>
      <c r="F157" s="1">
        <v>8</v>
      </c>
      <c r="H157" s="1" t="s">
        <v>207</v>
      </c>
      <c r="I157" t="str">
        <f>LEFT(RIGHT(B157,3),2)</f>
        <v>19</v>
      </c>
      <c r="J157" t="e">
        <f>IF(RIGHT(C157,5)="mil €", _xlfn.NUMBERVALUE(LEFT(C157,FIND(" ",C157)-1))*1000,  _xlfn.NUMBERVALUE(LEFT(SUBSTITUTE(C157,",","."),FIND(" ",SUBSTITUTE(C157,",","."))-1))*1000000)</f>
        <v>#VALUE!</v>
      </c>
      <c r="K157">
        <f>_xlfn.NUMBERVALUE(D157)</f>
        <v>90</v>
      </c>
      <c r="L157" s="1" t="s">
        <v>20</v>
      </c>
      <c r="M157" t="e">
        <f>VLOOKUP(F157,$O$3:$P$20,2,0)</f>
        <v>#N/A</v>
      </c>
    </row>
    <row r="158" spans="1:13" x14ac:dyDescent="0.3">
      <c r="A158" s="1" t="s">
        <v>171</v>
      </c>
      <c r="B158" s="1" t="s">
        <v>15</v>
      </c>
      <c r="C158" s="1">
        <v>1500000</v>
      </c>
      <c r="D158" s="5">
        <v>94</v>
      </c>
      <c r="E158" s="1" t="s">
        <v>5</v>
      </c>
      <c r="F158" s="1">
        <v>9</v>
      </c>
      <c r="H158" s="1" t="s">
        <v>208</v>
      </c>
      <c r="I158" t="str">
        <f>LEFT(RIGHT(B158,3),2)</f>
        <v>27</v>
      </c>
      <c r="J158" t="e">
        <f>IF(RIGHT(C158,5)="mil €", _xlfn.NUMBERVALUE(LEFT(C158,FIND(" ",C158)-1))*1000,  _xlfn.NUMBERVALUE(LEFT(SUBSTITUTE(C158,",","."),FIND(" ",SUBSTITUTE(C158,",","."))-1))*1000000)</f>
        <v>#VALUE!</v>
      </c>
      <c r="K158">
        <f>_xlfn.NUMBERVALUE(D158)</f>
        <v>94</v>
      </c>
      <c r="L158" s="1" t="s">
        <v>20</v>
      </c>
      <c r="M158" t="e">
        <f>VLOOKUP(F158,$O$3:$P$20,2,0)</f>
        <v>#N/A</v>
      </c>
    </row>
    <row r="159" spans="1:13" x14ac:dyDescent="0.3">
      <c r="A159" s="1" t="s">
        <v>172</v>
      </c>
      <c r="B159" s="1" t="s">
        <v>125</v>
      </c>
      <c r="C159" s="1">
        <v>350000</v>
      </c>
      <c r="D159" s="5">
        <v>32</v>
      </c>
      <c r="E159" s="1" t="s">
        <v>5</v>
      </c>
      <c r="F159" s="1">
        <v>9</v>
      </c>
      <c r="H159" s="1" t="s">
        <v>209</v>
      </c>
      <c r="I159" t="str">
        <f>LEFT(RIGHT(B159,3),2)</f>
        <v>26</v>
      </c>
      <c r="J159" t="e">
        <f>IF(RIGHT(C159,5)="mil €", _xlfn.NUMBERVALUE(LEFT(C159,FIND(" ",C159)-1))*1000,  _xlfn.NUMBERVALUE(LEFT(SUBSTITUTE(C159,",","."),FIND(" ",SUBSTITUTE(C159,",","."))-1))*1000000)</f>
        <v>#VALUE!</v>
      </c>
      <c r="K159">
        <f>_xlfn.NUMBERVALUE(D159)</f>
        <v>32</v>
      </c>
      <c r="L159" s="1" t="s">
        <v>25</v>
      </c>
      <c r="M159" t="e">
        <f>VLOOKUP(F159,$O$3:$P$20,2,0)</f>
        <v>#N/A</v>
      </c>
    </row>
    <row r="160" spans="1:13" x14ac:dyDescent="0.3">
      <c r="A160" s="1" t="s">
        <v>173</v>
      </c>
      <c r="B160" s="1" t="s">
        <v>125</v>
      </c>
      <c r="C160" s="1">
        <v>1500000</v>
      </c>
      <c r="D160" s="5">
        <v>4</v>
      </c>
      <c r="E160" s="1" t="s">
        <v>6</v>
      </c>
      <c r="F160" s="1">
        <v>9</v>
      </c>
      <c r="H160" s="1" t="s">
        <v>210</v>
      </c>
      <c r="I160" t="str">
        <f>LEFT(RIGHT(B160,3),2)</f>
        <v>26</v>
      </c>
      <c r="J160" t="e">
        <f>IF(RIGHT(C160,5)="mil €", _xlfn.NUMBERVALUE(LEFT(C160,FIND(" ",C160)-1))*1000,  _xlfn.NUMBERVALUE(LEFT(SUBSTITUTE(C160,",","."),FIND(" ",SUBSTITUTE(C160,",","."))-1))*1000000)</f>
        <v>#VALUE!</v>
      </c>
      <c r="K160">
        <f>_xlfn.NUMBERVALUE(D160)</f>
        <v>4</v>
      </c>
      <c r="L160" s="1" t="s">
        <v>28</v>
      </c>
      <c r="M160" t="e">
        <f>VLOOKUP(F160,$O$3:$P$20,2,0)</f>
        <v>#N/A</v>
      </c>
    </row>
    <row r="161" spans="1:13" x14ac:dyDescent="0.3">
      <c r="A161" s="1" t="s">
        <v>174</v>
      </c>
      <c r="B161" s="1" t="s">
        <v>61</v>
      </c>
      <c r="C161" s="1">
        <v>1500000</v>
      </c>
      <c r="D161" s="5">
        <v>18</v>
      </c>
      <c r="E161" s="1" t="s">
        <v>13</v>
      </c>
      <c r="F161" s="1">
        <v>9</v>
      </c>
      <c r="H161" s="1" t="s">
        <v>211</v>
      </c>
      <c r="I161" t="str">
        <f>LEFT(RIGHT(B161,3),2)</f>
        <v>25</v>
      </c>
      <c r="J161" t="e">
        <f>IF(RIGHT(C161,5)="mil €", _xlfn.NUMBERVALUE(LEFT(C161,FIND(" ",C161)-1))*1000,  _xlfn.NUMBERVALUE(LEFT(SUBSTITUTE(C161,",","."),FIND(" ",SUBSTITUTE(C161,",","."))-1))*1000000)</f>
        <v>#VALUE!</v>
      </c>
      <c r="K161">
        <f>_xlfn.NUMBERVALUE(D161)</f>
        <v>18</v>
      </c>
      <c r="L161" s="1" t="s">
        <v>28</v>
      </c>
      <c r="M161" t="e">
        <f>VLOOKUP(F161,$O$3:$P$20,2,0)</f>
        <v>#N/A</v>
      </c>
    </row>
    <row r="162" spans="1:13" x14ac:dyDescent="0.3">
      <c r="A162" s="1" t="s">
        <v>175</v>
      </c>
      <c r="B162" s="1" t="s">
        <v>15</v>
      </c>
      <c r="C162" s="1">
        <v>700000</v>
      </c>
      <c r="D162" s="5">
        <v>21</v>
      </c>
      <c r="E162" s="1" t="s">
        <v>16</v>
      </c>
      <c r="F162" s="1">
        <v>9</v>
      </c>
      <c r="H162" s="1" t="s">
        <v>212</v>
      </c>
      <c r="I162" t="str">
        <f>LEFT(RIGHT(B162,3),2)</f>
        <v>27</v>
      </c>
      <c r="J162" t="e">
        <f>IF(RIGHT(C162,5)="mil €", _xlfn.NUMBERVALUE(LEFT(C162,FIND(" ",C162)-1))*1000,  _xlfn.NUMBERVALUE(LEFT(SUBSTITUTE(C162,",","."),FIND(" ",SUBSTITUTE(C162,",","."))-1))*1000000)</f>
        <v>#VALUE!</v>
      </c>
      <c r="K162">
        <f>_xlfn.NUMBERVALUE(D162)</f>
        <v>21</v>
      </c>
      <c r="L162" s="1" t="s">
        <v>28</v>
      </c>
      <c r="M162" t="e">
        <f>VLOOKUP(F162,$O$3:$P$20,2,0)</f>
        <v>#N/A</v>
      </c>
    </row>
    <row r="163" spans="1:13" x14ac:dyDescent="0.3">
      <c r="A163" s="1" t="s">
        <v>176</v>
      </c>
      <c r="B163" s="1" t="s">
        <v>75</v>
      </c>
      <c r="C163" s="1">
        <v>600000</v>
      </c>
      <c r="D163" s="5">
        <v>25</v>
      </c>
      <c r="E163" s="1" t="s">
        <v>16</v>
      </c>
      <c r="F163" s="1">
        <v>9</v>
      </c>
      <c r="H163" s="1" t="s">
        <v>213</v>
      </c>
      <c r="I163" t="str">
        <f>LEFT(RIGHT(B163,3),2)</f>
        <v>28</v>
      </c>
      <c r="J163" t="e">
        <f>IF(RIGHT(C163,5)="mil €", _xlfn.NUMBERVALUE(LEFT(C163,FIND(" ",C163)-1))*1000,  _xlfn.NUMBERVALUE(LEFT(SUBSTITUTE(C163,",","."),FIND(" ",SUBSTITUTE(C163,",","."))-1))*1000000)</f>
        <v>#VALUE!</v>
      </c>
      <c r="K163">
        <f>_xlfn.NUMBERVALUE(D163)</f>
        <v>25</v>
      </c>
      <c r="L163" s="1" t="s">
        <v>30</v>
      </c>
      <c r="M163" t="e">
        <f>VLOOKUP(F163,$O$3:$P$20,2,0)</f>
        <v>#N/A</v>
      </c>
    </row>
    <row r="164" spans="1:13" x14ac:dyDescent="0.3">
      <c r="A164" s="1" t="s">
        <v>177</v>
      </c>
      <c r="B164" s="1" t="s">
        <v>47</v>
      </c>
      <c r="C164" s="1">
        <v>700000</v>
      </c>
      <c r="D164" s="5">
        <v>20</v>
      </c>
      <c r="E164" s="1" t="s">
        <v>22</v>
      </c>
      <c r="F164" s="1">
        <v>9</v>
      </c>
      <c r="H164" s="1" t="s">
        <v>214</v>
      </c>
      <c r="I164" t="str">
        <f>LEFT(RIGHT(B164,3),2)</f>
        <v>20</v>
      </c>
      <c r="J164" t="e">
        <f>IF(RIGHT(C164,5)="mil €", _xlfn.NUMBERVALUE(LEFT(C164,FIND(" ",C164)-1))*1000,  _xlfn.NUMBERVALUE(LEFT(SUBSTITUTE(C164,",","."),FIND(" ",SUBSTITUTE(C164,",","."))-1))*1000000)</f>
        <v>#VALUE!</v>
      </c>
      <c r="K164">
        <f>_xlfn.NUMBERVALUE(D164)</f>
        <v>20</v>
      </c>
      <c r="L164" s="1" t="s">
        <v>30</v>
      </c>
      <c r="M164" t="e">
        <f>VLOOKUP(F164,$O$3:$P$20,2,0)</f>
        <v>#N/A</v>
      </c>
    </row>
    <row r="165" spans="1:13" x14ac:dyDescent="0.3">
      <c r="A165" s="1" t="s">
        <v>178</v>
      </c>
      <c r="B165" s="1" t="s">
        <v>49</v>
      </c>
      <c r="C165" s="1">
        <v>500000</v>
      </c>
      <c r="D165" s="5">
        <v>11</v>
      </c>
      <c r="E165" s="1" t="s">
        <v>25</v>
      </c>
      <c r="F165" s="1">
        <v>9</v>
      </c>
      <c r="H165" s="1" t="s">
        <v>215</v>
      </c>
      <c r="I165" t="str">
        <f>LEFT(RIGHT(B165,3),2)</f>
        <v>22</v>
      </c>
      <c r="J165" t="e">
        <f>IF(RIGHT(C165,5)="mil €", _xlfn.NUMBERVALUE(LEFT(C165,FIND(" ",C165)-1))*1000,  _xlfn.NUMBERVALUE(LEFT(SUBSTITUTE(C165,",","."),FIND(" ",SUBSTITUTE(C165,",","."))-1))*1000000)</f>
        <v>#VALUE!</v>
      </c>
      <c r="K165">
        <f>_xlfn.NUMBERVALUE(D165)</f>
        <v>11</v>
      </c>
      <c r="L165" s="1" t="s">
        <v>30</v>
      </c>
      <c r="M165" t="e">
        <f>VLOOKUP(F165,$O$3:$P$20,2,0)</f>
        <v>#N/A</v>
      </c>
    </row>
    <row r="166" spans="1:13" x14ac:dyDescent="0.3">
      <c r="A166" s="1" t="s">
        <v>145</v>
      </c>
      <c r="B166" s="1" t="s">
        <v>95</v>
      </c>
      <c r="C166" s="1">
        <v>200000</v>
      </c>
      <c r="D166" s="5">
        <v>99</v>
      </c>
      <c r="E166" s="1" t="s">
        <v>5</v>
      </c>
      <c r="F166" s="1">
        <v>10</v>
      </c>
      <c r="H166" s="1" t="s">
        <v>217</v>
      </c>
      <c r="I166" t="str">
        <f>LEFT(RIGHT(B166,3),2)</f>
        <v>33</v>
      </c>
      <c r="J166" t="e">
        <f>IF(RIGHT(C166,5)="mil €", _xlfn.NUMBERVALUE(LEFT(C166,FIND(" ",C166)-1))*1000,  _xlfn.NUMBERVALUE(LEFT(SUBSTITUTE(C166,",","."),FIND(" ",SUBSTITUTE(C166,",","."))-1))*1000000)</f>
        <v>#VALUE!</v>
      </c>
      <c r="K166">
        <f>_xlfn.NUMBERVALUE(D166)</f>
        <v>99</v>
      </c>
      <c r="L166" s="1" t="s">
        <v>5</v>
      </c>
      <c r="M166" t="e">
        <f>VLOOKUP(F166,$O$3:$P$20,2,0)</f>
        <v>#N/A</v>
      </c>
    </row>
    <row r="167" spans="1:13" x14ac:dyDescent="0.3">
      <c r="A167" s="1" t="s">
        <v>146</v>
      </c>
      <c r="B167" s="1" t="s">
        <v>54</v>
      </c>
      <c r="C167" s="1">
        <v>100000</v>
      </c>
      <c r="D167" s="5">
        <v>97</v>
      </c>
      <c r="E167" s="1" t="s">
        <v>5</v>
      </c>
      <c r="F167" s="1">
        <v>10</v>
      </c>
      <c r="H167" s="1" t="s">
        <v>218</v>
      </c>
      <c r="I167" t="str">
        <f>LEFT(RIGHT(B167,3),2)</f>
        <v>23</v>
      </c>
      <c r="J167" t="e">
        <f>IF(RIGHT(C167,5)="mil €", _xlfn.NUMBERVALUE(LEFT(C167,FIND(" ",C167)-1))*1000,  _xlfn.NUMBERVALUE(LEFT(SUBSTITUTE(C167,",","."),FIND(" ",SUBSTITUTE(C167,",","."))-1))*1000000)</f>
        <v>#VALUE!</v>
      </c>
      <c r="K167">
        <f>_xlfn.NUMBERVALUE(D167)</f>
        <v>97</v>
      </c>
      <c r="L167" s="1" t="s">
        <v>5</v>
      </c>
      <c r="M167" t="e">
        <f>VLOOKUP(F167,$O$3:$P$20,2,0)</f>
        <v>#N/A</v>
      </c>
    </row>
    <row r="168" spans="1:13" x14ac:dyDescent="0.3">
      <c r="A168" s="1" t="s">
        <v>147</v>
      </c>
      <c r="B168" s="1" t="s">
        <v>75</v>
      </c>
      <c r="C168" s="1">
        <v>1000000</v>
      </c>
      <c r="D168" s="5">
        <v>3</v>
      </c>
      <c r="E168" s="1" t="s">
        <v>6</v>
      </c>
      <c r="F168" s="1">
        <v>10</v>
      </c>
      <c r="H168" s="1" t="s">
        <v>219</v>
      </c>
      <c r="I168" t="str">
        <f>LEFT(RIGHT(B168,3),2)</f>
        <v>28</v>
      </c>
      <c r="J168" t="e">
        <f>IF(RIGHT(C168,5)="mil €", _xlfn.NUMBERVALUE(LEFT(C168,FIND(" ",C168)-1))*1000,  _xlfn.NUMBERVALUE(LEFT(SUBSTITUTE(C168,",","."),FIND(" ",SUBSTITUTE(C168,",","."))-1))*1000000)</f>
        <v>#VALUE!</v>
      </c>
      <c r="K168">
        <f>_xlfn.NUMBERVALUE(D168)</f>
        <v>3</v>
      </c>
      <c r="L168" s="1" t="s">
        <v>5</v>
      </c>
      <c r="M168" t="e">
        <f>VLOOKUP(F168,$O$3:$P$20,2,0)</f>
        <v>#N/A</v>
      </c>
    </row>
    <row r="169" spans="1:13" x14ac:dyDescent="0.3">
      <c r="A169" s="1" t="s">
        <v>148</v>
      </c>
      <c r="B169" s="1" t="s">
        <v>26</v>
      </c>
      <c r="C169" s="1">
        <v>500000</v>
      </c>
      <c r="D169" s="5">
        <v>17</v>
      </c>
      <c r="E169" s="1" t="s">
        <v>6</v>
      </c>
      <c r="F169" s="1">
        <v>10</v>
      </c>
      <c r="H169" s="1" t="s">
        <v>220</v>
      </c>
      <c r="I169" t="str">
        <f>LEFT(RIGHT(B169,3),2)</f>
        <v>24</v>
      </c>
      <c r="J169" t="e">
        <f>IF(RIGHT(C169,5)="mil €", _xlfn.NUMBERVALUE(LEFT(C169,FIND(" ",C169)-1))*1000,  _xlfn.NUMBERVALUE(LEFT(SUBSTITUTE(C169,",","."),FIND(" ",SUBSTITUTE(C169,",","."))-1))*1000000)</f>
        <v>#VALUE!</v>
      </c>
      <c r="K169">
        <f>_xlfn.NUMBERVALUE(D169)</f>
        <v>17</v>
      </c>
      <c r="L169" s="1" t="s">
        <v>6</v>
      </c>
      <c r="M169" t="e">
        <f>VLOOKUP(F169,$O$3:$P$20,2,0)</f>
        <v>#N/A</v>
      </c>
    </row>
    <row r="170" spans="1:13" x14ac:dyDescent="0.3">
      <c r="A170" s="1" t="s">
        <v>138</v>
      </c>
      <c r="B170" s="1" t="s">
        <v>42</v>
      </c>
      <c r="C170" s="1">
        <v>300000</v>
      </c>
      <c r="D170" s="5">
        <v>5</v>
      </c>
      <c r="E170" s="1" t="s">
        <v>6</v>
      </c>
      <c r="F170" s="1">
        <v>10</v>
      </c>
      <c r="H170" s="1" t="s">
        <v>221</v>
      </c>
      <c r="I170" t="str">
        <f>LEFT(RIGHT(B170,3),2)</f>
        <v>31</v>
      </c>
      <c r="J170" t="e">
        <f>IF(RIGHT(C170,5)="mil €", _xlfn.NUMBERVALUE(LEFT(C170,FIND(" ",C170)-1))*1000,  _xlfn.NUMBERVALUE(LEFT(SUBSTITUTE(C170,",","."),FIND(" ",SUBSTITUTE(C170,",","."))-1))*1000000)</f>
        <v>#VALUE!</v>
      </c>
      <c r="K170">
        <f>_xlfn.NUMBERVALUE(D170)</f>
        <v>5</v>
      </c>
      <c r="L170" s="1" t="s">
        <v>6</v>
      </c>
      <c r="M170" t="e">
        <f>VLOOKUP(F170,$O$3:$P$20,2,0)</f>
        <v>#N/A</v>
      </c>
    </row>
    <row r="171" spans="1:13" x14ac:dyDescent="0.3">
      <c r="A171" s="1" t="s">
        <v>149</v>
      </c>
      <c r="B171" s="1" t="s">
        <v>75</v>
      </c>
      <c r="C171" s="1">
        <v>700000</v>
      </c>
      <c r="D171" s="5">
        <v>6</v>
      </c>
      <c r="E171" s="1" t="s">
        <v>10</v>
      </c>
      <c r="F171" s="1">
        <v>10</v>
      </c>
      <c r="H171" s="1" t="s">
        <v>222</v>
      </c>
      <c r="I171" t="str">
        <f>LEFT(RIGHT(B171,3),2)</f>
        <v>28</v>
      </c>
      <c r="J171" t="e">
        <f>IF(RIGHT(C171,5)="mil €", _xlfn.NUMBERVALUE(LEFT(C171,FIND(" ",C171)-1))*1000,  _xlfn.NUMBERVALUE(LEFT(SUBSTITUTE(C171,",","."),FIND(" ",SUBSTITUTE(C171,",","."))-1))*1000000)</f>
        <v>#VALUE!</v>
      </c>
      <c r="K171">
        <f>_xlfn.NUMBERVALUE(D171)</f>
        <v>6</v>
      </c>
      <c r="L171" s="1" t="s">
        <v>6</v>
      </c>
      <c r="M171" t="e">
        <f>VLOOKUP(F171,$O$3:$P$20,2,0)</f>
        <v>#N/A</v>
      </c>
    </row>
    <row r="172" spans="1:13" x14ac:dyDescent="0.3">
      <c r="A172" s="1" t="s">
        <v>150</v>
      </c>
      <c r="B172" s="1" t="s">
        <v>36</v>
      </c>
      <c r="C172" s="1">
        <v>250000</v>
      </c>
      <c r="D172" s="5">
        <v>95</v>
      </c>
      <c r="E172" s="1" t="s">
        <v>13</v>
      </c>
      <c r="F172" s="1">
        <v>10</v>
      </c>
      <c r="H172" s="1" t="s">
        <v>223</v>
      </c>
      <c r="I172" t="str">
        <f>LEFT(RIGHT(B172,3),2)</f>
        <v>30</v>
      </c>
      <c r="J172" t="e">
        <f>IF(RIGHT(C172,5)="mil €", _xlfn.NUMBERVALUE(LEFT(C172,FIND(" ",C172)-1))*1000,  _xlfn.NUMBERVALUE(LEFT(SUBSTITUTE(C172,",","."),FIND(" ",SUBSTITUTE(C172,",","."))-1))*1000000)</f>
        <v>#VALUE!</v>
      </c>
      <c r="K172">
        <f>_xlfn.NUMBERVALUE(D172)</f>
        <v>95</v>
      </c>
      <c r="L172" s="1" t="s">
        <v>6</v>
      </c>
      <c r="M172" t="e">
        <f>VLOOKUP(F172,$O$3:$P$20,2,0)</f>
        <v>#N/A</v>
      </c>
    </row>
    <row r="173" spans="1:13" x14ac:dyDescent="0.3">
      <c r="A173" s="1" t="s">
        <v>151</v>
      </c>
      <c r="B173" s="1" t="s">
        <v>125</v>
      </c>
      <c r="C173" s="1">
        <v>4000000</v>
      </c>
      <c r="D173" s="5">
        <v>25</v>
      </c>
      <c r="E173" s="1" t="s">
        <v>16</v>
      </c>
      <c r="F173" s="1">
        <v>10</v>
      </c>
      <c r="H173" s="1" t="s">
        <v>224</v>
      </c>
      <c r="I173" t="str">
        <f>LEFT(RIGHT(B173,3),2)</f>
        <v>26</v>
      </c>
      <c r="J173" t="e">
        <f>IF(RIGHT(C173,5)="mil €", _xlfn.NUMBERVALUE(LEFT(C173,FIND(" ",C173)-1))*1000,  _xlfn.NUMBERVALUE(LEFT(SUBSTITUTE(C173,",","."),FIND(" ",SUBSTITUTE(C173,",","."))-1))*1000000)</f>
        <v>#VALUE!</v>
      </c>
      <c r="K173">
        <f>_xlfn.NUMBERVALUE(D173)</f>
        <v>25</v>
      </c>
      <c r="L173" s="1" t="s">
        <v>10</v>
      </c>
      <c r="M173" t="e">
        <f>VLOOKUP(F173,$O$3:$P$20,2,0)</f>
        <v>#N/A</v>
      </c>
    </row>
    <row r="174" spans="1:13" x14ac:dyDescent="0.3">
      <c r="A174" s="1" t="s">
        <v>152</v>
      </c>
      <c r="B174" s="1" t="s">
        <v>42</v>
      </c>
      <c r="C174" s="1">
        <v>500000</v>
      </c>
      <c r="D174" s="5">
        <v>8</v>
      </c>
      <c r="E174" s="1" t="s">
        <v>16</v>
      </c>
      <c r="F174" s="1">
        <v>10</v>
      </c>
      <c r="H174" s="1" t="s">
        <v>225</v>
      </c>
      <c r="I174" t="str">
        <f>LEFT(RIGHT(B174,3),2)</f>
        <v>31</v>
      </c>
      <c r="J174" t="e">
        <f>IF(RIGHT(C174,5)="mil €", _xlfn.NUMBERVALUE(LEFT(C174,FIND(" ",C174)-1))*1000,  _xlfn.NUMBERVALUE(LEFT(SUBSTITUTE(C174,",","."),FIND(" ",SUBSTITUTE(C174,",","."))-1))*1000000)</f>
        <v>#VALUE!</v>
      </c>
      <c r="K174">
        <f>_xlfn.NUMBERVALUE(D174)</f>
        <v>8</v>
      </c>
      <c r="L174" s="1" t="s">
        <v>10</v>
      </c>
      <c r="M174" t="e">
        <f>VLOOKUP(F174,$O$3:$P$20,2,0)</f>
        <v>#N/A</v>
      </c>
    </row>
    <row r="175" spans="1:13" x14ac:dyDescent="0.3">
      <c r="A175" s="1" t="s">
        <v>153</v>
      </c>
      <c r="B175" s="1" t="s">
        <v>125</v>
      </c>
      <c r="C175" s="1">
        <v>400000</v>
      </c>
      <c r="D175" s="5">
        <v>21</v>
      </c>
      <c r="E175" s="1" t="s">
        <v>16</v>
      </c>
      <c r="F175" s="1">
        <v>10</v>
      </c>
      <c r="H175" s="1" t="s">
        <v>226</v>
      </c>
      <c r="I175" t="str">
        <f>LEFT(RIGHT(B175,3),2)</f>
        <v>26</v>
      </c>
      <c r="J175" t="e">
        <f>IF(RIGHT(C175,5)="mil €", _xlfn.NUMBERVALUE(LEFT(C175,FIND(" ",C175)-1))*1000,  _xlfn.NUMBERVALUE(LEFT(SUBSTITUTE(C175,",","."),FIND(" ",SUBSTITUTE(C175,",","."))-1))*1000000)</f>
        <v>#VALUE!</v>
      </c>
      <c r="K175">
        <f>_xlfn.NUMBERVALUE(D175)</f>
        <v>21</v>
      </c>
      <c r="L175" s="1" t="s">
        <v>10</v>
      </c>
      <c r="M175" t="e">
        <f>VLOOKUP(F175,$O$3:$P$20,2,0)</f>
        <v>#N/A</v>
      </c>
    </row>
    <row r="176" spans="1:13" x14ac:dyDescent="0.3">
      <c r="A176" s="1" t="s">
        <v>154</v>
      </c>
      <c r="B176" s="1" t="s">
        <v>54</v>
      </c>
      <c r="C176" s="1">
        <v>200000</v>
      </c>
      <c r="D176" s="5">
        <v>19</v>
      </c>
      <c r="E176" s="1" t="s">
        <v>16</v>
      </c>
      <c r="F176" s="1">
        <v>10</v>
      </c>
      <c r="H176" s="1" t="s">
        <v>227</v>
      </c>
      <c r="I176" t="str">
        <f>LEFT(RIGHT(B176,3),2)</f>
        <v>23</v>
      </c>
      <c r="J176" t="e">
        <f>IF(RIGHT(C176,5)="mil €", _xlfn.NUMBERVALUE(LEFT(C176,FIND(" ",C176)-1))*1000,  _xlfn.NUMBERVALUE(LEFT(SUBSTITUTE(C176,",","."),FIND(" ",SUBSTITUTE(C176,",","."))-1))*1000000)</f>
        <v>#VALUE!</v>
      </c>
      <c r="K176">
        <f>_xlfn.NUMBERVALUE(D176)</f>
        <v>19</v>
      </c>
      <c r="L176" s="1" t="s">
        <v>13</v>
      </c>
      <c r="M176" t="e">
        <f>VLOOKUP(F176,$O$3:$P$20,2,0)</f>
        <v>#N/A</v>
      </c>
    </row>
    <row r="177" spans="1:13" x14ac:dyDescent="0.3">
      <c r="A177" s="1" t="s">
        <v>155</v>
      </c>
      <c r="B177" s="1" t="s">
        <v>75</v>
      </c>
      <c r="C177" s="1">
        <v>450000</v>
      </c>
      <c r="D177" s="5">
        <v>11</v>
      </c>
      <c r="E177" s="1" t="s">
        <v>22</v>
      </c>
      <c r="F177" s="1">
        <v>10</v>
      </c>
      <c r="H177" s="1" t="s">
        <v>228</v>
      </c>
      <c r="I177" t="str">
        <f>LEFT(RIGHT(B177,3),2)</f>
        <v>28</v>
      </c>
      <c r="J177" t="e">
        <f>IF(RIGHT(C177,5)="mil €", _xlfn.NUMBERVALUE(LEFT(C177,FIND(" ",C177)-1))*1000,  _xlfn.NUMBERVALUE(LEFT(SUBSTITUTE(C177,",","."),FIND(" ",SUBSTITUTE(C177,",","."))-1))*1000000)</f>
        <v>#VALUE!</v>
      </c>
      <c r="K177">
        <f>_xlfn.NUMBERVALUE(D177)</f>
        <v>11</v>
      </c>
      <c r="L177" s="1" t="s">
        <v>16</v>
      </c>
      <c r="M177" t="e">
        <f>VLOOKUP(F177,$O$3:$P$20,2,0)</f>
        <v>#N/A</v>
      </c>
    </row>
    <row r="178" spans="1:13" x14ac:dyDescent="0.3">
      <c r="A178" s="1" t="s">
        <v>156</v>
      </c>
      <c r="B178" s="1" t="s">
        <v>125</v>
      </c>
      <c r="C178" s="1">
        <v>200000</v>
      </c>
      <c r="D178" s="5">
        <v>14</v>
      </c>
      <c r="E178" s="1" t="s">
        <v>22</v>
      </c>
      <c r="F178" s="1">
        <v>10</v>
      </c>
      <c r="H178" s="1" t="s">
        <v>229</v>
      </c>
      <c r="I178" t="str">
        <f>LEFT(RIGHT(B178,3),2)</f>
        <v>26</v>
      </c>
      <c r="J178" t="e">
        <f>IF(RIGHT(C178,5)="mil €", _xlfn.NUMBERVALUE(LEFT(C178,FIND(" ",C178)-1))*1000,  _xlfn.NUMBERVALUE(LEFT(SUBSTITUTE(C178,",","."),FIND(" ",SUBSTITUTE(C178,",","."))-1))*1000000)</f>
        <v>#VALUE!</v>
      </c>
      <c r="K178">
        <f>_xlfn.NUMBERVALUE(D178)</f>
        <v>14</v>
      </c>
      <c r="L178" s="1" t="s">
        <v>16</v>
      </c>
      <c r="M178" t="e">
        <f>VLOOKUP(F178,$O$3:$P$20,2,0)</f>
        <v>#N/A</v>
      </c>
    </row>
    <row r="179" spans="1:13" x14ac:dyDescent="0.3">
      <c r="A179" s="1" t="s">
        <v>157</v>
      </c>
      <c r="B179" s="1" t="s">
        <v>125</v>
      </c>
      <c r="C179" s="1">
        <v>400000</v>
      </c>
      <c r="D179" s="5">
        <v>7</v>
      </c>
      <c r="E179" s="1" t="s">
        <v>25</v>
      </c>
      <c r="F179" s="1">
        <v>10</v>
      </c>
      <c r="H179" s="1" t="s">
        <v>230</v>
      </c>
      <c r="I179" t="str">
        <f>LEFT(RIGHT(B179,3),2)</f>
        <v>26</v>
      </c>
      <c r="J179" t="e">
        <f>IF(RIGHT(C179,5)="mil €", _xlfn.NUMBERVALUE(LEFT(C179,FIND(" ",C179)-1))*1000,  _xlfn.NUMBERVALUE(LEFT(SUBSTITUTE(C179,",","."),FIND(" ",SUBSTITUTE(C179,",","."))-1))*1000000)</f>
        <v>#VALUE!</v>
      </c>
      <c r="K179">
        <f>_xlfn.NUMBERVALUE(D179)</f>
        <v>7</v>
      </c>
      <c r="L179" s="1" t="s">
        <v>20</v>
      </c>
      <c r="M179" t="e">
        <f>VLOOKUP(F179,$O$3:$P$20,2,0)</f>
        <v>#N/A</v>
      </c>
    </row>
    <row r="180" spans="1:13" x14ac:dyDescent="0.3">
      <c r="A180" s="1" t="s">
        <v>158</v>
      </c>
      <c r="B180" s="1" t="s">
        <v>61</v>
      </c>
      <c r="C180" s="1">
        <v>600000</v>
      </c>
      <c r="D180" s="5">
        <v>77</v>
      </c>
      <c r="E180" s="1" t="s">
        <v>30</v>
      </c>
      <c r="F180" s="1">
        <v>10</v>
      </c>
      <c r="H180" s="1" t="s">
        <v>231</v>
      </c>
      <c r="I180" t="str">
        <f>LEFT(RIGHT(B180,3),2)</f>
        <v>25</v>
      </c>
      <c r="J180" t="e">
        <f>IF(RIGHT(C180,5)="mil €", _xlfn.NUMBERVALUE(LEFT(C180,FIND(" ",C180)-1))*1000,  _xlfn.NUMBERVALUE(LEFT(SUBSTITUTE(C180,",","."),FIND(" ",SUBSTITUTE(C180,",","."))-1))*1000000)</f>
        <v>#VALUE!</v>
      </c>
      <c r="K180">
        <f>_xlfn.NUMBERVALUE(D180)</f>
        <v>77</v>
      </c>
      <c r="L180" s="1" t="s">
        <v>20</v>
      </c>
      <c r="M180" t="e">
        <f>VLOOKUP(F180,$O$3:$P$20,2,0)</f>
        <v>#N/A</v>
      </c>
    </row>
    <row r="181" spans="1:13" x14ac:dyDescent="0.3">
      <c r="A181" s="1" t="s">
        <v>120</v>
      </c>
      <c r="B181" s="1" t="s">
        <v>15</v>
      </c>
      <c r="C181" s="1">
        <v>800000</v>
      </c>
      <c r="D181" s="5">
        <v>1</v>
      </c>
      <c r="E181" s="1" t="s">
        <v>5</v>
      </c>
      <c r="F181" s="1">
        <v>11</v>
      </c>
      <c r="H181" s="1" t="s">
        <v>232</v>
      </c>
      <c r="I181" t="str">
        <f>LEFT(RIGHT(B181,3),2)</f>
        <v>27</v>
      </c>
      <c r="J181" t="e">
        <f>IF(RIGHT(C181,5)="mil €", _xlfn.NUMBERVALUE(LEFT(C181,FIND(" ",C181)-1))*1000,  _xlfn.NUMBERVALUE(LEFT(SUBSTITUTE(C181,",","."),FIND(" ",SUBSTITUTE(C181,",","."))-1))*1000000)</f>
        <v>#VALUE!</v>
      </c>
      <c r="K181">
        <f>_xlfn.NUMBERVALUE(D181)</f>
        <v>1</v>
      </c>
      <c r="L181" s="1" t="s">
        <v>20</v>
      </c>
      <c r="M181" t="e">
        <f>VLOOKUP(F181,$O$3:$P$20,2,0)</f>
        <v>#N/A</v>
      </c>
    </row>
    <row r="182" spans="1:13" x14ac:dyDescent="0.3">
      <c r="A182" s="1" t="s">
        <v>121</v>
      </c>
      <c r="B182" s="1" t="s">
        <v>15</v>
      </c>
      <c r="C182" s="1">
        <v>900000</v>
      </c>
      <c r="D182" s="5">
        <v>6</v>
      </c>
      <c r="E182" s="1" t="s">
        <v>6</v>
      </c>
      <c r="F182" s="1">
        <v>11</v>
      </c>
      <c r="H182" s="1" t="s">
        <v>233</v>
      </c>
      <c r="I182" t="str">
        <f>LEFT(RIGHT(B182,3),2)</f>
        <v>27</v>
      </c>
      <c r="J182" t="e">
        <f>IF(RIGHT(C182,5)="mil €", _xlfn.NUMBERVALUE(LEFT(C182,FIND(" ",C182)-1))*1000,  _xlfn.NUMBERVALUE(LEFT(SUBSTITUTE(C182,",","."),FIND(" ",SUBSTITUTE(C182,",","."))-1))*1000000)</f>
        <v>#VALUE!</v>
      </c>
      <c r="K182">
        <f>_xlfn.NUMBERVALUE(D182)</f>
        <v>6</v>
      </c>
      <c r="L182" s="1" t="s">
        <v>20</v>
      </c>
      <c r="M182" t="e">
        <f>VLOOKUP(F182,$O$3:$P$20,2,0)</f>
        <v>#N/A</v>
      </c>
    </row>
    <row r="183" spans="1:13" x14ac:dyDescent="0.3">
      <c r="A183" s="1" t="s">
        <v>122</v>
      </c>
      <c r="B183" s="1" t="s">
        <v>42</v>
      </c>
      <c r="C183" s="1">
        <v>400000</v>
      </c>
      <c r="D183" s="5">
        <v>2</v>
      </c>
      <c r="E183" s="1" t="s">
        <v>6</v>
      </c>
      <c r="F183" s="1">
        <v>11</v>
      </c>
      <c r="H183" s="1" t="s">
        <v>234</v>
      </c>
      <c r="I183" t="str">
        <f>LEFT(RIGHT(B183,3),2)</f>
        <v>31</v>
      </c>
      <c r="J183" t="e">
        <f>IF(RIGHT(C183,5)="mil €", _xlfn.NUMBERVALUE(LEFT(C183,FIND(" ",C183)-1))*1000,  _xlfn.NUMBERVALUE(LEFT(SUBSTITUTE(C183,",","."),FIND(" ",SUBSTITUTE(C183,",","."))-1))*1000000)</f>
        <v>#VALUE!</v>
      </c>
      <c r="K183">
        <f>_xlfn.NUMBERVALUE(D183)</f>
        <v>2</v>
      </c>
      <c r="L183" s="1" t="s">
        <v>22</v>
      </c>
      <c r="M183" t="e">
        <f>VLOOKUP(F183,$O$3:$P$20,2,0)</f>
        <v>#N/A</v>
      </c>
    </row>
    <row r="184" spans="1:13" x14ac:dyDescent="0.3">
      <c r="A184" s="1" t="s">
        <v>123</v>
      </c>
      <c r="B184" s="1" t="s">
        <v>26</v>
      </c>
      <c r="C184" s="1">
        <v>900000</v>
      </c>
      <c r="D184" s="5">
        <v>29</v>
      </c>
      <c r="E184" s="1" t="s">
        <v>13</v>
      </c>
      <c r="F184" s="1">
        <v>11</v>
      </c>
      <c r="H184" s="1" t="s">
        <v>235</v>
      </c>
      <c r="I184" t="str">
        <f>LEFT(RIGHT(B184,3),2)</f>
        <v>24</v>
      </c>
      <c r="J184" t="e">
        <f>IF(RIGHT(C184,5)="mil €", _xlfn.NUMBERVALUE(LEFT(C184,FIND(" ",C184)-1))*1000,  _xlfn.NUMBERVALUE(LEFT(SUBSTITUTE(C184,",","."),FIND(" ",SUBSTITUTE(C184,",","."))-1))*1000000)</f>
        <v>#VALUE!</v>
      </c>
      <c r="K184">
        <f>_xlfn.NUMBERVALUE(D184)</f>
        <v>29</v>
      </c>
      <c r="L184" s="1" t="s">
        <v>22</v>
      </c>
      <c r="M184" t="e">
        <f>VLOOKUP(F184,$O$3:$P$20,2,0)</f>
        <v>#N/A</v>
      </c>
    </row>
    <row r="185" spans="1:13" x14ac:dyDescent="0.3">
      <c r="A185" s="1" t="s">
        <v>124</v>
      </c>
      <c r="B185" s="1" t="s">
        <v>61</v>
      </c>
      <c r="C185" s="1">
        <v>400000</v>
      </c>
      <c r="D185" s="5">
        <v>21</v>
      </c>
      <c r="E185" s="1" t="s">
        <v>13</v>
      </c>
      <c r="F185" s="1">
        <v>11</v>
      </c>
      <c r="H185" s="1" t="s">
        <v>236</v>
      </c>
      <c r="I185" t="str">
        <f>LEFT(RIGHT(B185,3),2)</f>
        <v>25</v>
      </c>
      <c r="J185" t="e">
        <f>IF(RIGHT(C185,5)="mil €", _xlfn.NUMBERVALUE(LEFT(C185,FIND(" ",C185)-1))*1000,  _xlfn.NUMBERVALUE(LEFT(SUBSTITUTE(C185,",","."),FIND(" ",SUBSTITUTE(C185,",","."))-1))*1000000)</f>
        <v>#VALUE!</v>
      </c>
      <c r="K185">
        <f>_xlfn.NUMBERVALUE(D185)</f>
        <v>21</v>
      </c>
      <c r="L185" s="1" t="s">
        <v>25</v>
      </c>
      <c r="M185" t="e">
        <f>VLOOKUP(F185,$O$3:$P$20,2,0)</f>
        <v>#N/A</v>
      </c>
    </row>
    <row r="186" spans="1:13" x14ac:dyDescent="0.3">
      <c r="A186" s="1" t="s">
        <v>126</v>
      </c>
      <c r="B186" s="1" t="s">
        <v>26</v>
      </c>
      <c r="C186" s="1">
        <v>400000</v>
      </c>
      <c r="D186" s="5">
        <v>24</v>
      </c>
      <c r="E186" s="1" t="s">
        <v>16</v>
      </c>
      <c r="F186" s="1">
        <v>11</v>
      </c>
      <c r="H186" s="1" t="s">
        <v>237</v>
      </c>
      <c r="I186" t="str">
        <f>LEFT(RIGHT(B186,3),2)</f>
        <v>24</v>
      </c>
      <c r="J186" t="e">
        <f>IF(RIGHT(C186,5)="mil €", _xlfn.NUMBERVALUE(LEFT(C186,FIND(" ",C186)-1))*1000,  _xlfn.NUMBERVALUE(LEFT(SUBSTITUTE(C186,",","."),FIND(" ",SUBSTITUTE(C186,",","."))-1))*1000000)</f>
        <v>#VALUE!</v>
      </c>
      <c r="K186">
        <f>_xlfn.NUMBERVALUE(D186)</f>
        <v>24</v>
      </c>
      <c r="L186" s="1" t="s">
        <v>25</v>
      </c>
      <c r="M186" t="e">
        <f>VLOOKUP(F186,$O$3:$P$20,2,0)</f>
        <v>#N/A</v>
      </c>
    </row>
    <row r="187" spans="1:13" x14ac:dyDescent="0.3">
      <c r="A187" s="1" t="s">
        <v>127</v>
      </c>
      <c r="B187" s="1" t="s">
        <v>54</v>
      </c>
      <c r="C187" s="1">
        <v>200000</v>
      </c>
      <c r="D187" s="5">
        <v>8</v>
      </c>
      <c r="E187" s="1" t="s">
        <v>20</v>
      </c>
      <c r="F187" s="1">
        <v>11</v>
      </c>
      <c r="H187" s="1" t="s">
        <v>239</v>
      </c>
      <c r="I187" t="str">
        <f>LEFT(RIGHT(B187,3),2)</f>
        <v>23</v>
      </c>
      <c r="J187" t="e">
        <f>IF(RIGHT(C187,5)="mil €", _xlfn.NUMBERVALUE(LEFT(C187,FIND(" ",C187)-1))*1000,  _xlfn.NUMBERVALUE(LEFT(SUBSTITUTE(C187,",","."),FIND(" ",SUBSTITUTE(C187,",","."))-1))*1000000)</f>
        <v>#VALUE!</v>
      </c>
      <c r="K187">
        <f>_xlfn.NUMBERVALUE(D187)</f>
        <v>8</v>
      </c>
      <c r="L187" s="1" t="s">
        <v>28</v>
      </c>
      <c r="M187" t="e">
        <f>VLOOKUP(F187,$O$3:$P$20,2,0)</f>
        <v>#N/A</v>
      </c>
    </row>
    <row r="188" spans="1:13" x14ac:dyDescent="0.3">
      <c r="A188" s="1" t="s">
        <v>128</v>
      </c>
      <c r="B188" s="1" t="s">
        <v>24</v>
      </c>
      <c r="C188" s="1">
        <v>100000</v>
      </c>
      <c r="D188" s="5">
        <v>22</v>
      </c>
      <c r="E188" s="1" t="s">
        <v>20</v>
      </c>
      <c r="F188" s="1">
        <v>11</v>
      </c>
      <c r="H188" s="1" t="s">
        <v>240</v>
      </c>
      <c r="I188" t="str">
        <f>LEFT(RIGHT(B188,3),2)</f>
        <v>36</v>
      </c>
      <c r="J188" t="e">
        <f>IF(RIGHT(C188,5)="mil €", _xlfn.NUMBERVALUE(LEFT(C188,FIND(" ",C188)-1))*1000,  _xlfn.NUMBERVALUE(LEFT(SUBSTITUTE(C188,",","."),FIND(" ",SUBSTITUTE(C188,",","."))-1))*1000000)</f>
        <v>#VALUE!</v>
      </c>
      <c r="K188">
        <f>_xlfn.NUMBERVALUE(D188)</f>
        <v>22</v>
      </c>
      <c r="L188" s="1" t="s">
        <v>28</v>
      </c>
      <c r="M188" t="e">
        <f>VLOOKUP(F188,$O$3:$P$20,2,0)</f>
        <v>#N/A</v>
      </c>
    </row>
    <row r="189" spans="1:13" x14ac:dyDescent="0.3">
      <c r="A189" s="1" t="s">
        <v>129</v>
      </c>
      <c r="B189" s="1" t="s">
        <v>43</v>
      </c>
      <c r="C189" s="1">
        <v>2000000</v>
      </c>
      <c r="D189" s="5">
        <v>16</v>
      </c>
      <c r="E189" s="1" t="s">
        <v>22</v>
      </c>
      <c r="F189" s="1">
        <v>11</v>
      </c>
      <c r="H189" s="1" t="s">
        <v>241</v>
      </c>
      <c r="I189" t="str">
        <f>LEFT(RIGHT(B189,3),2)</f>
        <v>18</v>
      </c>
      <c r="J189" t="e">
        <f>IF(RIGHT(C189,5)="mil €", _xlfn.NUMBERVALUE(LEFT(C189,FIND(" ",C189)-1))*1000,  _xlfn.NUMBERVALUE(LEFT(SUBSTITUTE(C189,",","."),FIND(" ",SUBSTITUTE(C189,",","."))-1))*1000000)</f>
        <v>#VALUE!</v>
      </c>
      <c r="K189">
        <f>_xlfn.NUMBERVALUE(D189)</f>
        <v>16</v>
      </c>
      <c r="L189" s="1" t="s">
        <v>30</v>
      </c>
      <c r="M189" t="e">
        <f>VLOOKUP(F189,$O$3:$P$20,2,0)</f>
        <v>#N/A</v>
      </c>
    </row>
    <row r="190" spans="1:13" x14ac:dyDescent="0.3">
      <c r="A190" s="1" t="s">
        <v>130</v>
      </c>
      <c r="B190" s="1" t="s">
        <v>54</v>
      </c>
      <c r="C190" s="1">
        <v>600000</v>
      </c>
      <c r="D190" s="5">
        <v>23</v>
      </c>
      <c r="E190" s="1" t="s">
        <v>25</v>
      </c>
      <c r="F190" s="1">
        <v>11</v>
      </c>
      <c r="H190" s="1" t="s">
        <v>242</v>
      </c>
      <c r="I190" t="str">
        <f>LEFT(RIGHT(B190,3),2)</f>
        <v>23</v>
      </c>
      <c r="J190" t="e">
        <f>IF(RIGHT(C190,5)="mil €", _xlfn.NUMBERVALUE(LEFT(C190,FIND(" ",C190)-1))*1000,  _xlfn.NUMBERVALUE(LEFT(SUBSTITUTE(C190,",","."),FIND(" ",SUBSTITUTE(C190,",","."))-1))*1000000)</f>
        <v>#VALUE!</v>
      </c>
      <c r="K190">
        <f>_xlfn.NUMBERVALUE(D190)</f>
        <v>23</v>
      </c>
      <c r="L190" s="1" t="s">
        <v>30</v>
      </c>
      <c r="M190" t="e">
        <f>VLOOKUP(F190,$O$3:$P$20,2,0)</f>
        <v>#N/A</v>
      </c>
    </row>
    <row r="191" spans="1:13" x14ac:dyDescent="0.3">
      <c r="A191" s="1" t="s">
        <v>131</v>
      </c>
      <c r="B191" s="1" t="s">
        <v>26</v>
      </c>
      <c r="C191" s="1">
        <v>750000</v>
      </c>
      <c r="D191" s="5">
        <v>7</v>
      </c>
      <c r="E191" s="1" t="s">
        <v>28</v>
      </c>
      <c r="F191" s="1">
        <v>11</v>
      </c>
      <c r="H191" s="1" t="s">
        <v>243</v>
      </c>
      <c r="I191" t="str">
        <f>LEFT(RIGHT(B191,3),2)</f>
        <v>24</v>
      </c>
      <c r="J191" t="e">
        <f>IF(RIGHT(C191,5)="mil €", _xlfn.NUMBERVALUE(LEFT(C191,FIND(" ",C191)-1))*1000,  _xlfn.NUMBERVALUE(LEFT(SUBSTITUTE(C191,",","."),FIND(" ",SUBSTITUTE(C191,",","."))-1))*1000000)</f>
        <v>#VALUE!</v>
      </c>
      <c r="K191">
        <f>_xlfn.NUMBERVALUE(D191)</f>
        <v>7</v>
      </c>
      <c r="L191" s="1" t="s">
        <v>30</v>
      </c>
      <c r="M191" t="e">
        <f>VLOOKUP(F191,$O$3:$P$20,2,0)</f>
        <v>#N/A</v>
      </c>
    </row>
    <row r="192" spans="1:13" x14ac:dyDescent="0.3">
      <c r="A192" s="1" t="s">
        <v>190</v>
      </c>
      <c r="B192" s="1" t="s">
        <v>47</v>
      </c>
      <c r="C192" s="1">
        <v>3000000</v>
      </c>
      <c r="D192" s="5">
        <v>31</v>
      </c>
      <c r="E192" s="1" t="s">
        <v>5</v>
      </c>
      <c r="F192" s="1">
        <v>12</v>
      </c>
      <c r="H192" s="1" t="s">
        <v>245</v>
      </c>
      <c r="I192" t="str">
        <f>LEFT(RIGHT(B192,3),2)</f>
        <v>20</v>
      </c>
      <c r="J192" t="e">
        <f>IF(RIGHT(C192,5)="mil €", _xlfn.NUMBERVALUE(LEFT(C192,FIND(" ",C192)-1))*1000,  _xlfn.NUMBERVALUE(LEFT(SUBSTITUTE(C192,",","."),FIND(" ",SUBSTITUTE(C192,",","."))-1))*1000000)</f>
        <v>#VALUE!</v>
      </c>
      <c r="K192">
        <f>_xlfn.NUMBERVALUE(D192)</f>
        <v>31</v>
      </c>
      <c r="L192" s="1" t="s">
        <v>5</v>
      </c>
      <c r="M192" t="e">
        <f>VLOOKUP(F192,$O$3:$P$20,2,0)</f>
        <v>#N/A</v>
      </c>
    </row>
    <row r="193" spans="1:13" x14ac:dyDescent="0.3">
      <c r="A193" s="1" t="s">
        <v>191</v>
      </c>
      <c r="B193" s="1" t="s">
        <v>26</v>
      </c>
      <c r="C193" s="1">
        <v>400000</v>
      </c>
      <c r="D193" s="5">
        <v>1</v>
      </c>
      <c r="E193" s="1" t="s">
        <v>5</v>
      </c>
      <c r="F193" s="1">
        <v>12</v>
      </c>
      <c r="H193" s="1" t="s">
        <v>246</v>
      </c>
      <c r="I193" t="str">
        <f>LEFT(RIGHT(B193,3),2)</f>
        <v>24</v>
      </c>
      <c r="J193" t="e">
        <f>IF(RIGHT(C193,5)="mil €", _xlfn.NUMBERVALUE(LEFT(C193,FIND(" ",C193)-1))*1000,  _xlfn.NUMBERVALUE(LEFT(SUBSTITUTE(C193,",","."),FIND(" ",SUBSTITUTE(C193,",","."))-1))*1000000)</f>
        <v>#VALUE!</v>
      </c>
      <c r="K193">
        <f>_xlfn.NUMBERVALUE(D193)</f>
        <v>1</v>
      </c>
      <c r="L193" s="1" t="s">
        <v>5</v>
      </c>
      <c r="M193" t="e">
        <f>VLOOKUP(F193,$O$3:$P$20,2,0)</f>
        <v>#N/A</v>
      </c>
    </row>
    <row r="194" spans="1:13" x14ac:dyDescent="0.3">
      <c r="A194" s="1" t="s">
        <v>192</v>
      </c>
      <c r="B194" s="1" t="s">
        <v>49</v>
      </c>
      <c r="C194" s="1">
        <v>1500000</v>
      </c>
      <c r="D194" s="5">
        <v>15</v>
      </c>
      <c r="E194" s="1" t="s">
        <v>6</v>
      </c>
      <c r="F194" s="1">
        <v>12</v>
      </c>
      <c r="H194" s="1" t="s">
        <v>247</v>
      </c>
      <c r="I194" t="str">
        <f>LEFT(RIGHT(B194,3),2)</f>
        <v>22</v>
      </c>
      <c r="J194" t="e">
        <f>IF(RIGHT(C194,5)="mil €", _xlfn.NUMBERVALUE(LEFT(C194,FIND(" ",C194)-1))*1000,  _xlfn.NUMBERVALUE(LEFT(SUBSTITUTE(C194,",","."),FIND(" ",SUBSTITUTE(C194,",","."))-1))*1000000)</f>
        <v>#VALUE!</v>
      </c>
      <c r="K194">
        <f>_xlfn.NUMBERVALUE(D194)</f>
        <v>15</v>
      </c>
      <c r="L194" s="1" t="s">
        <v>5</v>
      </c>
      <c r="M194" t="e">
        <f>VLOOKUP(F194,$O$3:$P$20,2,0)</f>
        <v>#N/A</v>
      </c>
    </row>
    <row r="195" spans="1:13" x14ac:dyDescent="0.3">
      <c r="A195" s="1" t="s">
        <v>193</v>
      </c>
      <c r="B195" s="1" t="s">
        <v>36</v>
      </c>
      <c r="C195" s="1">
        <v>700000</v>
      </c>
      <c r="D195" s="5">
        <v>90</v>
      </c>
      <c r="E195" s="1" t="s">
        <v>13</v>
      </c>
      <c r="F195" s="1">
        <v>12</v>
      </c>
      <c r="H195" s="1" t="s">
        <v>248</v>
      </c>
      <c r="I195" t="str">
        <f>LEFT(RIGHT(B195,3),2)</f>
        <v>30</v>
      </c>
      <c r="J195" t="e">
        <f>IF(RIGHT(C195,5)="mil €", _xlfn.NUMBERVALUE(LEFT(C195,FIND(" ",C195)-1))*1000,  _xlfn.NUMBERVALUE(LEFT(SUBSTITUTE(C195,",","."),FIND(" ",SUBSTITUTE(C195,",","."))-1))*1000000)</f>
        <v>#VALUE!</v>
      </c>
      <c r="K195">
        <f>_xlfn.NUMBERVALUE(D195)</f>
        <v>90</v>
      </c>
      <c r="L195" s="1" t="s">
        <v>5</v>
      </c>
      <c r="M195" t="e">
        <f>VLOOKUP(F195,$O$3:$P$20,2,0)</f>
        <v>#N/A</v>
      </c>
    </row>
    <row r="196" spans="1:13" x14ac:dyDescent="0.3">
      <c r="A196" s="1" t="s">
        <v>194</v>
      </c>
      <c r="B196" s="1" t="s">
        <v>26</v>
      </c>
      <c r="C196" s="1">
        <v>3500000</v>
      </c>
      <c r="D196" s="5">
        <v>88</v>
      </c>
      <c r="E196" s="1" t="s">
        <v>20</v>
      </c>
      <c r="F196" s="1">
        <v>12</v>
      </c>
      <c r="H196" s="1" t="s">
        <v>249</v>
      </c>
      <c r="I196" t="str">
        <f>LEFT(RIGHT(B196,3),2)</f>
        <v>24</v>
      </c>
      <c r="J196" t="e">
        <f>IF(RIGHT(C196,5)="mil €", _xlfn.NUMBERVALUE(LEFT(C196,FIND(" ",C196)-1))*1000,  _xlfn.NUMBERVALUE(LEFT(SUBSTITUTE(C196,",","."),FIND(" ",SUBSTITUTE(C196,",","."))-1))*1000000)</f>
        <v>#VALUE!</v>
      </c>
      <c r="K196">
        <f>_xlfn.NUMBERVALUE(D196)</f>
        <v>88</v>
      </c>
      <c r="L196" s="1" t="s">
        <v>6</v>
      </c>
      <c r="M196" t="e">
        <f>VLOOKUP(F196,$O$3:$P$20,2,0)</f>
        <v>#N/A</v>
      </c>
    </row>
    <row r="197" spans="1:13" x14ac:dyDescent="0.3">
      <c r="A197" s="1" t="s">
        <v>195</v>
      </c>
      <c r="B197" s="1" t="s">
        <v>47</v>
      </c>
      <c r="C197" s="1">
        <v>1000000</v>
      </c>
      <c r="D197" s="5">
        <v>10</v>
      </c>
      <c r="E197" s="1" t="s">
        <v>25</v>
      </c>
      <c r="F197" s="1">
        <v>12</v>
      </c>
      <c r="H197" s="1" t="s">
        <v>250</v>
      </c>
      <c r="I197" t="str">
        <f>LEFT(RIGHT(B197,3),2)</f>
        <v>20</v>
      </c>
      <c r="J197" t="e">
        <f>IF(RIGHT(C197,5)="mil €", _xlfn.NUMBERVALUE(LEFT(C197,FIND(" ",C197)-1))*1000,  _xlfn.NUMBERVALUE(LEFT(SUBSTITUTE(C197,",","."),FIND(" ",SUBSTITUTE(C197,",","."))-1))*1000000)</f>
        <v>#VALUE!</v>
      </c>
      <c r="K197">
        <f>_xlfn.NUMBERVALUE(D197)</f>
        <v>10</v>
      </c>
      <c r="L197" s="1" t="s">
        <v>6</v>
      </c>
      <c r="M197" t="e">
        <f>VLOOKUP(F197,$O$3:$P$20,2,0)</f>
        <v>#N/A</v>
      </c>
    </row>
    <row r="198" spans="1:13" x14ac:dyDescent="0.3">
      <c r="A198" s="1" t="s">
        <v>196</v>
      </c>
      <c r="B198" s="1" t="s">
        <v>125</v>
      </c>
      <c r="C198" s="1">
        <v>1500000</v>
      </c>
      <c r="D198" s="5">
        <v>7</v>
      </c>
      <c r="E198" s="1" t="s">
        <v>28</v>
      </c>
      <c r="F198" s="1">
        <v>12</v>
      </c>
      <c r="H198" s="1" t="s">
        <v>251</v>
      </c>
      <c r="I198" t="str">
        <f>LEFT(RIGHT(B198,3),2)</f>
        <v>26</v>
      </c>
      <c r="J198" t="e">
        <f>IF(RIGHT(C198,5)="mil €", _xlfn.NUMBERVALUE(LEFT(C198,FIND(" ",C198)-1))*1000,  _xlfn.NUMBERVALUE(LEFT(SUBSTITUTE(C198,",","."),FIND(" ",SUBSTITUTE(C198,",","."))-1))*1000000)</f>
        <v>#VALUE!</v>
      </c>
      <c r="K198">
        <f>_xlfn.NUMBERVALUE(D198)</f>
        <v>7</v>
      </c>
      <c r="L198" s="1" t="s">
        <v>6</v>
      </c>
      <c r="M198" t="e">
        <f>VLOOKUP(F198,$O$3:$P$20,2,0)</f>
        <v>#N/A</v>
      </c>
    </row>
    <row r="199" spans="1:13" x14ac:dyDescent="0.3">
      <c r="A199" s="1" t="s">
        <v>197</v>
      </c>
      <c r="B199" s="1" t="s">
        <v>23</v>
      </c>
      <c r="C199" s="1">
        <v>300000</v>
      </c>
      <c r="D199" s="5">
        <v>77</v>
      </c>
      <c r="E199" s="1" t="s">
        <v>30</v>
      </c>
      <c r="F199" s="1">
        <v>12</v>
      </c>
      <c r="H199" s="1" t="s">
        <v>252</v>
      </c>
      <c r="I199" t="str">
        <f>LEFT(RIGHT(B199,3),2)</f>
        <v>17</v>
      </c>
      <c r="J199" t="e">
        <f>IF(RIGHT(C199,5)="mil €", _xlfn.NUMBERVALUE(LEFT(C199,FIND(" ",C199)-1))*1000,  _xlfn.NUMBERVALUE(LEFT(SUBSTITUTE(C199,",","."),FIND(" ",SUBSTITUTE(C199,",","."))-1))*1000000)</f>
        <v>#VALUE!</v>
      </c>
      <c r="K199">
        <f>_xlfn.NUMBERVALUE(D199)</f>
        <v>77</v>
      </c>
      <c r="L199" s="1" t="s">
        <v>6</v>
      </c>
      <c r="M199" t="e">
        <f>VLOOKUP(F199,$O$3:$P$20,2,0)</f>
        <v>#N/A</v>
      </c>
    </row>
    <row r="200" spans="1:13" x14ac:dyDescent="0.3">
      <c r="A200" s="1" t="s">
        <v>180</v>
      </c>
      <c r="B200" s="1" t="s">
        <v>238</v>
      </c>
      <c r="C200" s="1">
        <v>100000</v>
      </c>
      <c r="D200" s="5">
        <v>1</v>
      </c>
      <c r="E200" s="1" t="s">
        <v>5</v>
      </c>
      <c r="F200" s="1">
        <v>13</v>
      </c>
      <c r="H200" s="1" t="s">
        <v>253</v>
      </c>
      <c r="I200" t="str">
        <f>LEFT(RIGHT(B200,3),2)</f>
        <v>40</v>
      </c>
      <c r="J200" t="e">
        <f>IF(RIGHT(C200,5)="mil €", _xlfn.NUMBERVALUE(LEFT(C200,FIND(" ",C200)-1))*1000,  _xlfn.NUMBERVALUE(LEFT(SUBSTITUTE(C200,",","."),FIND(" ",SUBSTITUTE(C200,",","."))-1))*1000000)</f>
        <v>#VALUE!</v>
      </c>
      <c r="K200">
        <f>_xlfn.NUMBERVALUE(D200)</f>
        <v>1</v>
      </c>
      <c r="L200" s="1" t="s">
        <v>6</v>
      </c>
      <c r="M200" t="e">
        <f>VLOOKUP(F200,$O$3:$P$20,2,0)</f>
        <v>#N/A</v>
      </c>
    </row>
    <row r="201" spans="1:13" x14ac:dyDescent="0.3">
      <c r="A201" s="1" t="s">
        <v>181</v>
      </c>
      <c r="B201" s="1" t="s">
        <v>47</v>
      </c>
      <c r="C201" s="1">
        <v>3000000</v>
      </c>
      <c r="D201" s="5">
        <v>21</v>
      </c>
      <c r="E201" s="1" t="s">
        <v>6</v>
      </c>
      <c r="F201" s="1">
        <v>13</v>
      </c>
      <c r="H201" s="1" t="s">
        <v>254</v>
      </c>
      <c r="I201" t="str">
        <f>LEFT(RIGHT(B201,3),2)</f>
        <v>20</v>
      </c>
      <c r="J201" t="e">
        <f>IF(RIGHT(C201,5)="mil €", _xlfn.NUMBERVALUE(LEFT(C201,FIND(" ",C201)-1))*1000,  _xlfn.NUMBERVALUE(LEFT(SUBSTITUTE(C201,",","."),FIND(" ",SUBSTITUTE(C201,",","."))-1))*1000000)</f>
        <v>#VALUE!</v>
      </c>
      <c r="K201">
        <f>_xlfn.NUMBERVALUE(D201)</f>
        <v>21</v>
      </c>
      <c r="L201" s="1" t="s">
        <v>10</v>
      </c>
      <c r="M201" t="e">
        <f>VLOOKUP(F201,$O$3:$P$20,2,0)</f>
        <v>#N/A</v>
      </c>
    </row>
    <row r="202" spans="1:13" x14ac:dyDescent="0.3">
      <c r="A202" s="1" t="s">
        <v>182</v>
      </c>
      <c r="B202" s="1" t="s">
        <v>45</v>
      </c>
      <c r="C202" s="1">
        <v>2000000</v>
      </c>
      <c r="D202" s="5">
        <v>25</v>
      </c>
      <c r="E202" s="1" t="s">
        <v>10</v>
      </c>
      <c r="F202" s="1">
        <v>13</v>
      </c>
      <c r="H202" s="1" t="s">
        <v>255</v>
      </c>
      <c r="I202" t="str">
        <f>LEFT(RIGHT(B202,3),2)</f>
        <v>21</v>
      </c>
      <c r="J202" t="e">
        <f>IF(RIGHT(C202,5)="mil €", _xlfn.NUMBERVALUE(LEFT(C202,FIND(" ",C202)-1))*1000,  _xlfn.NUMBERVALUE(LEFT(SUBSTITUTE(C202,",","."),FIND(" ",SUBSTITUTE(C202,",","."))-1))*1000000)</f>
        <v>#VALUE!</v>
      </c>
      <c r="K202">
        <f>_xlfn.NUMBERVALUE(D202)</f>
        <v>25</v>
      </c>
      <c r="L202" s="1" t="s">
        <v>10</v>
      </c>
      <c r="M202" t="e">
        <f>VLOOKUP(F202,$O$3:$P$20,2,0)</f>
        <v>#N/A</v>
      </c>
    </row>
    <row r="203" spans="1:13" x14ac:dyDescent="0.3">
      <c r="A203" s="1" t="s">
        <v>183</v>
      </c>
      <c r="B203" s="1" t="s">
        <v>54</v>
      </c>
      <c r="C203" s="1">
        <v>4000000</v>
      </c>
      <c r="D203" s="5">
        <v>2</v>
      </c>
      <c r="E203" s="1" t="s">
        <v>13</v>
      </c>
      <c r="F203" s="1">
        <v>13</v>
      </c>
      <c r="H203" s="1" t="s">
        <v>256</v>
      </c>
      <c r="I203" t="str">
        <f>LEFT(RIGHT(B203,3),2)</f>
        <v>23</v>
      </c>
      <c r="J203" t="e">
        <f>IF(RIGHT(C203,5)="mil €", _xlfn.NUMBERVALUE(LEFT(C203,FIND(" ",C203)-1))*1000,  _xlfn.NUMBERVALUE(LEFT(SUBSTITUTE(C203,",","."),FIND(" ",SUBSTITUTE(C203,",","."))-1))*1000000)</f>
        <v>#VALUE!</v>
      </c>
      <c r="K203">
        <f>_xlfn.NUMBERVALUE(D203)</f>
        <v>2</v>
      </c>
      <c r="L203" s="1" t="s">
        <v>13</v>
      </c>
      <c r="M203" t="e">
        <f>VLOOKUP(F203,$O$3:$P$20,2,0)</f>
        <v>#N/A</v>
      </c>
    </row>
    <row r="204" spans="1:13" x14ac:dyDescent="0.3">
      <c r="A204" s="1" t="s">
        <v>184</v>
      </c>
      <c r="B204" s="1" t="s">
        <v>109</v>
      </c>
      <c r="C204" s="1">
        <v>300000</v>
      </c>
      <c r="D204" s="5">
        <v>6</v>
      </c>
      <c r="E204" s="1" t="s">
        <v>16</v>
      </c>
      <c r="F204" s="1">
        <v>13</v>
      </c>
      <c r="H204" s="1" t="s">
        <v>207</v>
      </c>
      <c r="I204" t="str">
        <f>LEFT(RIGHT(B204,3),2)</f>
        <v>34</v>
      </c>
      <c r="J204" t="e">
        <f>IF(RIGHT(C204,5)="mil €", _xlfn.NUMBERVALUE(LEFT(C204,FIND(" ",C204)-1))*1000,  _xlfn.NUMBERVALUE(LEFT(SUBSTITUTE(C204,",","."),FIND(" ",SUBSTITUTE(C204,",","."))-1))*1000000)</f>
        <v>#VALUE!</v>
      </c>
      <c r="K204">
        <f>_xlfn.NUMBERVALUE(D204)</f>
        <v>6</v>
      </c>
      <c r="L204" s="1" t="s">
        <v>13</v>
      </c>
      <c r="M204" t="e">
        <f>VLOOKUP(F204,$O$3:$P$20,2,0)</f>
        <v>#N/A</v>
      </c>
    </row>
    <row r="205" spans="1:13" x14ac:dyDescent="0.3">
      <c r="A205" s="1" t="s">
        <v>186</v>
      </c>
      <c r="B205" s="1" t="s">
        <v>49</v>
      </c>
      <c r="C205" s="1">
        <v>300000</v>
      </c>
      <c r="D205" s="5">
        <v>10</v>
      </c>
      <c r="E205" s="1" t="s">
        <v>20</v>
      </c>
      <c r="F205" s="1">
        <v>13</v>
      </c>
      <c r="H205" s="1" t="s">
        <v>257</v>
      </c>
      <c r="I205" t="str">
        <f>LEFT(RIGHT(B205,3),2)</f>
        <v>22</v>
      </c>
      <c r="J205" t="e">
        <f>IF(RIGHT(C205,5)="mil €", _xlfn.NUMBERVALUE(LEFT(C205,FIND(" ",C205)-1))*1000,  _xlfn.NUMBERVALUE(LEFT(SUBSTITUTE(C205,",","."),FIND(" ",SUBSTITUTE(C205,",","."))-1))*1000000)</f>
        <v>#VALUE!</v>
      </c>
      <c r="K205">
        <f>_xlfn.NUMBERVALUE(D205)</f>
        <v>10</v>
      </c>
      <c r="L205" s="1" t="s">
        <v>16</v>
      </c>
      <c r="M205" t="e">
        <f>VLOOKUP(F205,$O$3:$P$20,2,0)</f>
        <v>#N/A</v>
      </c>
    </row>
    <row r="206" spans="1:13" x14ac:dyDescent="0.3">
      <c r="A206" s="1" t="s">
        <v>187</v>
      </c>
      <c r="B206" s="1" t="s">
        <v>23</v>
      </c>
      <c r="C206" s="1">
        <v>500000</v>
      </c>
      <c r="D206" s="5">
        <v>73</v>
      </c>
      <c r="E206" s="1" t="s">
        <v>28</v>
      </c>
      <c r="F206" s="1">
        <v>13</v>
      </c>
      <c r="H206" s="1" t="s">
        <v>258</v>
      </c>
      <c r="I206" t="str">
        <f>LEFT(RIGHT(B206,3),2)</f>
        <v>17</v>
      </c>
      <c r="J206" t="e">
        <f>IF(RIGHT(C206,5)="mil €", _xlfn.NUMBERVALUE(LEFT(C206,FIND(" ",C206)-1))*1000,  _xlfn.NUMBERVALUE(LEFT(SUBSTITUTE(C206,",","."),FIND(" ",SUBSTITUTE(C206,",","."))-1))*1000000)</f>
        <v>#VALUE!</v>
      </c>
      <c r="K206">
        <f>_xlfn.NUMBERVALUE(D206)</f>
        <v>73</v>
      </c>
      <c r="L206" s="1" t="s">
        <v>16</v>
      </c>
      <c r="M206" t="e">
        <f>VLOOKUP(F206,$O$3:$P$20,2,0)</f>
        <v>#N/A</v>
      </c>
    </row>
    <row r="207" spans="1:13" x14ac:dyDescent="0.3">
      <c r="A207" s="1" t="s">
        <v>188</v>
      </c>
      <c r="B207" s="1" t="s">
        <v>15</v>
      </c>
      <c r="C207" s="1">
        <v>800000</v>
      </c>
      <c r="D207" s="5">
        <v>11</v>
      </c>
      <c r="E207" s="1" t="s">
        <v>30</v>
      </c>
      <c r="F207" s="1">
        <v>13</v>
      </c>
      <c r="H207" s="1" t="s">
        <v>259</v>
      </c>
      <c r="I207" t="str">
        <f>LEFT(RIGHT(B207,3),2)</f>
        <v>27</v>
      </c>
      <c r="J207" t="e">
        <f>IF(RIGHT(C207,5)="mil €", _xlfn.NUMBERVALUE(LEFT(C207,FIND(" ",C207)-1))*1000,  _xlfn.NUMBERVALUE(LEFT(SUBSTITUTE(C207,",","."),FIND(" ",SUBSTITUTE(C207,",","."))-1))*1000000)</f>
        <v>#VALUE!</v>
      </c>
      <c r="K207">
        <f>_xlfn.NUMBERVALUE(D207)</f>
        <v>11</v>
      </c>
      <c r="L207" s="1" t="s">
        <v>20</v>
      </c>
      <c r="M207" t="e">
        <f>VLOOKUP(F207,$O$3:$P$20,2,0)</f>
        <v>#N/A</v>
      </c>
    </row>
    <row r="208" spans="1:13" x14ac:dyDescent="0.3">
      <c r="A208" s="1" t="s">
        <v>58</v>
      </c>
      <c r="B208" s="1" t="s">
        <v>26</v>
      </c>
      <c r="C208" s="1">
        <v>400000</v>
      </c>
      <c r="D208" s="5">
        <v>1</v>
      </c>
      <c r="E208" s="1" t="s">
        <v>5</v>
      </c>
      <c r="F208" s="1">
        <v>14</v>
      </c>
      <c r="H208" s="1" t="s">
        <v>260</v>
      </c>
      <c r="I208" t="str">
        <f>LEFT(RIGHT(B208,3),2)</f>
        <v>24</v>
      </c>
      <c r="J208" t="e">
        <f>IF(RIGHT(C208,5)="mil €", _xlfn.NUMBERVALUE(LEFT(C208,FIND(" ",C208)-1))*1000,  _xlfn.NUMBERVALUE(LEFT(SUBSTITUTE(C208,",","."),FIND(" ",SUBSTITUTE(C208,",","."))-1))*1000000)</f>
        <v>#VALUE!</v>
      </c>
      <c r="K208">
        <f>_xlfn.NUMBERVALUE(D208)</f>
        <v>1</v>
      </c>
      <c r="L208" s="1" t="s">
        <v>20</v>
      </c>
      <c r="M208" t="e">
        <f>VLOOKUP(F208,$O$3:$P$20,2,0)</f>
        <v>#N/A</v>
      </c>
    </row>
    <row r="209" spans="1:13" x14ac:dyDescent="0.3">
      <c r="A209" s="1" t="s">
        <v>59</v>
      </c>
      <c r="B209" s="1" t="s">
        <v>64</v>
      </c>
      <c r="C209" s="1">
        <v>25000</v>
      </c>
      <c r="D209" s="5">
        <v>84</v>
      </c>
      <c r="E209" s="1" t="s">
        <v>5</v>
      </c>
      <c r="F209" s="1">
        <v>14</v>
      </c>
      <c r="H209" s="1" t="s">
        <v>261</v>
      </c>
      <c r="I209" t="str">
        <f>LEFT(RIGHT(B209,3),2)</f>
        <v>37</v>
      </c>
      <c r="J209" t="e">
        <f>IF(RIGHT(C209,5)="mil €", _xlfn.NUMBERVALUE(LEFT(C209,FIND(" ",C209)-1))*1000,  _xlfn.NUMBERVALUE(LEFT(SUBSTITUTE(C209,",","."),FIND(" ",SUBSTITUTE(C209,",","."))-1))*1000000)</f>
        <v>#VALUE!</v>
      </c>
      <c r="K209">
        <f>_xlfn.NUMBERVALUE(D209)</f>
        <v>84</v>
      </c>
      <c r="L209" s="1" t="s">
        <v>25</v>
      </c>
      <c r="M209" t="e">
        <f>VLOOKUP(F209,$O$3:$P$20,2,0)</f>
        <v>#N/A</v>
      </c>
    </row>
    <row r="210" spans="1:13" x14ac:dyDescent="0.3">
      <c r="A210" s="1" t="s">
        <v>60</v>
      </c>
      <c r="B210" s="1" t="s">
        <v>26</v>
      </c>
      <c r="C210" s="1">
        <v>400000</v>
      </c>
      <c r="D210" s="5">
        <v>25</v>
      </c>
      <c r="E210" s="1" t="s">
        <v>6</v>
      </c>
      <c r="F210" s="1">
        <v>14</v>
      </c>
      <c r="H210" s="1" t="s">
        <v>262</v>
      </c>
      <c r="I210" t="str">
        <f>LEFT(RIGHT(B210,3),2)</f>
        <v>24</v>
      </c>
      <c r="J210" t="e">
        <f>IF(RIGHT(C210,5)="mil €", _xlfn.NUMBERVALUE(LEFT(C210,FIND(" ",C210)-1))*1000,  _xlfn.NUMBERVALUE(LEFT(SUBSTITUTE(C210,",","."),FIND(" ",SUBSTITUTE(C210,",","."))-1))*1000000)</f>
        <v>#VALUE!</v>
      </c>
      <c r="K210">
        <f>_xlfn.NUMBERVALUE(D210)</f>
        <v>25</v>
      </c>
      <c r="L210" s="1" t="s">
        <v>25</v>
      </c>
      <c r="M210" t="e">
        <f>VLOOKUP(F210,$O$3:$P$20,2,0)</f>
        <v>#N/A</v>
      </c>
    </row>
    <row r="211" spans="1:13" x14ac:dyDescent="0.3">
      <c r="A211" s="1" t="s">
        <v>62</v>
      </c>
      <c r="B211" s="1" t="s">
        <v>125</v>
      </c>
      <c r="C211" s="1">
        <v>500000</v>
      </c>
      <c r="D211" s="5">
        <v>24</v>
      </c>
      <c r="E211" s="1" t="s">
        <v>10</v>
      </c>
      <c r="F211" s="1">
        <v>14</v>
      </c>
      <c r="H211" s="1" t="s">
        <v>263</v>
      </c>
      <c r="I211" t="str">
        <f>LEFT(RIGHT(B211,3),2)</f>
        <v>26</v>
      </c>
      <c r="J211" t="e">
        <f>IF(RIGHT(C211,5)="mil €", _xlfn.NUMBERVALUE(LEFT(C211,FIND(" ",C211)-1))*1000,  _xlfn.NUMBERVALUE(LEFT(SUBSTITUTE(C211,",","."),FIND(" ",SUBSTITUTE(C211,",","."))-1))*1000000)</f>
        <v>#VALUE!</v>
      </c>
      <c r="K211">
        <f>_xlfn.NUMBERVALUE(D211)</f>
        <v>24</v>
      </c>
      <c r="L211" s="1" t="s">
        <v>28</v>
      </c>
      <c r="M211" t="e">
        <f>VLOOKUP(F211,$O$3:$P$20,2,0)</f>
        <v>#N/A</v>
      </c>
    </row>
    <row r="212" spans="1:13" x14ac:dyDescent="0.3">
      <c r="A212" s="1" t="s">
        <v>63</v>
      </c>
      <c r="B212" s="1" t="s">
        <v>75</v>
      </c>
      <c r="C212" s="1">
        <v>400000</v>
      </c>
      <c r="D212" s="5">
        <v>37</v>
      </c>
      <c r="E212" s="1" t="s">
        <v>10</v>
      </c>
      <c r="F212" s="1">
        <v>14</v>
      </c>
      <c r="H212" s="1" t="s">
        <v>264</v>
      </c>
      <c r="I212" t="str">
        <f>LEFT(RIGHT(B212,3),2)</f>
        <v>28</v>
      </c>
      <c r="J212" t="e">
        <f>IF(RIGHT(C212,5)="mil €", _xlfn.NUMBERVALUE(LEFT(C212,FIND(" ",C212)-1))*1000,  _xlfn.NUMBERVALUE(LEFT(SUBSTITUTE(C212,",","."),FIND(" ",SUBSTITUTE(C212,",","."))-1))*1000000)</f>
        <v>#VALUE!</v>
      </c>
      <c r="K212">
        <f>_xlfn.NUMBERVALUE(D212)</f>
        <v>37</v>
      </c>
      <c r="L212" s="1" t="s">
        <v>28</v>
      </c>
      <c r="M212" t="e">
        <f>VLOOKUP(F212,$O$3:$P$20,2,0)</f>
        <v>#N/A</v>
      </c>
    </row>
    <row r="213" spans="1:13" x14ac:dyDescent="0.3">
      <c r="A213" s="1" t="s">
        <v>65</v>
      </c>
      <c r="B213" s="1" t="s">
        <v>54</v>
      </c>
      <c r="C213" s="1">
        <v>1500000</v>
      </c>
      <c r="D213" s="5">
        <v>39</v>
      </c>
      <c r="E213" s="1" t="s">
        <v>13</v>
      </c>
      <c r="F213" s="1">
        <v>14</v>
      </c>
      <c r="H213" s="1" t="s">
        <v>265</v>
      </c>
      <c r="I213" t="str">
        <f>LEFT(RIGHT(B213,3),2)</f>
        <v>23</v>
      </c>
      <c r="J213" t="e">
        <f>IF(RIGHT(C213,5)="mil €", _xlfn.NUMBERVALUE(LEFT(C213,FIND(" ",C213)-1))*1000,  _xlfn.NUMBERVALUE(LEFT(SUBSTITUTE(C213,",","."),FIND(" ",SUBSTITUTE(C213,",","."))-1))*1000000)</f>
        <v>#VALUE!</v>
      </c>
      <c r="K213">
        <f>_xlfn.NUMBERVALUE(D213)</f>
        <v>39</v>
      </c>
      <c r="L213" s="1" t="s">
        <v>55</v>
      </c>
      <c r="M213" t="e">
        <f>VLOOKUP(F213,$O$3:$P$20,2,0)</f>
        <v>#N/A</v>
      </c>
    </row>
    <row r="214" spans="1:13" x14ac:dyDescent="0.3">
      <c r="A214" s="1" t="s">
        <v>66</v>
      </c>
      <c r="B214" s="1" t="s">
        <v>125</v>
      </c>
      <c r="C214" s="1">
        <v>300000</v>
      </c>
      <c r="D214" s="5">
        <v>8</v>
      </c>
      <c r="E214" s="1" t="s">
        <v>20</v>
      </c>
      <c r="F214" s="1">
        <v>14</v>
      </c>
      <c r="H214" s="1" t="s">
        <v>266</v>
      </c>
      <c r="I214" t="str">
        <f>LEFT(RIGHT(B214,3),2)</f>
        <v>26</v>
      </c>
      <c r="J214" t="e">
        <f>IF(RIGHT(C214,5)="mil €", _xlfn.NUMBERVALUE(LEFT(C214,FIND(" ",C214)-1))*1000,  _xlfn.NUMBERVALUE(LEFT(SUBSTITUTE(C214,",","."),FIND(" ",SUBSTITUTE(C214,",","."))-1))*1000000)</f>
        <v>#VALUE!</v>
      </c>
      <c r="K214">
        <f>_xlfn.NUMBERVALUE(D214)</f>
        <v>8</v>
      </c>
      <c r="L214" s="1" t="s">
        <v>55</v>
      </c>
      <c r="M214" t="e">
        <f>VLOOKUP(F214,$O$3:$P$20,2,0)</f>
        <v>#N/A</v>
      </c>
    </row>
    <row r="215" spans="1:13" x14ac:dyDescent="0.3">
      <c r="A215" s="1" t="s">
        <v>67</v>
      </c>
      <c r="B215" s="1" t="s">
        <v>94</v>
      </c>
      <c r="C215" s="1">
        <v>200000</v>
      </c>
      <c r="D215" s="5">
        <v>17</v>
      </c>
      <c r="E215" s="1" t="s">
        <v>20</v>
      </c>
      <c r="F215" s="1">
        <v>14</v>
      </c>
      <c r="H215" s="1" t="s">
        <v>267</v>
      </c>
      <c r="I215" t="str">
        <f>LEFT(RIGHT(B215,3),2)</f>
        <v>32</v>
      </c>
      <c r="J215" t="e">
        <f>IF(RIGHT(C215,5)="mil €", _xlfn.NUMBERVALUE(LEFT(C215,FIND(" ",C215)-1))*1000,  _xlfn.NUMBERVALUE(LEFT(SUBSTITUTE(C215,",","."),FIND(" ",SUBSTITUTE(C215,",","."))-1))*1000000)</f>
        <v>#VALUE!</v>
      </c>
      <c r="K215">
        <f>_xlfn.NUMBERVALUE(D215)</f>
        <v>17</v>
      </c>
      <c r="L215" s="1" t="s">
        <v>30</v>
      </c>
      <c r="M215" t="e">
        <f>VLOOKUP(F215,$O$3:$P$20,2,0)</f>
        <v>#N/A</v>
      </c>
    </row>
    <row r="216" spans="1:13" x14ac:dyDescent="0.3">
      <c r="A216" s="1" t="s">
        <v>68</v>
      </c>
      <c r="B216" s="1" t="s">
        <v>61</v>
      </c>
      <c r="C216" s="1">
        <v>900000</v>
      </c>
      <c r="D216" s="5">
        <v>20</v>
      </c>
      <c r="E216" s="1" t="s">
        <v>22</v>
      </c>
      <c r="F216" s="1">
        <v>14</v>
      </c>
      <c r="H216" s="1" t="s">
        <v>268</v>
      </c>
      <c r="I216" t="str">
        <f>LEFT(RIGHT(B216,3),2)</f>
        <v>25</v>
      </c>
      <c r="J216" t="e">
        <f>IF(RIGHT(C216,5)="mil €", _xlfn.NUMBERVALUE(LEFT(C216,FIND(" ",C216)-1))*1000,  _xlfn.NUMBERVALUE(LEFT(SUBSTITUTE(C216,",","."),FIND(" ",SUBSTITUTE(C216,",","."))-1))*1000000)</f>
        <v>#VALUE!</v>
      </c>
      <c r="K216">
        <f>_xlfn.NUMBERVALUE(D216)</f>
        <v>20</v>
      </c>
      <c r="L216" s="1" t="s">
        <v>30</v>
      </c>
      <c r="M216" t="e">
        <f>VLOOKUP(F216,$O$3:$P$20,2,0)</f>
        <v>#N/A</v>
      </c>
    </row>
    <row r="217" spans="1:13" x14ac:dyDescent="0.3">
      <c r="A217" s="1" t="s">
        <v>69</v>
      </c>
      <c r="B217" s="1" t="s">
        <v>61</v>
      </c>
      <c r="C217" s="1">
        <v>1000000</v>
      </c>
      <c r="D217" s="5">
        <v>10</v>
      </c>
      <c r="E217" s="1" t="s">
        <v>25</v>
      </c>
      <c r="F217" s="1">
        <v>14</v>
      </c>
      <c r="H217" s="1" t="s">
        <v>269</v>
      </c>
      <c r="I217" t="str">
        <f>LEFT(RIGHT(B217,3),2)</f>
        <v>25</v>
      </c>
      <c r="J217" t="e">
        <f>IF(RIGHT(C217,5)="mil €", _xlfn.NUMBERVALUE(LEFT(C217,FIND(" ",C217)-1))*1000,  _xlfn.NUMBERVALUE(LEFT(SUBSTITUTE(C217,",","."),FIND(" ",SUBSTITUTE(C217,",","."))-1))*1000000)</f>
        <v>#VALUE!</v>
      </c>
      <c r="K217">
        <f>_xlfn.NUMBERVALUE(D217)</f>
        <v>10</v>
      </c>
      <c r="L217" s="1" t="s">
        <v>30</v>
      </c>
      <c r="M217" t="e">
        <f>VLOOKUP(F217,$O$3:$P$20,2,0)</f>
        <v>#N/A</v>
      </c>
    </row>
    <row r="218" spans="1:13" x14ac:dyDescent="0.3">
      <c r="A218" s="1" t="s">
        <v>71</v>
      </c>
      <c r="B218" s="1" t="s">
        <v>94</v>
      </c>
      <c r="C218" s="1">
        <v>200000</v>
      </c>
      <c r="D218" s="5">
        <v>9</v>
      </c>
      <c r="E218" s="1" t="s">
        <v>30</v>
      </c>
      <c r="F218" s="1">
        <v>14</v>
      </c>
      <c r="H218" s="1" t="s">
        <v>270</v>
      </c>
      <c r="I218" t="str">
        <f>LEFT(RIGHT(B218,3),2)</f>
        <v>32</v>
      </c>
      <c r="J218" t="e">
        <f>IF(RIGHT(C218,5)="mil €", _xlfn.NUMBERVALUE(LEFT(C218,FIND(" ",C218)-1))*1000,  _xlfn.NUMBERVALUE(LEFT(SUBSTITUTE(C218,",","."),FIND(" ",SUBSTITUTE(C218,",","."))-1))*1000000)</f>
        <v>#VALUE!</v>
      </c>
      <c r="K218">
        <f>_xlfn.NUMBERVALUE(D218)</f>
        <v>9</v>
      </c>
      <c r="L218" s="1" t="s">
        <v>30</v>
      </c>
      <c r="M218" t="e">
        <f>VLOOKUP(F218,$O$3:$P$20,2,0)</f>
        <v>#N/A</v>
      </c>
    </row>
    <row r="219" spans="1:13" x14ac:dyDescent="0.3">
      <c r="A219" s="1" t="s">
        <v>33</v>
      </c>
      <c r="B219" s="1" t="s">
        <v>70</v>
      </c>
      <c r="C219" s="1">
        <v>400000</v>
      </c>
      <c r="D219" s="5">
        <v>1</v>
      </c>
      <c r="E219" s="1" t="s">
        <v>5</v>
      </c>
      <c r="F219" s="1">
        <v>15</v>
      </c>
      <c r="H219" s="1" t="s">
        <v>272</v>
      </c>
      <c r="I219" t="str">
        <f>LEFT(RIGHT(B219,3),2)</f>
        <v>29</v>
      </c>
      <c r="J219" t="e">
        <f>IF(RIGHT(C219,5)="mil €", _xlfn.NUMBERVALUE(LEFT(C219,FIND(" ",C219)-1))*1000,  _xlfn.NUMBERVALUE(LEFT(SUBSTITUTE(C219,",","."),FIND(" ",SUBSTITUTE(C219,",","."))-1))*1000000)</f>
        <v>#VALUE!</v>
      </c>
      <c r="K219">
        <f>_xlfn.NUMBERVALUE(D219)</f>
        <v>1</v>
      </c>
      <c r="L219" s="1" t="s">
        <v>5</v>
      </c>
      <c r="M219" t="e">
        <f>VLOOKUP(F219,$O$3:$P$20,2,0)</f>
        <v>#N/A</v>
      </c>
    </row>
    <row r="220" spans="1:13" x14ac:dyDescent="0.3">
      <c r="A220" s="1" t="s">
        <v>34</v>
      </c>
      <c r="B220" s="1" t="s">
        <v>26</v>
      </c>
      <c r="C220" s="1">
        <v>300000</v>
      </c>
      <c r="D220" s="5">
        <v>97</v>
      </c>
      <c r="E220" s="1" t="s">
        <v>5</v>
      </c>
      <c r="F220" s="1">
        <v>15</v>
      </c>
      <c r="H220" s="1" t="s">
        <v>273</v>
      </c>
      <c r="I220" t="str">
        <f>LEFT(RIGHT(B220,3),2)</f>
        <v>24</v>
      </c>
      <c r="J220" t="e">
        <f>IF(RIGHT(C220,5)="mil €", _xlfn.NUMBERVALUE(LEFT(C220,FIND(" ",C220)-1))*1000,  _xlfn.NUMBERVALUE(LEFT(SUBSTITUTE(C220,",","."),FIND(" ",SUBSTITUTE(C220,",","."))-1))*1000000)</f>
        <v>#VALUE!</v>
      </c>
      <c r="K220">
        <f>_xlfn.NUMBERVALUE(D220)</f>
        <v>97</v>
      </c>
      <c r="L220" s="1" t="s">
        <v>5</v>
      </c>
      <c r="M220" t="e">
        <f>VLOOKUP(F220,$O$3:$P$20,2,0)</f>
        <v>#N/A</v>
      </c>
    </row>
    <row r="221" spans="1:13" x14ac:dyDescent="0.3">
      <c r="A221" s="1" t="s">
        <v>35</v>
      </c>
      <c r="B221" s="1" t="s">
        <v>49</v>
      </c>
      <c r="C221" s="1">
        <v>200000</v>
      </c>
      <c r="D221" s="5">
        <v>30</v>
      </c>
      <c r="E221" s="1" t="s">
        <v>5</v>
      </c>
      <c r="F221" s="1">
        <v>15</v>
      </c>
      <c r="H221" s="1" t="s">
        <v>274</v>
      </c>
      <c r="I221" t="str">
        <f>LEFT(RIGHT(B221,3),2)</f>
        <v>22</v>
      </c>
      <c r="J221" t="e">
        <f>IF(RIGHT(C221,5)="mil €", _xlfn.NUMBERVALUE(LEFT(C221,FIND(" ",C221)-1))*1000,  _xlfn.NUMBERVALUE(LEFT(SUBSTITUTE(C221,",","."),FIND(" ",SUBSTITUTE(C221,",","."))-1))*1000000)</f>
        <v>#VALUE!</v>
      </c>
      <c r="K221">
        <f>_xlfn.NUMBERVALUE(D221)</f>
        <v>30</v>
      </c>
      <c r="L221" s="1" t="s">
        <v>5</v>
      </c>
      <c r="M221" t="e">
        <f>VLOOKUP(F221,$O$3:$P$20,2,0)</f>
        <v>#N/A</v>
      </c>
    </row>
    <row r="222" spans="1:13" x14ac:dyDescent="0.3">
      <c r="A222" s="1" t="s">
        <v>37</v>
      </c>
      <c r="B222" s="1" t="s">
        <v>26</v>
      </c>
      <c r="C222" s="1">
        <v>700000</v>
      </c>
      <c r="D222" s="5">
        <v>13</v>
      </c>
      <c r="E222" s="1" t="s">
        <v>6</v>
      </c>
      <c r="F222" s="1">
        <v>15</v>
      </c>
      <c r="H222" s="1" t="s">
        <v>275</v>
      </c>
      <c r="I222" t="str">
        <f>LEFT(RIGHT(B222,3),2)</f>
        <v>24</v>
      </c>
      <c r="J222" t="e">
        <f>IF(RIGHT(C222,5)="mil €", _xlfn.NUMBERVALUE(LEFT(C222,FIND(" ",C222)-1))*1000,  _xlfn.NUMBERVALUE(LEFT(SUBSTITUTE(C222,",","."),FIND(" ",SUBSTITUTE(C222,",","."))-1))*1000000)</f>
        <v>#VALUE!</v>
      </c>
      <c r="K222">
        <f>_xlfn.NUMBERVALUE(D222)</f>
        <v>13</v>
      </c>
      <c r="L222" s="1" t="s">
        <v>5</v>
      </c>
      <c r="M222" t="e">
        <f>VLOOKUP(F222,$O$3:$P$20,2,0)</f>
        <v>#N/A</v>
      </c>
    </row>
    <row r="223" spans="1:13" x14ac:dyDescent="0.3">
      <c r="A223" s="1" t="s">
        <v>38</v>
      </c>
      <c r="B223" s="1" t="s">
        <v>36</v>
      </c>
      <c r="C223" s="1">
        <v>250000</v>
      </c>
      <c r="D223" s="5">
        <v>4</v>
      </c>
      <c r="E223" s="1" t="s">
        <v>6</v>
      </c>
      <c r="F223" s="1">
        <v>15</v>
      </c>
      <c r="H223" s="1" t="s">
        <v>276</v>
      </c>
      <c r="I223" t="str">
        <f>LEFT(RIGHT(B223,3),2)</f>
        <v>30</v>
      </c>
      <c r="J223" t="e">
        <f>IF(RIGHT(C223,5)="mil €", _xlfn.NUMBERVALUE(LEFT(C223,FIND(" ",C223)-1))*1000,  _xlfn.NUMBERVALUE(LEFT(SUBSTITUTE(C223,",","."),FIND(" ",SUBSTITUTE(C223,",","."))-1))*1000000)</f>
        <v>#VALUE!</v>
      </c>
      <c r="K223">
        <f>_xlfn.NUMBERVALUE(D223)</f>
        <v>4</v>
      </c>
      <c r="L223" s="1" t="s">
        <v>6</v>
      </c>
      <c r="M223" t="e">
        <f>VLOOKUP(F223,$O$3:$P$20,2,0)</f>
        <v>#N/A</v>
      </c>
    </row>
    <row r="224" spans="1:13" x14ac:dyDescent="0.3">
      <c r="A224" s="1" t="s">
        <v>39</v>
      </c>
      <c r="B224" s="1" t="s">
        <v>26</v>
      </c>
      <c r="C224" s="1">
        <v>200000</v>
      </c>
      <c r="D224" s="5">
        <v>3</v>
      </c>
      <c r="E224" s="1" t="s">
        <v>6</v>
      </c>
      <c r="F224" s="1">
        <v>15</v>
      </c>
      <c r="H224" s="1" t="s">
        <v>277</v>
      </c>
      <c r="I224" t="str">
        <f>LEFT(RIGHT(B224,3),2)</f>
        <v>24</v>
      </c>
      <c r="J224" t="e">
        <f>IF(RIGHT(C224,5)="mil €", _xlfn.NUMBERVALUE(LEFT(C224,FIND(" ",C224)-1))*1000,  _xlfn.NUMBERVALUE(LEFT(SUBSTITUTE(C224,",","."),FIND(" ",SUBSTITUTE(C224,",","."))-1))*1000000)</f>
        <v>#VALUE!</v>
      </c>
      <c r="K224">
        <f>_xlfn.NUMBERVALUE(D224)</f>
        <v>3</v>
      </c>
      <c r="L224" s="1" t="s">
        <v>6</v>
      </c>
      <c r="M224" t="e">
        <f>VLOOKUP(F224,$O$3:$P$20,2,0)</f>
        <v>#N/A</v>
      </c>
    </row>
    <row r="225" spans="1:13" x14ac:dyDescent="0.3">
      <c r="A225" s="1" t="s">
        <v>40</v>
      </c>
      <c r="B225" s="1" t="s">
        <v>26</v>
      </c>
      <c r="C225" s="1">
        <v>500000</v>
      </c>
      <c r="D225" s="5">
        <v>6</v>
      </c>
      <c r="E225" s="1" t="s">
        <v>10</v>
      </c>
      <c r="F225" s="1">
        <v>15</v>
      </c>
      <c r="H225" s="1" t="s">
        <v>278</v>
      </c>
      <c r="I225" t="str">
        <f>LEFT(RIGHT(B225,3),2)</f>
        <v>24</v>
      </c>
      <c r="J225" t="e">
        <f>IF(RIGHT(C225,5)="mil €", _xlfn.NUMBERVALUE(LEFT(C225,FIND(" ",C225)-1))*1000,  _xlfn.NUMBERVALUE(LEFT(SUBSTITUTE(C225,",","."),FIND(" ",SUBSTITUTE(C225,",","."))-1))*1000000)</f>
        <v>#VALUE!</v>
      </c>
      <c r="K225">
        <f>_xlfn.NUMBERVALUE(D225)</f>
        <v>6</v>
      </c>
      <c r="L225" s="1" t="s">
        <v>6</v>
      </c>
      <c r="M225" t="e">
        <f>VLOOKUP(F225,$O$3:$P$20,2,0)</f>
        <v>#N/A</v>
      </c>
    </row>
    <row r="226" spans="1:13" x14ac:dyDescent="0.3">
      <c r="A226" s="1" t="s">
        <v>41</v>
      </c>
      <c r="B226" s="1" t="s">
        <v>15</v>
      </c>
      <c r="C226" s="1">
        <v>700000</v>
      </c>
      <c r="D226" s="5">
        <v>72</v>
      </c>
      <c r="E226" s="1" t="s">
        <v>13</v>
      </c>
      <c r="F226" s="1">
        <v>15</v>
      </c>
      <c r="H226" s="1" t="s">
        <v>279</v>
      </c>
      <c r="I226" t="str">
        <f>LEFT(RIGHT(B226,3),2)</f>
        <v>27</v>
      </c>
      <c r="J226" t="e">
        <f>IF(RIGHT(C226,5)="mil €", _xlfn.NUMBERVALUE(LEFT(C226,FIND(" ",C226)-1))*1000,  _xlfn.NUMBERVALUE(LEFT(SUBSTITUTE(C226,",","."),FIND(" ",SUBSTITUTE(C226,",","."))-1))*1000000)</f>
        <v>#VALUE!</v>
      </c>
      <c r="K226">
        <f>_xlfn.NUMBERVALUE(D226)</f>
        <v>72</v>
      </c>
      <c r="L226" s="1" t="s">
        <v>6</v>
      </c>
      <c r="M226" t="e">
        <f>VLOOKUP(F226,$O$3:$P$20,2,0)</f>
        <v>#N/A</v>
      </c>
    </row>
    <row r="227" spans="1:13" x14ac:dyDescent="0.3">
      <c r="A227" s="1" t="s">
        <v>44</v>
      </c>
      <c r="B227" s="1" t="s">
        <v>64</v>
      </c>
      <c r="C227" s="1">
        <v>50000</v>
      </c>
      <c r="D227" s="5">
        <v>60</v>
      </c>
      <c r="E227" s="1" t="s">
        <v>16</v>
      </c>
      <c r="F227" s="1">
        <v>15</v>
      </c>
      <c r="H227" s="1" t="s">
        <v>280</v>
      </c>
      <c r="I227" t="str">
        <f>LEFT(RIGHT(B227,3),2)</f>
        <v>37</v>
      </c>
      <c r="J227" t="e">
        <f>IF(RIGHT(C227,5)="mil €", _xlfn.NUMBERVALUE(LEFT(C227,FIND(" ",C227)-1))*1000,  _xlfn.NUMBERVALUE(LEFT(SUBSTITUTE(C227,",","."),FIND(" ",SUBSTITUTE(C227,",","."))-1))*1000000)</f>
        <v>#VALUE!</v>
      </c>
      <c r="K227">
        <f>_xlfn.NUMBERVALUE(D227)</f>
        <v>60</v>
      </c>
      <c r="L227" s="1" t="s">
        <v>6</v>
      </c>
      <c r="M227" t="e">
        <f>VLOOKUP(F227,$O$3:$P$20,2,0)</f>
        <v>#N/A</v>
      </c>
    </row>
    <row r="228" spans="1:13" x14ac:dyDescent="0.3">
      <c r="A228" s="1" t="s">
        <v>46</v>
      </c>
      <c r="B228" s="1" t="s">
        <v>94</v>
      </c>
      <c r="C228" s="1">
        <v>200000</v>
      </c>
      <c r="D228" s="5">
        <v>20</v>
      </c>
      <c r="E228" s="1" t="s">
        <v>20</v>
      </c>
      <c r="F228" s="1">
        <v>15</v>
      </c>
      <c r="H228" s="1" t="s">
        <v>281</v>
      </c>
      <c r="I228" t="str">
        <f>LEFT(RIGHT(B228,3),2)</f>
        <v>32</v>
      </c>
      <c r="J228" t="e">
        <f>IF(RIGHT(C228,5)="mil €", _xlfn.NUMBERVALUE(LEFT(C228,FIND(" ",C228)-1))*1000,  _xlfn.NUMBERVALUE(LEFT(SUBSTITUTE(C228,",","."),FIND(" ",SUBSTITUTE(C228,",","."))-1))*1000000)</f>
        <v>#VALUE!</v>
      </c>
      <c r="K228">
        <f>_xlfn.NUMBERVALUE(D228)</f>
        <v>20</v>
      </c>
      <c r="L228" s="1" t="s">
        <v>6</v>
      </c>
      <c r="M228" t="e">
        <f>VLOOKUP(F228,$O$3:$P$20,2,0)</f>
        <v>#N/A</v>
      </c>
    </row>
    <row r="229" spans="1:13" x14ac:dyDescent="0.3">
      <c r="A229" s="1" t="s">
        <v>48</v>
      </c>
      <c r="B229" s="1" t="s">
        <v>49</v>
      </c>
      <c r="C229" s="1">
        <v>125000</v>
      </c>
      <c r="D229" s="5">
        <v>17</v>
      </c>
      <c r="E229" s="1" t="s">
        <v>20</v>
      </c>
      <c r="F229" s="1">
        <v>15</v>
      </c>
      <c r="H229" s="1" t="s">
        <v>282</v>
      </c>
      <c r="I229" t="str">
        <f>LEFT(RIGHT(B229,3),2)</f>
        <v>22</v>
      </c>
      <c r="J229" t="e">
        <f>IF(RIGHT(C229,5)="mil €", _xlfn.NUMBERVALUE(LEFT(C229,FIND(" ",C229)-1))*1000,  _xlfn.NUMBERVALUE(LEFT(SUBSTITUTE(C229,",","."),FIND(" ",SUBSTITUTE(C229,",","."))-1))*1000000)</f>
        <v>#VALUE!</v>
      </c>
      <c r="K229">
        <f>_xlfn.NUMBERVALUE(D229)</f>
        <v>17</v>
      </c>
      <c r="L229" s="1" t="s">
        <v>10</v>
      </c>
      <c r="M229" t="e">
        <f>VLOOKUP(F229,$O$3:$P$20,2,0)</f>
        <v>#N/A</v>
      </c>
    </row>
    <row r="230" spans="1:13" x14ac:dyDescent="0.3">
      <c r="A230" s="1" t="s">
        <v>50</v>
      </c>
      <c r="B230" s="1" t="s">
        <v>125</v>
      </c>
      <c r="C230" s="1">
        <v>350000</v>
      </c>
      <c r="D230" s="5">
        <v>14</v>
      </c>
      <c r="E230" s="1" t="s">
        <v>22</v>
      </c>
      <c r="F230" s="1">
        <v>15</v>
      </c>
      <c r="H230" s="1" t="s">
        <v>283</v>
      </c>
      <c r="I230" t="str">
        <f>LEFT(RIGHT(B230,3),2)</f>
        <v>26</v>
      </c>
      <c r="J230" t="e">
        <f>IF(RIGHT(C230,5)="mil €", _xlfn.NUMBERVALUE(LEFT(C230,FIND(" ",C230)-1))*1000,  _xlfn.NUMBERVALUE(LEFT(SUBSTITUTE(C230,",","."),FIND(" ",SUBSTITUTE(C230,",","."))-1))*1000000)</f>
        <v>#VALUE!</v>
      </c>
      <c r="K230">
        <f>_xlfn.NUMBERVALUE(D230)</f>
        <v>14</v>
      </c>
      <c r="L230" s="1" t="s">
        <v>10</v>
      </c>
      <c r="M230" t="e">
        <f>VLOOKUP(F230,$O$3:$P$20,2,0)</f>
        <v>#N/A</v>
      </c>
    </row>
    <row r="231" spans="1:13" x14ac:dyDescent="0.3">
      <c r="A231" s="1" t="s">
        <v>52</v>
      </c>
      <c r="B231" s="1" t="s">
        <v>42</v>
      </c>
      <c r="C231" s="1">
        <v>350000</v>
      </c>
      <c r="D231" s="5">
        <v>8</v>
      </c>
      <c r="E231" s="1" t="s">
        <v>25</v>
      </c>
      <c r="F231" s="1">
        <v>15</v>
      </c>
      <c r="H231" s="1" t="s">
        <v>284</v>
      </c>
      <c r="I231" t="str">
        <f>LEFT(RIGHT(B231,3),2)</f>
        <v>31</v>
      </c>
      <c r="J231" t="e">
        <f>IF(RIGHT(C231,5)="mil €", _xlfn.NUMBERVALUE(LEFT(C231,FIND(" ",C231)-1))*1000,  _xlfn.NUMBERVALUE(LEFT(SUBSTITUTE(C231,",","."),FIND(" ",SUBSTITUTE(C231,",","."))-1))*1000000)</f>
        <v>#VALUE!</v>
      </c>
      <c r="K231">
        <f>_xlfn.NUMBERVALUE(D231)</f>
        <v>8</v>
      </c>
      <c r="L231" s="1" t="s">
        <v>13</v>
      </c>
      <c r="M231" t="e">
        <f>VLOOKUP(F231,$O$3:$P$20,2,0)</f>
        <v>#N/A</v>
      </c>
    </row>
    <row r="232" spans="1:13" x14ac:dyDescent="0.3">
      <c r="A232" s="1" t="s">
        <v>53</v>
      </c>
      <c r="B232" s="1" t="s">
        <v>125</v>
      </c>
      <c r="C232" s="1">
        <v>700000</v>
      </c>
      <c r="D232" s="5">
        <v>10</v>
      </c>
      <c r="E232" s="1" t="s">
        <v>28</v>
      </c>
      <c r="F232" s="1">
        <v>15</v>
      </c>
      <c r="H232" s="1" t="s">
        <v>285</v>
      </c>
      <c r="I232" t="str">
        <f>LEFT(RIGHT(B232,3),2)</f>
        <v>26</v>
      </c>
      <c r="J232" t="e">
        <f>IF(RIGHT(C232,5)="mil €", _xlfn.NUMBERVALUE(LEFT(C232,FIND(" ",C232)-1))*1000,  _xlfn.NUMBERVALUE(LEFT(SUBSTITUTE(C232,",","."),FIND(" ",SUBSTITUTE(C232,",","."))-1))*1000000)</f>
        <v>#VALUE!</v>
      </c>
      <c r="K232">
        <f>_xlfn.NUMBERVALUE(D232)</f>
        <v>10</v>
      </c>
      <c r="L232" s="1" t="s">
        <v>16</v>
      </c>
      <c r="M232" t="e">
        <f>VLOOKUP(F232,$O$3:$P$20,2,0)</f>
        <v>#N/A</v>
      </c>
    </row>
    <row r="233" spans="1:13" x14ac:dyDescent="0.3">
      <c r="A233" s="1" t="s">
        <v>56</v>
      </c>
      <c r="B233" s="1" t="s">
        <v>26</v>
      </c>
      <c r="C233" s="1">
        <v>1200000</v>
      </c>
      <c r="D233" s="5">
        <v>7</v>
      </c>
      <c r="E233" s="1" t="s">
        <v>30</v>
      </c>
      <c r="F233" s="1">
        <v>15</v>
      </c>
      <c r="H233" s="1" t="s">
        <v>286</v>
      </c>
      <c r="I233" t="str">
        <f>LEFT(RIGHT(B233,3),2)</f>
        <v>24</v>
      </c>
      <c r="J233" t="e">
        <f>IF(RIGHT(C233,5)="mil €", _xlfn.NUMBERVALUE(LEFT(C233,FIND(" ",C233)-1))*1000,  _xlfn.NUMBERVALUE(LEFT(SUBSTITUTE(C233,",","."),FIND(" ",SUBSTITUTE(C233,",","."))-1))*1000000)</f>
        <v>#VALUE!</v>
      </c>
      <c r="K233">
        <f>_xlfn.NUMBERVALUE(D233)</f>
        <v>7</v>
      </c>
      <c r="L233" s="1" t="s">
        <v>16</v>
      </c>
      <c r="M233" t="e">
        <f>VLOOKUP(F233,$O$3:$P$20,2,0)</f>
        <v>#N/A</v>
      </c>
    </row>
    <row r="234" spans="1:13" x14ac:dyDescent="0.3">
      <c r="A234" s="1" t="s">
        <v>105</v>
      </c>
      <c r="B234" s="1" t="s">
        <v>95</v>
      </c>
      <c r="C234" s="1">
        <v>200000</v>
      </c>
      <c r="D234" s="5">
        <v>88</v>
      </c>
      <c r="E234" s="1" t="s">
        <v>5</v>
      </c>
      <c r="F234" s="1">
        <v>16</v>
      </c>
      <c r="H234" s="1" t="s">
        <v>287</v>
      </c>
      <c r="I234" t="str">
        <f>LEFT(RIGHT(B234,3),2)</f>
        <v>33</v>
      </c>
      <c r="J234" t="e">
        <f>IF(RIGHT(C234,5)="mil €", _xlfn.NUMBERVALUE(LEFT(C234,FIND(" ",C234)-1))*1000,  _xlfn.NUMBERVALUE(LEFT(SUBSTITUTE(C234,",","."),FIND(" ",SUBSTITUTE(C234,",","."))-1))*1000000)</f>
        <v>#VALUE!</v>
      </c>
      <c r="K234">
        <f>_xlfn.NUMBERVALUE(D234)</f>
        <v>88</v>
      </c>
      <c r="L234" s="1" t="s">
        <v>20</v>
      </c>
      <c r="M234" t="e">
        <f>VLOOKUP(F234,$O$3:$P$20,2,0)</f>
        <v>#N/A</v>
      </c>
    </row>
    <row r="235" spans="1:13" x14ac:dyDescent="0.3">
      <c r="A235" s="1" t="s">
        <v>106</v>
      </c>
      <c r="B235" s="1" t="s">
        <v>26</v>
      </c>
      <c r="C235" s="1">
        <v>200000</v>
      </c>
      <c r="D235" s="5">
        <v>99</v>
      </c>
      <c r="E235" s="1" t="s">
        <v>5</v>
      </c>
      <c r="F235" s="1">
        <v>16</v>
      </c>
      <c r="H235" s="1" t="s">
        <v>288</v>
      </c>
      <c r="I235" t="str">
        <f>LEFT(RIGHT(B235,3),2)</f>
        <v>24</v>
      </c>
      <c r="J235" t="e">
        <f>IF(RIGHT(C235,5)="mil €", _xlfn.NUMBERVALUE(LEFT(C235,FIND(" ",C235)-1))*1000,  _xlfn.NUMBERVALUE(LEFT(SUBSTITUTE(C235,",","."),FIND(" ",SUBSTITUTE(C235,",","."))-1))*1000000)</f>
        <v>#VALUE!</v>
      </c>
      <c r="K235">
        <f>_xlfn.NUMBERVALUE(D235)</f>
        <v>99</v>
      </c>
      <c r="L235" s="1" t="s">
        <v>20</v>
      </c>
      <c r="M235" t="e">
        <f>VLOOKUP(F235,$O$3:$P$20,2,0)</f>
        <v>#N/A</v>
      </c>
    </row>
    <row r="236" spans="1:13" x14ac:dyDescent="0.3">
      <c r="A236" s="1" t="s">
        <v>107</v>
      </c>
      <c r="B236" s="1" t="s">
        <v>45</v>
      </c>
      <c r="C236" s="1">
        <v>400000</v>
      </c>
      <c r="D236" s="5">
        <v>4</v>
      </c>
      <c r="E236" s="1" t="s">
        <v>6</v>
      </c>
      <c r="F236" s="1">
        <v>16</v>
      </c>
      <c r="H236" s="1" t="s">
        <v>289</v>
      </c>
      <c r="I236" t="str">
        <f>LEFT(RIGHT(B236,3),2)</f>
        <v>21</v>
      </c>
      <c r="J236" t="e">
        <f>IF(RIGHT(C236,5)="mil €", _xlfn.NUMBERVALUE(LEFT(C236,FIND(" ",C236)-1))*1000,  _xlfn.NUMBERVALUE(LEFT(SUBSTITUTE(C236,",","."),FIND(" ",SUBSTITUTE(C236,",","."))-1))*1000000)</f>
        <v>#VALUE!</v>
      </c>
      <c r="K236">
        <f>_xlfn.NUMBERVALUE(D236)</f>
        <v>4</v>
      </c>
      <c r="L236" s="1" t="s">
        <v>25</v>
      </c>
      <c r="M236" t="e">
        <f>VLOOKUP(F236,$O$3:$P$20,2,0)</f>
        <v>#N/A</v>
      </c>
    </row>
    <row r="237" spans="1:13" x14ac:dyDescent="0.3">
      <c r="A237" s="1" t="s">
        <v>108</v>
      </c>
      <c r="B237" s="1" t="s">
        <v>36</v>
      </c>
      <c r="C237" s="1">
        <v>300000</v>
      </c>
      <c r="D237" s="5">
        <v>34</v>
      </c>
      <c r="E237" s="1" t="s">
        <v>6</v>
      </c>
      <c r="F237" s="1">
        <v>16</v>
      </c>
      <c r="H237" s="1" t="s">
        <v>290</v>
      </c>
      <c r="I237" t="str">
        <f>LEFT(RIGHT(B237,3),2)</f>
        <v>30</v>
      </c>
      <c r="J237" t="e">
        <f>IF(RIGHT(C237,5)="mil €", _xlfn.NUMBERVALUE(LEFT(C237,FIND(" ",C237)-1))*1000,  _xlfn.NUMBERVALUE(LEFT(SUBSTITUTE(C237,",","."),FIND(" ",SUBSTITUTE(C237,",","."))-1))*1000000)</f>
        <v>#VALUE!</v>
      </c>
      <c r="K237">
        <f>_xlfn.NUMBERVALUE(D237)</f>
        <v>34</v>
      </c>
      <c r="L237" s="1" t="s">
        <v>25</v>
      </c>
      <c r="M237" t="e">
        <f>VLOOKUP(F237,$O$3:$P$20,2,0)</f>
        <v>#N/A</v>
      </c>
    </row>
    <row r="238" spans="1:13" x14ac:dyDescent="0.3">
      <c r="A238" s="1" t="s">
        <v>110</v>
      </c>
      <c r="B238" s="1" t="s">
        <v>54</v>
      </c>
      <c r="C238" s="1">
        <v>300000</v>
      </c>
      <c r="D238" s="5">
        <v>24</v>
      </c>
      <c r="E238" s="1" t="s">
        <v>10</v>
      </c>
      <c r="F238" s="1">
        <v>16</v>
      </c>
      <c r="H238" s="1" t="s">
        <v>291</v>
      </c>
      <c r="I238" t="str">
        <f>LEFT(RIGHT(B238,3),2)</f>
        <v>23</v>
      </c>
      <c r="J238" t="e">
        <f>IF(RIGHT(C238,5)="mil €", _xlfn.NUMBERVALUE(LEFT(C238,FIND(" ",C238)-1))*1000,  _xlfn.NUMBERVALUE(LEFT(SUBSTITUTE(C238,",","."),FIND(" ",SUBSTITUTE(C238,",","."))-1))*1000000)</f>
        <v>#VALUE!</v>
      </c>
      <c r="K238">
        <f>_xlfn.NUMBERVALUE(D238)</f>
        <v>24</v>
      </c>
      <c r="L238" s="1" t="s">
        <v>25</v>
      </c>
      <c r="M238" t="e">
        <f>VLOOKUP(F238,$O$3:$P$20,2,0)</f>
        <v>#N/A</v>
      </c>
    </row>
    <row r="239" spans="1:13" x14ac:dyDescent="0.3">
      <c r="A239" s="1" t="s">
        <v>111</v>
      </c>
      <c r="B239" s="1" t="s">
        <v>51</v>
      </c>
      <c r="C239" s="1">
        <v>700000</v>
      </c>
      <c r="D239" s="5">
        <v>19</v>
      </c>
      <c r="E239" s="1" t="s">
        <v>13</v>
      </c>
      <c r="F239" s="1">
        <v>16</v>
      </c>
      <c r="H239" s="1" t="s">
        <v>292</v>
      </c>
      <c r="I239" t="str">
        <f>LEFT(RIGHT(B239,3),2)</f>
        <v>19</v>
      </c>
      <c r="J239" t="e">
        <f>IF(RIGHT(C239,5)="mil €", _xlfn.NUMBERVALUE(LEFT(C239,FIND(" ",C239)-1))*1000,  _xlfn.NUMBERVALUE(LEFT(SUBSTITUTE(C239,",","."),FIND(" ",SUBSTITUTE(C239,",","."))-1))*1000000)</f>
        <v>#VALUE!</v>
      </c>
      <c r="K239">
        <f>_xlfn.NUMBERVALUE(D239)</f>
        <v>19</v>
      </c>
      <c r="L239" s="1" t="s">
        <v>28</v>
      </c>
      <c r="M239" t="e">
        <f>VLOOKUP(F239,$O$3:$P$20,2,0)</f>
        <v>#N/A</v>
      </c>
    </row>
    <row r="240" spans="1:13" x14ac:dyDescent="0.3">
      <c r="A240" s="1" t="s">
        <v>112</v>
      </c>
      <c r="B240" s="1" t="s">
        <v>42</v>
      </c>
      <c r="C240" s="1">
        <v>300000</v>
      </c>
      <c r="D240" s="5">
        <v>23</v>
      </c>
      <c r="E240" s="1" t="s">
        <v>13</v>
      </c>
      <c r="F240" s="1">
        <v>16</v>
      </c>
      <c r="H240" s="1" t="s">
        <v>293</v>
      </c>
      <c r="I240" t="str">
        <f>LEFT(RIGHT(B240,3),2)</f>
        <v>31</v>
      </c>
      <c r="J240" t="e">
        <f>IF(RIGHT(C240,5)="mil €", _xlfn.NUMBERVALUE(LEFT(C240,FIND(" ",C240)-1))*1000,  _xlfn.NUMBERVALUE(LEFT(SUBSTITUTE(C240,",","."),FIND(" ",SUBSTITUTE(C240,",","."))-1))*1000000)</f>
        <v>#VALUE!</v>
      </c>
      <c r="K240">
        <f>_xlfn.NUMBERVALUE(D240)</f>
        <v>23</v>
      </c>
      <c r="L240" s="1" t="s">
        <v>55</v>
      </c>
      <c r="M240" t="e">
        <f>VLOOKUP(F240,$O$3:$P$20,2,0)</f>
        <v>#N/A</v>
      </c>
    </row>
    <row r="241" spans="1:13" x14ac:dyDescent="0.3">
      <c r="A241" s="1" t="s">
        <v>113</v>
      </c>
      <c r="B241" s="1" t="s">
        <v>26</v>
      </c>
      <c r="C241" s="1">
        <v>500000</v>
      </c>
      <c r="D241" s="5">
        <v>6</v>
      </c>
      <c r="E241" s="1" t="s">
        <v>16</v>
      </c>
      <c r="F241" s="1">
        <v>16</v>
      </c>
      <c r="H241" s="1" t="s">
        <v>185</v>
      </c>
      <c r="I241" t="str">
        <f>LEFT(RIGHT(B241,3),2)</f>
        <v>24</v>
      </c>
      <c r="J241" t="e">
        <f>IF(RIGHT(C241,5)="mil €", _xlfn.NUMBERVALUE(LEFT(C241,FIND(" ",C241)-1))*1000,  _xlfn.NUMBERVALUE(LEFT(SUBSTITUTE(C241,",","."),FIND(" ",SUBSTITUTE(C241,",","."))-1))*1000000)</f>
        <v>#VALUE!</v>
      </c>
      <c r="K241">
        <f>_xlfn.NUMBERVALUE(D241)</f>
        <v>6</v>
      </c>
      <c r="L241" s="1" t="s">
        <v>30</v>
      </c>
      <c r="M241" t="e">
        <f>VLOOKUP(F241,$O$3:$P$20,2,0)</f>
        <v>#N/A</v>
      </c>
    </row>
    <row r="242" spans="1:13" x14ac:dyDescent="0.3">
      <c r="A242" s="1" t="s">
        <v>114</v>
      </c>
      <c r="B242" s="1" t="s">
        <v>75</v>
      </c>
      <c r="C242" s="1">
        <v>800000</v>
      </c>
      <c r="D242" s="5">
        <v>8</v>
      </c>
      <c r="E242" s="1" t="s">
        <v>20</v>
      </c>
      <c r="F242" s="1">
        <v>16</v>
      </c>
      <c r="H242" s="1" t="s">
        <v>294</v>
      </c>
      <c r="I242" t="str">
        <f>LEFT(RIGHT(B242,3),2)</f>
        <v>28</v>
      </c>
      <c r="J242" t="e">
        <f>IF(RIGHT(C242,5)="mil €", _xlfn.NUMBERVALUE(LEFT(C242,FIND(" ",C242)-1))*1000,  _xlfn.NUMBERVALUE(LEFT(SUBSTITUTE(C242,",","."),FIND(" ",SUBSTITUTE(C242,",","."))-1))*1000000)</f>
        <v>#VALUE!</v>
      </c>
      <c r="K242">
        <f>_xlfn.NUMBERVALUE(D242)</f>
        <v>8</v>
      </c>
      <c r="L242" s="1" t="s">
        <v>30</v>
      </c>
      <c r="M242" t="e">
        <f>VLOOKUP(F242,$O$3:$P$20,2,0)</f>
        <v>#N/A</v>
      </c>
    </row>
    <row r="243" spans="1:13" x14ac:dyDescent="0.3">
      <c r="A243" s="1" t="s">
        <v>116</v>
      </c>
      <c r="B243" s="1" t="s">
        <v>70</v>
      </c>
      <c r="C243" s="1">
        <v>500000</v>
      </c>
      <c r="D243" s="5">
        <v>7</v>
      </c>
      <c r="E243" s="1" t="s">
        <v>25</v>
      </c>
      <c r="F243" s="1">
        <v>16</v>
      </c>
      <c r="H243" s="1" t="s">
        <v>296</v>
      </c>
      <c r="I243" t="str">
        <f>LEFT(RIGHT(B243,3),2)</f>
        <v>29</v>
      </c>
      <c r="J243" t="e">
        <f>IF(RIGHT(C243,5)="mil €", _xlfn.NUMBERVALUE(LEFT(C243,FIND(" ",C243)-1))*1000,  _xlfn.NUMBERVALUE(LEFT(SUBSTITUTE(C243,",","."),FIND(" ",SUBSTITUTE(C243,",","."))-1))*1000000)</f>
        <v>#VALUE!</v>
      </c>
      <c r="K243">
        <f>_xlfn.NUMBERVALUE(D243)</f>
        <v>7</v>
      </c>
      <c r="L243" s="1" t="s">
        <v>5</v>
      </c>
      <c r="M243" t="e">
        <f>VLOOKUP(F243,$O$3:$P$20,2,0)</f>
        <v>#N/A</v>
      </c>
    </row>
    <row r="244" spans="1:13" x14ac:dyDescent="0.3">
      <c r="A244" s="1" t="s">
        <v>117</v>
      </c>
      <c r="B244" s="1" t="s">
        <v>61</v>
      </c>
      <c r="C244" s="1">
        <v>500000</v>
      </c>
      <c r="D244" s="5">
        <v>70</v>
      </c>
      <c r="E244" s="1" t="s">
        <v>25</v>
      </c>
      <c r="F244" s="1">
        <v>16</v>
      </c>
      <c r="H244" s="1" t="s">
        <v>297</v>
      </c>
      <c r="I244" t="str">
        <f>LEFT(RIGHT(B244,3),2)</f>
        <v>25</v>
      </c>
      <c r="J244" t="e">
        <f>IF(RIGHT(C244,5)="mil €", _xlfn.NUMBERVALUE(LEFT(C244,FIND(" ",C244)-1))*1000,  _xlfn.NUMBERVALUE(LEFT(SUBSTITUTE(C244,",","."),FIND(" ",SUBSTITUTE(C244,",","."))-1))*1000000)</f>
        <v>#VALUE!</v>
      </c>
      <c r="K244">
        <f>_xlfn.NUMBERVALUE(D244)</f>
        <v>70</v>
      </c>
      <c r="L244" s="1" t="s">
        <v>5</v>
      </c>
      <c r="M244" t="e">
        <f>VLOOKUP(F244,$O$3:$P$20,2,0)</f>
        <v>#N/A</v>
      </c>
    </row>
    <row r="245" spans="1:13" x14ac:dyDescent="0.3">
      <c r="A245" s="1" t="s">
        <v>118</v>
      </c>
      <c r="B245" s="1" t="s">
        <v>47</v>
      </c>
      <c r="C245" s="1">
        <v>300000</v>
      </c>
      <c r="D245" s="5">
        <v>80</v>
      </c>
      <c r="E245" s="1" t="s">
        <v>28</v>
      </c>
      <c r="F245" s="1">
        <v>16</v>
      </c>
      <c r="H245" s="1" t="s">
        <v>298</v>
      </c>
      <c r="I245" t="str">
        <f>LEFT(RIGHT(B245,3),2)</f>
        <v>20</v>
      </c>
      <c r="J245" t="e">
        <f>IF(RIGHT(C245,5)="mil €", _xlfn.NUMBERVALUE(LEFT(C245,FIND(" ",C245)-1))*1000,  _xlfn.NUMBERVALUE(LEFT(SUBSTITUTE(C245,",","."),FIND(" ",SUBSTITUTE(C245,",","."))-1))*1000000)</f>
        <v>#VALUE!</v>
      </c>
      <c r="K245">
        <f>_xlfn.NUMBERVALUE(D245)</f>
        <v>80</v>
      </c>
      <c r="L245" s="1" t="s">
        <v>5</v>
      </c>
      <c r="M245" t="e">
        <f>VLOOKUP(F245,$O$3:$P$20,2,0)</f>
        <v>#N/A</v>
      </c>
    </row>
    <row r="246" spans="1:13" x14ac:dyDescent="0.3">
      <c r="A246" s="1" t="s">
        <v>73</v>
      </c>
      <c r="B246" s="1" t="s">
        <v>70</v>
      </c>
      <c r="C246" s="1">
        <v>600000</v>
      </c>
      <c r="D246" s="5">
        <v>14</v>
      </c>
      <c r="E246" s="1" t="s">
        <v>5</v>
      </c>
      <c r="F246" s="1">
        <v>17</v>
      </c>
      <c r="H246" s="1" t="s">
        <v>299</v>
      </c>
      <c r="I246" t="str">
        <f>LEFT(RIGHT(B246,3),2)</f>
        <v>29</v>
      </c>
      <c r="J246" t="e">
        <f>IF(RIGHT(C246,5)="mil €", _xlfn.NUMBERVALUE(LEFT(C246,FIND(" ",C246)-1))*1000,  _xlfn.NUMBERVALUE(LEFT(SUBSTITUTE(C246,",","."),FIND(" ",SUBSTITUTE(C246,",","."))-1))*1000000)</f>
        <v>#VALUE!</v>
      </c>
      <c r="K246">
        <f>_xlfn.NUMBERVALUE(D246)</f>
        <v>14</v>
      </c>
      <c r="L246" s="1" t="s">
        <v>5</v>
      </c>
      <c r="M246" t="e">
        <f>VLOOKUP(F246,$O$3:$P$20,2,0)</f>
        <v>#N/A</v>
      </c>
    </row>
    <row r="247" spans="1:13" x14ac:dyDescent="0.3">
      <c r="A247" s="1" t="s">
        <v>74</v>
      </c>
      <c r="B247" s="1" t="s">
        <v>15</v>
      </c>
      <c r="C247" s="1">
        <v>200000</v>
      </c>
      <c r="D247" s="5">
        <v>36</v>
      </c>
      <c r="E247" s="1" t="s">
        <v>5</v>
      </c>
      <c r="F247" s="1">
        <v>17</v>
      </c>
      <c r="H247" s="1" t="s">
        <v>300</v>
      </c>
      <c r="I247" t="str">
        <f>LEFT(RIGHT(B247,3),2)</f>
        <v>27</v>
      </c>
      <c r="J247" t="e">
        <f>IF(RIGHT(C247,5)="mil €", _xlfn.NUMBERVALUE(LEFT(C247,FIND(" ",C247)-1))*1000,  _xlfn.NUMBERVALUE(LEFT(SUBSTITUTE(C247,",","."),FIND(" ",SUBSTITUTE(C247,",","."))-1))*1000000)</f>
        <v>#VALUE!</v>
      </c>
      <c r="K247">
        <f>_xlfn.NUMBERVALUE(D247)</f>
        <v>36</v>
      </c>
      <c r="L247" s="1" t="s">
        <v>6</v>
      </c>
      <c r="M247" t="e">
        <f>VLOOKUP(F247,$O$3:$P$20,2,0)</f>
        <v>#N/A</v>
      </c>
    </row>
    <row r="248" spans="1:13" x14ac:dyDescent="0.3">
      <c r="A248" s="1" t="s">
        <v>76</v>
      </c>
      <c r="B248" s="1" t="s">
        <v>75</v>
      </c>
      <c r="C248" s="1">
        <v>600000</v>
      </c>
      <c r="D248" s="5">
        <v>3</v>
      </c>
      <c r="E248" s="1" t="s">
        <v>6</v>
      </c>
      <c r="F248" s="1">
        <v>17</v>
      </c>
      <c r="H248" s="1" t="s">
        <v>301</v>
      </c>
      <c r="I248" t="str">
        <f>LEFT(RIGHT(B248,3),2)</f>
        <v>28</v>
      </c>
      <c r="J248" t="e">
        <f>IF(RIGHT(C248,5)="mil €", _xlfn.NUMBERVALUE(LEFT(C248,FIND(" ",C248)-1))*1000,  _xlfn.NUMBERVALUE(LEFT(SUBSTITUTE(C248,",","."),FIND(" ",SUBSTITUTE(C248,",","."))-1))*1000000)</f>
        <v>#VALUE!</v>
      </c>
      <c r="K248">
        <f>_xlfn.NUMBERVALUE(D248)</f>
        <v>3</v>
      </c>
      <c r="L248" s="1" t="s">
        <v>6</v>
      </c>
      <c r="M248" t="e">
        <f>VLOOKUP(F248,$O$3:$P$20,2,0)</f>
        <v>#N/A</v>
      </c>
    </row>
    <row r="249" spans="1:13" x14ac:dyDescent="0.3">
      <c r="A249" s="1" t="s">
        <v>77</v>
      </c>
      <c r="B249" s="1" t="s">
        <v>109</v>
      </c>
      <c r="C249" s="1">
        <v>100000</v>
      </c>
      <c r="D249" s="5">
        <v>19</v>
      </c>
      <c r="E249" s="1" t="s">
        <v>6</v>
      </c>
      <c r="F249" s="1">
        <v>17</v>
      </c>
      <c r="H249" s="1" t="s">
        <v>302</v>
      </c>
      <c r="I249" t="str">
        <f>LEFT(RIGHT(B249,3),2)</f>
        <v>34</v>
      </c>
      <c r="J249" t="e">
        <f>IF(RIGHT(C249,5)="mil €", _xlfn.NUMBERVALUE(LEFT(C249,FIND(" ",C249)-1))*1000,  _xlfn.NUMBERVALUE(LEFT(SUBSTITUTE(C249,",","."),FIND(" ",SUBSTITUTE(C249,",","."))-1))*1000000)</f>
        <v>#VALUE!</v>
      </c>
      <c r="K249">
        <f>_xlfn.NUMBERVALUE(D249)</f>
        <v>19</v>
      </c>
      <c r="L249" s="1" t="s">
        <v>6</v>
      </c>
      <c r="M249" t="e">
        <f>VLOOKUP(F249,$O$3:$P$20,2,0)</f>
        <v>#N/A</v>
      </c>
    </row>
    <row r="250" spans="1:13" x14ac:dyDescent="0.3">
      <c r="A250" s="1" t="s">
        <v>78</v>
      </c>
      <c r="B250" s="1" t="s">
        <v>49</v>
      </c>
      <c r="C250" s="1">
        <v>500000</v>
      </c>
      <c r="D250" s="5">
        <v>81</v>
      </c>
      <c r="E250" s="1" t="s">
        <v>10</v>
      </c>
      <c r="F250" s="1">
        <v>17</v>
      </c>
      <c r="H250" s="1" t="s">
        <v>303</v>
      </c>
      <c r="I250" t="str">
        <f>LEFT(RIGHT(B250,3),2)</f>
        <v>22</v>
      </c>
      <c r="J250" t="e">
        <f>IF(RIGHT(C250,5)="mil €", _xlfn.NUMBERVALUE(LEFT(C250,FIND(" ",C250)-1))*1000,  _xlfn.NUMBERVALUE(LEFT(SUBSTITUTE(C250,",","."),FIND(" ",SUBSTITUTE(C250,",","."))-1))*1000000)</f>
        <v>#VALUE!</v>
      </c>
      <c r="K250">
        <f>_xlfn.NUMBERVALUE(D250)</f>
        <v>81</v>
      </c>
      <c r="L250" s="1" t="s">
        <v>6</v>
      </c>
      <c r="M250" t="e">
        <f>VLOOKUP(F250,$O$3:$P$20,2,0)</f>
        <v>#N/A</v>
      </c>
    </row>
    <row r="251" spans="1:13" x14ac:dyDescent="0.3">
      <c r="A251" s="1" t="s">
        <v>79</v>
      </c>
      <c r="B251" s="1" t="s">
        <v>54</v>
      </c>
      <c r="C251" s="1">
        <v>200000</v>
      </c>
      <c r="D251" s="5">
        <v>13</v>
      </c>
      <c r="E251" s="1" t="s">
        <v>13</v>
      </c>
      <c r="F251" s="1">
        <v>17</v>
      </c>
      <c r="H251" s="1" t="s">
        <v>304</v>
      </c>
      <c r="I251" t="str">
        <f>LEFT(RIGHT(B251,3),2)</f>
        <v>23</v>
      </c>
      <c r="J251" t="e">
        <f>IF(RIGHT(C251,5)="mil €", _xlfn.NUMBERVALUE(LEFT(C251,FIND(" ",C251)-1))*1000,  _xlfn.NUMBERVALUE(LEFT(SUBSTITUTE(C251,",","."),FIND(" ",SUBSTITUTE(C251,",","."))-1))*1000000)</f>
        <v>#VALUE!</v>
      </c>
      <c r="K251">
        <f>_xlfn.NUMBERVALUE(D251)</f>
        <v>13</v>
      </c>
      <c r="L251" s="1" t="s">
        <v>6</v>
      </c>
      <c r="M251" t="e">
        <f>VLOOKUP(F251,$O$3:$P$20,2,0)</f>
        <v>#N/A</v>
      </c>
    </row>
    <row r="252" spans="1:13" x14ac:dyDescent="0.3">
      <c r="A252" s="1" t="s">
        <v>80</v>
      </c>
      <c r="B252" s="1" t="s">
        <v>49</v>
      </c>
      <c r="C252" s="1">
        <v>600000</v>
      </c>
      <c r="D252" s="5">
        <v>8</v>
      </c>
      <c r="E252" s="1" t="s">
        <v>16</v>
      </c>
      <c r="F252" s="1">
        <v>17</v>
      </c>
      <c r="H252" s="1" t="s">
        <v>305</v>
      </c>
      <c r="I252" t="str">
        <f>LEFT(RIGHT(B252,3),2)</f>
        <v>22</v>
      </c>
      <c r="J252" t="e">
        <f>IF(RIGHT(C252,5)="mil €", _xlfn.NUMBERVALUE(LEFT(C252,FIND(" ",C252)-1))*1000,  _xlfn.NUMBERVALUE(LEFT(SUBSTITUTE(C252,",","."),FIND(" ",SUBSTITUTE(C252,",","."))-1))*1000000)</f>
        <v>#VALUE!</v>
      </c>
      <c r="K252">
        <f>_xlfn.NUMBERVALUE(D252)</f>
        <v>8</v>
      </c>
      <c r="L252" s="1" t="s">
        <v>6</v>
      </c>
      <c r="M252" t="e">
        <f>VLOOKUP(F252,$O$3:$P$20,2,0)</f>
        <v>#N/A</v>
      </c>
    </row>
    <row r="253" spans="1:13" x14ac:dyDescent="0.3">
      <c r="A253" s="1" t="s">
        <v>81</v>
      </c>
      <c r="B253" s="1" t="s">
        <v>61</v>
      </c>
      <c r="C253" s="1">
        <v>400000</v>
      </c>
      <c r="D253" s="5">
        <v>16</v>
      </c>
      <c r="E253" s="1" t="s">
        <v>16</v>
      </c>
      <c r="F253" s="1">
        <v>17</v>
      </c>
      <c r="H253" s="1" t="s">
        <v>306</v>
      </c>
      <c r="I253" t="str">
        <f>LEFT(RIGHT(B253,3),2)</f>
        <v>25</v>
      </c>
      <c r="J253" t="e">
        <f>IF(RIGHT(C253,5)="mil €", _xlfn.NUMBERVALUE(LEFT(C253,FIND(" ",C253)-1))*1000,  _xlfn.NUMBERVALUE(LEFT(SUBSTITUTE(C253,",","."),FIND(" ",SUBSTITUTE(C253,",","."))-1))*1000000)</f>
        <v>#VALUE!</v>
      </c>
      <c r="K253">
        <f>_xlfn.NUMBERVALUE(D253)</f>
        <v>16</v>
      </c>
      <c r="L253" s="1" t="s">
        <v>10</v>
      </c>
      <c r="M253" t="e">
        <f>VLOOKUP(F253,$O$3:$P$20,2,0)</f>
        <v>#N/A</v>
      </c>
    </row>
    <row r="254" spans="1:13" x14ac:dyDescent="0.3">
      <c r="A254" s="1" t="s">
        <v>82</v>
      </c>
      <c r="B254" s="1" t="s">
        <v>95</v>
      </c>
      <c r="C254" s="1">
        <v>100000</v>
      </c>
      <c r="D254" s="5">
        <v>6</v>
      </c>
      <c r="E254" s="1" t="s">
        <v>16</v>
      </c>
      <c r="F254" s="1">
        <v>17</v>
      </c>
      <c r="H254" s="1" t="s">
        <v>307</v>
      </c>
      <c r="I254" t="str">
        <f>LEFT(RIGHT(B254,3),2)</f>
        <v>33</v>
      </c>
      <c r="J254" t="e">
        <f>IF(RIGHT(C254,5)="mil €", _xlfn.NUMBERVALUE(LEFT(C254,FIND(" ",C254)-1))*1000,  _xlfn.NUMBERVALUE(LEFT(SUBSTITUTE(C254,",","."),FIND(" ",SUBSTITUTE(C254,",","."))-1))*1000000)</f>
        <v>#VALUE!</v>
      </c>
      <c r="K254">
        <f>_xlfn.NUMBERVALUE(D254)</f>
        <v>6</v>
      </c>
      <c r="L254" s="1" t="s">
        <v>10</v>
      </c>
      <c r="M254" t="e">
        <f>VLOOKUP(F254,$O$3:$P$20,2,0)</f>
        <v>#N/A</v>
      </c>
    </row>
    <row r="255" spans="1:13" x14ac:dyDescent="0.3">
      <c r="A255" s="1" t="s">
        <v>84</v>
      </c>
      <c r="B255" s="1" t="s">
        <v>47</v>
      </c>
      <c r="C255" s="1">
        <v>500000</v>
      </c>
      <c r="D255" s="5">
        <v>88</v>
      </c>
      <c r="E255" s="1" t="s">
        <v>20</v>
      </c>
      <c r="F255" s="1">
        <v>17</v>
      </c>
      <c r="H255" s="1" t="s">
        <v>308</v>
      </c>
      <c r="I255" t="str">
        <f>LEFT(RIGHT(B255,3),2)</f>
        <v>20</v>
      </c>
      <c r="J255" t="e">
        <f>IF(RIGHT(C255,5)="mil €", _xlfn.NUMBERVALUE(LEFT(C255,FIND(" ",C255)-1))*1000,  _xlfn.NUMBERVALUE(LEFT(SUBSTITUTE(C255,",","."),FIND(" ",SUBSTITUTE(C255,",","."))-1))*1000000)</f>
        <v>#VALUE!</v>
      </c>
      <c r="K255">
        <f>_xlfn.NUMBERVALUE(D255)</f>
        <v>88</v>
      </c>
      <c r="L255" s="1" t="s">
        <v>13</v>
      </c>
      <c r="M255" t="e">
        <f>VLOOKUP(F255,$O$3:$P$20,2,0)</f>
        <v>#N/A</v>
      </c>
    </row>
    <row r="256" spans="1:13" x14ac:dyDescent="0.3">
      <c r="A256" s="1" t="s">
        <v>85</v>
      </c>
      <c r="B256" s="1" t="s">
        <v>125</v>
      </c>
      <c r="C256" s="1">
        <v>500000</v>
      </c>
      <c r="D256" s="5">
        <v>7</v>
      </c>
      <c r="E256" s="1" t="s">
        <v>25</v>
      </c>
      <c r="F256" s="1">
        <v>17</v>
      </c>
      <c r="H256" s="1" t="s">
        <v>309</v>
      </c>
      <c r="I256" t="str">
        <f>LEFT(RIGHT(B256,3),2)</f>
        <v>26</v>
      </c>
      <c r="J256" t="e">
        <f>IF(RIGHT(C256,5)="mil €", _xlfn.NUMBERVALUE(LEFT(C256,FIND(" ",C256)-1))*1000,  _xlfn.NUMBERVALUE(LEFT(SUBSTITUTE(C256,",","."),FIND(" ",SUBSTITUTE(C256,",","."))-1))*1000000)</f>
        <v>#VALUE!</v>
      </c>
      <c r="K256">
        <f>_xlfn.NUMBERVALUE(D256)</f>
        <v>7</v>
      </c>
      <c r="L256" s="1" t="s">
        <v>13</v>
      </c>
      <c r="M256" t="e">
        <f>VLOOKUP(F256,$O$3:$P$20,2,0)</f>
        <v>#N/A</v>
      </c>
    </row>
    <row r="257" spans="1:13" x14ac:dyDescent="0.3">
      <c r="A257" s="1" t="s">
        <v>86</v>
      </c>
      <c r="B257" s="1" t="s">
        <v>26</v>
      </c>
      <c r="C257" s="1">
        <v>200000</v>
      </c>
      <c r="D257" s="5">
        <v>37</v>
      </c>
      <c r="E257" s="1" t="s">
        <v>25</v>
      </c>
      <c r="F257" s="1">
        <v>17</v>
      </c>
      <c r="H257" s="1" t="s">
        <v>310</v>
      </c>
      <c r="I257" t="str">
        <f>LEFT(RIGHT(B257,3),2)</f>
        <v>24</v>
      </c>
      <c r="J257" t="e">
        <f>IF(RIGHT(C257,5)="mil €", _xlfn.NUMBERVALUE(LEFT(C257,FIND(" ",C257)-1))*1000,  _xlfn.NUMBERVALUE(LEFT(SUBSTITUTE(C257,",","."),FIND(" ",SUBSTITUTE(C257,",","."))-1))*1000000)</f>
        <v>#VALUE!</v>
      </c>
      <c r="K257">
        <f>_xlfn.NUMBERVALUE(D257)</f>
        <v>37</v>
      </c>
      <c r="L257" s="1" t="s">
        <v>13</v>
      </c>
      <c r="M257" t="e">
        <f>VLOOKUP(F257,$O$3:$P$20,2,0)</f>
        <v>#N/A</v>
      </c>
    </row>
    <row r="258" spans="1:13" x14ac:dyDescent="0.3">
      <c r="A258" s="1" t="s">
        <v>87</v>
      </c>
      <c r="B258" s="1" t="s">
        <v>49</v>
      </c>
      <c r="C258" s="1">
        <v>700000</v>
      </c>
      <c r="D258" s="5">
        <v>11</v>
      </c>
      <c r="E258" s="1" t="s">
        <v>28</v>
      </c>
      <c r="F258" s="1">
        <v>17</v>
      </c>
      <c r="H258" s="1" t="s">
        <v>311</v>
      </c>
      <c r="I258" t="str">
        <f>LEFT(RIGHT(B258,3),2)</f>
        <v>22</v>
      </c>
      <c r="J258" t="e">
        <f>IF(RIGHT(C258,5)="mil €", _xlfn.NUMBERVALUE(LEFT(C258,FIND(" ",C258)-1))*1000,  _xlfn.NUMBERVALUE(LEFT(SUBSTITUTE(C258,",","."),FIND(" ",SUBSTITUTE(C258,",","."))-1))*1000000)</f>
        <v>#VALUE!</v>
      </c>
      <c r="K258">
        <f>_xlfn.NUMBERVALUE(D258)</f>
        <v>11</v>
      </c>
      <c r="L258" s="1" t="s">
        <v>16</v>
      </c>
      <c r="M258" t="e">
        <f>VLOOKUP(F258,$O$3:$P$20,2,0)</f>
        <v>#N/A</v>
      </c>
    </row>
    <row r="259" spans="1:13" x14ac:dyDescent="0.3">
      <c r="A259" s="1" t="s">
        <v>88</v>
      </c>
      <c r="B259" s="1" t="s">
        <v>15</v>
      </c>
      <c r="C259" s="1">
        <v>500000</v>
      </c>
      <c r="D259" s="5">
        <v>9</v>
      </c>
      <c r="E259" s="1" t="s">
        <v>30</v>
      </c>
      <c r="F259" s="1">
        <v>17</v>
      </c>
      <c r="H259" s="1" t="s">
        <v>312</v>
      </c>
      <c r="I259" t="str">
        <f>LEFT(RIGHT(B259,3),2)</f>
        <v>27</v>
      </c>
      <c r="J259" t="e">
        <f>IF(RIGHT(C259,5)="mil €", _xlfn.NUMBERVALUE(LEFT(C259,FIND(" ",C259)-1))*1000,  _xlfn.NUMBERVALUE(LEFT(SUBSTITUTE(C259,",","."),FIND(" ",SUBSTITUTE(C259,",","."))-1))*1000000)</f>
        <v>#VALUE!</v>
      </c>
      <c r="K259">
        <f>_xlfn.NUMBERVALUE(D259)</f>
        <v>9</v>
      </c>
      <c r="L259" s="1" t="s">
        <v>16</v>
      </c>
      <c r="M259" t="e">
        <f>VLOOKUP(F259,$O$3:$P$20,2,0)</f>
        <v>#N/A</v>
      </c>
    </row>
    <row r="260" spans="1:13" x14ac:dyDescent="0.3">
      <c r="A260" s="1" t="s">
        <v>89</v>
      </c>
      <c r="B260" s="1" t="s">
        <v>45</v>
      </c>
      <c r="C260" s="1">
        <v>400000</v>
      </c>
      <c r="D260" s="5">
        <v>27</v>
      </c>
      <c r="E260" s="1" t="s">
        <v>30</v>
      </c>
      <c r="F260" s="1">
        <v>17</v>
      </c>
      <c r="H260" s="1" t="s">
        <v>313</v>
      </c>
      <c r="I260" t="str">
        <f>LEFT(RIGHT(B260,3),2)</f>
        <v>21</v>
      </c>
      <c r="J260" t="e">
        <f>IF(RIGHT(C260,5)="mil €", _xlfn.NUMBERVALUE(LEFT(C260,FIND(" ",C260)-1))*1000,  _xlfn.NUMBERVALUE(LEFT(SUBSTITUTE(C260,",","."),FIND(" ",SUBSTITUTE(C260,",","."))-1))*1000000)</f>
        <v>#VALUE!</v>
      </c>
      <c r="K260">
        <f>_xlfn.NUMBERVALUE(D260)</f>
        <v>27</v>
      </c>
      <c r="L260" s="1" t="s">
        <v>20</v>
      </c>
      <c r="M260" t="e">
        <f>VLOOKUP(F260,$O$3:$P$20,2,0)</f>
        <v>#N/A</v>
      </c>
    </row>
    <row r="261" spans="1:13" x14ac:dyDescent="0.3">
      <c r="A261" s="1" t="s">
        <v>90</v>
      </c>
      <c r="B261" s="1" t="s">
        <v>94</v>
      </c>
      <c r="C261" s="1">
        <v>300000</v>
      </c>
      <c r="D261" s="5">
        <v>99</v>
      </c>
      <c r="E261" s="1" t="s">
        <v>30</v>
      </c>
      <c r="F261" s="1">
        <v>17</v>
      </c>
      <c r="H261" s="1" t="s">
        <v>314</v>
      </c>
      <c r="I261" t="str">
        <f>LEFT(RIGHT(B261,3),2)</f>
        <v>32</v>
      </c>
      <c r="J261" t="e">
        <f>IF(RIGHT(C261,5)="mil €", _xlfn.NUMBERVALUE(LEFT(C261,FIND(" ",C261)-1))*1000,  _xlfn.NUMBERVALUE(LEFT(SUBSTITUTE(C261,",","."),FIND(" ",SUBSTITUTE(C261,",","."))-1))*1000000)</f>
        <v>#VALUE!</v>
      </c>
      <c r="K261">
        <f>_xlfn.NUMBERVALUE(D261)</f>
        <v>99</v>
      </c>
      <c r="L261" s="1" t="s">
        <v>315</v>
      </c>
      <c r="M261" t="e">
        <f>VLOOKUP(F261,$O$3:$P$20,2,0)</f>
        <v>#N/A</v>
      </c>
    </row>
    <row r="262" spans="1:13" x14ac:dyDescent="0.3">
      <c r="A262" s="1" t="s">
        <v>92</v>
      </c>
      <c r="B262" s="1" t="s">
        <v>47</v>
      </c>
      <c r="C262" s="1">
        <v>100000</v>
      </c>
      <c r="D262" s="5">
        <v>31</v>
      </c>
      <c r="E262" s="1" t="s">
        <v>5</v>
      </c>
      <c r="F262" s="1">
        <v>18</v>
      </c>
      <c r="H262" s="1" t="s">
        <v>316</v>
      </c>
      <c r="I262" t="str">
        <f>LEFT(RIGHT(B262,3),2)</f>
        <v>20</v>
      </c>
      <c r="J262" t="e">
        <f>IF(RIGHT(C262,5)="mil €", _xlfn.NUMBERVALUE(LEFT(C262,FIND(" ",C262)-1))*1000,  _xlfn.NUMBERVALUE(LEFT(SUBSTITUTE(C262,",","."),FIND(" ",SUBSTITUTE(C262,",","."))-1))*1000000)</f>
        <v>#VALUE!</v>
      </c>
      <c r="K262">
        <f>_xlfn.NUMBERVALUE(D262)</f>
        <v>31</v>
      </c>
      <c r="L262" s="1" t="s">
        <v>22</v>
      </c>
      <c r="M262" t="e">
        <f>VLOOKUP(F262,$O$3:$P$20,2,0)</f>
        <v>#N/A</v>
      </c>
    </row>
    <row r="263" spans="1:13" x14ac:dyDescent="0.3">
      <c r="A263" s="1" t="s">
        <v>93</v>
      </c>
      <c r="B263" s="1" t="s">
        <v>54</v>
      </c>
      <c r="C263" s="1">
        <v>500000</v>
      </c>
      <c r="D263" s="5">
        <v>14</v>
      </c>
      <c r="E263" s="1" t="s">
        <v>6</v>
      </c>
      <c r="F263" s="1">
        <v>18</v>
      </c>
      <c r="H263" s="1" t="s">
        <v>317</v>
      </c>
      <c r="I263" t="str">
        <f>LEFT(RIGHT(B263,3),2)</f>
        <v>23</v>
      </c>
      <c r="J263" t="e">
        <f>IF(RIGHT(C263,5)="mil €", _xlfn.NUMBERVALUE(LEFT(C263,FIND(" ",C263)-1))*1000,  _xlfn.NUMBERVALUE(LEFT(SUBSTITUTE(C263,",","."),FIND(" ",SUBSTITUTE(C263,",","."))-1))*1000000)</f>
        <v>#VALUE!</v>
      </c>
      <c r="K263">
        <f>_xlfn.NUMBERVALUE(D263)</f>
        <v>14</v>
      </c>
      <c r="L263" s="1" t="s">
        <v>22</v>
      </c>
      <c r="M263" t="e">
        <f>VLOOKUP(F263,$O$3:$P$20,2,0)</f>
        <v>#N/A</v>
      </c>
    </row>
    <row r="264" spans="1:13" x14ac:dyDescent="0.3">
      <c r="A264" s="1" t="s">
        <v>96</v>
      </c>
      <c r="B264" s="1" t="s">
        <v>51</v>
      </c>
      <c r="C264" s="1">
        <v>100000</v>
      </c>
      <c r="D264" s="5">
        <v>3</v>
      </c>
      <c r="E264" s="1" t="s">
        <v>6</v>
      </c>
      <c r="F264" s="1">
        <v>18</v>
      </c>
      <c r="H264" s="1" t="s">
        <v>318</v>
      </c>
      <c r="I264" t="str">
        <f>LEFT(RIGHT(B264,3),2)</f>
        <v>19</v>
      </c>
      <c r="J264" t="e">
        <f>IF(RIGHT(C264,5)="mil €", _xlfn.NUMBERVALUE(LEFT(C264,FIND(" ",C264)-1))*1000,  _xlfn.NUMBERVALUE(LEFT(SUBSTITUTE(C264,",","."),FIND(" ",SUBSTITUTE(C264,",","."))-1))*1000000)</f>
        <v>#VALUE!</v>
      </c>
      <c r="K264">
        <f>_xlfn.NUMBERVALUE(D264)</f>
        <v>3</v>
      </c>
      <c r="L264" s="1" t="s">
        <v>25</v>
      </c>
      <c r="M264" t="e">
        <f>VLOOKUP(F264,$O$3:$P$20,2,0)</f>
        <v>#N/A</v>
      </c>
    </row>
    <row r="265" spans="1:13" x14ac:dyDescent="0.3">
      <c r="A265" s="1" t="s">
        <v>97</v>
      </c>
      <c r="B265" s="1" t="s">
        <v>47</v>
      </c>
      <c r="C265" s="1">
        <v>700000</v>
      </c>
      <c r="D265" s="5">
        <v>5</v>
      </c>
      <c r="E265" s="1" t="s">
        <v>10</v>
      </c>
      <c r="F265" s="1">
        <v>18</v>
      </c>
      <c r="H265" s="1" t="s">
        <v>319</v>
      </c>
      <c r="I265" t="str">
        <f>LEFT(RIGHT(B265,3),2)</f>
        <v>20</v>
      </c>
      <c r="J265" t="e">
        <f>IF(RIGHT(C265,5)="mil €", _xlfn.NUMBERVALUE(LEFT(C265,FIND(" ",C265)-1))*1000,  _xlfn.NUMBERVALUE(LEFT(SUBSTITUTE(C265,",","."),FIND(" ",SUBSTITUTE(C265,",","."))-1))*1000000)</f>
        <v>#VALUE!</v>
      </c>
      <c r="K265">
        <f>_xlfn.NUMBERVALUE(D265)</f>
        <v>5</v>
      </c>
      <c r="L265" s="1" t="s">
        <v>28</v>
      </c>
      <c r="M265" t="e">
        <f>VLOOKUP(F265,$O$3:$P$20,2,0)</f>
        <v>#N/A</v>
      </c>
    </row>
    <row r="266" spans="1:13" x14ac:dyDescent="0.3">
      <c r="A266" s="1" t="s">
        <v>98</v>
      </c>
      <c r="B266" s="1" t="s">
        <v>15</v>
      </c>
      <c r="C266" s="1">
        <v>350000</v>
      </c>
      <c r="D266" s="5">
        <v>27</v>
      </c>
      <c r="E266" s="1" t="s">
        <v>10</v>
      </c>
      <c r="F266" s="1">
        <v>18</v>
      </c>
      <c r="H266" s="1" t="s">
        <v>320</v>
      </c>
      <c r="I266" t="str">
        <f>LEFT(RIGHT(B266,3),2)</f>
        <v>27</v>
      </c>
      <c r="J266" t="e">
        <f>IF(RIGHT(C266,5)="mil €", _xlfn.NUMBERVALUE(LEFT(C266,FIND(" ",C266)-1))*1000,  _xlfn.NUMBERVALUE(LEFT(SUBSTITUTE(C266,",","."),FIND(" ",SUBSTITUTE(C266,",","."))-1))*1000000)</f>
        <v>#VALUE!</v>
      </c>
      <c r="K266">
        <f>_xlfn.NUMBERVALUE(D266)</f>
        <v>27</v>
      </c>
      <c r="L266" s="1" t="s">
        <v>28</v>
      </c>
      <c r="M266" t="e">
        <f>VLOOKUP(F266,$O$3:$P$20,2,0)</f>
        <v>#N/A</v>
      </c>
    </row>
    <row r="267" spans="1:13" x14ac:dyDescent="0.3">
      <c r="A267" s="1" t="s">
        <v>99</v>
      </c>
      <c r="B267" s="1" t="s">
        <v>49</v>
      </c>
      <c r="C267" s="1">
        <v>400000</v>
      </c>
      <c r="D267" s="5">
        <v>2</v>
      </c>
      <c r="E267" s="1" t="s">
        <v>13</v>
      </c>
      <c r="F267" s="1">
        <v>18</v>
      </c>
      <c r="H267" s="1" t="s">
        <v>321</v>
      </c>
      <c r="I267" t="str">
        <f>LEFT(RIGHT(B267,3),2)</f>
        <v>22</v>
      </c>
      <c r="J267" t="e">
        <f>IF(RIGHT(C267,5)="mil €", _xlfn.NUMBERVALUE(LEFT(C267,FIND(" ",C267)-1))*1000,  _xlfn.NUMBERVALUE(LEFT(SUBSTITUTE(C267,",","."),FIND(" ",SUBSTITUTE(C267,",","."))-1))*1000000)</f>
        <v>#VALUE!</v>
      </c>
      <c r="K267">
        <f>_xlfn.NUMBERVALUE(D267)</f>
        <v>2</v>
      </c>
      <c r="L267" s="1" t="s">
        <v>28</v>
      </c>
      <c r="M267" t="e">
        <f>VLOOKUP(F267,$O$3:$P$20,2,0)</f>
        <v>#N/A</v>
      </c>
    </row>
    <row r="268" spans="1:13" x14ac:dyDescent="0.3">
      <c r="A268" s="1" t="s">
        <v>100</v>
      </c>
      <c r="B268" s="1" t="s">
        <v>15</v>
      </c>
      <c r="C268" s="1">
        <v>600000</v>
      </c>
      <c r="D268" s="5">
        <v>21</v>
      </c>
      <c r="E268" s="1" t="s">
        <v>16</v>
      </c>
      <c r="F268" s="1">
        <v>18</v>
      </c>
      <c r="H268" s="1" t="s">
        <v>322</v>
      </c>
      <c r="I268" t="str">
        <f>LEFT(RIGHT(B268,3),2)</f>
        <v>27</v>
      </c>
      <c r="J268" t="e">
        <f>IF(RIGHT(C268,5)="mil €", _xlfn.NUMBERVALUE(LEFT(C268,FIND(" ",C268)-1))*1000,  _xlfn.NUMBERVALUE(LEFT(SUBSTITUTE(C268,",","."),FIND(" ",SUBSTITUTE(C268,",","."))-1))*1000000)</f>
        <v>#VALUE!</v>
      </c>
      <c r="K268">
        <f>_xlfn.NUMBERVALUE(D268)</f>
        <v>21</v>
      </c>
      <c r="L268" s="1" t="s">
        <v>30</v>
      </c>
      <c r="M268" t="e">
        <f>VLOOKUP(F268,$O$3:$P$20,2,0)</f>
        <v>#N/A</v>
      </c>
    </row>
    <row r="269" spans="1:13" x14ac:dyDescent="0.3">
      <c r="A269" s="1" t="s">
        <v>101</v>
      </c>
      <c r="B269" s="1" t="s">
        <v>49</v>
      </c>
      <c r="C269" s="1">
        <v>300000</v>
      </c>
      <c r="D269" s="5">
        <v>8</v>
      </c>
      <c r="E269" s="1" t="s">
        <v>20</v>
      </c>
      <c r="F269" s="1">
        <v>18</v>
      </c>
      <c r="H269" s="1" t="s">
        <v>323</v>
      </c>
      <c r="I269" t="str">
        <f>LEFT(RIGHT(B269,3),2)</f>
        <v>22</v>
      </c>
      <c r="J269" t="e">
        <f>IF(RIGHT(C269,5)="mil €", _xlfn.NUMBERVALUE(LEFT(C269,FIND(" ",C269)-1))*1000,  _xlfn.NUMBERVALUE(LEFT(SUBSTITUTE(C269,",","."),FIND(" ",SUBSTITUTE(C269,",","."))-1))*1000000)</f>
        <v>#VALUE!</v>
      </c>
      <c r="K269">
        <f>_xlfn.NUMBERVALUE(D269)</f>
        <v>8</v>
      </c>
      <c r="L269" s="1" t="s">
        <v>30</v>
      </c>
      <c r="M269" t="e">
        <f>VLOOKUP(F269,$O$3:$P$20,2,0)</f>
        <v>#N/A</v>
      </c>
    </row>
    <row r="270" spans="1:13" x14ac:dyDescent="0.3">
      <c r="A270" s="1" t="s">
        <v>102</v>
      </c>
      <c r="B270" s="1" t="s">
        <v>45</v>
      </c>
      <c r="C270" s="1">
        <v>2500000</v>
      </c>
      <c r="D270" s="5">
        <v>10</v>
      </c>
      <c r="E270" s="1" t="s">
        <v>22</v>
      </c>
      <c r="F270" s="1">
        <v>18</v>
      </c>
      <c r="H270" s="1" t="s">
        <v>324</v>
      </c>
      <c r="I270" t="str">
        <f>LEFT(RIGHT(B270,3),2)</f>
        <v>21</v>
      </c>
      <c r="J270" t="e">
        <f>IF(RIGHT(C270,5)="mil €", _xlfn.NUMBERVALUE(LEFT(C270,FIND(" ",C270)-1))*1000,  _xlfn.NUMBERVALUE(LEFT(SUBSTITUTE(C270,",","."),FIND(" ",SUBSTITUTE(C270,",","."))-1))*1000000)</f>
        <v>#VALUE!</v>
      </c>
      <c r="K270">
        <f>_xlfn.NUMBERVALUE(D270)</f>
        <v>10</v>
      </c>
      <c r="L270" s="1" t="s">
        <v>30</v>
      </c>
      <c r="M270" t="e">
        <f>VLOOKUP(F270,$O$3:$P$20,2,0)</f>
        <v>#N/A</v>
      </c>
    </row>
    <row r="271" spans="1:13" x14ac:dyDescent="0.3">
      <c r="A271" s="1" t="s">
        <v>103</v>
      </c>
      <c r="B271" s="1" t="s">
        <v>54</v>
      </c>
      <c r="C271" s="1">
        <v>250000</v>
      </c>
      <c r="D271" s="5">
        <v>19</v>
      </c>
      <c r="E271" s="1" t="s">
        <v>25</v>
      </c>
      <c r="F271" s="1">
        <v>18</v>
      </c>
      <c r="H271" s="1" t="s">
        <v>325</v>
      </c>
      <c r="I271" t="str">
        <f>LEFT(RIGHT(B271,3),2)</f>
        <v>23</v>
      </c>
      <c r="J271" t="e">
        <f>IF(RIGHT(C271,5)="mil €", _xlfn.NUMBERVALUE(LEFT(C271,FIND(" ",C271)-1))*1000,  _xlfn.NUMBERVALUE(LEFT(SUBSTITUTE(C271,",","."),FIND(" ",SUBSTITUTE(C271,",","."))-1))*1000000)</f>
        <v>#VALUE!</v>
      </c>
      <c r="K271">
        <f>_xlfn.NUMBERVALUE(D271)</f>
        <v>19</v>
      </c>
      <c r="L271" s="1" t="s">
        <v>30</v>
      </c>
      <c r="M271" t="e">
        <f>VLOOKUP(F271,$O$3:$P$20,2,0)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Ramos</cp:lastModifiedBy>
  <dcterms:modified xsi:type="dcterms:W3CDTF">2022-11-12T22:35:40Z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2022-11-11T12:15:48.448Z</dcterms:created>
  <dcterms:modified xsi:type="dcterms:W3CDTF">2022-11-11T12:15:48.448Z</dcterms:modified>
  <cp:revision>0</cp:revision>
</cp:coreProperties>
</file>