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s\Documents\Matias\UTN\4to Año\Simulación\TPs\TP2 y TP3\"/>
    </mc:Choice>
  </mc:AlternateContent>
  <xr:revisionPtr revIDLastSave="0" documentId="13_ncr:1_{9290FF14-2D53-4748-9B9C-85E7FB43AE5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Desviacion" localSheetId="0">Hoja1!$F$7</definedName>
    <definedName name="Media" localSheetId="0">Hoja1!$F$6</definedName>
    <definedName name="N">Hoja1!$F$2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58" i="1" l="1"/>
  <c r="F12" i="1"/>
  <c r="T4" i="1"/>
  <c r="F7" i="1" l="1"/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4" i="1"/>
  <c r="F4" i="1" l="1"/>
  <c r="F3" i="1"/>
  <c r="F2" i="1"/>
  <c r="F6" i="1" s="1"/>
  <c r="B15" i="1"/>
  <c r="B79" i="1"/>
  <c r="B119" i="1"/>
  <c r="B151" i="1"/>
  <c r="B167" i="1"/>
  <c r="B183" i="1"/>
  <c r="B195" i="1"/>
  <c r="B199" i="1"/>
  <c r="B211" i="1"/>
  <c r="B215" i="1"/>
  <c r="B227" i="1"/>
  <c r="B231" i="1"/>
  <c r="B243" i="1"/>
  <c r="B247" i="1"/>
  <c r="B259" i="1"/>
  <c r="B263" i="1"/>
  <c r="B275" i="1"/>
  <c r="B279" i="1"/>
  <c r="B285" i="1"/>
  <c r="B287" i="1"/>
  <c r="B293" i="1"/>
  <c r="B295" i="1"/>
  <c r="B299" i="1"/>
  <c r="B301" i="1"/>
  <c r="B305" i="1"/>
  <c r="B306" i="1"/>
  <c r="B310" i="1"/>
  <c r="B311" i="1"/>
  <c r="B315" i="1"/>
  <c r="B317" i="1"/>
  <c r="B321" i="1"/>
  <c r="B322" i="1"/>
  <c r="B326" i="1"/>
  <c r="B327" i="1"/>
  <c r="B331" i="1"/>
  <c r="B333" i="1"/>
  <c r="B337" i="1"/>
  <c r="B338" i="1"/>
  <c r="B342" i="1"/>
  <c r="B343" i="1"/>
  <c r="B347" i="1"/>
  <c r="B349" i="1"/>
  <c r="B353" i="1"/>
  <c r="B354" i="1"/>
  <c r="B358" i="1"/>
  <c r="B359" i="1"/>
  <c r="B363" i="1"/>
  <c r="B365" i="1"/>
  <c r="B369" i="1"/>
  <c r="B370" i="1"/>
  <c r="B374" i="1"/>
  <c r="B375" i="1"/>
  <c r="B379" i="1"/>
  <c r="B381" i="1"/>
  <c r="B385" i="1"/>
  <c r="B386" i="1"/>
  <c r="B390" i="1"/>
  <c r="B391" i="1"/>
  <c r="B395" i="1"/>
  <c r="B397" i="1"/>
  <c r="B401" i="1"/>
  <c r="B402" i="1"/>
  <c r="B406" i="1"/>
  <c r="B407" i="1"/>
  <c r="B411" i="1"/>
  <c r="B413" i="1"/>
  <c r="B417" i="1"/>
  <c r="B418" i="1"/>
  <c r="B422" i="1"/>
  <c r="B423" i="1"/>
  <c r="B427" i="1"/>
  <c r="B429" i="1"/>
  <c r="B433" i="1"/>
  <c r="B434" i="1"/>
  <c r="B437" i="1"/>
  <c r="B438" i="1"/>
  <c r="B441" i="1"/>
  <c r="B442" i="1"/>
  <c r="B445" i="1"/>
  <c r="B446" i="1"/>
  <c r="B449" i="1"/>
  <c r="B450" i="1"/>
  <c r="B453" i="1"/>
  <c r="B454" i="1"/>
  <c r="B457" i="1"/>
  <c r="B458" i="1"/>
  <c r="B461" i="1"/>
  <c r="B462" i="1"/>
  <c r="B465" i="1"/>
  <c r="B466" i="1"/>
  <c r="B469" i="1"/>
  <c r="B470" i="1"/>
  <c r="B473" i="1"/>
  <c r="B474" i="1"/>
  <c r="B477" i="1"/>
  <c r="B478" i="1"/>
  <c r="B481" i="1"/>
  <c r="B482" i="1"/>
  <c r="B485" i="1"/>
  <c r="B486" i="1"/>
  <c r="B489" i="1"/>
  <c r="B490" i="1"/>
  <c r="B493" i="1"/>
  <c r="B494" i="1"/>
  <c r="B497" i="1"/>
  <c r="B2" i="1"/>
  <c r="Q23" i="1"/>
  <c r="P23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5" i="1"/>
  <c r="P5" i="1"/>
  <c r="Q4" i="1"/>
  <c r="B4" i="1" l="1"/>
  <c r="B3" i="1"/>
  <c r="B19" i="1"/>
  <c r="B35" i="1"/>
  <c r="B51" i="1"/>
  <c r="B67" i="1"/>
  <c r="B83" i="1"/>
  <c r="B98" i="1"/>
  <c r="B106" i="1"/>
  <c r="B114" i="1"/>
  <c r="B122" i="1"/>
  <c r="B130" i="1"/>
  <c r="B138" i="1"/>
  <c r="B146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360" i="1"/>
  <c r="B364" i="1"/>
  <c r="B368" i="1"/>
  <c r="B372" i="1"/>
  <c r="B376" i="1"/>
  <c r="B380" i="1"/>
  <c r="B384" i="1"/>
  <c r="B388" i="1"/>
  <c r="B392" i="1"/>
  <c r="B396" i="1"/>
  <c r="B400" i="1"/>
  <c r="B404" i="1"/>
  <c r="B408" i="1"/>
  <c r="B412" i="1"/>
  <c r="B416" i="1"/>
  <c r="B420" i="1"/>
  <c r="B424" i="1"/>
  <c r="B428" i="1"/>
  <c r="B432" i="1"/>
  <c r="B7" i="1"/>
  <c r="B23" i="1"/>
  <c r="B39" i="1"/>
  <c r="B55" i="1"/>
  <c r="B71" i="1"/>
  <c r="B87" i="1"/>
  <c r="B99" i="1"/>
  <c r="B107" i="1"/>
  <c r="B115" i="1"/>
  <c r="B123" i="1"/>
  <c r="B131" i="1"/>
  <c r="B139" i="1"/>
  <c r="B147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11" i="1"/>
  <c r="B27" i="1"/>
  <c r="B43" i="1"/>
  <c r="B59" i="1"/>
  <c r="B75" i="1"/>
  <c r="B91" i="1"/>
  <c r="B102" i="1"/>
  <c r="B110" i="1"/>
  <c r="B118" i="1"/>
  <c r="B126" i="1"/>
  <c r="B134" i="1"/>
  <c r="B142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179" i="1"/>
  <c r="B163" i="1"/>
  <c r="B143" i="1"/>
  <c r="B111" i="1"/>
  <c r="B63" i="1"/>
  <c r="B496" i="1"/>
  <c r="B492" i="1"/>
  <c r="B488" i="1"/>
  <c r="B484" i="1"/>
  <c r="B480" i="1"/>
  <c r="B476" i="1"/>
  <c r="B472" i="1"/>
  <c r="B468" i="1"/>
  <c r="B464" i="1"/>
  <c r="B460" i="1"/>
  <c r="B456" i="1"/>
  <c r="B452" i="1"/>
  <c r="B448" i="1"/>
  <c r="B444" i="1"/>
  <c r="B440" i="1"/>
  <c r="B436" i="1"/>
  <c r="B431" i="1"/>
  <c r="B426" i="1"/>
  <c r="B421" i="1"/>
  <c r="B415" i="1"/>
  <c r="B410" i="1"/>
  <c r="B405" i="1"/>
  <c r="B399" i="1"/>
  <c r="B394" i="1"/>
  <c r="B389" i="1"/>
  <c r="B383" i="1"/>
  <c r="B378" i="1"/>
  <c r="B373" i="1"/>
  <c r="B367" i="1"/>
  <c r="B362" i="1"/>
  <c r="B357" i="1"/>
  <c r="B351" i="1"/>
  <c r="B346" i="1"/>
  <c r="B341" i="1"/>
  <c r="B335" i="1"/>
  <c r="B330" i="1"/>
  <c r="B325" i="1"/>
  <c r="B319" i="1"/>
  <c r="B314" i="1"/>
  <c r="B309" i="1"/>
  <c r="B303" i="1"/>
  <c r="B298" i="1"/>
  <c r="B291" i="1"/>
  <c r="B283" i="1"/>
  <c r="B271" i="1"/>
  <c r="B255" i="1"/>
  <c r="B239" i="1"/>
  <c r="B223" i="1"/>
  <c r="B207" i="1"/>
  <c r="B191" i="1"/>
  <c r="B175" i="1"/>
  <c r="B159" i="1"/>
  <c r="B135" i="1"/>
  <c r="B103" i="1"/>
  <c r="B47" i="1"/>
  <c r="B495" i="1"/>
  <c r="B491" i="1"/>
  <c r="B487" i="1"/>
  <c r="B483" i="1"/>
  <c r="B479" i="1"/>
  <c r="B475" i="1"/>
  <c r="B471" i="1"/>
  <c r="B467" i="1"/>
  <c r="B463" i="1"/>
  <c r="B459" i="1"/>
  <c r="B455" i="1"/>
  <c r="B451" i="1"/>
  <c r="B447" i="1"/>
  <c r="B443" i="1"/>
  <c r="B439" i="1"/>
  <c r="B435" i="1"/>
  <c r="B430" i="1"/>
  <c r="B425" i="1"/>
  <c r="B419" i="1"/>
  <c r="B414" i="1"/>
  <c r="B409" i="1"/>
  <c r="B403" i="1"/>
  <c r="B398" i="1"/>
  <c r="B393" i="1"/>
  <c r="B387" i="1"/>
  <c r="B382" i="1"/>
  <c r="B377" i="1"/>
  <c r="B371" i="1"/>
  <c r="B366" i="1"/>
  <c r="B361" i="1"/>
  <c r="B355" i="1"/>
  <c r="B350" i="1"/>
  <c r="B345" i="1"/>
  <c r="B339" i="1"/>
  <c r="B334" i="1"/>
  <c r="B329" i="1"/>
  <c r="B323" i="1"/>
  <c r="B318" i="1"/>
  <c r="B313" i="1"/>
  <c r="B307" i="1"/>
  <c r="B302" i="1"/>
  <c r="B297" i="1"/>
  <c r="B289" i="1"/>
  <c r="B281" i="1"/>
  <c r="B267" i="1"/>
  <c r="B251" i="1"/>
  <c r="B235" i="1"/>
  <c r="B219" i="1"/>
  <c r="B203" i="1"/>
  <c r="B187" i="1"/>
  <c r="B171" i="1"/>
  <c r="B155" i="1"/>
  <c r="B127" i="1"/>
  <c r="B95" i="1"/>
  <c r="B31" i="1"/>
  <c r="B94" i="1"/>
  <c r="B90" i="1"/>
  <c r="B86" i="1"/>
  <c r="B82" i="1"/>
  <c r="B78" i="1"/>
  <c r="B74" i="1"/>
  <c r="B70" i="1"/>
  <c r="B66" i="1"/>
  <c r="B62" i="1"/>
  <c r="B58" i="1"/>
  <c r="B54" i="1"/>
  <c r="B50" i="1"/>
  <c r="B46" i="1"/>
  <c r="B42" i="1"/>
  <c r="B38" i="1"/>
  <c r="B34" i="1"/>
  <c r="B30" i="1"/>
  <c r="B26" i="1"/>
  <c r="B22" i="1"/>
  <c r="B18" i="1"/>
  <c r="B14" i="1"/>
  <c r="B10" i="1"/>
  <c r="B6" i="1"/>
  <c r="B149" i="1"/>
  <c r="B145" i="1"/>
  <c r="B141" i="1"/>
  <c r="B137" i="1"/>
  <c r="B133" i="1"/>
  <c r="B129" i="1"/>
  <c r="B125" i="1"/>
  <c r="B121" i="1"/>
  <c r="B117" i="1"/>
  <c r="B113" i="1"/>
  <c r="B109" i="1"/>
  <c r="B105" i="1"/>
  <c r="B101" i="1"/>
  <c r="B97" i="1"/>
  <c r="B93" i="1"/>
  <c r="B89" i="1"/>
  <c r="B85" i="1"/>
  <c r="B81" i="1"/>
  <c r="B77" i="1"/>
  <c r="B73" i="1"/>
  <c r="B69" i="1"/>
  <c r="B65" i="1"/>
  <c r="B61" i="1"/>
  <c r="B57" i="1"/>
  <c r="B53" i="1"/>
  <c r="B49" i="1"/>
  <c r="B45" i="1"/>
  <c r="B41" i="1"/>
  <c r="B37" i="1"/>
  <c r="B33" i="1"/>
  <c r="B29" i="1"/>
  <c r="B25" i="1"/>
  <c r="B21" i="1"/>
  <c r="B17" i="1"/>
  <c r="B13" i="1"/>
  <c r="B9" i="1"/>
  <c r="B5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B60" i="1"/>
  <c r="B56" i="1"/>
  <c r="B52" i="1"/>
  <c r="B48" i="1"/>
  <c r="B44" i="1"/>
  <c r="B40" i="1"/>
  <c r="B36" i="1"/>
  <c r="B32" i="1"/>
  <c r="B28" i="1"/>
  <c r="B24" i="1"/>
  <c r="B20" i="1"/>
  <c r="B16" i="1"/>
  <c r="B12" i="1"/>
  <c r="B8" i="1"/>
  <c r="B498" i="1" l="1"/>
  <c r="L50" i="1" l="1"/>
  <c r="L54" i="1"/>
  <c r="L31" i="1"/>
  <c r="L35" i="1"/>
  <c r="L39" i="1"/>
  <c r="L43" i="1"/>
  <c r="L10" i="1"/>
  <c r="L14" i="1"/>
  <c r="L18" i="1"/>
  <c r="L22" i="1"/>
  <c r="L26" i="1"/>
  <c r="L6" i="1"/>
  <c r="L7" i="1"/>
  <c r="K4" i="1" a="1"/>
  <c r="K7" i="1" s="1"/>
  <c r="Z7" i="1" s="1"/>
  <c r="AB7" i="1" s="1"/>
  <c r="J5" i="1"/>
  <c r="L5" i="1" s="1"/>
  <c r="J6" i="1"/>
  <c r="J7" i="1"/>
  <c r="J8" i="1"/>
  <c r="L8" i="1" s="1"/>
  <c r="J9" i="1"/>
  <c r="L9" i="1" s="1"/>
  <c r="J10" i="1"/>
  <c r="J11" i="1"/>
  <c r="L11" i="1" s="1"/>
  <c r="J12" i="1"/>
  <c r="L12" i="1" s="1"/>
  <c r="J13" i="1"/>
  <c r="L13" i="1" s="1"/>
  <c r="J14" i="1"/>
  <c r="J15" i="1"/>
  <c r="L15" i="1" s="1"/>
  <c r="J16" i="1"/>
  <c r="L16" i="1" s="1"/>
  <c r="J17" i="1"/>
  <c r="L17" i="1" s="1"/>
  <c r="J18" i="1"/>
  <c r="J19" i="1"/>
  <c r="L19" i="1" s="1"/>
  <c r="J20" i="1"/>
  <c r="L20" i="1" s="1"/>
  <c r="J21" i="1"/>
  <c r="L21" i="1" s="1"/>
  <c r="J22" i="1"/>
  <c r="J23" i="1"/>
  <c r="L23" i="1" s="1"/>
  <c r="J24" i="1"/>
  <c r="L24" i="1" s="1"/>
  <c r="J25" i="1"/>
  <c r="L25" i="1" s="1"/>
  <c r="J26" i="1"/>
  <c r="J27" i="1"/>
  <c r="L27" i="1" s="1"/>
  <c r="J28" i="1"/>
  <c r="L28" i="1" s="1"/>
  <c r="J29" i="1"/>
  <c r="L29" i="1" s="1"/>
  <c r="J30" i="1"/>
  <c r="L30" i="1" s="1"/>
  <c r="J31" i="1"/>
  <c r="J32" i="1"/>
  <c r="L32" i="1" s="1"/>
  <c r="J33" i="1"/>
  <c r="L33" i="1" s="1"/>
  <c r="J34" i="1"/>
  <c r="L34" i="1" s="1"/>
  <c r="J35" i="1"/>
  <c r="J36" i="1"/>
  <c r="L36" i="1" s="1"/>
  <c r="J37" i="1"/>
  <c r="L37" i="1" s="1"/>
  <c r="J38" i="1"/>
  <c r="L38" i="1" s="1"/>
  <c r="J39" i="1"/>
  <c r="J40" i="1"/>
  <c r="L40" i="1" s="1"/>
  <c r="J41" i="1"/>
  <c r="L41" i="1" s="1"/>
  <c r="J42" i="1"/>
  <c r="L42" i="1" s="1"/>
  <c r="J43" i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J51" i="1"/>
  <c r="L51" i="1" s="1"/>
  <c r="J52" i="1"/>
  <c r="L52" i="1" s="1"/>
  <c r="J53" i="1"/>
  <c r="L53" i="1" s="1"/>
  <c r="J54" i="1"/>
  <c r="J4" i="1"/>
  <c r="L4" i="1" s="1"/>
  <c r="M46" i="1" l="1"/>
  <c r="AA46" i="1" s="1"/>
  <c r="AC46" i="1"/>
  <c r="M38" i="1"/>
  <c r="AA38" i="1" s="1"/>
  <c r="AC38" i="1"/>
  <c r="M53" i="1"/>
  <c r="AA53" i="1" s="1"/>
  <c r="AC53" i="1"/>
  <c r="M41" i="1"/>
  <c r="AA41" i="1" s="1"/>
  <c r="AC41" i="1"/>
  <c r="M37" i="1"/>
  <c r="AC37" i="1"/>
  <c r="M33" i="1"/>
  <c r="AC33" i="1"/>
  <c r="M29" i="1"/>
  <c r="AC29" i="1"/>
  <c r="M25" i="1"/>
  <c r="AC25" i="1"/>
  <c r="M21" i="1"/>
  <c r="AC21" i="1"/>
  <c r="M17" i="1"/>
  <c r="AA17" i="1" s="1"/>
  <c r="AC17" i="1"/>
  <c r="M13" i="1"/>
  <c r="AA13" i="1" s="1"/>
  <c r="AC13" i="1"/>
  <c r="M9" i="1"/>
  <c r="AA9" i="1" s="1"/>
  <c r="AC9" i="1"/>
  <c r="M5" i="1"/>
  <c r="AA5" i="1" s="1"/>
  <c r="AC5" i="1"/>
  <c r="M34" i="1"/>
  <c r="AC34" i="1"/>
  <c r="M45" i="1"/>
  <c r="AA45" i="1" s="1"/>
  <c r="AC45" i="1"/>
  <c r="M48" i="1"/>
  <c r="AA48" i="1" s="1"/>
  <c r="AC48" i="1"/>
  <c r="M40" i="1"/>
  <c r="AA40" i="1" s="1"/>
  <c r="AC40" i="1"/>
  <c r="M36" i="1"/>
  <c r="AC36" i="1"/>
  <c r="M32" i="1"/>
  <c r="AC32" i="1"/>
  <c r="M28" i="1"/>
  <c r="AC28" i="1"/>
  <c r="M24" i="1"/>
  <c r="AC24" i="1"/>
  <c r="M20" i="1"/>
  <c r="AC20" i="1"/>
  <c r="M16" i="1"/>
  <c r="AA16" i="1" s="1"/>
  <c r="AC16" i="1"/>
  <c r="M12" i="1"/>
  <c r="AA12" i="1" s="1"/>
  <c r="AC12" i="1"/>
  <c r="M8" i="1"/>
  <c r="AA8" i="1" s="1"/>
  <c r="AC8" i="1"/>
  <c r="M42" i="1"/>
  <c r="AA42" i="1" s="1"/>
  <c r="AC42" i="1"/>
  <c r="M30" i="1"/>
  <c r="AC30" i="1"/>
  <c r="M49" i="1"/>
  <c r="AA49" i="1" s="1"/>
  <c r="AC49" i="1"/>
  <c r="M52" i="1"/>
  <c r="AA52" i="1" s="1"/>
  <c r="AC52" i="1"/>
  <c r="M44" i="1"/>
  <c r="AA44" i="1" s="1"/>
  <c r="AC44" i="1"/>
  <c r="L55" i="1"/>
  <c r="AC4" i="1"/>
  <c r="AE4" i="1" s="1"/>
  <c r="M51" i="1"/>
  <c r="AA51" i="1" s="1"/>
  <c r="AC51" i="1"/>
  <c r="M47" i="1"/>
  <c r="AA47" i="1" s="1"/>
  <c r="AC47" i="1"/>
  <c r="M27" i="1"/>
  <c r="AC27" i="1"/>
  <c r="M23" i="1"/>
  <c r="AC23" i="1"/>
  <c r="M19" i="1"/>
  <c r="AA19" i="1" s="1"/>
  <c r="AC19" i="1"/>
  <c r="M15" i="1"/>
  <c r="AA15" i="1" s="1"/>
  <c r="AC15" i="1"/>
  <c r="M11" i="1"/>
  <c r="AA11" i="1" s="1"/>
  <c r="AC11" i="1"/>
  <c r="M18" i="1"/>
  <c r="AA18" i="1" s="1"/>
  <c r="AC18" i="1"/>
  <c r="M10" i="1"/>
  <c r="AA10" i="1" s="1"/>
  <c r="AC10" i="1"/>
  <c r="M35" i="1"/>
  <c r="AC35" i="1"/>
  <c r="M54" i="1"/>
  <c r="AA54" i="1" s="1"/>
  <c r="AC54" i="1"/>
  <c r="M6" i="1"/>
  <c r="AA6" i="1" s="1"/>
  <c r="AC6" i="1"/>
  <c r="M26" i="1"/>
  <c r="AC26" i="1"/>
  <c r="M43" i="1"/>
  <c r="AA43" i="1" s="1"/>
  <c r="AC43" i="1"/>
  <c r="M50" i="1"/>
  <c r="AA50" i="1" s="1"/>
  <c r="AC50" i="1"/>
  <c r="M7" i="1"/>
  <c r="AA7" i="1" s="1"/>
  <c r="AC7" i="1"/>
  <c r="M22" i="1"/>
  <c r="AC22" i="1"/>
  <c r="M14" i="1"/>
  <c r="AA14" i="1" s="1"/>
  <c r="AC14" i="1"/>
  <c r="M39" i="1"/>
  <c r="AA39" i="1" s="1"/>
  <c r="AC39" i="1"/>
  <c r="M31" i="1"/>
  <c r="AC31" i="1"/>
  <c r="M4" i="1"/>
  <c r="S23" i="1"/>
  <c r="K54" i="1"/>
  <c r="Z54" i="1" s="1"/>
  <c r="AB54" i="1" s="1"/>
  <c r="K50" i="1"/>
  <c r="Z50" i="1" s="1"/>
  <c r="AB50" i="1" s="1"/>
  <c r="K46" i="1"/>
  <c r="Z46" i="1" s="1"/>
  <c r="AB46" i="1" s="1"/>
  <c r="K42" i="1"/>
  <c r="Z42" i="1" s="1"/>
  <c r="AB42" i="1" s="1"/>
  <c r="K38" i="1"/>
  <c r="Z38" i="1" s="1"/>
  <c r="AB38" i="1" s="1"/>
  <c r="K34" i="1"/>
  <c r="K30" i="1"/>
  <c r="K26" i="1"/>
  <c r="K22" i="1"/>
  <c r="K18" i="1"/>
  <c r="Z18" i="1" s="1"/>
  <c r="AB18" i="1" s="1"/>
  <c r="K14" i="1"/>
  <c r="Z14" i="1" s="1"/>
  <c r="AB14" i="1" s="1"/>
  <c r="K10" i="1"/>
  <c r="Z10" i="1" s="1"/>
  <c r="AB10" i="1" s="1"/>
  <c r="K6" i="1"/>
  <c r="Z6" i="1" s="1"/>
  <c r="AB6" i="1" s="1"/>
  <c r="K51" i="1"/>
  <c r="Z51" i="1" s="1"/>
  <c r="AB51" i="1" s="1"/>
  <c r="K53" i="1"/>
  <c r="Z53" i="1" s="1"/>
  <c r="AB53" i="1" s="1"/>
  <c r="K49" i="1"/>
  <c r="Z49" i="1" s="1"/>
  <c r="AB49" i="1" s="1"/>
  <c r="K45" i="1"/>
  <c r="Z45" i="1" s="1"/>
  <c r="AB45" i="1" s="1"/>
  <c r="K41" i="1"/>
  <c r="Z41" i="1" s="1"/>
  <c r="AB41" i="1" s="1"/>
  <c r="K37" i="1"/>
  <c r="K33" i="1"/>
  <c r="K29" i="1"/>
  <c r="K25" i="1"/>
  <c r="K21" i="1"/>
  <c r="K17" i="1"/>
  <c r="Z17" i="1" s="1"/>
  <c r="AB17" i="1" s="1"/>
  <c r="K13" i="1"/>
  <c r="Z13" i="1" s="1"/>
  <c r="AB13" i="1" s="1"/>
  <c r="K9" i="1"/>
  <c r="Z9" i="1" s="1"/>
  <c r="AB9" i="1" s="1"/>
  <c r="K5" i="1"/>
  <c r="Z5" i="1" s="1"/>
  <c r="AB5" i="1" s="1"/>
  <c r="K43" i="1"/>
  <c r="Z43" i="1" s="1"/>
  <c r="AB43" i="1" s="1"/>
  <c r="K52" i="1"/>
  <c r="Z52" i="1" s="1"/>
  <c r="AB52" i="1" s="1"/>
  <c r="K48" i="1"/>
  <c r="Z48" i="1" s="1"/>
  <c r="AB48" i="1" s="1"/>
  <c r="K44" i="1"/>
  <c r="Z44" i="1" s="1"/>
  <c r="AB44" i="1" s="1"/>
  <c r="K40" i="1"/>
  <c r="Z40" i="1" s="1"/>
  <c r="AB40" i="1" s="1"/>
  <c r="K36" i="1"/>
  <c r="K32" i="1"/>
  <c r="K28" i="1"/>
  <c r="K24" i="1"/>
  <c r="K20" i="1"/>
  <c r="K16" i="1"/>
  <c r="Z16" i="1" s="1"/>
  <c r="AB16" i="1" s="1"/>
  <c r="K12" i="1"/>
  <c r="Z12" i="1" s="1"/>
  <c r="AB12" i="1" s="1"/>
  <c r="K8" i="1"/>
  <c r="Z8" i="1" s="1"/>
  <c r="AB8" i="1" s="1"/>
  <c r="K4" i="1"/>
  <c r="K47" i="1"/>
  <c r="Z47" i="1" s="1"/>
  <c r="AB47" i="1" s="1"/>
  <c r="K39" i="1"/>
  <c r="Z39" i="1" s="1"/>
  <c r="AB39" i="1" s="1"/>
  <c r="K35" i="1"/>
  <c r="K31" i="1"/>
  <c r="K27" i="1"/>
  <c r="K23" i="1"/>
  <c r="K19" i="1"/>
  <c r="Z19" i="1" s="1"/>
  <c r="AB19" i="1" s="1"/>
  <c r="K15" i="1"/>
  <c r="Z15" i="1" s="1"/>
  <c r="AB15" i="1" s="1"/>
  <c r="K11" i="1"/>
  <c r="Z11" i="1" s="1"/>
  <c r="AB11" i="1" s="1"/>
  <c r="R18" i="1" l="1"/>
  <c r="Z33" i="1"/>
  <c r="AB33" i="1" s="1"/>
  <c r="R8" i="1"/>
  <c r="Z23" i="1"/>
  <c r="AB23" i="1" s="1"/>
  <c r="R13" i="1"/>
  <c r="Z28" i="1"/>
  <c r="AB28" i="1" s="1"/>
  <c r="R6" i="1"/>
  <c r="Z21" i="1"/>
  <c r="AB21" i="1" s="1"/>
  <c r="R22" i="1"/>
  <c r="Z37" i="1"/>
  <c r="AB37" i="1" s="1"/>
  <c r="R15" i="1"/>
  <c r="Z30" i="1"/>
  <c r="AB30" i="1" s="1"/>
  <c r="S4" i="1"/>
  <c r="AA4" i="1"/>
  <c r="S7" i="1"/>
  <c r="AA22" i="1"/>
  <c r="S11" i="1"/>
  <c r="AA26" i="1"/>
  <c r="R17" i="1"/>
  <c r="Z32" i="1"/>
  <c r="AB32" i="1" s="1"/>
  <c r="S12" i="1"/>
  <c r="AA27" i="1"/>
  <c r="S5" i="1"/>
  <c r="AA20" i="1"/>
  <c r="S13" i="1"/>
  <c r="AA28" i="1"/>
  <c r="S21" i="1"/>
  <c r="AA36" i="1"/>
  <c r="S19" i="1"/>
  <c r="AA34" i="1"/>
  <c r="S10" i="1"/>
  <c r="AA25" i="1"/>
  <c r="S18" i="1"/>
  <c r="AA33" i="1"/>
  <c r="R20" i="1"/>
  <c r="Z35" i="1"/>
  <c r="AB35" i="1" s="1"/>
  <c r="R9" i="1"/>
  <c r="Z24" i="1"/>
  <c r="AB24" i="1" s="1"/>
  <c r="R12" i="1"/>
  <c r="T12" i="1" s="1"/>
  <c r="Z27" i="1"/>
  <c r="AB27" i="1" s="1"/>
  <c r="R10" i="1"/>
  <c r="Z25" i="1"/>
  <c r="AB25" i="1" s="1"/>
  <c r="R19" i="1"/>
  <c r="T19" i="1" s="1"/>
  <c r="Z34" i="1"/>
  <c r="AB34" i="1" s="1"/>
  <c r="R16" i="1"/>
  <c r="Z31" i="1"/>
  <c r="AB31" i="1" s="1"/>
  <c r="Z4" i="1"/>
  <c r="K55" i="1"/>
  <c r="R5" i="1"/>
  <c r="Z20" i="1"/>
  <c r="AB20" i="1" s="1"/>
  <c r="R21" i="1"/>
  <c r="T21" i="1" s="1"/>
  <c r="Z36" i="1"/>
  <c r="AB36" i="1" s="1"/>
  <c r="R14" i="1"/>
  <c r="Z29" i="1"/>
  <c r="AB29" i="1" s="1"/>
  <c r="R7" i="1"/>
  <c r="T7" i="1" s="1"/>
  <c r="Z22" i="1"/>
  <c r="AB22" i="1" s="1"/>
  <c r="S16" i="1"/>
  <c r="AA31" i="1"/>
  <c r="S20" i="1"/>
  <c r="AA35" i="1"/>
  <c r="AE5" i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R11" i="1"/>
  <c r="T11" i="1" s="1"/>
  <c r="Z26" i="1"/>
  <c r="AB26" i="1" s="1"/>
  <c r="S8" i="1"/>
  <c r="AA23" i="1"/>
  <c r="S15" i="1"/>
  <c r="AA30" i="1"/>
  <c r="S9" i="1"/>
  <c r="AA24" i="1"/>
  <c r="S17" i="1"/>
  <c r="AA32" i="1"/>
  <c r="S6" i="1"/>
  <c r="AA21" i="1"/>
  <c r="S14" i="1"/>
  <c r="AA29" i="1"/>
  <c r="S22" i="1"/>
  <c r="AA37" i="1"/>
  <c r="M55" i="1"/>
  <c r="R4" i="1"/>
  <c r="U4" i="1" s="1"/>
  <c r="R23" i="1"/>
  <c r="T23" i="1" s="1"/>
  <c r="T5" i="1" l="1"/>
  <c r="U5" i="1" s="1"/>
  <c r="T10" i="1"/>
  <c r="T14" i="1"/>
  <c r="T16" i="1"/>
  <c r="T17" i="1"/>
  <c r="T15" i="1"/>
  <c r="T6" i="1"/>
  <c r="U6" i="1" s="1"/>
  <c r="U7" i="1" s="1"/>
  <c r="U8" i="1" s="1"/>
  <c r="U9" i="1" s="1"/>
  <c r="U10" i="1" s="1"/>
  <c r="U11" i="1" s="1"/>
  <c r="U12" i="1" s="1"/>
  <c r="T9" i="1"/>
  <c r="AA55" i="1"/>
  <c r="T8" i="1"/>
  <c r="Z55" i="1"/>
  <c r="AB4" i="1"/>
  <c r="AD4" i="1" s="1"/>
  <c r="T22" i="1"/>
  <c r="T20" i="1"/>
  <c r="T13" i="1"/>
  <c r="T18" i="1"/>
  <c r="AF4" i="1" l="1"/>
  <c r="AG4" i="1" s="1"/>
  <c r="AD5" i="1"/>
  <c r="U13" i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AF5" i="1" l="1"/>
  <c r="AG5" i="1" s="1"/>
  <c r="AD6" i="1"/>
  <c r="AF6" i="1" l="1"/>
  <c r="AG6" i="1" s="1"/>
  <c r="AD7" i="1"/>
  <c r="AD8" i="1" l="1"/>
  <c r="AF7" i="1"/>
  <c r="AG7" i="1" s="1"/>
  <c r="AD9" i="1" l="1"/>
  <c r="AF8" i="1"/>
  <c r="AG8" i="1" s="1"/>
  <c r="AD10" i="1" l="1"/>
  <c r="AF9" i="1"/>
  <c r="AG9" i="1" s="1"/>
  <c r="AD11" i="1" l="1"/>
  <c r="AF10" i="1"/>
  <c r="AG10" i="1" s="1"/>
  <c r="AD12" i="1" l="1"/>
  <c r="AF11" i="1"/>
  <c r="AG11" i="1" s="1"/>
  <c r="AD13" i="1" l="1"/>
  <c r="AF12" i="1"/>
  <c r="AG12" i="1"/>
  <c r="AD14" i="1" l="1"/>
  <c r="AF13" i="1"/>
  <c r="AG13" i="1" s="1"/>
  <c r="AD15" i="1" l="1"/>
  <c r="AF14" i="1"/>
  <c r="AG14" i="1"/>
  <c r="AD16" i="1" l="1"/>
  <c r="AF15" i="1"/>
  <c r="AG15" i="1" s="1"/>
  <c r="AD17" i="1" l="1"/>
  <c r="AF16" i="1"/>
  <c r="AG16" i="1"/>
  <c r="AD18" i="1" l="1"/>
  <c r="AF17" i="1"/>
  <c r="AG17" i="1" s="1"/>
  <c r="AD19" i="1" l="1"/>
  <c r="AF18" i="1"/>
  <c r="AG18" i="1" s="1"/>
  <c r="AD20" i="1" l="1"/>
  <c r="AF19" i="1"/>
  <c r="AG19" i="1" s="1"/>
  <c r="AD21" i="1" l="1"/>
  <c r="AF20" i="1"/>
  <c r="AG20" i="1" s="1"/>
  <c r="AD22" i="1" l="1"/>
  <c r="AF21" i="1"/>
  <c r="AG21" i="1" s="1"/>
  <c r="AD23" i="1" l="1"/>
  <c r="AF22" i="1"/>
  <c r="AG22" i="1" s="1"/>
  <c r="AD24" i="1" l="1"/>
  <c r="AF23" i="1"/>
  <c r="AG23" i="1" s="1"/>
  <c r="AD25" i="1" l="1"/>
  <c r="AF24" i="1"/>
  <c r="AG24" i="1" s="1"/>
  <c r="AD26" i="1" l="1"/>
  <c r="AF25" i="1"/>
  <c r="AG25" i="1" s="1"/>
  <c r="AD27" i="1" l="1"/>
  <c r="AF26" i="1"/>
  <c r="AG26" i="1" s="1"/>
  <c r="AD28" i="1" l="1"/>
  <c r="AF27" i="1"/>
  <c r="AG27" i="1" s="1"/>
  <c r="AD29" i="1" l="1"/>
  <c r="AF28" i="1"/>
  <c r="AG28" i="1" s="1"/>
  <c r="AD30" i="1" l="1"/>
  <c r="AF29" i="1"/>
  <c r="AG29" i="1" s="1"/>
  <c r="AD31" i="1" l="1"/>
  <c r="AF30" i="1"/>
  <c r="AG30" i="1" s="1"/>
  <c r="AD32" i="1" l="1"/>
  <c r="AF31" i="1"/>
  <c r="AG31" i="1" s="1"/>
  <c r="AD33" i="1" l="1"/>
  <c r="AF32" i="1"/>
  <c r="AG32" i="1" s="1"/>
  <c r="AD34" i="1" l="1"/>
  <c r="AF33" i="1"/>
  <c r="AG33" i="1" s="1"/>
  <c r="AD35" i="1" l="1"/>
  <c r="AF34" i="1"/>
  <c r="AG34" i="1" s="1"/>
  <c r="AD36" i="1" l="1"/>
  <c r="AF35" i="1"/>
  <c r="AG35" i="1" s="1"/>
  <c r="AD37" i="1" l="1"/>
  <c r="AF36" i="1"/>
  <c r="AG36" i="1" s="1"/>
  <c r="AD38" i="1" l="1"/>
  <c r="AF37" i="1"/>
  <c r="AG37" i="1" s="1"/>
  <c r="AD39" i="1" l="1"/>
  <c r="AF38" i="1"/>
  <c r="AG38" i="1" s="1"/>
  <c r="AD40" i="1" l="1"/>
  <c r="AF39" i="1"/>
  <c r="AG39" i="1" s="1"/>
  <c r="AD41" i="1" l="1"/>
  <c r="AF40" i="1"/>
  <c r="AG40" i="1" s="1"/>
  <c r="AD42" i="1" l="1"/>
  <c r="AF41" i="1"/>
  <c r="AG41" i="1" s="1"/>
  <c r="AD43" i="1" l="1"/>
  <c r="AF42" i="1"/>
  <c r="AG42" i="1" s="1"/>
  <c r="AD44" i="1" l="1"/>
  <c r="AF43" i="1"/>
  <c r="AG43" i="1" s="1"/>
  <c r="AD45" i="1" l="1"/>
  <c r="AF44" i="1"/>
  <c r="AG44" i="1" s="1"/>
  <c r="AD46" i="1" l="1"/>
  <c r="AF45" i="1"/>
  <c r="AG45" i="1" s="1"/>
  <c r="AD47" i="1" l="1"/>
  <c r="AF46" i="1"/>
  <c r="AG46" i="1" s="1"/>
  <c r="AD48" i="1" l="1"/>
  <c r="AF47" i="1"/>
  <c r="AG47" i="1" s="1"/>
  <c r="AD49" i="1" l="1"/>
  <c r="AF48" i="1"/>
  <c r="AG48" i="1" s="1"/>
  <c r="AD50" i="1" l="1"/>
  <c r="AF49" i="1"/>
  <c r="AG49" i="1" s="1"/>
  <c r="AD51" i="1" l="1"/>
  <c r="AF50" i="1"/>
  <c r="AG50" i="1" s="1"/>
  <c r="AD52" i="1" l="1"/>
  <c r="AF51" i="1"/>
  <c r="AG51" i="1" s="1"/>
  <c r="AD53" i="1" l="1"/>
  <c r="AF52" i="1"/>
  <c r="AG52" i="1" s="1"/>
  <c r="AD54" i="1" l="1"/>
  <c r="AF54" i="1" s="1"/>
  <c r="AF53" i="1"/>
  <c r="AG53" i="1" s="1"/>
  <c r="AG54" i="1" s="1"/>
</calcChain>
</file>

<file path=xl/sharedStrings.xml><?xml version="1.0" encoding="utf-8"?>
<sst xmlns="http://schemas.openxmlformats.org/spreadsheetml/2006/main" count="39" uniqueCount="28">
  <si>
    <t>DATOS</t>
  </si>
  <si>
    <t>Muestras:</t>
  </si>
  <si>
    <t>Desde</t>
  </si>
  <si>
    <t>Hasta</t>
  </si>
  <si>
    <t>Marca</t>
  </si>
  <si>
    <t>fo</t>
  </si>
  <si>
    <t>P()</t>
  </si>
  <si>
    <t>fe</t>
  </si>
  <si>
    <t>Min</t>
  </si>
  <si>
    <t>Max</t>
  </si>
  <si>
    <t>Media:</t>
  </si>
  <si>
    <t>Desviacion:</t>
  </si>
  <si>
    <t>c</t>
  </si>
  <si>
    <t>c (AC)</t>
  </si>
  <si>
    <t>CALCULADO</t>
  </si>
  <si>
    <t>TABULADO</t>
  </si>
  <si>
    <t>Po()</t>
  </si>
  <si>
    <t>Pe()</t>
  </si>
  <si>
    <t>Po() AC</t>
  </si>
  <si>
    <t>Pe() AC</t>
  </si>
  <si>
    <t>|Po(AC)-Pe(AC)|</t>
  </si>
  <si>
    <t>MAX</t>
  </si>
  <si>
    <t>Metodo de Chi-Cuadrado</t>
  </si>
  <si>
    <t>V</t>
  </si>
  <si>
    <t>Se rechaza la hipotesis</t>
  </si>
  <si>
    <t>K</t>
  </si>
  <si>
    <t>cant intervalos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</si>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</sst>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2" fontId="0" fillId="0" borderId="0" xfId="0" applyNumberFormat="1"/>
    <xf numFmtId="0" fontId="1" fillId="5" borderId="0" xfId="0" applyFont="1" applyFill="1" applyAlignment="1">
      <alignment horizontal="center"/>
    </xf>
    <xf numFmtId="164" fontId="0" fillId="0" borderId="0" xfId="0" applyNumberFormat="1"/>
    <xf numFmtId="0" fontId="0" fillId="0" borderId="0" xfId="0"/>
    <xf numFmtId="0" fontId="1" fillId="0" borderId="0" xfId="0" applyFont="1"/>
    <xf numFmtId="2" fontId="0" fillId="0" borderId="0" xfId="0" applyNumberFormat="1"/>
    <xf numFmtId="0" fontId="1" fillId="5" borderId="0" xfId="0" applyFont="1" applyFill="1" applyAlignment="1">
      <alignment horizontal="center"/>
    </xf>
    <xf numFmtId="164" fontId="0" fillId="0" borderId="0" xfId="0" applyNumberFormat="1"/>
    <xf numFmtId="164" fontId="0" fillId="4" borderId="0" xfId="0" applyNumberFormat="1" applyFill="1"/>
    <xf numFmtId="164" fontId="1" fillId="0" borderId="0" xfId="0" applyNumberFormat="1" applyFont="1"/>
    <xf numFmtId="2" fontId="1" fillId="4" borderId="0" xfId="0" applyNumberFormat="1" applyFont="1" applyFill="1"/>
    <xf numFmtId="0" fontId="1" fillId="4" borderId="0" xfId="0" applyFont="1" applyFill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Frecuencias observadas</c:v>
          </c:tx>
          <c:invertIfNegative val="0"/>
          <c:cat>
            <c:numRef>
              <c:f>Hoja1!$J$4:$J$54</c:f>
              <c:numCache>
                <c:formatCode>0.00</c:formatCode>
                <c:ptCount val="51"/>
                <c:pt idx="0">
                  <c:v>1.5095000000000001</c:v>
                </c:pt>
                <c:pt idx="1">
                  <c:v>1.5295000000000001</c:v>
                </c:pt>
                <c:pt idx="2">
                  <c:v>1.5495000000000001</c:v>
                </c:pt>
                <c:pt idx="3">
                  <c:v>1.5695000000000001</c:v>
                </c:pt>
                <c:pt idx="4">
                  <c:v>1.5895000000000001</c:v>
                </c:pt>
                <c:pt idx="5">
                  <c:v>1.6095000000000002</c:v>
                </c:pt>
                <c:pt idx="6">
                  <c:v>1.6295000000000002</c:v>
                </c:pt>
                <c:pt idx="7">
                  <c:v>1.6495</c:v>
                </c:pt>
                <c:pt idx="8">
                  <c:v>1.6695</c:v>
                </c:pt>
                <c:pt idx="9">
                  <c:v>1.6895</c:v>
                </c:pt>
                <c:pt idx="10">
                  <c:v>1.7095</c:v>
                </c:pt>
                <c:pt idx="11">
                  <c:v>1.7295</c:v>
                </c:pt>
                <c:pt idx="12">
                  <c:v>1.7494999999999998</c:v>
                </c:pt>
                <c:pt idx="13">
                  <c:v>1.7694999999999999</c:v>
                </c:pt>
                <c:pt idx="14">
                  <c:v>1.7894999999999999</c:v>
                </c:pt>
                <c:pt idx="15">
                  <c:v>1.8094999999999999</c:v>
                </c:pt>
                <c:pt idx="16">
                  <c:v>1.8294999999999999</c:v>
                </c:pt>
                <c:pt idx="17">
                  <c:v>1.8494999999999999</c:v>
                </c:pt>
                <c:pt idx="18">
                  <c:v>1.8694999999999999</c:v>
                </c:pt>
                <c:pt idx="19">
                  <c:v>1.8895</c:v>
                </c:pt>
                <c:pt idx="20">
                  <c:v>1.9095</c:v>
                </c:pt>
                <c:pt idx="21">
                  <c:v>1.9295</c:v>
                </c:pt>
                <c:pt idx="22">
                  <c:v>1.9495</c:v>
                </c:pt>
                <c:pt idx="23">
                  <c:v>1.9695</c:v>
                </c:pt>
                <c:pt idx="24">
                  <c:v>1.9895</c:v>
                </c:pt>
                <c:pt idx="25">
                  <c:v>2.0095000000000001</c:v>
                </c:pt>
                <c:pt idx="26">
                  <c:v>2.0295000000000001</c:v>
                </c:pt>
                <c:pt idx="27">
                  <c:v>2.0495000000000001</c:v>
                </c:pt>
                <c:pt idx="28">
                  <c:v>2.0695000000000001</c:v>
                </c:pt>
                <c:pt idx="29">
                  <c:v>2.0895000000000001</c:v>
                </c:pt>
                <c:pt idx="30">
                  <c:v>2.1095000000000002</c:v>
                </c:pt>
                <c:pt idx="31">
                  <c:v>2.1295000000000002</c:v>
                </c:pt>
                <c:pt idx="32">
                  <c:v>2.1494999999999997</c:v>
                </c:pt>
                <c:pt idx="33">
                  <c:v>2.1695000000000002</c:v>
                </c:pt>
                <c:pt idx="34">
                  <c:v>2.1894999999999998</c:v>
                </c:pt>
                <c:pt idx="35">
                  <c:v>2.2095000000000002</c:v>
                </c:pt>
                <c:pt idx="36">
                  <c:v>2.2294999999999998</c:v>
                </c:pt>
                <c:pt idx="37">
                  <c:v>2.2495000000000003</c:v>
                </c:pt>
                <c:pt idx="38">
                  <c:v>2.2694999999999999</c:v>
                </c:pt>
                <c:pt idx="39">
                  <c:v>2.2894999999999999</c:v>
                </c:pt>
                <c:pt idx="40">
                  <c:v>2.3094999999999999</c:v>
                </c:pt>
                <c:pt idx="41">
                  <c:v>2.3294999999999999</c:v>
                </c:pt>
                <c:pt idx="42">
                  <c:v>2.3494999999999999</c:v>
                </c:pt>
                <c:pt idx="43">
                  <c:v>2.3694999999999999</c:v>
                </c:pt>
                <c:pt idx="44">
                  <c:v>2.3895</c:v>
                </c:pt>
                <c:pt idx="45">
                  <c:v>2.4095</c:v>
                </c:pt>
                <c:pt idx="46">
                  <c:v>2.4295</c:v>
                </c:pt>
                <c:pt idx="47">
                  <c:v>2.4495</c:v>
                </c:pt>
                <c:pt idx="48">
                  <c:v>2.4695</c:v>
                </c:pt>
                <c:pt idx="49">
                  <c:v>2.4895</c:v>
                </c:pt>
                <c:pt idx="50">
                  <c:v>2.5095000000000001</c:v>
                </c:pt>
              </c:numCache>
            </c:numRef>
          </c:cat>
          <c:val>
            <c:numRef>
              <c:f>Hoja1!$K$4:$K$54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8</c:v>
                </c:pt>
                <c:pt idx="17">
                  <c:v>20</c:v>
                </c:pt>
                <c:pt idx="18">
                  <c:v>0</c:v>
                </c:pt>
                <c:pt idx="19">
                  <c:v>16</c:v>
                </c:pt>
                <c:pt idx="20">
                  <c:v>28</c:v>
                </c:pt>
                <c:pt idx="21">
                  <c:v>41</c:v>
                </c:pt>
                <c:pt idx="22">
                  <c:v>0</c:v>
                </c:pt>
                <c:pt idx="23">
                  <c:v>45</c:v>
                </c:pt>
                <c:pt idx="24">
                  <c:v>48</c:v>
                </c:pt>
                <c:pt idx="25">
                  <c:v>56</c:v>
                </c:pt>
                <c:pt idx="26">
                  <c:v>55</c:v>
                </c:pt>
                <c:pt idx="27">
                  <c:v>0</c:v>
                </c:pt>
                <c:pt idx="28">
                  <c:v>51</c:v>
                </c:pt>
                <c:pt idx="29">
                  <c:v>48</c:v>
                </c:pt>
                <c:pt idx="30">
                  <c:v>34</c:v>
                </c:pt>
                <c:pt idx="31">
                  <c:v>24</c:v>
                </c:pt>
                <c:pt idx="32">
                  <c:v>0</c:v>
                </c:pt>
                <c:pt idx="33">
                  <c:v>13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8-4889-98D3-9FC8EB9E1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1735424"/>
        <c:axId val="161736960"/>
      </c:barChart>
      <c:catAx>
        <c:axId val="161735424"/>
        <c:scaling>
          <c:orientation val="minMax"/>
        </c:scaling>
        <c:delete val="0"/>
        <c:axPos val="b"/>
        <c:numFmt formatCode="0.00" sourceLinked="1"/>
        <c:majorTickMark val="out"/>
        <c:minorTickMark val="out"/>
        <c:tickLblPos val="nextTo"/>
        <c:spPr>
          <a:ln/>
        </c:spPr>
        <c:crossAx val="161736960"/>
        <c:crosses val="autoZero"/>
        <c:auto val="1"/>
        <c:lblAlgn val="ctr"/>
        <c:lblOffset val="100"/>
        <c:noMultiLvlLbl val="0"/>
      </c:catAx>
      <c:valAx>
        <c:axId val="16173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735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58</xdr:row>
      <xdr:rowOff>152399</xdr:rowOff>
    </xdr:from>
    <xdr:to>
      <xdr:col>14</xdr:col>
      <xdr:colOff>266700</xdr:colOff>
      <xdr:row>79</xdr:row>
      <xdr:rowOff>161925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8"/>
  <sheetViews>
    <sheetView tabSelected="1" workbookViewId="0">
      <selection activeCell="AI62" sqref="AI62"/>
    </sheetView>
  </sheetViews>
  <sheetFormatPr baseColWidth="10" defaultColWidth="11.42578125" defaultRowHeight="15" x14ac:dyDescent="0.25"/>
  <cols>
    <col min="32" max="32" width="19.28515625" customWidth="1"/>
  </cols>
  <sheetData>
    <row r="1" spans="1:33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33" ht="15.75" x14ac:dyDescent="0.25">
      <c r="A2" s="4">
        <v>2.08</v>
      </c>
      <c r="B2" s="2">
        <f t="shared" ref="B2:B65" si="0">(A2-Media)^2</f>
        <v>5.4212343912594455E-3</v>
      </c>
      <c r="C2" s="2"/>
      <c r="D2" s="2"/>
      <c r="E2" s="3" t="s">
        <v>1</v>
      </c>
      <c r="F2" s="2">
        <f>COUNT(A2:A497)</f>
        <v>496</v>
      </c>
      <c r="G2" s="2"/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2"/>
      <c r="P2" s="15" t="s">
        <v>2</v>
      </c>
      <c r="Q2" s="15" t="s">
        <v>3</v>
      </c>
      <c r="R2" s="15" t="s">
        <v>5</v>
      </c>
      <c r="S2" s="15" t="s">
        <v>7</v>
      </c>
      <c r="T2" s="15" t="s">
        <v>12</v>
      </c>
      <c r="U2" s="15" t="s">
        <v>13</v>
      </c>
      <c r="X2" s="15" t="s">
        <v>2</v>
      </c>
      <c r="Y2" s="15" t="s">
        <v>3</v>
      </c>
      <c r="Z2" s="15" t="s">
        <v>5</v>
      </c>
      <c r="AA2" s="15" t="s">
        <v>7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5" t="s">
        <v>21</v>
      </c>
    </row>
    <row r="3" spans="1:33" ht="15.75" x14ac:dyDescent="0.25">
      <c r="A3" s="5">
        <v>2.0099999999999998</v>
      </c>
      <c r="B3" s="12">
        <f t="shared" si="0"/>
        <v>1.3169875130087563E-5</v>
      </c>
      <c r="C3" s="2"/>
      <c r="D3" s="2"/>
      <c r="E3" s="3" t="s">
        <v>8</v>
      </c>
      <c r="F3" s="2">
        <f>MIN(A2:A497)</f>
        <v>1.75</v>
      </c>
      <c r="G3" s="2"/>
      <c r="H3" s="2"/>
      <c r="I3" s="2"/>
      <c r="J3" s="2"/>
      <c r="K3" s="2"/>
      <c r="L3" s="2"/>
      <c r="M3" s="2"/>
      <c r="N3" s="2"/>
    </row>
    <row r="4" spans="1:33" ht="15.75" x14ac:dyDescent="0.25">
      <c r="A4" s="4">
        <v>1.98</v>
      </c>
      <c r="B4" s="12">
        <f t="shared" si="0"/>
        <v>6.9542793964608455E-4</v>
      </c>
      <c r="C4" s="2"/>
      <c r="D4" s="2"/>
      <c r="E4" s="3" t="s">
        <v>9</v>
      </c>
      <c r="F4" s="2">
        <f>MAX(A2:A497)</f>
        <v>2.31</v>
      </c>
      <c r="G4" s="2"/>
      <c r="H4" s="9">
        <v>1.5</v>
      </c>
      <c r="I4" s="9">
        <v>1.5189999999999999</v>
      </c>
      <c r="J4" s="9">
        <f>(I4+H4)/2</f>
        <v>1.5095000000000001</v>
      </c>
      <c r="K4" s="2">
        <f t="array" ref="K4:K54">FREQUENCY(A2:A497,I4:I54)</f>
        <v>0</v>
      </c>
      <c r="L4" s="11">
        <f t="shared" ref="L4:L35" si="1">((1/(Desviacion*SQRT(2*PI())))*EXP((-1/2)*((J4-Media)/Desviacion)^2)) * (I4-H4)</f>
        <v>4.1228935387332143E-9</v>
      </c>
      <c r="M4" s="11">
        <f t="shared" ref="M4:M35" si="2">N*L4</f>
        <v>2.0449551952116745E-6</v>
      </c>
      <c r="N4" s="2"/>
      <c r="P4">
        <v>1.5</v>
      </c>
      <c r="Q4" s="14">
        <f>I19</f>
        <v>1.819</v>
      </c>
      <c r="R4">
        <f>SUM(K4:K19)</f>
        <v>5</v>
      </c>
      <c r="S4" s="11">
        <f>SUM(M4:M19)</f>
        <v>6.7122637201806246</v>
      </c>
      <c r="T4" s="16">
        <f>((S4-R4)^2)/S4</f>
        <v>0.43678960923899712</v>
      </c>
      <c r="U4" s="16">
        <f>T4</f>
        <v>0.43678960923899712</v>
      </c>
      <c r="X4" s="14">
        <f>H4</f>
        <v>1.5</v>
      </c>
      <c r="Y4" s="14">
        <f>I4</f>
        <v>1.5189999999999999</v>
      </c>
      <c r="Z4">
        <f>K4</f>
        <v>0</v>
      </c>
      <c r="AA4" s="16">
        <f>M4</f>
        <v>2.0449551952116745E-6</v>
      </c>
      <c r="AB4" s="16">
        <f t="shared" ref="AB4:AB35" si="3">Z4/N</f>
        <v>0</v>
      </c>
      <c r="AC4" s="16">
        <f>L4</f>
        <v>4.1228935387332143E-9</v>
      </c>
      <c r="AD4" s="16">
        <f>AB4</f>
        <v>0</v>
      </c>
      <c r="AE4" s="16">
        <f>AC4</f>
        <v>4.1228935387332143E-9</v>
      </c>
      <c r="AF4" s="16">
        <f>ABS(AD4-AE4)</f>
        <v>4.1228935387332143E-9</v>
      </c>
      <c r="AG4" s="16">
        <f>AF4</f>
        <v>4.1228935387332143E-9</v>
      </c>
    </row>
    <row r="5" spans="1:33" ht="15.75" x14ac:dyDescent="0.25">
      <c r="A5" s="5">
        <v>2.0099999999999998</v>
      </c>
      <c r="B5" s="12">
        <f t="shared" si="0"/>
        <v>1.3169875130087563E-5</v>
      </c>
      <c r="C5" s="2"/>
      <c r="D5" s="2"/>
      <c r="E5" s="2"/>
      <c r="F5" s="2"/>
      <c r="G5" s="2"/>
      <c r="H5" s="9">
        <v>1.52</v>
      </c>
      <c r="I5" s="9">
        <v>1.5389999999999999</v>
      </c>
      <c r="J5" s="9">
        <f t="shared" ref="J5:J54" si="4">(I5+H5)/2</f>
        <v>1.5295000000000001</v>
      </c>
      <c r="K5" s="2">
        <v>0</v>
      </c>
      <c r="L5" s="11">
        <f t="shared" si="1"/>
        <v>1.5617563890526221E-8</v>
      </c>
      <c r="M5" s="11">
        <f t="shared" si="2"/>
        <v>7.7463116897010047E-6</v>
      </c>
      <c r="N5" s="2"/>
      <c r="P5" s="14">
        <f>H20</f>
        <v>1.82</v>
      </c>
      <c r="Q5" s="14">
        <f t="shared" ref="Q5:Q20" si="5">I20</f>
        <v>1.839</v>
      </c>
      <c r="R5" s="1">
        <f>K20</f>
        <v>8</v>
      </c>
      <c r="S5" s="16">
        <f t="shared" ref="S5:S11" si="6">M20</f>
        <v>5.1763164665946002</v>
      </c>
      <c r="T5" s="16">
        <f t="shared" ref="T5:T23" si="7">((S5-R5)^2)/S5</f>
        <v>1.5403209499032451</v>
      </c>
      <c r="U5" s="14">
        <f>T5+U4</f>
        <v>1.9771105591422422</v>
      </c>
      <c r="X5" s="14">
        <f t="shared" ref="X5:X54" si="8">H5</f>
        <v>1.52</v>
      </c>
      <c r="Y5" s="14">
        <f t="shared" ref="Y5:Y54" si="9">I5</f>
        <v>1.5389999999999999</v>
      </c>
      <c r="Z5" s="12">
        <f t="shared" ref="Z5:Z54" si="10">K5</f>
        <v>0</v>
      </c>
      <c r="AA5" s="16">
        <f t="shared" ref="AA5:AA54" si="11">M5</f>
        <v>7.7463116897010047E-6</v>
      </c>
      <c r="AB5" s="16">
        <f t="shared" si="3"/>
        <v>0</v>
      </c>
      <c r="AC5" s="16">
        <f t="shared" ref="AC5:AC54" si="12">L5</f>
        <v>1.5617563890526221E-8</v>
      </c>
      <c r="AD5" s="16">
        <f>AB5+AD4</f>
        <v>0</v>
      </c>
      <c r="AE5" s="16">
        <f>AC5+AE4</f>
        <v>1.9740457429259437E-8</v>
      </c>
      <c r="AF5" s="16">
        <f t="shared" ref="AF5:AF54" si="13">ABS(AD5-AE5)</f>
        <v>1.9740457429259437E-8</v>
      </c>
      <c r="AG5" s="16">
        <f>MAX(AF5,AG4)</f>
        <v>1.9740457429259437E-8</v>
      </c>
    </row>
    <row r="6" spans="1:33" ht="15.75" x14ac:dyDescent="0.25">
      <c r="A6" s="4">
        <v>2.0299999999999998</v>
      </c>
      <c r="B6" s="12">
        <f t="shared" si="0"/>
        <v>5.5833116545275015E-4</v>
      </c>
      <c r="C6" s="2"/>
      <c r="D6" s="2"/>
      <c r="E6" s="3" t="s">
        <v>10</v>
      </c>
      <c r="F6" s="11">
        <f>SUM(A2:A497)/N</f>
        <v>2.0063709677419332</v>
      </c>
      <c r="G6" s="2"/>
      <c r="H6" s="9">
        <v>1.54</v>
      </c>
      <c r="I6" s="9">
        <v>1.5589999999999999</v>
      </c>
      <c r="J6" s="9">
        <f t="shared" si="4"/>
        <v>1.5495000000000001</v>
      </c>
      <c r="K6" s="2">
        <v>0</v>
      </c>
      <c r="L6" s="11">
        <f t="shared" si="1"/>
        <v>5.6009811933032837E-8</v>
      </c>
      <c r="M6" s="11">
        <f t="shared" si="2"/>
        <v>2.7780866718784286E-5</v>
      </c>
      <c r="N6" s="2"/>
      <c r="O6" s="16"/>
      <c r="P6" s="14">
        <f t="shared" ref="P6:P23" si="14">H21</f>
        <v>1.84</v>
      </c>
      <c r="Q6" s="14">
        <f t="shared" si="5"/>
        <v>1.859</v>
      </c>
      <c r="R6" s="1">
        <f t="shared" ref="R6:R22" si="15">K21</f>
        <v>20</v>
      </c>
      <c r="S6" s="16">
        <f t="shared" si="6"/>
        <v>8.1708347966208645</v>
      </c>
      <c r="T6" s="16">
        <f t="shared" si="7"/>
        <v>17.125441021853106</v>
      </c>
      <c r="U6" s="14">
        <f t="shared" ref="U6:U23" si="16">T6+U5</f>
        <v>19.10255158099535</v>
      </c>
      <c r="X6" s="14">
        <f t="shared" si="8"/>
        <v>1.54</v>
      </c>
      <c r="Y6" s="14">
        <f t="shared" si="9"/>
        <v>1.5589999999999999</v>
      </c>
      <c r="Z6" s="12">
        <f t="shared" si="10"/>
        <v>0</v>
      </c>
      <c r="AA6" s="16">
        <f t="shared" si="11"/>
        <v>2.7780866718784286E-5</v>
      </c>
      <c r="AB6" s="16">
        <f t="shared" si="3"/>
        <v>0</v>
      </c>
      <c r="AC6" s="16">
        <f t="shared" si="12"/>
        <v>5.6009811933032837E-8</v>
      </c>
      <c r="AD6" s="16">
        <f t="shared" ref="AD6:AD54" si="17">AB6+AD5</f>
        <v>0</v>
      </c>
      <c r="AE6" s="16">
        <f t="shared" ref="AE6:AE54" si="18">AC6+AE5</f>
        <v>7.5750269362292267E-8</v>
      </c>
      <c r="AF6" s="16">
        <f t="shared" si="13"/>
        <v>7.5750269362292267E-8</v>
      </c>
      <c r="AG6" s="16">
        <f t="shared" ref="AG6:AG54" si="19">MAX(AF6,AG5)</f>
        <v>7.5750269362292267E-8</v>
      </c>
    </row>
    <row r="7" spans="1:33" ht="15.75" x14ac:dyDescent="0.25">
      <c r="A7" s="5">
        <v>1.88</v>
      </c>
      <c r="B7" s="12">
        <f t="shared" si="0"/>
        <v>1.596962148803276E-2</v>
      </c>
      <c r="C7" s="2"/>
      <c r="D7" s="2"/>
      <c r="E7" s="3" t="s">
        <v>11</v>
      </c>
      <c r="F7" s="11">
        <f>(SQRT(B498/(N-1)))</f>
        <v>8.5505835844730566E-2</v>
      </c>
      <c r="G7" s="2"/>
      <c r="H7" s="9">
        <v>1.56</v>
      </c>
      <c r="I7" s="9">
        <v>1.579</v>
      </c>
      <c r="J7" s="9">
        <f t="shared" si="4"/>
        <v>1.5695000000000001</v>
      </c>
      <c r="K7" s="2">
        <v>0</v>
      </c>
      <c r="L7" s="11">
        <f t="shared" si="1"/>
        <v>1.901755101687009E-7</v>
      </c>
      <c r="M7" s="11">
        <f t="shared" si="2"/>
        <v>9.4327053043675646E-5</v>
      </c>
      <c r="N7" s="2"/>
      <c r="P7" s="14">
        <f t="shared" si="14"/>
        <v>1.86</v>
      </c>
      <c r="Q7" s="14">
        <f t="shared" si="5"/>
        <v>1.879</v>
      </c>
      <c r="R7" s="1">
        <f t="shared" si="15"/>
        <v>0</v>
      </c>
      <c r="S7" s="16">
        <f t="shared" si="6"/>
        <v>12.211012949028815</v>
      </c>
      <c r="T7" s="16">
        <f t="shared" si="7"/>
        <v>12.211012949028815</v>
      </c>
      <c r="U7" s="14">
        <f t="shared" si="16"/>
        <v>31.313564530024166</v>
      </c>
      <c r="X7" s="14">
        <f t="shared" si="8"/>
        <v>1.56</v>
      </c>
      <c r="Y7" s="14">
        <f t="shared" si="9"/>
        <v>1.579</v>
      </c>
      <c r="Z7" s="12">
        <f t="shared" si="10"/>
        <v>0</v>
      </c>
      <c r="AA7" s="16">
        <f t="shared" si="11"/>
        <v>9.4327053043675646E-5</v>
      </c>
      <c r="AB7" s="16">
        <f t="shared" si="3"/>
        <v>0</v>
      </c>
      <c r="AC7" s="16">
        <f t="shared" si="12"/>
        <v>1.901755101687009E-7</v>
      </c>
      <c r="AD7" s="16">
        <f t="shared" si="17"/>
        <v>0</v>
      </c>
      <c r="AE7" s="16">
        <f t="shared" si="18"/>
        <v>2.6592577953099319E-7</v>
      </c>
      <c r="AF7" s="16">
        <f t="shared" si="13"/>
        <v>2.6592577953099319E-7</v>
      </c>
      <c r="AG7" s="16">
        <f t="shared" si="19"/>
        <v>2.6592577953099319E-7</v>
      </c>
    </row>
    <row r="8" spans="1:33" ht="15.75" x14ac:dyDescent="0.25">
      <c r="A8" s="4">
        <v>2.0299999999999998</v>
      </c>
      <c r="B8" s="12">
        <f t="shared" si="0"/>
        <v>5.5833116545275015E-4</v>
      </c>
      <c r="C8" s="2"/>
      <c r="D8" s="2"/>
      <c r="E8" s="2"/>
      <c r="F8" s="2"/>
      <c r="G8" s="2"/>
      <c r="H8" s="9">
        <v>1.58</v>
      </c>
      <c r="I8" s="9">
        <v>1.599</v>
      </c>
      <c r="J8" s="9">
        <f t="shared" si="4"/>
        <v>1.5895000000000001</v>
      </c>
      <c r="K8" s="2">
        <v>0</v>
      </c>
      <c r="L8" s="11">
        <f t="shared" si="1"/>
        <v>6.1134268208367649E-7</v>
      </c>
      <c r="M8" s="11">
        <f t="shared" si="2"/>
        <v>3.0322597031350355E-4</v>
      </c>
      <c r="N8" s="2"/>
      <c r="P8" s="14">
        <f t="shared" si="14"/>
        <v>1.88</v>
      </c>
      <c r="Q8" s="14">
        <f t="shared" si="5"/>
        <v>1.899</v>
      </c>
      <c r="R8" s="1">
        <f t="shared" si="15"/>
        <v>16</v>
      </c>
      <c r="S8" s="16">
        <f t="shared" si="6"/>
        <v>17.277329118482164</v>
      </c>
      <c r="T8" s="16">
        <f t="shared" si="7"/>
        <v>9.443413769186558E-2</v>
      </c>
      <c r="U8" s="14">
        <f t="shared" si="16"/>
        <v>31.407998667716033</v>
      </c>
      <c r="X8" s="14">
        <f t="shared" si="8"/>
        <v>1.58</v>
      </c>
      <c r="Y8" s="14">
        <f t="shared" si="9"/>
        <v>1.599</v>
      </c>
      <c r="Z8" s="12">
        <f t="shared" si="10"/>
        <v>0</v>
      </c>
      <c r="AA8" s="16">
        <f t="shared" si="11"/>
        <v>3.0322597031350355E-4</v>
      </c>
      <c r="AB8" s="16">
        <f t="shared" si="3"/>
        <v>0</v>
      </c>
      <c r="AC8" s="16">
        <f t="shared" si="12"/>
        <v>6.1134268208367649E-7</v>
      </c>
      <c r="AD8" s="16">
        <f t="shared" si="17"/>
        <v>0</v>
      </c>
      <c r="AE8" s="16">
        <f t="shared" si="18"/>
        <v>8.7726846161466968E-7</v>
      </c>
      <c r="AF8" s="16">
        <f t="shared" si="13"/>
        <v>8.7726846161466968E-7</v>
      </c>
      <c r="AG8" s="16">
        <f t="shared" si="19"/>
        <v>8.7726846161466968E-7</v>
      </c>
    </row>
    <row r="9" spans="1:33" ht="15.75" x14ac:dyDescent="0.25">
      <c r="A9" s="5">
        <v>2.16</v>
      </c>
      <c r="B9" s="12">
        <f t="shared" si="0"/>
        <v>2.3601879552550161E-2</v>
      </c>
      <c r="C9" s="2"/>
      <c r="D9" s="2"/>
      <c r="E9" s="2"/>
      <c r="F9" s="2"/>
      <c r="G9" s="2"/>
      <c r="H9" s="9">
        <v>1.6</v>
      </c>
      <c r="I9" s="9">
        <v>1.619</v>
      </c>
      <c r="J9" s="9">
        <f t="shared" si="4"/>
        <v>1.6095000000000002</v>
      </c>
      <c r="K9" s="2">
        <v>0</v>
      </c>
      <c r="L9" s="11">
        <f t="shared" si="1"/>
        <v>1.8606063481869776E-6</v>
      </c>
      <c r="M9" s="11">
        <f t="shared" si="2"/>
        <v>9.228607487007409E-4</v>
      </c>
      <c r="N9" s="2"/>
      <c r="P9" s="14">
        <f t="shared" si="14"/>
        <v>1.9</v>
      </c>
      <c r="Q9" s="14">
        <f t="shared" si="5"/>
        <v>1.919</v>
      </c>
      <c r="R9" s="1">
        <f t="shared" si="15"/>
        <v>28</v>
      </c>
      <c r="S9" s="16">
        <f t="shared" si="6"/>
        <v>23.144146686623316</v>
      </c>
      <c r="T9" s="16">
        <f t="shared" si="7"/>
        <v>1.0188023658983945</v>
      </c>
      <c r="U9" s="14">
        <f t="shared" si="16"/>
        <v>32.426801033614424</v>
      </c>
      <c r="X9" s="14">
        <f t="shared" si="8"/>
        <v>1.6</v>
      </c>
      <c r="Y9" s="14">
        <f t="shared" si="9"/>
        <v>1.619</v>
      </c>
      <c r="Z9" s="12">
        <f t="shared" si="10"/>
        <v>0</v>
      </c>
      <c r="AA9" s="16">
        <f t="shared" si="11"/>
        <v>9.228607487007409E-4</v>
      </c>
      <c r="AB9" s="16">
        <f t="shared" si="3"/>
        <v>0</v>
      </c>
      <c r="AC9" s="16">
        <f t="shared" si="12"/>
        <v>1.8606063481869776E-6</v>
      </c>
      <c r="AD9" s="16">
        <f t="shared" si="17"/>
        <v>0</v>
      </c>
      <c r="AE9" s="16">
        <f t="shared" si="18"/>
        <v>2.7378748098016473E-6</v>
      </c>
      <c r="AF9" s="16">
        <f t="shared" si="13"/>
        <v>2.7378748098016473E-6</v>
      </c>
      <c r="AG9" s="16">
        <f t="shared" si="19"/>
        <v>2.7378748098016473E-6</v>
      </c>
    </row>
    <row r="10" spans="1:33" ht="15.75" x14ac:dyDescent="0.25">
      <c r="A10" s="4">
        <v>2.08</v>
      </c>
      <c r="B10" s="12">
        <f t="shared" si="0"/>
        <v>5.4212343912594455E-3</v>
      </c>
      <c r="C10" s="2"/>
      <c r="D10" s="13"/>
      <c r="E10" s="13"/>
      <c r="F10" s="21"/>
      <c r="G10" s="13"/>
      <c r="H10" s="9">
        <v>1.62</v>
      </c>
      <c r="I10" s="9">
        <v>1.639</v>
      </c>
      <c r="J10" s="9">
        <f t="shared" si="4"/>
        <v>1.6295000000000002</v>
      </c>
      <c r="K10" s="2">
        <v>0</v>
      </c>
      <c r="L10" s="11">
        <f t="shared" si="1"/>
        <v>5.3612237304474036E-6</v>
      </c>
      <c r="M10" s="11">
        <f t="shared" si="2"/>
        <v>2.6591669703019123E-3</v>
      </c>
      <c r="N10" s="2"/>
      <c r="P10" s="14">
        <f t="shared" si="14"/>
        <v>1.92</v>
      </c>
      <c r="Q10" s="14">
        <f t="shared" si="5"/>
        <v>1.9390000000000001</v>
      </c>
      <c r="R10" s="1">
        <f t="shared" si="15"/>
        <v>41</v>
      </c>
      <c r="S10" s="16">
        <f t="shared" si="6"/>
        <v>29.352519993230203</v>
      </c>
      <c r="T10" s="16">
        <f t="shared" si="7"/>
        <v>4.6218788212865993</v>
      </c>
      <c r="U10" s="14">
        <f t="shared" si="16"/>
        <v>37.048679854901025</v>
      </c>
      <c r="X10" s="14">
        <f t="shared" si="8"/>
        <v>1.62</v>
      </c>
      <c r="Y10" s="14">
        <f t="shared" si="9"/>
        <v>1.639</v>
      </c>
      <c r="Z10" s="12">
        <f t="shared" si="10"/>
        <v>0</v>
      </c>
      <c r="AA10" s="16">
        <f t="shared" si="11"/>
        <v>2.6591669703019123E-3</v>
      </c>
      <c r="AB10" s="16">
        <f t="shared" si="3"/>
        <v>0</v>
      </c>
      <c r="AC10" s="16">
        <f t="shared" si="12"/>
        <v>5.3612237304474036E-6</v>
      </c>
      <c r="AD10" s="16">
        <f t="shared" si="17"/>
        <v>0</v>
      </c>
      <c r="AE10" s="16">
        <f t="shared" si="18"/>
        <v>8.0990985402490517E-6</v>
      </c>
      <c r="AF10" s="16">
        <f t="shared" si="13"/>
        <v>8.0990985402490517E-6</v>
      </c>
      <c r="AG10" s="16">
        <f t="shared" si="19"/>
        <v>8.0990985402490517E-6</v>
      </c>
    </row>
    <row r="11" spans="1:33" ht="15.75" x14ac:dyDescent="0.25">
      <c r="A11" s="5">
        <v>2.0099999999999998</v>
      </c>
      <c r="B11" s="12">
        <f t="shared" si="0"/>
        <v>1.3169875130087563E-5</v>
      </c>
      <c r="C11" s="2"/>
      <c r="D11" s="13"/>
      <c r="E11" s="13" t="s">
        <v>25</v>
      </c>
      <c r="F11" s="13" t="s">
        <v>26</v>
      </c>
      <c r="G11" s="13"/>
      <c r="H11" s="9">
        <v>1.64</v>
      </c>
      <c r="I11" s="9">
        <v>1.659</v>
      </c>
      <c r="J11" s="9">
        <f t="shared" si="4"/>
        <v>1.6495</v>
      </c>
      <c r="K11" s="2">
        <v>0</v>
      </c>
      <c r="L11" s="11">
        <f t="shared" si="1"/>
        <v>1.4625577266106085E-5</v>
      </c>
      <c r="M11" s="11">
        <f t="shared" si="2"/>
        <v>7.2542863239886176E-3</v>
      </c>
      <c r="N11" s="2"/>
      <c r="P11" s="14">
        <f t="shared" si="14"/>
        <v>1.94</v>
      </c>
      <c r="Q11" s="14">
        <f t="shared" si="5"/>
        <v>1.9590000000000001</v>
      </c>
      <c r="R11" s="1">
        <f t="shared" si="15"/>
        <v>0</v>
      </c>
      <c r="S11" s="16">
        <f t="shared" si="6"/>
        <v>35.244330433800847</v>
      </c>
      <c r="T11" s="16">
        <f t="shared" si="7"/>
        <v>35.244330433800847</v>
      </c>
      <c r="U11" s="14">
        <f t="shared" si="16"/>
        <v>72.293010288701879</v>
      </c>
      <c r="X11" s="14">
        <f t="shared" si="8"/>
        <v>1.64</v>
      </c>
      <c r="Y11" s="14">
        <f t="shared" si="9"/>
        <v>1.659</v>
      </c>
      <c r="Z11" s="12">
        <f t="shared" si="10"/>
        <v>0</v>
      </c>
      <c r="AA11" s="16">
        <f t="shared" si="11"/>
        <v>7.2542863239886176E-3</v>
      </c>
      <c r="AB11" s="16">
        <f t="shared" si="3"/>
        <v>0</v>
      </c>
      <c r="AC11" s="16">
        <f t="shared" si="12"/>
        <v>1.4625577266106085E-5</v>
      </c>
      <c r="AD11" s="16">
        <f t="shared" si="17"/>
        <v>0</v>
      </c>
      <c r="AE11" s="16">
        <f t="shared" si="18"/>
        <v>2.2724675806355136E-5</v>
      </c>
      <c r="AF11" s="16">
        <f t="shared" si="13"/>
        <v>2.2724675806355136E-5</v>
      </c>
      <c r="AG11" s="16">
        <f t="shared" si="19"/>
        <v>2.2724675806355136E-5</v>
      </c>
    </row>
    <row r="12" spans="1:33" ht="15.75" x14ac:dyDescent="0.25">
      <c r="A12" s="4">
        <v>1.98</v>
      </c>
      <c r="B12" s="12">
        <f t="shared" si="0"/>
        <v>6.9542793964608455E-4</v>
      </c>
      <c r="C12" s="2"/>
      <c r="D12" s="2"/>
      <c r="E12" s="2" t="s">
        <v>23</v>
      </c>
      <c r="F12" s="2">
        <f>(20-1-2)</f>
        <v>17</v>
      </c>
      <c r="G12" s="2"/>
      <c r="H12" s="9">
        <v>1.66</v>
      </c>
      <c r="I12" s="9">
        <v>1.679</v>
      </c>
      <c r="J12" s="9">
        <f t="shared" si="4"/>
        <v>1.6695</v>
      </c>
      <c r="K12" s="2">
        <v>0</v>
      </c>
      <c r="L12" s="11">
        <f t="shared" si="1"/>
        <v>3.7774763523074526E-5</v>
      </c>
      <c r="M12" s="11">
        <f t="shared" si="2"/>
        <v>1.8736282707444964E-2</v>
      </c>
      <c r="N12" s="2"/>
      <c r="P12" s="14">
        <f t="shared" si="14"/>
        <v>1.96</v>
      </c>
      <c r="Q12" s="14">
        <f t="shared" si="5"/>
        <v>1.9790000000000001</v>
      </c>
      <c r="R12" s="1">
        <f t="shared" si="15"/>
        <v>45</v>
      </c>
      <c r="S12" s="16">
        <f t="shared" ref="S12:S22" si="20">M27</f>
        <v>40.065704954819935</v>
      </c>
      <c r="T12" s="16">
        <f t="shared" si="7"/>
        <v>0.60768349440858993</v>
      </c>
      <c r="U12" s="14">
        <f t="shared" si="16"/>
        <v>72.900693783110469</v>
      </c>
      <c r="X12" s="14">
        <f t="shared" si="8"/>
        <v>1.66</v>
      </c>
      <c r="Y12" s="14">
        <f t="shared" si="9"/>
        <v>1.679</v>
      </c>
      <c r="Z12" s="12">
        <f t="shared" si="10"/>
        <v>0</v>
      </c>
      <c r="AA12" s="16">
        <f t="shared" si="11"/>
        <v>1.8736282707444964E-2</v>
      </c>
      <c r="AB12" s="16">
        <f t="shared" si="3"/>
        <v>0</v>
      </c>
      <c r="AC12" s="16">
        <f t="shared" si="12"/>
        <v>3.7774763523074526E-5</v>
      </c>
      <c r="AD12" s="16">
        <f t="shared" si="17"/>
        <v>0</v>
      </c>
      <c r="AE12" s="16">
        <f t="shared" si="18"/>
        <v>6.0499439329429665E-5</v>
      </c>
      <c r="AF12" s="16">
        <f t="shared" si="13"/>
        <v>6.0499439329429665E-5</v>
      </c>
      <c r="AG12" s="16">
        <f t="shared" si="19"/>
        <v>6.0499439329429665E-5</v>
      </c>
    </row>
    <row r="13" spans="1:33" ht="15.75" x14ac:dyDescent="0.25">
      <c r="A13" s="5">
        <v>2.13</v>
      </c>
      <c r="B13" s="12">
        <f t="shared" si="0"/>
        <v>1.5284137617066085E-2</v>
      </c>
      <c r="C13" s="2"/>
      <c r="D13" s="2"/>
      <c r="E13" s="2"/>
      <c r="F13" s="2"/>
      <c r="G13" s="2"/>
      <c r="H13" s="9">
        <v>1.68</v>
      </c>
      <c r="I13" s="9">
        <v>1.6990000000000001</v>
      </c>
      <c r="J13" s="9">
        <f t="shared" si="4"/>
        <v>1.6895</v>
      </c>
      <c r="K13" s="2">
        <v>0</v>
      </c>
      <c r="L13" s="11">
        <f t="shared" si="1"/>
        <v>9.2369830016158542E-5</v>
      </c>
      <c r="M13" s="11">
        <f t="shared" si="2"/>
        <v>4.581543568801464E-2</v>
      </c>
      <c r="N13" s="2"/>
      <c r="P13" s="14">
        <f t="shared" si="14"/>
        <v>1.98</v>
      </c>
      <c r="Q13" s="14">
        <f t="shared" si="5"/>
        <v>1.9990000000000001</v>
      </c>
      <c r="R13" s="1">
        <f t="shared" si="15"/>
        <v>48</v>
      </c>
      <c r="S13" s="16">
        <f t="shared" si="20"/>
        <v>43.121709070450322</v>
      </c>
      <c r="T13" s="16">
        <f t="shared" si="7"/>
        <v>0.5518733581372437</v>
      </c>
      <c r="U13" s="14">
        <f t="shared" si="16"/>
        <v>73.452567141247712</v>
      </c>
      <c r="X13" s="14">
        <f t="shared" si="8"/>
        <v>1.68</v>
      </c>
      <c r="Y13" s="14">
        <f t="shared" si="9"/>
        <v>1.6990000000000001</v>
      </c>
      <c r="Z13" s="12">
        <f t="shared" si="10"/>
        <v>0</v>
      </c>
      <c r="AA13" s="16">
        <f t="shared" si="11"/>
        <v>4.581543568801464E-2</v>
      </c>
      <c r="AB13" s="16">
        <f t="shared" si="3"/>
        <v>0</v>
      </c>
      <c r="AC13" s="16">
        <f t="shared" si="12"/>
        <v>9.2369830016158542E-5</v>
      </c>
      <c r="AD13" s="16">
        <f t="shared" si="17"/>
        <v>0</v>
      </c>
      <c r="AE13" s="16">
        <f t="shared" si="18"/>
        <v>1.5286926934558821E-4</v>
      </c>
      <c r="AF13" s="16">
        <f t="shared" si="13"/>
        <v>1.5286926934558821E-4</v>
      </c>
      <c r="AG13" s="16">
        <f t="shared" si="19"/>
        <v>1.5286926934558821E-4</v>
      </c>
    </row>
    <row r="14" spans="1:33" ht="15.75" x14ac:dyDescent="0.25">
      <c r="A14" s="4">
        <v>1.98</v>
      </c>
      <c r="B14" s="12">
        <f t="shared" si="0"/>
        <v>6.9542793964608455E-4</v>
      </c>
      <c r="C14" s="2"/>
      <c r="D14" s="2"/>
      <c r="E14" s="2"/>
      <c r="F14" s="2"/>
      <c r="G14" s="2"/>
      <c r="H14" s="9">
        <v>1.7</v>
      </c>
      <c r="I14" s="9">
        <v>1.7190000000000001</v>
      </c>
      <c r="J14" s="9">
        <f t="shared" si="4"/>
        <v>1.7095</v>
      </c>
      <c r="K14" s="2">
        <v>0</v>
      </c>
      <c r="L14" s="11">
        <f t="shared" si="1"/>
        <v>2.1384455030025036E-4</v>
      </c>
      <c r="M14" s="11">
        <f t="shared" si="2"/>
        <v>0.10606689694892418</v>
      </c>
      <c r="N14" s="2"/>
      <c r="P14" s="14">
        <f t="shared" si="14"/>
        <v>2</v>
      </c>
      <c r="Q14" s="14">
        <f t="shared" si="5"/>
        <v>2.0190000000000001</v>
      </c>
      <c r="R14" s="1">
        <f t="shared" si="15"/>
        <v>56</v>
      </c>
      <c r="S14" s="16">
        <f t="shared" si="20"/>
        <v>43.939872690083106</v>
      </c>
      <c r="T14" s="16">
        <f t="shared" si="7"/>
        <v>3.3101295435530358</v>
      </c>
      <c r="U14" s="14">
        <f t="shared" si="16"/>
        <v>76.762696684800744</v>
      </c>
      <c r="X14" s="14">
        <f t="shared" si="8"/>
        <v>1.7</v>
      </c>
      <c r="Y14" s="14">
        <f t="shared" si="9"/>
        <v>1.7190000000000001</v>
      </c>
      <c r="Z14" s="12">
        <f t="shared" si="10"/>
        <v>0</v>
      </c>
      <c r="AA14" s="16">
        <f t="shared" si="11"/>
        <v>0.10606689694892418</v>
      </c>
      <c r="AB14" s="16">
        <f t="shared" si="3"/>
        <v>0</v>
      </c>
      <c r="AC14" s="16">
        <f t="shared" si="12"/>
        <v>2.1384455030025036E-4</v>
      </c>
      <c r="AD14" s="16">
        <f t="shared" si="17"/>
        <v>0</v>
      </c>
      <c r="AE14" s="16">
        <f t="shared" si="18"/>
        <v>3.6671381964583857E-4</v>
      </c>
      <c r="AF14" s="16">
        <f t="shared" si="13"/>
        <v>3.6671381964583857E-4</v>
      </c>
      <c r="AG14" s="16">
        <f t="shared" si="19"/>
        <v>3.6671381964583857E-4</v>
      </c>
    </row>
    <row r="15" spans="1:33" ht="15.75" x14ac:dyDescent="0.25">
      <c r="A15" s="5">
        <v>2.08</v>
      </c>
      <c r="B15" s="12">
        <f t="shared" si="0"/>
        <v>5.4212343912594455E-3</v>
      </c>
      <c r="C15" s="2"/>
      <c r="D15" s="2"/>
      <c r="E15" s="2"/>
      <c r="F15" s="2"/>
      <c r="G15" s="2"/>
      <c r="H15" s="9">
        <v>1.72</v>
      </c>
      <c r="I15" s="9">
        <v>1.7390000000000001</v>
      </c>
      <c r="J15" s="9">
        <f t="shared" si="4"/>
        <v>1.7295</v>
      </c>
      <c r="K15" s="2">
        <v>0</v>
      </c>
      <c r="L15" s="11">
        <f t="shared" si="1"/>
        <v>4.687117944233444E-4</v>
      </c>
      <c r="M15" s="11">
        <f t="shared" si="2"/>
        <v>0.23248105003397881</v>
      </c>
      <c r="N15" s="2"/>
      <c r="P15" s="14">
        <f t="shared" si="14"/>
        <v>2.02</v>
      </c>
      <c r="Q15" s="14">
        <f t="shared" si="5"/>
        <v>2.0390000000000001</v>
      </c>
      <c r="R15" s="1">
        <f t="shared" si="15"/>
        <v>55</v>
      </c>
      <c r="S15" s="16">
        <f t="shared" si="20"/>
        <v>42.389791046716198</v>
      </c>
      <c r="T15" s="16">
        <f t="shared" si="7"/>
        <v>3.7513128967829039</v>
      </c>
      <c r="U15" s="14">
        <f t="shared" si="16"/>
        <v>80.51400958158365</v>
      </c>
      <c r="X15" s="14">
        <f t="shared" si="8"/>
        <v>1.72</v>
      </c>
      <c r="Y15" s="14">
        <f t="shared" si="9"/>
        <v>1.7390000000000001</v>
      </c>
      <c r="Z15" s="12">
        <f t="shared" si="10"/>
        <v>0</v>
      </c>
      <c r="AA15" s="16">
        <f t="shared" si="11"/>
        <v>0.23248105003397881</v>
      </c>
      <c r="AB15" s="16">
        <f t="shared" si="3"/>
        <v>0</v>
      </c>
      <c r="AC15" s="16">
        <f t="shared" si="12"/>
        <v>4.687117944233444E-4</v>
      </c>
      <c r="AD15" s="16">
        <f t="shared" si="17"/>
        <v>0</v>
      </c>
      <c r="AE15" s="16">
        <f t="shared" si="18"/>
        <v>8.3542561406918297E-4</v>
      </c>
      <c r="AF15" s="16">
        <f t="shared" si="13"/>
        <v>8.3542561406918297E-4</v>
      </c>
      <c r="AG15" s="16">
        <f t="shared" si="19"/>
        <v>8.3542561406918297E-4</v>
      </c>
    </row>
    <row r="16" spans="1:33" ht="15.75" x14ac:dyDescent="0.25">
      <c r="A16" s="4">
        <v>2.0099999999999998</v>
      </c>
      <c r="B16" s="12">
        <f t="shared" si="0"/>
        <v>1.3169875130087563E-5</v>
      </c>
      <c r="C16" s="2"/>
      <c r="D16" s="2"/>
      <c r="E16" s="2"/>
      <c r="F16" s="2"/>
      <c r="G16" s="2"/>
      <c r="H16" s="9">
        <v>1.74</v>
      </c>
      <c r="I16" s="9">
        <v>1.7589999999999999</v>
      </c>
      <c r="J16" s="9">
        <f t="shared" si="4"/>
        <v>1.7494999999999998</v>
      </c>
      <c r="K16" s="2">
        <v>2</v>
      </c>
      <c r="L16" s="11">
        <f t="shared" si="1"/>
        <v>9.7264247124189047E-4</v>
      </c>
      <c r="M16" s="11">
        <f t="shared" si="2"/>
        <v>0.48243066573597765</v>
      </c>
      <c r="N16" s="2"/>
      <c r="P16" s="14">
        <f t="shared" si="14"/>
        <v>2.04</v>
      </c>
      <c r="Q16" s="14">
        <f t="shared" si="5"/>
        <v>2.0590000000000002</v>
      </c>
      <c r="R16" s="1">
        <f t="shared" si="15"/>
        <v>0</v>
      </c>
      <c r="S16" s="16">
        <f t="shared" si="20"/>
        <v>38.717152557616103</v>
      </c>
      <c r="T16" s="16">
        <f t="shared" si="7"/>
        <v>38.717152557616103</v>
      </c>
      <c r="U16" s="14">
        <f t="shared" si="16"/>
        <v>119.23116213919975</v>
      </c>
      <c r="X16" s="14">
        <f t="shared" si="8"/>
        <v>1.74</v>
      </c>
      <c r="Y16" s="14">
        <f t="shared" si="9"/>
        <v>1.7589999999999999</v>
      </c>
      <c r="Z16" s="12">
        <f t="shared" si="10"/>
        <v>2</v>
      </c>
      <c r="AA16" s="16">
        <f t="shared" si="11"/>
        <v>0.48243066573597765</v>
      </c>
      <c r="AB16" s="16">
        <f t="shared" si="3"/>
        <v>4.0322580645161289E-3</v>
      </c>
      <c r="AC16" s="16">
        <f t="shared" si="12"/>
        <v>9.7264247124189047E-4</v>
      </c>
      <c r="AD16" s="16">
        <f t="shared" si="17"/>
        <v>4.0322580645161289E-3</v>
      </c>
      <c r="AE16" s="16">
        <f t="shared" si="18"/>
        <v>1.8080680853110734E-3</v>
      </c>
      <c r="AF16" s="16">
        <f t="shared" si="13"/>
        <v>2.2241899792050553E-3</v>
      </c>
      <c r="AG16" s="16">
        <f t="shared" si="19"/>
        <v>2.2241899792050553E-3</v>
      </c>
    </row>
    <row r="17" spans="1:33" ht="15.75" x14ac:dyDescent="0.25">
      <c r="A17" s="5">
        <v>1.88</v>
      </c>
      <c r="B17" s="12">
        <f t="shared" si="0"/>
        <v>1.596962148803276E-2</v>
      </c>
      <c r="C17" s="2"/>
      <c r="D17" s="2"/>
      <c r="E17" s="2"/>
      <c r="F17" s="2"/>
      <c r="G17" s="2"/>
      <c r="H17" s="9">
        <v>1.76</v>
      </c>
      <c r="I17" s="9">
        <v>1.7789999999999999</v>
      </c>
      <c r="J17" s="9">
        <f t="shared" si="4"/>
        <v>1.7694999999999999</v>
      </c>
      <c r="K17" s="2">
        <v>0</v>
      </c>
      <c r="L17" s="11">
        <f t="shared" si="1"/>
        <v>1.9109099833631601E-3</v>
      </c>
      <c r="M17" s="11">
        <f t="shared" si="2"/>
        <v>0.94781135174812747</v>
      </c>
      <c r="N17" s="2"/>
      <c r="P17" s="14">
        <f t="shared" si="14"/>
        <v>2.06</v>
      </c>
      <c r="Q17" s="14">
        <f t="shared" si="5"/>
        <v>2.0790000000000002</v>
      </c>
      <c r="R17" s="1">
        <f t="shared" si="15"/>
        <v>51</v>
      </c>
      <c r="S17" s="16">
        <f t="shared" si="20"/>
        <v>33.479980480938643</v>
      </c>
      <c r="T17" s="16">
        <f t="shared" si="7"/>
        <v>9.1681978166937466</v>
      </c>
      <c r="U17" s="14">
        <f t="shared" si="16"/>
        <v>128.39935995589349</v>
      </c>
      <c r="X17" s="14">
        <f t="shared" si="8"/>
        <v>1.76</v>
      </c>
      <c r="Y17" s="14">
        <f t="shared" si="9"/>
        <v>1.7789999999999999</v>
      </c>
      <c r="Z17" s="12">
        <f t="shared" si="10"/>
        <v>0</v>
      </c>
      <c r="AA17" s="16">
        <f t="shared" si="11"/>
        <v>0.94781135174812747</v>
      </c>
      <c r="AB17" s="16">
        <f t="shared" si="3"/>
        <v>0</v>
      </c>
      <c r="AC17" s="16">
        <f t="shared" si="12"/>
        <v>1.9109099833631601E-3</v>
      </c>
      <c r="AD17" s="16">
        <f t="shared" si="17"/>
        <v>4.0322580645161289E-3</v>
      </c>
      <c r="AE17" s="16">
        <f t="shared" si="18"/>
        <v>3.7189780686742334E-3</v>
      </c>
      <c r="AF17" s="16">
        <f t="shared" si="13"/>
        <v>3.1327999584189557E-4</v>
      </c>
      <c r="AG17" s="16">
        <f t="shared" si="19"/>
        <v>2.2241899792050553E-3</v>
      </c>
    </row>
    <row r="18" spans="1:33" ht="15.75" x14ac:dyDescent="0.25">
      <c r="A18" s="6">
        <v>1.85</v>
      </c>
      <c r="B18" s="12">
        <f t="shared" si="0"/>
        <v>2.4451879552548701E-2</v>
      </c>
      <c r="C18" s="2"/>
      <c r="D18" s="2"/>
      <c r="E18" s="2"/>
      <c r="F18" s="2"/>
      <c r="G18" s="2"/>
      <c r="H18" s="9">
        <v>1.78</v>
      </c>
      <c r="I18" s="9">
        <v>1.7989999999999999</v>
      </c>
      <c r="J18" s="9">
        <f t="shared" si="4"/>
        <v>1.7894999999999999</v>
      </c>
      <c r="K18" s="2">
        <v>0</v>
      </c>
      <c r="L18" s="11">
        <f t="shared" si="1"/>
        <v>3.5544047587733941E-3</v>
      </c>
      <c r="M18" s="11">
        <f t="shared" si="2"/>
        <v>1.7629847603516036</v>
      </c>
      <c r="N18" s="2"/>
      <c r="P18" s="14">
        <f t="shared" si="14"/>
        <v>2.08</v>
      </c>
      <c r="Q18" s="14">
        <f t="shared" si="5"/>
        <v>2.0990000000000002</v>
      </c>
      <c r="R18" s="1">
        <f t="shared" si="15"/>
        <v>48</v>
      </c>
      <c r="S18" s="16">
        <f t="shared" si="20"/>
        <v>27.409848489334085</v>
      </c>
      <c r="T18" s="16">
        <f t="shared" si="7"/>
        <v>15.467226657496848</v>
      </c>
      <c r="U18" s="14">
        <f t="shared" si="16"/>
        <v>143.86658661339033</v>
      </c>
      <c r="X18" s="14">
        <f t="shared" si="8"/>
        <v>1.78</v>
      </c>
      <c r="Y18" s="14">
        <f t="shared" si="9"/>
        <v>1.7989999999999999</v>
      </c>
      <c r="Z18" s="12">
        <f t="shared" si="10"/>
        <v>0</v>
      </c>
      <c r="AA18" s="16">
        <f t="shared" si="11"/>
        <v>1.7629847603516036</v>
      </c>
      <c r="AB18" s="16">
        <f t="shared" si="3"/>
        <v>0</v>
      </c>
      <c r="AC18" s="16">
        <f t="shared" si="12"/>
        <v>3.5544047587733941E-3</v>
      </c>
      <c r="AD18" s="16">
        <f t="shared" si="17"/>
        <v>4.0322580645161289E-3</v>
      </c>
      <c r="AE18" s="16">
        <f t="shared" si="18"/>
        <v>7.2733828274476279E-3</v>
      </c>
      <c r="AF18" s="16">
        <f t="shared" si="13"/>
        <v>3.241124762931499E-3</v>
      </c>
      <c r="AG18" s="16">
        <f t="shared" si="19"/>
        <v>3.241124762931499E-3</v>
      </c>
    </row>
    <row r="19" spans="1:33" ht="15.75" x14ac:dyDescent="0.25">
      <c r="A19" s="7">
        <v>2.0299999999999998</v>
      </c>
      <c r="B19" s="12">
        <f t="shared" si="0"/>
        <v>5.5833116545275015E-4</v>
      </c>
      <c r="C19" s="2"/>
      <c r="D19" s="2"/>
      <c r="E19" s="2"/>
      <c r="F19" s="2"/>
      <c r="G19" s="2"/>
      <c r="H19" s="9">
        <v>1.8</v>
      </c>
      <c r="I19" s="9">
        <v>1.819</v>
      </c>
      <c r="J19" s="9">
        <f t="shared" si="4"/>
        <v>1.8094999999999999</v>
      </c>
      <c r="K19" s="2">
        <v>3</v>
      </c>
      <c r="L19" s="11">
        <f t="shared" si="1"/>
        <v>6.2594069309810504E-3</v>
      </c>
      <c r="M19" s="11">
        <f t="shared" si="2"/>
        <v>3.1046658377666012</v>
      </c>
      <c r="N19" s="2"/>
      <c r="P19" s="14">
        <f t="shared" si="14"/>
        <v>2.1</v>
      </c>
      <c r="Q19" s="14">
        <f t="shared" si="5"/>
        <v>2.1190000000000002</v>
      </c>
      <c r="R19" s="1">
        <f t="shared" si="15"/>
        <v>34</v>
      </c>
      <c r="S19" s="16">
        <f t="shared" si="20"/>
        <v>21.245537657576826</v>
      </c>
      <c r="T19" s="16">
        <f t="shared" si="7"/>
        <v>7.6569636535545795</v>
      </c>
      <c r="U19" s="14">
        <f t="shared" si="16"/>
        <v>151.52355026694491</v>
      </c>
      <c r="X19" s="14">
        <f t="shared" si="8"/>
        <v>1.8</v>
      </c>
      <c r="Y19" s="14">
        <f t="shared" si="9"/>
        <v>1.819</v>
      </c>
      <c r="Z19" s="12">
        <f t="shared" si="10"/>
        <v>3</v>
      </c>
      <c r="AA19" s="16">
        <f t="shared" si="11"/>
        <v>3.1046658377666012</v>
      </c>
      <c r="AB19" s="16">
        <f t="shared" si="3"/>
        <v>6.0483870967741934E-3</v>
      </c>
      <c r="AC19" s="16">
        <f t="shared" si="12"/>
        <v>6.2594069309810504E-3</v>
      </c>
      <c r="AD19" s="16">
        <f t="shared" si="17"/>
        <v>1.0080645161290322E-2</v>
      </c>
      <c r="AE19" s="16">
        <f t="shared" si="18"/>
        <v>1.3532789758428677E-2</v>
      </c>
      <c r="AF19" s="16">
        <f t="shared" si="13"/>
        <v>3.4521445971383551E-3</v>
      </c>
      <c r="AG19" s="16">
        <f t="shared" si="19"/>
        <v>3.4521445971383551E-3</v>
      </c>
    </row>
    <row r="20" spans="1:33" ht="15.75" x14ac:dyDescent="0.25">
      <c r="A20" s="6">
        <v>1.93</v>
      </c>
      <c r="B20" s="12">
        <f t="shared" si="0"/>
        <v>5.8325247138394177E-3</v>
      </c>
      <c r="C20" s="2"/>
      <c r="D20" s="2"/>
      <c r="E20" s="2"/>
      <c r="F20" s="2"/>
      <c r="G20" s="2"/>
      <c r="H20" s="9">
        <v>1.82</v>
      </c>
      <c r="I20" s="9">
        <v>1.839</v>
      </c>
      <c r="J20" s="9">
        <f t="shared" si="4"/>
        <v>1.8294999999999999</v>
      </c>
      <c r="K20" s="2">
        <v>8</v>
      </c>
      <c r="L20" s="11">
        <f t="shared" si="1"/>
        <v>1.0436121908456854E-2</v>
      </c>
      <c r="M20" s="11">
        <f t="shared" si="2"/>
        <v>5.1763164665946002</v>
      </c>
      <c r="N20" s="2"/>
      <c r="P20" s="14">
        <f t="shared" si="14"/>
        <v>2.12</v>
      </c>
      <c r="Q20" s="14">
        <f t="shared" si="5"/>
        <v>2.1389999999999998</v>
      </c>
      <c r="R20" s="1">
        <f t="shared" si="15"/>
        <v>24</v>
      </c>
      <c r="S20" s="16">
        <f t="shared" si="20"/>
        <v>15.590802493396435</v>
      </c>
      <c r="T20" s="16">
        <f t="shared" si="7"/>
        <v>4.5356615052380498</v>
      </c>
      <c r="U20" s="14">
        <f t="shared" si="16"/>
        <v>156.05921177218295</v>
      </c>
      <c r="X20" s="14">
        <f t="shared" si="8"/>
        <v>1.82</v>
      </c>
      <c r="Y20" s="14">
        <f t="shared" si="9"/>
        <v>1.839</v>
      </c>
      <c r="Z20" s="12">
        <f t="shared" si="10"/>
        <v>8</v>
      </c>
      <c r="AA20" s="16">
        <f t="shared" si="11"/>
        <v>5.1763164665946002</v>
      </c>
      <c r="AB20" s="16">
        <f t="shared" si="3"/>
        <v>1.6129032258064516E-2</v>
      </c>
      <c r="AC20" s="16">
        <f t="shared" si="12"/>
        <v>1.0436121908456854E-2</v>
      </c>
      <c r="AD20" s="16">
        <f t="shared" si="17"/>
        <v>2.6209677419354836E-2</v>
      </c>
      <c r="AE20" s="16">
        <f t="shared" si="18"/>
        <v>2.3968911666885532E-2</v>
      </c>
      <c r="AF20" s="16">
        <f t="shared" si="13"/>
        <v>2.2407657524693043E-3</v>
      </c>
      <c r="AG20" s="16">
        <f t="shared" si="19"/>
        <v>3.4521445971383551E-3</v>
      </c>
    </row>
    <row r="21" spans="1:33" ht="15.75" x14ac:dyDescent="0.25">
      <c r="A21" s="7">
        <v>2.0299999999999998</v>
      </c>
      <c r="B21" s="12">
        <f t="shared" si="0"/>
        <v>5.5833116545275015E-4</v>
      </c>
      <c r="C21" s="2"/>
      <c r="D21" s="2"/>
      <c r="E21" s="2"/>
      <c r="F21" s="2"/>
      <c r="G21" s="2"/>
      <c r="H21" s="9">
        <v>1.84</v>
      </c>
      <c r="I21" s="9">
        <v>1.859</v>
      </c>
      <c r="J21" s="9">
        <f t="shared" si="4"/>
        <v>1.8494999999999999</v>
      </c>
      <c r="K21" s="2">
        <v>20</v>
      </c>
      <c r="L21" s="11">
        <f t="shared" si="1"/>
        <v>1.6473457251251742E-2</v>
      </c>
      <c r="M21" s="11">
        <f t="shared" si="2"/>
        <v>8.1708347966208645</v>
      </c>
      <c r="N21" s="2"/>
      <c r="P21" s="14">
        <f t="shared" si="14"/>
        <v>2.14</v>
      </c>
      <c r="Q21" s="14">
        <f t="shared" ref="Q21:Q22" si="21">I36</f>
        <v>2.1589999999999998</v>
      </c>
      <c r="R21" s="1">
        <f t="shared" si="15"/>
        <v>0</v>
      </c>
      <c r="S21" s="16">
        <f t="shared" si="20"/>
        <v>10.832005353563</v>
      </c>
      <c r="T21" s="16">
        <f t="shared" si="7"/>
        <v>10.832005353563</v>
      </c>
      <c r="U21" s="14">
        <f t="shared" si="16"/>
        <v>166.89121712574595</v>
      </c>
      <c r="X21" s="14">
        <f t="shared" si="8"/>
        <v>1.84</v>
      </c>
      <c r="Y21" s="14">
        <f t="shared" si="9"/>
        <v>1.859</v>
      </c>
      <c r="Z21" s="12">
        <f t="shared" si="10"/>
        <v>20</v>
      </c>
      <c r="AA21" s="16">
        <f t="shared" si="11"/>
        <v>8.1708347966208645</v>
      </c>
      <c r="AB21" s="16">
        <f t="shared" si="3"/>
        <v>4.0322580645161289E-2</v>
      </c>
      <c r="AC21" s="16">
        <f t="shared" si="12"/>
        <v>1.6473457251251742E-2</v>
      </c>
      <c r="AD21" s="16">
        <f t="shared" si="17"/>
        <v>6.6532258064516125E-2</v>
      </c>
      <c r="AE21" s="16">
        <f t="shared" si="18"/>
        <v>4.0442368918137274E-2</v>
      </c>
      <c r="AF21" s="16">
        <f t="shared" si="13"/>
        <v>2.6089889146378852E-2</v>
      </c>
      <c r="AG21" s="16">
        <f t="shared" si="19"/>
        <v>2.6089889146378852E-2</v>
      </c>
    </row>
    <row r="22" spans="1:33" ht="15.75" x14ac:dyDescent="0.25">
      <c r="A22" s="6">
        <v>2.0099999999999998</v>
      </c>
      <c r="B22" s="12">
        <f t="shared" si="0"/>
        <v>1.3169875130087563E-5</v>
      </c>
      <c r="C22" s="2"/>
      <c r="D22" s="2"/>
      <c r="E22" s="2"/>
      <c r="F22" s="2"/>
      <c r="G22" s="2"/>
      <c r="H22" s="9">
        <v>1.86</v>
      </c>
      <c r="I22" s="9">
        <v>1.879</v>
      </c>
      <c r="J22" s="9">
        <f t="shared" si="4"/>
        <v>1.8694999999999999</v>
      </c>
      <c r="K22" s="2">
        <v>0</v>
      </c>
      <c r="L22" s="11">
        <f t="shared" si="1"/>
        <v>2.4618977719816158E-2</v>
      </c>
      <c r="M22" s="11">
        <f t="shared" si="2"/>
        <v>12.211012949028815</v>
      </c>
      <c r="N22" s="2"/>
      <c r="P22" s="14">
        <f t="shared" si="14"/>
        <v>2.16</v>
      </c>
      <c r="Q22" s="14">
        <f t="shared" si="21"/>
        <v>2.1789999999999998</v>
      </c>
      <c r="R22" s="1">
        <f t="shared" si="15"/>
        <v>13</v>
      </c>
      <c r="S22" s="16">
        <f t="shared" si="20"/>
        <v>7.1250663762286024</v>
      </c>
      <c r="T22" s="16">
        <f t="shared" si="7"/>
        <v>4.8441436558221822</v>
      </c>
      <c r="U22" s="14">
        <f t="shared" si="16"/>
        <v>171.73536078156815</v>
      </c>
      <c r="X22" s="14">
        <f t="shared" si="8"/>
        <v>1.86</v>
      </c>
      <c r="Y22" s="14">
        <f t="shared" si="9"/>
        <v>1.879</v>
      </c>
      <c r="Z22" s="12">
        <f t="shared" si="10"/>
        <v>0</v>
      </c>
      <c r="AA22" s="16">
        <f t="shared" si="11"/>
        <v>12.211012949028815</v>
      </c>
      <c r="AB22" s="16">
        <f t="shared" si="3"/>
        <v>0</v>
      </c>
      <c r="AC22" s="16">
        <f t="shared" si="12"/>
        <v>2.4618977719816158E-2</v>
      </c>
      <c r="AD22" s="16">
        <f t="shared" si="17"/>
        <v>6.6532258064516125E-2</v>
      </c>
      <c r="AE22" s="16">
        <f t="shared" si="18"/>
        <v>6.5061346637953432E-2</v>
      </c>
      <c r="AF22" s="16">
        <f t="shared" si="13"/>
        <v>1.4709114265626932E-3</v>
      </c>
      <c r="AG22" s="16">
        <f t="shared" si="19"/>
        <v>2.6089889146378852E-2</v>
      </c>
    </row>
    <row r="23" spans="1:33" ht="15.75" x14ac:dyDescent="0.25">
      <c r="A23" s="7">
        <v>2.0299999999999998</v>
      </c>
      <c r="B23" s="12">
        <f t="shared" si="0"/>
        <v>5.5833116545275015E-4</v>
      </c>
      <c r="C23" s="2"/>
      <c r="D23" s="2"/>
      <c r="E23" s="2"/>
      <c r="F23" s="2"/>
      <c r="G23" s="2"/>
      <c r="H23" s="9">
        <v>1.88</v>
      </c>
      <c r="I23" s="9">
        <v>1.899</v>
      </c>
      <c r="J23" s="9">
        <f t="shared" si="4"/>
        <v>1.8895</v>
      </c>
      <c r="K23" s="2">
        <v>16</v>
      </c>
      <c r="L23" s="11">
        <f t="shared" si="1"/>
        <v>3.4833324835649528E-2</v>
      </c>
      <c r="M23" s="11">
        <f t="shared" si="2"/>
        <v>17.277329118482164</v>
      </c>
      <c r="N23" s="2"/>
      <c r="P23" s="14">
        <f t="shared" si="14"/>
        <v>2.1800000000000002</v>
      </c>
      <c r="Q23" s="14">
        <f>I54</f>
        <v>2.5190000000000001</v>
      </c>
      <c r="R23" s="1">
        <f>SUM(K38:K54)</f>
        <v>4</v>
      </c>
      <c r="S23" s="14">
        <f>SUM(M38:M54)</f>
        <v>9.9937735736018034</v>
      </c>
      <c r="T23" s="16">
        <f t="shared" si="7"/>
        <v>3.5947704225061483</v>
      </c>
      <c r="U23" s="19">
        <f t="shared" si="16"/>
        <v>175.33013120407429</v>
      </c>
      <c r="V23" t="s">
        <v>14</v>
      </c>
      <c r="X23" s="14">
        <f t="shared" si="8"/>
        <v>1.88</v>
      </c>
      <c r="Y23" s="14">
        <f t="shared" si="9"/>
        <v>1.899</v>
      </c>
      <c r="Z23" s="12">
        <f t="shared" si="10"/>
        <v>16</v>
      </c>
      <c r="AA23" s="16">
        <f t="shared" si="11"/>
        <v>17.277329118482164</v>
      </c>
      <c r="AB23" s="16">
        <f t="shared" si="3"/>
        <v>3.2258064516129031E-2</v>
      </c>
      <c r="AC23" s="16">
        <f t="shared" si="12"/>
        <v>3.4833324835649528E-2</v>
      </c>
      <c r="AD23" s="16">
        <f t="shared" si="17"/>
        <v>9.8790322580645157E-2</v>
      </c>
      <c r="AE23" s="16">
        <f t="shared" si="18"/>
        <v>9.9894671473602953E-2</v>
      </c>
      <c r="AF23" s="16">
        <f t="shared" si="13"/>
        <v>1.104348892957796E-3</v>
      </c>
      <c r="AG23" s="16">
        <f t="shared" si="19"/>
        <v>2.6089889146378852E-2</v>
      </c>
    </row>
    <row r="24" spans="1:33" ht="15.75" x14ac:dyDescent="0.25">
      <c r="A24" s="6">
        <v>2.11</v>
      </c>
      <c r="B24" s="12">
        <f t="shared" si="0"/>
        <v>1.0738976326743414E-2</v>
      </c>
      <c r="C24" s="2"/>
      <c r="D24" s="2"/>
      <c r="E24" s="2"/>
      <c r="F24" s="2"/>
      <c r="G24" s="2"/>
      <c r="H24" s="9">
        <v>1.9</v>
      </c>
      <c r="I24" s="9">
        <v>1.919</v>
      </c>
      <c r="J24" s="9">
        <f t="shared" si="4"/>
        <v>1.9095</v>
      </c>
      <c r="K24" s="2">
        <v>28</v>
      </c>
      <c r="L24" s="11">
        <f t="shared" si="1"/>
        <v>4.6661586061740555E-2</v>
      </c>
      <c r="M24" s="11">
        <f t="shared" si="2"/>
        <v>23.144146686623316</v>
      </c>
      <c r="N24" s="2"/>
      <c r="P24" s="14"/>
      <c r="S24" s="14"/>
      <c r="U24" s="20">
        <v>27.6</v>
      </c>
      <c r="V24" t="s">
        <v>15</v>
      </c>
      <c r="X24" s="14">
        <f t="shared" si="8"/>
        <v>1.9</v>
      </c>
      <c r="Y24" s="14">
        <f t="shared" si="9"/>
        <v>1.919</v>
      </c>
      <c r="Z24" s="12">
        <f t="shared" si="10"/>
        <v>28</v>
      </c>
      <c r="AA24" s="16">
        <f t="shared" si="11"/>
        <v>23.144146686623316</v>
      </c>
      <c r="AB24" s="16">
        <f t="shared" si="3"/>
        <v>5.6451612903225805E-2</v>
      </c>
      <c r="AC24" s="16">
        <f t="shared" si="12"/>
        <v>4.6661586061740555E-2</v>
      </c>
      <c r="AD24" s="16">
        <f t="shared" si="17"/>
        <v>0.15524193548387097</v>
      </c>
      <c r="AE24" s="16">
        <f t="shared" si="18"/>
        <v>0.14655625753534351</v>
      </c>
      <c r="AF24" s="16">
        <f t="shared" si="13"/>
        <v>8.6856779485274538E-3</v>
      </c>
      <c r="AG24" s="16">
        <f t="shared" si="19"/>
        <v>2.6089889146378852E-2</v>
      </c>
    </row>
    <row r="25" spans="1:33" ht="15.75" x14ac:dyDescent="0.25">
      <c r="A25" s="7">
        <v>1.98</v>
      </c>
      <c r="B25" s="12">
        <f t="shared" si="0"/>
        <v>6.9542793964608455E-4</v>
      </c>
      <c r="C25" s="2"/>
      <c r="D25" s="2"/>
      <c r="E25" s="2"/>
      <c r="F25" s="2"/>
      <c r="G25" s="2"/>
      <c r="H25" s="9">
        <v>1.92</v>
      </c>
      <c r="I25" s="9">
        <v>1.9390000000000001</v>
      </c>
      <c r="J25" s="9">
        <f t="shared" si="4"/>
        <v>1.9295</v>
      </c>
      <c r="K25" s="2">
        <v>41</v>
      </c>
      <c r="L25" s="11">
        <f t="shared" si="1"/>
        <v>5.91784677282867E-2</v>
      </c>
      <c r="M25" s="11">
        <f t="shared" si="2"/>
        <v>29.352519993230203</v>
      </c>
      <c r="N25" s="2"/>
      <c r="S25" s="14"/>
      <c r="X25" s="14">
        <f t="shared" si="8"/>
        <v>1.92</v>
      </c>
      <c r="Y25" s="14">
        <f t="shared" si="9"/>
        <v>1.9390000000000001</v>
      </c>
      <c r="Z25" s="12">
        <f t="shared" si="10"/>
        <v>41</v>
      </c>
      <c r="AA25" s="16">
        <f t="shared" si="11"/>
        <v>29.352519993230203</v>
      </c>
      <c r="AB25" s="16">
        <f t="shared" si="3"/>
        <v>8.2661290322580641E-2</v>
      </c>
      <c r="AC25" s="16">
        <f t="shared" si="12"/>
        <v>5.91784677282867E-2</v>
      </c>
      <c r="AD25" s="16">
        <f t="shared" si="17"/>
        <v>0.23790322580645162</v>
      </c>
      <c r="AE25" s="16">
        <f t="shared" si="18"/>
        <v>0.20573472526363021</v>
      </c>
      <c r="AF25" s="16">
        <f t="shared" si="13"/>
        <v>3.2168500542821415E-2</v>
      </c>
      <c r="AG25" s="16">
        <f t="shared" si="19"/>
        <v>3.2168500542821415E-2</v>
      </c>
    </row>
    <row r="26" spans="1:33" ht="15.75" x14ac:dyDescent="0.25">
      <c r="A26" s="6">
        <v>2.13</v>
      </c>
      <c r="B26" s="12">
        <f t="shared" si="0"/>
        <v>1.5284137617066085E-2</v>
      </c>
      <c r="C26" s="2"/>
      <c r="D26" s="2"/>
      <c r="E26" s="2"/>
      <c r="F26" s="2"/>
      <c r="G26" s="2"/>
      <c r="H26" s="9">
        <v>1.94</v>
      </c>
      <c r="I26" s="9">
        <v>1.9590000000000001</v>
      </c>
      <c r="J26" s="9">
        <f t="shared" si="4"/>
        <v>1.9495</v>
      </c>
      <c r="K26" s="2">
        <v>0</v>
      </c>
      <c r="L26" s="11">
        <f t="shared" si="1"/>
        <v>7.1057117810082351E-2</v>
      </c>
      <c r="M26" s="11">
        <f t="shared" si="2"/>
        <v>35.244330433800847</v>
      </c>
      <c r="N26" s="2"/>
      <c r="S26" s="14"/>
      <c r="U26" t="s">
        <v>24</v>
      </c>
      <c r="X26" s="14">
        <f t="shared" si="8"/>
        <v>1.94</v>
      </c>
      <c r="Y26" s="14">
        <f t="shared" si="9"/>
        <v>1.9590000000000001</v>
      </c>
      <c r="Z26" s="12">
        <f t="shared" si="10"/>
        <v>0</v>
      </c>
      <c r="AA26" s="16">
        <f t="shared" si="11"/>
        <v>35.244330433800847</v>
      </c>
      <c r="AB26" s="16">
        <f t="shared" si="3"/>
        <v>0</v>
      </c>
      <c r="AC26" s="16">
        <f t="shared" si="12"/>
        <v>7.1057117810082351E-2</v>
      </c>
      <c r="AD26" s="16">
        <f t="shared" si="17"/>
        <v>0.23790322580645162</v>
      </c>
      <c r="AE26" s="16">
        <f t="shared" si="18"/>
        <v>0.27679184307371257</v>
      </c>
      <c r="AF26" s="16">
        <f t="shared" si="13"/>
        <v>3.888861726726095E-2</v>
      </c>
      <c r="AG26" s="16">
        <f t="shared" si="19"/>
        <v>3.888861726726095E-2</v>
      </c>
    </row>
    <row r="27" spans="1:33" ht="15.75" x14ac:dyDescent="0.25">
      <c r="A27" s="7">
        <v>2.0099999999999998</v>
      </c>
      <c r="B27" s="12">
        <f t="shared" si="0"/>
        <v>1.3169875130087563E-5</v>
      </c>
      <c r="C27" s="2"/>
      <c r="D27" s="2"/>
      <c r="E27" s="2"/>
      <c r="F27" s="2"/>
      <c r="G27" s="2"/>
      <c r="H27" s="9">
        <v>1.96</v>
      </c>
      <c r="I27" s="9">
        <v>1.9790000000000001</v>
      </c>
      <c r="J27" s="9">
        <f t="shared" si="4"/>
        <v>1.9695</v>
      </c>
      <c r="K27" s="2">
        <v>45</v>
      </c>
      <c r="L27" s="11">
        <f t="shared" si="1"/>
        <v>8.0777630957298258E-2</v>
      </c>
      <c r="M27" s="11">
        <f t="shared" si="2"/>
        <v>40.065704954819935</v>
      </c>
      <c r="N27" s="2"/>
      <c r="P27" t="s">
        <v>22</v>
      </c>
      <c r="S27" s="14"/>
      <c r="X27" s="14">
        <f t="shared" si="8"/>
        <v>1.96</v>
      </c>
      <c r="Y27" s="14">
        <f t="shared" si="9"/>
        <v>1.9790000000000001</v>
      </c>
      <c r="Z27" s="12">
        <f t="shared" si="10"/>
        <v>45</v>
      </c>
      <c r="AA27" s="16">
        <f t="shared" si="11"/>
        <v>40.065704954819935</v>
      </c>
      <c r="AB27" s="16">
        <f t="shared" si="3"/>
        <v>9.0725806451612906E-2</v>
      </c>
      <c r="AC27" s="16">
        <f t="shared" si="12"/>
        <v>8.0777630957298258E-2</v>
      </c>
      <c r="AD27" s="16">
        <f t="shared" si="17"/>
        <v>0.3286290322580645</v>
      </c>
      <c r="AE27" s="16">
        <f t="shared" si="18"/>
        <v>0.3575694740310108</v>
      </c>
      <c r="AF27" s="16">
        <f t="shared" si="13"/>
        <v>2.8940441772946301E-2</v>
      </c>
      <c r="AG27" s="16">
        <f t="shared" si="19"/>
        <v>3.888861726726095E-2</v>
      </c>
    </row>
    <row r="28" spans="1:33" ht="15.75" x14ac:dyDescent="0.25">
      <c r="A28" s="6">
        <v>2.08</v>
      </c>
      <c r="B28" s="12">
        <f t="shared" si="0"/>
        <v>5.4212343912594455E-3</v>
      </c>
      <c r="C28" s="2"/>
      <c r="D28" s="2"/>
      <c r="E28" s="2"/>
      <c r="F28" s="2"/>
      <c r="G28" s="2"/>
      <c r="H28" s="9">
        <v>1.98</v>
      </c>
      <c r="I28" s="9">
        <v>1.9990000000000001</v>
      </c>
      <c r="J28" s="9">
        <f t="shared" si="4"/>
        <v>1.9895</v>
      </c>
      <c r="K28" s="2">
        <v>48</v>
      </c>
      <c r="L28" s="11">
        <f t="shared" si="1"/>
        <v>8.6938929577520807E-2</v>
      </c>
      <c r="M28" s="11">
        <f t="shared" si="2"/>
        <v>43.121709070450322</v>
      </c>
      <c r="N28" s="2"/>
      <c r="S28" s="14"/>
      <c r="X28" s="14">
        <f t="shared" si="8"/>
        <v>1.98</v>
      </c>
      <c r="Y28" s="14">
        <f t="shared" si="9"/>
        <v>1.9990000000000001</v>
      </c>
      <c r="Z28" s="12">
        <f t="shared" si="10"/>
        <v>48</v>
      </c>
      <c r="AA28" s="16">
        <f t="shared" si="11"/>
        <v>43.121709070450322</v>
      </c>
      <c r="AB28" s="16">
        <f t="shared" si="3"/>
        <v>9.6774193548387094E-2</v>
      </c>
      <c r="AC28" s="16">
        <f t="shared" si="12"/>
        <v>8.6938929577520807E-2</v>
      </c>
      <c r="AD28" s="16">
        <f t="shared" si="17"/>
        <v>0.42540322580645162</v>
      </c>
      <c r="AE28" s="16">
        <f t="shared" si="18"/>
        <v>0.44450840360853161</v>
      </c>
      <c r="AF28" s="16">
        <f t="shared" si="13"/>
        <v>1.9105177802079987E-2</v>
      </c>
      <c r="AG28" s="16">
        <f t="shared" si="19"/>
        <v>3.888861726726095E-2</v>
      </c>
    </row>
    <row r="29" spans="1:33" ht="15.75" x14ac:dyDescent="0.25">
      <c r="A29" s="7">
        <v>2.0099999999999998</v>
      </c>
      <c r="B29" s="12">
        <f t="shared" si="0"/>
        <v>1.3169875130087563E-5</v>
      </c>
      <c r="C29" s="2"/>
      <c r="D29" s="2"/>
      <c r="E29" s="2"/>
      <c r="F29" s="2"/>
      <c r="G29" s="2"/>
      <c r="H29" s="9">
        <v>2</v>
      </c>
      <c r="I29" s="9">
        <v>2.0190000000000001</v>
      </c>
      <c r="J29" s="9">
        <f t="shared" si="4"/>
        <v>2.0095000000000001</v>
      </c>
      <c r="K29" s="2">
        <v>56</v>
      </c>
      <c r="L29" s="11">
        <f t="shared" si="1"/>
        <v>8.8588453004199819E-2</v>
      </c>
      <c r="M29" s="11">
        <f t="shared" si="2"/>
        <v>43.939872690083106</v>
      </c>
      <c r="N29" s="2"/>
      <c r="S29" s="14"/>
      <c r="X29" s="14">
        <f t="shared" si="8"/>
        <v>2</v>
      </c>
      <c r="Y29" s="14">
        <f t="shared" si="9"/>
        <v>2.0190000000000001</v>
      </c>
      <c r="Z29" s="12">
        <f t="shared" si="10"/>
        <v>56</v>
      </c>
      <c r="AA29" s="16">
        <f t="shared" si="11"/>
        <v>43.939872690083106</v>
      </c>
      <c r="AB29" s="16">
        <f t="shared" si="3"/>
        <v>0.11290322580645161</v>
      </c>
      <c r="AC29" s="16">
        <f t="shared" si="12"/>
        <v>8.8588453004199819E-2</v>
      </c>
      <c r="AD29" s="16">
        <f t="shared" si="17"/>
        <v>0.53830645161290325</v>
      </c>
      <c r="AE29" s="16">
        <f t="shared" si="18"/>
        <v>0.53309685661273143</v>
      </c>
      <c r="AF29" s="16">
        <f t="shared" si="13"/>
        <v>5.2095950001718183E-3</v>
      </c>
      <c r="AG29" s="16">
        <f t="shared" si="19"/>
        <v>3.888861726726095E-2</v>
      </c>
    </row>
    <row r="30" spans="1:33" ht="15.75" x14ac:dyDescent="0.25">
      <c r="A30" s="6">
        <v>1.93</v>
      </c>
      <c r="B30" s="12">
        <f t="shared" si="0"/>
        <v>5.8325247138394177E-3</v>
      </c>
      <c r="C30" s="2"/>
      <c r="D30" s="2"/>
      <c r="E30" s="2"/>
      <c r="F30" s="2"/>
      <c r="G30" s="2"/>
      <c r="H30" s="9">
        <v>2.02</v>
      </c>
      <c r="I30" s="9">
        <v>2.0390000000000001</v>
      </c>
      <c r="J30" s="9">
        <f t="shared" si="4"/>
        <v>2.0295000000000001</v>
      </c>
      <c r="K30" s="2">
        <v>55</v>
      </c>
      <c r="L30" s="11">
        <f t="shared" si="1"/>
        <v>8.5463288400637494E-2</v>
      </c>
      <c r="M30" s="11">
        <f t="shared" si="2"/>
        <v>42.389791046716198</v>
      </c>
      <c r="N30" s="2"/>
      <c r="S30" s="14"/>
      <c r="X30" s="14">
        <f t="shared" si="8"/>
        <v>2.02</v>
      </c>
      <c r="Y30" s="14">
        <f t="shared" si="9"/>
        <v>2.0390000000000001</v>
      </c>
      <c r="Z30" s="12">
        <f t="shared" si="10"/>
        <v>55</v>
      </c>
      <c r="AA30" s="16">
        <f t="shared" si="11"/>
        <v>42.389791046716198</v>
      </c>
      <c r="AB30" s="16">
        <f t="shared" si="3"/>
        <v>0.11088709677419355</v>
      </c>
      <c r="AC30" s="16">
        <f t="shared" si="12"/>
        <v>8.5463288400637494E-2</v>
      </c>
      <c r="AD30" s="16">
        <f t="shared" si="17"/>
        <v>0.64919354838709675</v>
      </c>
      <c r="AE30" s="16">
        <f t="shared" si="18"/>
        <v>0.61856014501336887</v>
      </c>
      <c r="AF30" s="16">
        <f t="shared" si="13"/>
        <v>3.0633403373727885E-2</v>
      </c>
      <c r="AG30" s="16">
        <f t="shared" si="19"/>
        <v>3.888861726726095E-2</v>
      </c>
    </row>
    <row r="31" spans="1:33" ht="15.75" x14ac:dyDescent="0.25">
      <c r="A31" s="7">
        <v>1.85</v>
      </c>
      <c r="B31" s="12">
        <f t="shared" si="0"/>
        <v>2.4451879552548701E-2</v>
      </c>
      <c r="C31" s="2"/>
      <c r="D31" s="2"/>
      <c r="E31" s="2"/>
      <c r="F31" s="2"/>
      <c r="G31" s="2"/>
      <c r="H31" s="9">
        <v>2.04</v>
      </c>
      <c r="I31" s="9">
        <v>2.0590000000000002</v>
      </c>
      <c r="J31" s="9">
        <f t="shared" si="4"/>
        <v>2.0495000000000001</v>
      </c>
      <c r="K31" s="2">
        <v>0</v>
      </c>
      <c r="L31" s="11">
        <f t="shared" si="1"/>
        <v>7.8058775317774401E-2</v>
      </c>
      <c r="M31" s="11">
        <f t="shared" si="2"/>
        <v>38.717152557616103</v>
      </c>
      <c r="N31" s="2"/>
      <c r="X31" s="14">
        <f t="shared" si="8"/>
        <v>2.04</v>
      </c>
      <c r="Y31" s="14">
        <f t="shared" si="9"/>
        <v>2.0590000000000002</v>
      </c>
      <c r="Z31" s="12">
        <f t="shared" si="10"/>
        <v>0</v>
      </c>
      <c r="AA31" s="16">
        <f t="shared" si="11"/>
        <v>38.717152557616103</v>
      </c>
      <c r="AB31" s="16">
        <f t="shared" si="3"/>
        <v>0</v>
      </c>
      <c r="AC31" s="16">
        <f t="shared" si="12"/>
        <v>7.8058775317774401E-2</v>
      </c>
      <c r="AD31" s="16">
        <f t="shared" si="17"/>
        <v>0.64919354838709675</v>
      </c>
      <c r="AE31" s="16">
        <f t="shared" si="18"/>
        <v>0.69661892033114325</v>
      </c>
      <c r="AF31" s="16">
        <f t="shared" si="13"/>
        <v>4.7425371944046502E-2</v>
      </c>
      <c r="AG31" s="16">
        <f t="shared" si="19"/>
        <v>4.7425371944046502E-2</v>
      </c>
    </row>
    <row r="32" spans="1:33" ht="15.75" x14ac:dyDescent="0.25">
      <c r="A32" s="6">
        <v>1.93</v>
      </c>
      <c r="B32" s="12">
        <f t="shared" si="0"/>
        <v>5.8325247138394177E-3</v>
      </c>
      <c r="C32" s="2"/>
      <c r="D32" s="2"/>
      <c r="E32" s="2"/>
      <c r="F32" s="2"/>
      <c r="G32" s="2"/>
      <c r="H32" s="9">
        <v>2.06</v>
      </c>
      <c r="I32" s="9">
        <v>2.0790000000000002</v>
      </c>
      <c r="J32" s="9">
        <f t="shared" si="4"/>
        <v>2.0695000000000001</v>
      </c>
      <c r="K32" s="2">
        <v>51</v>
      </c>
      <c r="L32" s="11">
        <f t="shared" si="1"/>
        <v>6.7499960647053714E-2</v>
      </c>
      <c r="M32" s="11">
        <f t="shared" si="2"/>
        <v>33.479980480938643</v>
      </c>
      <c r="N32" s="2"/>
      <c r="X32" s="14">
        <f t="shared" si="8"/>
        <v>2.06</v>
      </c>
      <c r="Y32" s="14">
        <f t="shared" si="9"/>
        <v>2.0790000000000002</v>
      </c>
      <c r="Z32" s="12">
        <f t="shared" si="10"/>
        <v>51</v>
      </c>
      <c r="AA32" s="16">
        <f t="shared" si="11"/>
        <v>33.479980480938643</v>
      </c>
      <c r="AB32" s="16">
        <f t="shared" si="3"/>
        <v>0.1028225806451613</v>
      </c>
      <c r="AC32" s="16">
        <f t="shared" si="12"/>
        <v>6.7499960647053714E-2</v>
      </c>
      <c r="AD32" s="16">
        <f t="shared" si="17"/>
        <v>0.75201612903225801</v>
      </c>
      <c r="AE32" s="16">
        <f t="shared" si="18"/>
        <v>0.76411888097819691</v>
      </c>
      <c r="AF32" s="16">
        <f t="shared" si="13"/>
        <v>1.2102751945938905E-2</v>
      </c>
      <c r="AG32" s="16">
        <f t="shared" si="19"/>
        <v>4.7425371944046502E-2</v>
      </c>
    </row>
    <row r="33" spans="1:33" ht="15.75" x14ac:dyDescent="0.25">
      <c r="A33" s="7">
        <v>2.31</v>
      </c>
      <c r="B33" s="12">
        <f t="shared" si="0"/>
        <v>9.2190589229970171E-2</v>
      </c>
      <c r="C33" s="2"/>
      <c r="D33" s="2"/>
      <c r="E33" s="2"/>
      <c r="F33" s="2"/>
      <c r="G33" s="2"/>
      <c r="H33" s="9">
        <v>2.08</v>
      </c>
      <c r="I33" s="9">
        <v>2.0990000000000002</v>
      </c>
      <c r="J33" s="9">
        <f t="shared" si="4"/>
        <v>2.0895000000000001</v>
      </c>
      <c r="K33" s="2">
        <v>48</v>
      </c>
      <c r="L33" s="11">
        <f t="shared" si="1"/>
        <v>5.52617913091413E-2</v>
      </c>
      <c r="M33" s="11">
        <f t="shared" si="2"/>
        <v>27.409848489334085</v>
      </c>
      <c r="N33" s="2"/>
      <c r="X33" s="14">
        <f t="shared" si="8"/>
        <v>2.08</v>
      </c>
      <c r="Y33" s="14">
        <f t="shared" si="9"/>
        <v>2.0990000000000002</v>
      </c>
      <c r="Z33" s="12">
        <f t="shared" si="10"/>
        <v>48</v>
      </c>
      <c r="AA33" s="16">
        <f t="shared" si="11"/>
        <v>27.409848489334085</v>
      </c>
      <c r="AB33" s="16">
        <f t="shared" si="3"/>
        <v>9.6774193548387094E-2</v>
      </c>
      <c r="AC33" s="16">
        <f t="shared" si="12"/>
        <v>5.52617913091413E-2</v>
      </c>
      <c r="AD33" s="16">
        <f t="shared" si="17"/>
        <v>0.84879032258064513</v>
      </c>
      <c r="AE33" s="16">
        <f t="shared" si="18"/>
        <v>0.81938067228733824</v>
      </c>
      <c r="AF33" s="16">
        <f t="shared" si="13"/>
        <v>2.9409650293306888E-2</v>
      </c>
      <c r="AG33" s="16">
        <f t="shared" si="19"/>
        <v>4.7425371944046502E-2</v>
      </c>
    </row>
    <row r="34" spans="1:33" ht="15.75" x14ac:dyDescent="0.25">
      <c r="A34" s="6">
        <v>1.8</v>
      </c>
      <c r="B34" s="12">
        <f t="shared" si="0"/>
        <v>4.258897632674203E-2</v>
      </c>
      <c r="C34" s="2"/>
      <c r="D34" s="2"/>
      <c r="E34" s="2"/>
      <c r="F34" s="2"/>
      <c r="G34" s="2"/>
      <c r="H34" s="9">
        <v>2.1</v>
      </c>
      <c r="I34" s="9">
        <v>2.1190000000000002</v>
      </c>
      <c r="J34" s="9">
        <f t="shared" si="4"/>
        <v>2.1095000000000002</v>
      </c>
      <c r="K34" s="2">
        <v>34</v>
      </c>
      <c r="L34" s="11">
        <f t="shared" si="1"/>
        <v>4.2833745277372631E-2</v>
      </c>
      <c r="M34" s="11">
        <f t="shared" si="2"/>
        <v>21.245537657576826</v>
      </c>
      <c r="N34" s="2"/>
      <c r="X34" s="14">
        <f t="shared" si="8"/>
        <v>2.1</v>
      </c>
      <c r="Y34" s="14">
        <f t="shared" si="9"/>
        <v>2.1190000000000002</v>
      </c>
      <c r="Z34" s="12">
        <f t="shared" si="10"/>
        <v>34</v>
      </c>
      <c r="AA34" s="16">
        <f t="shared" si="11"/>
        <v>21.245537657576826</v>
      </c>
      <c r="AB34" s="16">
        <f t="shared" si="3"/>
        <v>6.8548387096774188E-2</v>
      </c>
      <c r="AC34" s="16">
        <f t="shared" si="12"/>
        <v>4.2833745277372631E-2</v>
      </c>
      <c r="AD34" s="16">
        <f t="shared" si="17"/>
        <v>0.91733870967741926</v>
      </c>
      <c r="AE34" s="16">
        <f t="shared" si="18"/>
        <v>0.86221441756471084</v>
      </c>
      <c r="AF34" s="16">
        <f t="shared" si="13"/>
        <v>5.5124292112708417E-2</v>
      </c>
      <c r="AG34" s="16">
        <f t="shared" si="19"/>
        <v>5.5124292112708417E-2</v>
      </c>
    </row>
    <row r="35" spans="1:33" ht="15.75" x14ac:dyDescent="0.25">
      <c r="A35" s="6">
        <v>2.0299999999999998</v>
      </c>
      <c r="B35" s="12">
        <f t="shared" si="0"/>
        <v>5.5833116545275015E-4</v>
      </c>
      <c r="C35" s="2"/>
      <c r="D35" s="2"/>
      <c r="E35" s="2"/>
      <c r="F35" s="2"/>
      <c r="G35" s="2"/>
      <c r="H35" s="9">
        <v>2.12</v>
      </c>
      <c r="I35" s="9">
        <v>2.1389999999999998</v>
      </c>
      <c r="J35" s="9">
        <f t="shared" si="4"/>
        <v>2.1295000000000002</v>
      </c>
      <c r="K35" s="2">
        <v>24</v>
      </c>
      <c r="L35" s="11">
        <f t="shared" si="1"/>
        <v>3.1433069543137973E-2</v>
      </c>
      <c r="M35" s="11">
        <f t="shared" si="2"/>
        <v>15.590802493396435</v>
      </c>
      <c r="N35" s="2"/>
      <c r="X35" s="14">
        <f t="shared" si="8"/>
        <v>2.12</v>
      </c>
      <c r="Y35" s="14">
        <f t="shared" si="9"/>
        <v>2.1389999999999998</v>
      </c>
      <c r="Z35" s="12">
        <f t="shared" si="10"/>
        <v>24</v>
      </c>
      <c r="AA35" s="16">
        <f t="shared" si="11"/>
        <v>15.590802493396435</v>
      </c>
      <c r="AB35" s="16">
        <f t="shared" si="3"/>
        <v>4.8387096774193547E-2</v>
      </c>
      <c r="AC35" s="16">
        <f t="shared" si="12"/>
        <v>3.1433069543137973E-2</v>
      </c>
      <c r="AD35" s="16">
        <f t="shared" si="17"/>
        <v>0.96572580645161277</v>
      </c>
      <c r="AE35" s="16">
        <f t="shared" si="18"/>
        <v>0.8936474871078488</v>
      </c>
      <c r="AF35" s="16">
        <f t="shared" si="13"/>
        <v>7.2078319343763964E-2</v>
      </c>
      <c r="AG35" s="16">
        <f t="shared" si="19"/>
        <v>7.2078319343763964E-2</v>
      </c>
    </row>
    <row r="36" spans="1:33" ht="15.75" x14ac:dyDescent="0.25">
      <c r="A36" s="7">
        <v>1.96</v>
      </c>
      <c r="B36" s="12">
        <f t="shared" si="0"/>
        <v>2.1502666493234167E-3</v>
      </c>
      <c r="C36" s="2"/>
      <c r="D36" s="2"/>
      <c r="E36" s="2"/>
      <c r="F36" s="2"/>
      <c r="G36" s="2"/>
      <c r="H36" s="9">
        <v>2.14</v>
      </c>
      <c r="I36" s="9">
        <v>2.1589999999999998</v>
      </c>
      <c r="J36" s="9">
        <f t="shared" si="4"/>
        <v>2.1494999999999997</v>
      </c>
      <c r="K36" s="2">
        <v>0</v>
      </c>
      <c r="L36" s="11">
        <f t="shared" ref="L36:L54" si="22">((1/(Desviacion*SQRT(2*PI())))*EXP((-1/2)*((J36-Media)/Desviacion)^2)) * (I36-H36)</f>
        <v>2.1838720470893146E-2</v>
      </c>
      <c r="M36" s="11">
        <f t="shared" ref="M36:M54" si="23">N*L36</f>
        <v>10.832005353563</v>
      </c>
      <c r="N36" s="2"/>
      <c r="X36" s="14">
        <f t="shared" si="8"/>
        <v>2.14</v>
      </c>
      <c r="Y36" s="14">
        <f t="shared" si="9"/>
        <v>2.1589999999999998</v>
      </c>
      <c r="Z36" s="12">
        <f t="shared" si="10"/>
        <v>0</v>
      </c>
      <c r="AA36" s="16">
        <f t="shared" si="11"/>
        <v>10.832005353563</v>
      </c>
      <c r="AB36" s="16">
        <f t="shared" ref="AB36:AB54" si="24">Z36/N</f>
        <v>0</v>
      </c>
      <c r="AC36" s="16">
        <f t="shared" si="12"/>
        <v>2.1838720470893146E-2</v>
      </c>
      <c r="AD36" s="16">
        <f t="shared" si="17"/>
        <v>0.96572580645161277</v>
      </c>
      <c r="AE36" s="16">
        <f t="shared" si="18"/>
        <v>0.915486207578742</v>
      </c>
      <c r="AF36" s="16">
        <f t="shared" si="13"/>
        <v>5.0239598872870772E-2</v>
      </c>
      <c r="AG36" s="16">
        <f t="shared" si="19"/>
        <v>7.2078319343763964E-2</v>
      </c>
    </row>
    <row r="37" spans="1:33" ht="15.75" x14ac:dyDescent="0.25">
      <c r="A37" s="6">
        <v>2.0299999999999998</v>
      </c>
      <c r="B37" s="12">
        <f t="shared" si="0"/>
        <v>5.5833116545275015E-4</v>
      </c>
      <c r="C37" s="2"/>
      <c r="D37" s="2"/>
      <c r="E37" s="2"/>
      <c r="F37" s="2"/>
      <c r="G37" s="2"/>
      <c r="H37" s="9">
        <v>2.16</v>
      </c>
      <c r="I37" s="9">
        <v>2.1789999999999998</v>
      </c>
      <c r="J37" s="9">
        <f t="shared" si="4"/>
        <v>2.1695000000000002</v>
      </c>
      <c r="K37" s="2">
        <v>13</v>
      </c>
      <c r="L37" s="11">
        <f t="shared" si="22"/>
        <v>1.4365053177880246E-2</v>
      </c>
      <c r="M37" s="11">
        <f t="shared" si="23"/>
        <v>7.1250663762286024</v>
      </c>
      <c r="N37" s="2"/>
      <c r="X37" s="14">
        <f t="shared" si="8"/>
        <v>2.16</v>
      </c>
      <c r="Y37" s="14">
        <f t="shared" si="9"/>
        <v>2.1789999999999998</v>
      </c>
      <c r="Z37" s="12">
        <f t="shared" si="10"/>
        <v>13</v>
      </c>
      <c r="AA37" s="16">
        <f t="shared" si="11"/>
        <v>7.1250663762286024</v>
      </c>
      <c r="AB37" s="16">
        <f t="shared" si="24"/>
        <v>2.620967741935484E-2</v>
      </c>
      <c r="AC37" s="16">
        <f t="shared" si="12"/>
        <v>1.4365053177880246E-2</v>
      </c>
      <c r="AD37" s="16">
        <f t="shared" si="17"/>
        <v>0.99193548387096764</v>
      </c>
      <c r="AE37" s="16">
        <f t="shared" si="18"/>
        <v>0.92985126075662228</v>
      </c>
      <c r="AF37" s="16">
        <f t="shared" si="13"/>
        <v>6.208422311434536E-2</v>
      </c>
      <c r="AG37" s="16">
        <f t="shared" si="19"/>
        <v>7.2078319343763964E-2</v>
      </c>
    </row>
    <row r="38" spans="1:33" ht="15.75" x14ac:dyDescent="0.25">
      <c r="A38" s="7">
        <v>2.0099999999999998</v>
      </c>
      <c r="B38" s="12">
        <f t="shared" si="0"/>
        <v>1.3169875130087563E-5</v>
      </c>
      <c r="C38" s="2"/>
      <c r="D38" s="2"/>
      <c r="E38" s="2"/>
      <c r="F38" s="2"/>
      <c r="G38" s="2"/>
      <c r="H38" s="9">
        <v>2.1800000000000002</v>
      </c>
      <c r="I38" s="9">
        <v>2.1989999999999998</v>
      </c>
      <c r="J38" s="9">
        <f t="shared" si="4"/>
        <v>2.1894999999999998</v>
      </c>
      <c r="K38" s="2">
        <v>1</v>
      </c>
      <c r="L38" s="11">
        <f t="shared" si="22"/>
        <v>8.9459597330287677E-3</v>
      </c>
      <c r="M38" s="11">
        <f t="shared" si="23"/>
        <v>4.4371960275822691</v>
      </c>
      <c r="N38" s="2"/>
      <c r="X38" s="14">
        <f t="shared" si="8"/>
        <v>2.1800000000000002</v>
      </c>
      <c r="Y38" s="14">
        <f t="shared" si="9"/>
        <v>2.1989999999999998</v>
      </c>
      <c r="Z38" s="12">
        <f t="shared" si="10"/>
        <v>1</v>
      </c>
      <c r="AA38" s="16">
        <f t="shared" si="11"/>
        <v>4.4371960275822691</v>
      </c>
      <c r="AB38" s="16">
        <f t="shared" si="24"/>
        <v>2.0161290322580645E-3</v>
      </c>
      <c r="AC38" s="16">
        <f t="shared" si="12"/>
        <v>8.9459597330287677E-3</v>
      </c>
      <c r="AD38" s="16">
        <f t="shared" si="17"/>
        <v>0.99395161290322576</v>
      </c>
      <c r="AE38" s="16">
        <f t="shared" si="18"/>
        <v>0.93879722048965109</v>
      </c>
      <c r="AF38" s="16">
        <f t="shared" si="13"/>
        <v>5.5154392413574671E-2</v>
      </c>
      <c r="AG38" s="16">
        <f t="shared" si="19"/>
        <v>7.2078319343763964E-2</v>
      </c>
    </row>
    <row r="39" spans="1:33" ht="15.75" x14ac:dyDescent="0.25">
      <c r="A39" s="6">
        <v>2.08</v>
      </c>
      <c r="B39" s="12">
        <f t="shared" si="0"/>
        <v>5.4212343912594455E-3</v>
      </c>
      <c r="C39" s="2"/>
      <c r="D39" s="2"/>
      <c r="E39" s="2"/>
      <c r="F39" s="2"/>
      <c r="G39" s="2"/>
      <c r="H39" s="9">
        <v>2.2000000000000002</v>
      </c>
      <c r="I39" s="9">
        <v>2.2189999999999999</v>
      </c>
      <c r="J39" s="9">
        <f t="shared" si="4"/>
        <v>2.2095000000000002</v>
      </c>
      <c r="K39" s="2">
        <v>2</v>
      </c>
      <c r="L39" s="11">
        <f t="shared" si="22"/>
        <v>5.2745606739223435E-3</v>
      </c>
      <c r="M39" s="11">
        <f t="shared" si="23"/>
        <v>2.6161820942654823</v>
      </c>
      <c r="N39" s="2"/>
      <c r="X39" s="14">
        <f t="shared" si="8"/>
        <v>2.2000000000000002</v>
      </c>
      <c r="Y39" s="14">
        <f t="shared" si="9"/>
        <v>2.2189999999999999</v>
      </c>
      <c r="Z39" s="12">
        <f t="shared" si="10"/>
        <v>2</v>
      </c>
      <c r="AA39" s="16">
        <f t="shared" si="11"/>
        <v>2.6161820942654823</v>
      </c>
      <c r="AB39" s="16">
        <f t="shared" si="24"/>
        <v>4.0322580645161289E-3</v>
      </c>
      <c r="AC39" s="16">
        <f t="shared" si="12"/>
        <v>5.2745606739223435E-3</v>
      </c>
      <c r="AD39" s="16">
        <f t="shared" si="17"/>
        <v>0.99798387096774188</v>
      </c>
      <c r="AE39" s="16">
        <f t="shared" si="18"/>
        <v>0.94407178116357338</v>
      </c>
      <c r="AF39" s="16">
        <f t="shared" si="13"/>
        <v>5.3912089804168506E-2</v>
      </c>
      <c r="AG39" s="16">
        <f t="shared" si="19"/>
        <v>7.2078319343763964E-2</v>
      </c>
    </row>
    <row r="40" spans="1:33" ht="15.75" x14ac:dyDescent="0.25">
      <c r="A40" s="7">
        <v>1.93</v>
      </c>
      <c r="B40" s="12">
        <f t="shared" si="0"/>
        <v>5.8325247138394177E-3</v>
      </c>
      <c r="C40" s="2"/>
      <c r="D40" s="2"/>
      <c r="E40" s="2"/>
      <c r="F40" s="2"/>
      <c r="G40" s="2"/>
      <c r="H40" s="9">
        <v>2.2200000000000002</v>
      </c>
      <c r="I40" s="9">
        <v>2.2389999999999999</v>
      </c>
      <c r="J40" s="9">
        <f t="shared" si="4"/>
        <v>2.2294999999999998</v>
      </c>
      <c r="K40" s="2">
        <v>0</v>
      </c>
      <c r="L40" s="11">
        <f t="shared" si="22"/>
        <v>2.9443219610612642E-3</v>
      </c>
      <c r="M40" s="11">
        <f t="shared" si="23"/>
        <v>1.4603836926863871</v>
      </c>
      <c r="N40" s="2"/>
      <c r="X40" s="14">
        <f t="shared" si="8"/>
        <v>2.2200000000000002</v>
      </c>
      <c r="Y40" s="14">
        <f t="shared" si="9"/>
        <v>2.2389999999999999</v>
      </c>
      <c r="Z40" s="12">
        <f t="shared" si="10"/>
        <v>0</v>
      </c>
      <c r="AA40" s="16">
        <f t="shared" si="11"/>
        <v>1.4603836926863871</v>
      </c>
      <c r="AB40" s="16">
        <f t="shared" si="24"/>
        <v>0</v>
      </c>
      <c r="AC40" s="16">
        <f t="shared" si="12"/>
        <v>2.9443219610612642E-3</v>
      </c>
      <c r="AD40" s="16">
        <f t="shared" si="17"/>
        <v>0.99798387096774188</v>
      </c>
      <c r="AE40" s="16">
        <f t="shared" si="18"/>
        <v>0.94701610312463469</v>
      </c>
      <c r="AF40" s="16">
        <f t="shared" si="13"/>
        <v>5.0967767843107192E-2</v>
      </c>
      <c r="AG40" s="16">
        <f t="shared" si="19"/>
        <v>7.2078319343763964E-2</v>
      </c>
    </row>
    <row r="41" spans="1:33" ht="15.75" x14ac:dyDescent="0.25">
      <c r="A41" s="6">
        <v>1.96</v>
      </c>
      <c r="B41" s="12">
        <f t="shared" si="0"/>
        <v>2.1502666493234167E-3</v>
      </c>
      <c r="C41" s="2"/>
      <c r="D41" s="2"/>
      <c r="E41" s="2"/>
      <c r="F41" s="2"/>
      <c r="G41" s="2"/>
      <c r="H41" s="9">
        <v>2.2400000000000002</v>
      </c>
      <c r="I41" s="9">
        <v>2.2589999999999999</v>
      </c>
      <c r="J41" s="9">
        <f t="shared" si="4"/>
        <v>2.2495000000000003</v>
      </c>
      <c r="K41" s="2">
        <v>0</v>
      </c>
      <c r="L41" s="11">
        <f t="shared" si="22"/>
        <v>1.5560514641873452E-3</v>
      </c>
      <c r="M41" s="11">
        <f t="shared" si="23"/>
        <v>0.77180152623692322</v>
      </c>
      <c r="N41" s="2"/>
      <c r="X41" s="14">
        <f t="shared" si="8"/>
        <v>2.2400000000000002</v>
      </c>
      <c r="Y41" s="14">
        <f t="shared" si="9"/>
        <v>2.2589999999999999</v>
      </c>
      <c r="Z41" s="12">
        <f t="shared" si="10"/>
        <v>0</v>
      </c>
      <c r="AA41" s="16">
        <f t="shared" si="11"/>
        <v>0.77180152623692322</v>
      </c>
      <c r="AB41" s="16">
        <f t="shared" si="24"/>
        <v>0</v>
      </c>
      <c r="AC41" s="16">
        <f t="shared" si="12"/>
        <v>1.5560514641873452E-3</v>
      </c>
      <c r="AD41" s="16">
        <f t="shared" si="17"/>
        <v>0.99798387096774188</v>
      </c>
      <c r="AE41" s="16">
        <f t="shared" si="18"/>
        <v>0.94857215458882205</v>
      </c>
      <c r="AF41" s="16">
        <f t="shared" si="13"/>
        <v>4.9411716378919834E-2</v>
      </c>
      <c r="AG41" s="16">
        <f t="shared" si="19"/>
        <v>7.2078319343763964E-2</v>
      </c>
    </row>
    <row r="42" spans="1:33" ht="15.75" x14ac:dyDescent="0.25">
      <c r="A42" s="7">
        <v>2.13</v>
      </c>
      <c r="B42" s="12">
        <f t="shared" si="0"/>
        <v>1.5284137617066085E-2</v>
      </c>
      <c r="C42" s="2"/>
      <c r="D42" s="2"/>
      <c r="E42" s="2"/>
      <c r="F42" s="2"/>
      <c r="G42" s="2"/>
      <c r="H42" s="9">
        <v>2.2599999999999998</v>
      </c>
      <c r="I42" s="9">
        <v>2.2789999999999999</v>
      </c>
      <c r="J42" s="9">
        <f t="shared" si="4"/>
        <v>2.2694999999999999</v>
      </c>
      <c r="K42" s="2">
        <v>0</v>
      </c>
      <c r="L42" s="11">
        <f t="shared" si="22"/>
        <v>7.7857824995139296E-4</v>
      </c>
      <c r="M42" s="11">
        <f t="shared" si="23"/>
        <v>0.38617481197589093</v>
      </c>
      <c r="N42" s="2"/>
      <c r="X42" s="14">
        <f t="shared" si="8"/>
        <v>2.2599999999999998</v>
      </c>
      <c r="Y42" s="14">
        <f t="shared" si="9"/>
        <v>2.2789999999999999</v>
      </c>
      <c r="Z42" s="12">
        <f t="shared" si="10"/>
        <v>0</v>
      </c>
      <c r="AA42" s="16">
        <f t="shared" si="11"/>
        <v>0.38617481197589093</v>
      </c>
      <c r="AB42" s="16">
        <f t="shared" si="24"/>
        <v>0</v>
      </c>
      <c r="AC42" s="16">
        <f t="shared" si="12"/>
        <v>7.7857824995139296E-4</v>
      </c>
      <c r="AD42" s="16">
        <f t="shared" si="17"/>
        <v>0.99798387096774188</v>
      </c>
      <c r="AE42" s="16">
        <f t="shared" si="18"/>
        <v>0.94935073283877347</v>
      </c>
      <c r="AF42" s="16">
        <f t="shared" si="13"/>
        <v>4.8633138128968412E-2</v>
      </c>
      <c r="AG42" s="16">
        <f t="shared" si="19"/>
        <v>7.2078319343763964E-2</v>
      </c>
    </row>
    <row r="43" spans="1:33" ht="15.75" x14ac:dyDescent="0.25">
      <c r="A43" s="6">
        <v>2.08</v>
      </c>
      <c r="B43" s="12">
        <f t="shared" si="0"/>
        <v>5.4212343912594455E-3</v>
      </c>
      <c r="C43" s="2"/>
      <c r="D43" s="2"/>
      <c r="E43" s="2"/>
      <c r="F43" s="2"/>
      <c r="G43" s="2"/>
      <c r="H43" s="9">
        <v>2.2799999999999998</v>
      </c>
      <c r="I43" s="9">
        <v>2.2989999999999999</v>
      </c>
      <c r="J43" s="9">
        <f t="shared" si="4"/>
        <v>2.2894999999999999</v>
      </c>
      <c r="K43" s="2">
        <v>0</v>
      </c>
      <c r="L43" s="11">
        <f t="shared" si="22"/>
        <v>3.6882489752583606E-4</v>
      </c>
      <c r="M43" s="11">
        <f t="shared" si="23"/>
        <v>0.18293714917281467</v>
      </c>
      <c r="N43" s="2"/>
      <c r="X43" s="14">
        <f t="shared" si="8"/>
        <v>2.2799999999999998</v>
      </c>
      <c r="Y43" s="14">
        <f t="shared" si="9"/>
        <v>2.2989999999999999</v>
      </c>
      <c r="Z43" s="12">
        <f t="shared" si="10"/>
        <v>0</v>
      </c>
      <c r="AA43" s="16">
        <f t="shared" si="11"/>
        <v>0.18293714917281467</v>
      </c>
      <c r="AB43" s="16">
        <f t="shared" si="24"/>
        <v>0</v>
      </c>
      <c r="AC43" s="16">
        <f t="shared" si="12"/>
        <v>3.6882489752583606E-4</v>
      </c>
      <c r="AD43" s="16">
        <f t="shared" si="17"/>
        <v>0.99798387096774188</v>
      </c>
      <c r="AE43" s="16">
        <f t="shared" si="18"/>
        <v>0.94971955773629935</v>
      </c>
      <c r="AF43" s="16">
        <f t="shared" si="13"/>
        <v>4.8264313231442535E-2</v>
      </c>
      <c r="AG43" s="16">
        <f t="shared" si="19"/>
        <v>7.2078319343763964E-2</v>
      </c>
    </row>
    <row r="44" spans="1:33" ht="15.75" x14ac:dyDescent="0.25">
      <c r="A44" s="7">
        <v>1.98</v>
      </c>
      <c r="B44" s="12">
        <f t="shared" si="0"/>
        <v>6.9542793964608455E-4</v>
      </c>
      <c r="C44" s="2"/>
      <c r="D44" s="2"/>
      <c r="E44" s="2"/>
      <c r="F44" s="2"/>
      <c r="G44" s="2"/>
      <c r="H44" s="9">
        <v>2.2999999999999998</v>
      </c>
      <c r="I44" s="9">
        <v>2.319</v>
      </c>
      <c r="J44" s="9">
        <f t="shared" si="4"/>
        <v>2.3094999999999999</v>
      </c>
      <c r="K44" s="2">
        <v>1</v>
      </c>
      <c r="L44" s="11">
        <f t="shared" si="22"/>
        <v>1.654161261708562E-4</v>
      </c>
      <c r="M44" s="11">
        <f t="shared" si="23"/>
        <v>8.2046398580744667E-2</v>
      </c>
      <c r="N44" s="2"/>
      <c r="X44" s="14">
        <f t="shared" si="8"/>
        <v>2.2999999999999998</v>
      </c>
      <c r="Y44" s="14">
        <f t="shared" si="9"/>
        <v>2.319</v>
      </c>
      <c r="Z44" s="12">
        <f t="shared" si="10"/>
        <v>1</v>
      </c>
      <c r="AA44" s="16">
        <f t="shared" si="11"/>
        <v>8.2046398580744667E-2</v>
      </c>
      <c r="AB44" s="16">
        <f t="shared" si="24"/>
        <v>2.0161290322580645E-3</v>
      </c>
      <c r="AC44" s="16">
        <f t="shared" si="12"/>
        <v>1.654161261708562E-4</v>
      </c>
      <c r="AD44" s="16">
        <f t="shared" si="17"/>
        <v>1</v>
      </c>
      <c r="AE44" s="16">
        <f t="shared" si="18"/>
        <v>0.94988497386247017</v>
      </c>
      <c r="AF44" s="16">
        <f t="shared" si="13"/>
        <v>5.0115026137529828E-2</v>
      </c>
      <c r="AG44" s="16">
        <f t="shared" si="19"/>
        <v>7.2078319343763964E-2</v>
      </c>
    </row>
    <row r="45" spans="1:33" ht="15.75" x14ac:dyDescent="0.25">
      <c r="A45" s="6">
        <v>1.9</v>
      </c>
      <c r="B45" s="12">
        <f t="shared" si="0"/>
        <v>1.1314782778355421E-2</v>
      </c>
      <c r="C45" s="2"/>
      <c r="D45" s="2"/>
      <c r="E45" s="2"/>
      <c r="F45" s="2"/>
      <c r="G45" s="2"/>
      <c r="H45" s="9">
        <v>2.3199999999999998</v>
      </c>
      <c r="I45" s="9">
        <v>2.339</v>
      </c>
      <c r="J45" s="9">
        <f t="shared" si="4"/>
        <v>2.3294999999999999</v>
      </c>
      <c r="K45" s="2">
        <v>0</v>
      </c>
      <c r="L45" s="11">
        <f t="shared" si="22"/>
        <v>7.0238481518289787E-5</v>
      </c>
      <c r="M45" s="11">
        <f t="shared" si="23"/>
        <v>3.4838286833071733E-2</v>
      </c>
      <c r="N45" s="2"/>
      <c r="P45" s="16"/>
      <c r="X45" s="14">
        <f t="shared" si="8"/>
        <v>2.3199999999999998</v>
      </c>
      <c r="Y45" s="14">
        <f t="shared" si="9"/>
        <v>2.339</v>
      </c>
      <c r="Z45" s="12">
        <f t="shared" si="10"/>
        <v>0</v>
      </c>
      <c r="AA45" s="16">
        <f t="shared" si="11"/>
        <v>3.4838286833071733E-2</v>
      </c>
      <c r="AB45" s="16">
        <f t="shared" si="24"/>
        <v>0</v>
      </c>
      <c r="AC45" s="16">
        <f t="shared" si="12"/>
        <v>7.0238481518289787E-5</v>
      </c>
      <c r="AD45" s="16">
        <f t="shared" si="17"/>
        <v>1</v>
      </c>
      <c r="AE45" s="16">
        <f t="shared" si="18"/>
        <v>0.9499552123439885</v>
      </c>
      <c r="AF45" s="16">
        <f t="shared" si="13"/>
        <v>5.0044787656011502E-2</v>
      </c>
      <c r="AG45" s="16">
        <f t="shared" si="19"/>
        <v>7.2078319343763964E-2</v>
      </c>
    </row>
    <row r="46" spans="1:33" ht="15.75" x14ac:dyDescent="0.25">
      <c r="A46" s="7">
        <v>2.0099999999999998</v>
      </c>
      <c r="B46" s="12">
        <f t="shared" si="0"/>
        <v>1.3169875130087563E-5</v>
      </c>
      <c r="C46" s="2"/>
      <c r="D46" s="2"/>
      <c r="E46" s="2"/>
      <c r="F46" s="2"/>
      <c r="G46" s="2"/>
      <c r="H46" s="9">
        <v>2.34</v>
      </c>
      <c r="I46" s="9">
        <v>2.359</v>
      </c>
      <c r="J46" s="9">
        <f t="shared" si="4"/>
        <v>2.3494999999999999</v>
      </c>
      <c r="K46" s="2">
        <v>0</v>
      </c>
      <c r="L46" s="11">
        <f t="shared" si="22"/>
        <v>2.8236576125973712E-5</v>
      </c>
      <c r="M46" s="11">
        <f t="shared" si="23"/>
        <v>1.4005341758482961E-2</v>
      </c>
      <c r="N46" s="2"/>
      <c r="X46" s="14">
        <f t="shared" si="8"/>
        <v>2.34</v>
      </c>
      <c r="Y46" s="14">
        <f t="shared" si="9"/>
        <v>2.359</v>
      </c>
      <c r="Z46" s="12">
        <f t="shared" si="10"/>
        <v>0</v>
      </c>
      <c r="AA46" s="16">
        <f t="shared" si="11"/>
        <v>1.4005341758482961E-2</v>
      </c>
      <c r="AB46" s="16">
        <f t="shared" si="24"/>
        <v>0</v>
      </c>
      <c r="AC46" s="16">
        <f t="shared" si="12"/>
        <v>2.8236576125973712E-5</v>
      </c>
      <c r="AD46" s="16">
        <f t="shared" si="17"/>
        <v>1</v>
      </c>
      <c r="AE46" s="16">
        <f t="shared" si="18"/>
        <v>0.94998344892011444</v>
      </c>
      <c r="AF46" s="16">
        <f t="shared" si="13"/>
        <v>5.0016551079885563E-2</v>
      </c>
      <c r="AG46" s="16">
        <f t="shared" si="19"/>
        <v>7.2078319343763964E-2</v>
      </c>
    </row>
    <row r="47" spans="1:33" ht="15.75" x14ac:dyDescent="0.25">
      <c r="A47" s="6">
        <v>2.16</v>
      </c>
      <c r="B47" s="12">
        <f t="shared" si="0"/>
        <v>2.3601879552550161E-2</v>
      </c>
      <c r="H47" s="9">
        <v>2.36</v>
      </c>
      <c r="I47" s="9">
        <v>2.379</v>
      </c>
      <c r="J47" s="9">
        <f t="shared" si="4"/>
        <v>2.3694999999999999</v>
      </c>
      <c r="K47">
        <v>0</v>
      </c>
      <c r="L47" s="11">
        <f t="shared" si="22"/>
        <v>1.0747033616283408E-5</v>
      </c>
      <c r="M47" s="11">
        <f t="shared" si="23"/>
        <v>5.3305286736765704E-3</v>
      </c>
      <c r="X47" s="14">
        <f t="shared" si="8"/>
        <v>2.36</v>
      </c>
      <c r="Y47" s="14">
        <f t="shared" si="9"/>
        <v>2.379</v>
      </c>
      <c r="Z47" s="12">
        <f t="shared" si="10"/>
        <v>0</v>
      </c>
      <c r="AA47" s="16">
        <f t="shared" si="11"/>
        <v>5.3305286736765704E-3</v>
      </c>
      <c r="AB47" s="16">
        <f t="shared" si="24"/>
        <v>0</v>
      </c>
      <c r="AC47" s="16">
        <f t="shared" si="12"/>
        <v>1.0747033616283408E-5</v>
      </c>
      <c r="AD47" s="16">
        <f t="shared" si="17"/>
        <v>1</v>
      </c>
      <c r="AE47" s="16">
        <f t="shared" si="18"/>
        <v>0.94999419595373069</v>
      </c>
      <c r="AF47" s="16">
        <f t="shared" si="13"/>
        <v>5.0005804046269309E-2</v>
      </c>
      <c r="AG47" s="16">
        <f t="shared" si="19"/>
        <v>7.2078319343763964E-2</v>
      </c>
    </row>
    <row r="48" spans="1:33" ht="15.75" x14ac:dyDescent="0.25">
      <c r="A48" s="7">
        <v>2.11</v>
      </c>
      <c r="B48" s="12">
        <f t="shared" si="0"/>
        <v>1.0738976326743414E-2</v>
      </c>
      <c r="H48" s="9">
        <v>2.38</v>
      </c>
      <c r="I48" s="9">
        <v>2.399</v>
      </c>
      <c r="J48" s="9">
        <f t="shared" si="4"/>
        <v>2.3895</v>
      </c>
      <c r="K48">
        <v>0</v>
      </c>
      <c r="L48" s="11">
        <f t="shared" si="22"/>
        <v>3.872619541849411E-6</v>
      </c>
      <c r="M48" s="11">
        <f t="shared" si="23"/>
        <v>1.9208192927573078E-3</v>
      </c>
      <c r="X48" s="14">
        <f t="shared" si="8"/>
        <v>2.38</v>
      </c>
      <c r="Y48" s="14">
        <f t="shared" si="9"/>
        <v>2.399</v>
      </c>
      <c r="Z48" s="12">
        <f t="shared" si="10"/>
        <v>0</v>
      </c>
      <c r="AA48" s="16">
        <f t="shared" si="11"/>
        <v>1.9208192927573078E-3</v>
      </c>
      <c r="AB48" s="16">
        <f t="shared" si="24"/>
        <v>0</v>
      </c>
      <c r="AC48" s="16">
        <f t="shared" si="12"/>
        <v>3.872619541849411E-6</v>
      </c>
      <c r="AD48" s="16">
        <f t="shared" si="17"/>
        <v>1</v>
      </c>
      <c r="AE48" s="16">
        <f t="shared" si="18"/>
        <v>0.94999806857327251</v>
      </c>
      <c r="AF48" s="16">
        <f t="shared" si="13"/>
        <v>5.0001931426727486E-2</v>
      </c>
      <c r="AG48" s="16">
        <f t="shared" si="19"/>
        <v>7.2078319343763964E-2</v>
      </c>
    </row>
    <row r="49" spans="1:34" ht="15.75" x14ac:dyDescent="0.25">
      <c r="A49" s="6">
        <v>1.93</v>
      </c>
      <c r="B49" s="12">
        <f t="shared" si="0"/>
        <v>5.8325247138394177E-3</v>
      </c>
      <c r="H49" s="9">
        <v>2.4</v>
      </c>
      <c r="I49" s="9">
        <v>2.419</v>
      </c>
      <c r="J49" s="9">
        <f t="shared" si="4"/>
        <v>2.4095</v>
      </c>
      <c r="K49">
        <v>0</v>
      </c>
      <c r="L49" s="11">
        <f t="shared" si="22"/>
        <v>1.321176105053229E-6</v>
      </c>
      <c r="M49" s="11">
        <f t="shared" si="23"/>
        <v>6.5530334810640154E-4</v>
      </c>
      <c r="X49" s="14">
        <f t="shared" si="8"/>
        <v>2.4</v>
      </c>
      <c r="Y49" s="14">
        <f t="shared" si="9"/>
        <v>2.419</v>
      </c>
      <c r="Z49" s="12">
        <f t="shared" si="10"/>
        <v>0</v>
      </c>
      <c r="AA49" s="16">
        <f t="shared" si="11"/>
        <v>6.5530334810640154E-4</v>
      </c>
      <c r="AB49" s="16">
        <f t="shared" si="24"/>
        <v>0</v>
      </c>
      <c r="AC49" s="16">
        <f t="shared" si="12"/>
        <v>1.321176105053229E-6</v>
      </c>
      <c r="AD49" s="16">
        <f t="shared" si="17"/>
        <v>1</v>
      </c>
      <c r="AE49" s="16">
        <f t="shared" si="18"/>
        <v>0.94999938974937759</v>
      </c>
      <c r="AF49" s="16">
        <f t="shared" si="13"/>
        <v>5.0000610250622413E-2</v>
      </c>
      <c r="AG49" s="16">
        <f t="shared" si="19"/>
        <v>7.2078319343763964E-2</v>
      </c>
    </row>
    <row r="50" spans="1:34" ht="15.75" x14ac:dyDescent="0.25">
      <c r="A50" s="7">
        <v>1.96</v>
      </c>
      <c r="B50" s="12">
        <f t="shared" si="0"/>
        <v>2.1502666493234167E-3</v>
      </c>
      <c r="H50" s="9">
        <v>2.42</v>
      </c>
      <c r="I50" s="9">
        <v>2.4390000000000001</v>
      </c>
      <c r="J50" s="9">
        <f t="shared" si="4"/>
        <v>2.4295</v>
      </c>
      <c r="K50">
        <v>0</v>
      </c>
      <c r="L50" s="11">
        <f t="shared" si="22"/>
        <v>4.2673301146253116E-7</v>
      </c>
      <c r="M50" s="11">
        <f t="shared" si="23"/>
        <v>2.1165957368541544E-4</v>
      </c>
      <c r="X50" s="14">
        <f t="shared" si="8"/>
        <v>2.42</v>
      </c>
      <c r="Y50" s="14">
        <f t="shared" si="9"/>
        <v>2.4390000000000001</v>
      </c>
      <c r="Z50" s="12">
        <f t="shared" si="10"/>
        <v>0</v>
      </c>
      <c r="AA50" s="16">
        <f t="shared" si="11"/>
        <v>2.1165957368541544E-4</v>
      </c>
      <c r="AB50" s="16">
        <f t="shared" si="24"/>
        <v>0</v>
      </c>
      <c r="AC50" s="16">
        <f t="shared" si="12"/>
        <v>4.2673301146253116E-7</v>
      </c>
      <c r="AD50" s="16">
        <f t="shared" si="17"/>
        <v>1</v>
      </c>
      <c r="AE50" s="16">
        <f t="shared" si="18"/>
        <v>0.94999981648238907</v>
      </c>
      <c r="AF50" s="16">
        <f t="shared" si="13"/>
        <v>5.000018351761093E-2</v>
      </c>
      <c r="AG50" s="16">
        <f t="shared" si="19"/>
        <v>7.2078319343763964E-2</v>
      </c>
    </row>
    <row r="51" spans="1:34" ht="15.75" x14ac:dyDescent="0.25">
      <c r="A51" s="6">
        <v>2.21</v>
      </c>
      <c r="B51" s="12">
        <f t="shared" si="0"/>
        <v>4.146478277835678E-2</v>
      </c>
      <c r="H51" s="9">
        <v>2.44</v>
      </c>
      <c r="I51" s="9">
        <v>2.4590000000000001</v>
      </c>
      <c r="J51" s="9">
        <f t="shared" si="4"/>
        <v>2.4495</v>
      </c>
      <c r="K51">
        <v>0</v>
      </c>
      <c r="L51" s="11">
        <f t="shared" si="22"/>
        <v>1.304942642736708E-7</v>
      </c>
      <c r="M51" s="11">
        <f t="shared" si="23"/>
        <v>6.4725155079740717E-5</v>
      </c>
      <c r="X51" s="14">
        <f t="shared" si="8"/>
        <v>2.44</v>
      </c>
      <c r="Y51" s="14">
        <f t="shared" si="9"/>
        <v>2.4590000000000001</v>
      </c>
      <c r="Z51" s="12">
        <f t="shared" si="10"/>
        <v>0</v>
      </c>
      <c r="AA51" s="16">
        <f t="shared" si="11"/>
        <v>6.4725155079740717E-5</v>
      </c>
      <c r="AB51" s="16">
        <f t="shared" si="24"/>
        <v>0</v>
      </c>
      <c r="AC51" s="16">
        <f t="shared" si="12"/>
        <v>1.304942642736708E-7</v>
      </c>
      <c r="AD51" s="16">
        <f t="shared" si="17"/>
        <v>1</v>
      </c>
      <c r="AE51" s="16">
        <f t="shared" si="18"/>
        <v>0.94999994697665335</v>
      </c>
      <c r="AF51" s="16">
        <f t="shared" si="13"/>
        <v>5.0000053023346647E-2</v>
      </c>
      <c r="AG51" s="16">
        <f t="shared" si="19"/>
        <v>7.2078319343763964E-2</v>
      </c>
    </row>
    <row r="52" spans="1:34" ht="15.75" x14ac:dyDescent="0.25">
      <c r="A52" s="7">
        <v>1.98</v>
      </c>
      <c r="B52" s="12">
        <f t="shared" si="0"/>
        <v>6.9542793964608455E-4</v>
      </c>
      <c r="H52" s="9">
        <v>2.46</v>
      </c>
      <c r="I52" s="9">
        <v>2.4790000000000001</v>
      </c>
      <c r="J52" s="9">
        <f t="shared" si="4"/>
        <v>2.4695</v>
      </c>
      <c r="K52">
        <v>0</v>
      </c>
      <c r="L52" s="11">
        <f t="shared" si="22"/>
        <v>3.7780374469045896E-8</v>
      </c>
      <c r="M52" s="11">
        <f t="shared" si="23"/>
        <v>1.8739065736646766E-5</v>
      </c>
      <c r="X52" s="14">
        <f t="shared" si="8"/>
        <v>2.46</v>
      </c>
      <c r="Y52" s="14">
        <f t="shared" si="9"/>
        <v>2.4790000000000001</v>
      </c>
      <c r="Z52" s="12">
        <f t="shared" si="10"/>
        <v>0</v>
      </c>
      <c r="AA52" s="16">
        <f t="shared" si="11"/>
        <v>1.8739065736646766E-5</v>
      </c>
      <c r="AB52" s="16">
        <f t="shared" si="24"/>
        <v>0</v>
      </c>
      <c r="AC52" s="16">
        <f t="shared" si="12"/>
        <v>3.7780374469045896E-8</v>
      </c>
      <c r="AD52" s="16">
        <f t="shared" si="17"/>
        <v>1</v>
      </c>
      <c r="AE52" s="16">
        <f t="shared" si="18"/>
        <v>0.94999998475702785</v>
      </c>
      <c r="AF52" s="16">
        <f t="shared" si="13"/>
        <v>5.0000015242972151E-2</v>
      </c>
      <c r="AG52" s="16">
        <f t="shared" si="19"/>
        <v>7.2078319343763964E-2</v>
      </c>
    </row>
    <row r="53" spans="1:34" ht="15.75" x14ac:dyDescent="0.25">
      <c r="A53" s="6">
        <v>1.96</v>
      </c>
      <c r="B53" s="12">
        <f t="shared" si="0"/>
        <v>2.1502666493234167E-3</v>
      </c>
      <c r="H53" s="9">
        <v>2.48</v>
      </c>
      <c r="I53" s="9">
        <v>2.4990000000000001</v>
      </c>
      <c r="J53" s="9">
        <f t="shared" si="4"/>
        <v>2.4895</v>
      </c>
      <c r="K53">
        <v>0</v>
      </c>
      <c r="L53" s="11">
        <f t="shared" si="22"/>
        <v>1.0355730642305746E-8</v>
      </c>
      <c r="M53" s="11">
        <f t="shared" si="23"/>
        <v>5.1364423985836501E-6</v>
      </c>
      <c r="X53" s="14">
        <f t="shared" si="8"/>
        <v>2.48</v>
      </c>
      <c r="Y53" s="14">
        <f t="shared" si="9"/>
        <v>2.4990000000000001</v>
      </c>
      <c r="Z53" s="12">
        <f t="shared" si="10"/>
        <v>0</v>
      </c>
      <c r="AA53" s="16">
        <f t="shared" si="11"/>
        <v>5.1364423985836501E-6</v>
      </c>
      <c r="AB53" s="16">
        <f t="shared" si="24"/>
        <v>0</v>
      </c>
      <c r="AC53" s="16">
        <f t="shared" si="12"/>
        <v>1.0355730642305746E-8</v>
      </c>
      <c r="AD53" s="16">
        <f t="shared" si="17"/>
        <v>1</v>
      </c>
      <c r="AE53" s="16">
        <f t="shared" si="18"/>
        <v>0.94999999511275846</v>
      </c>
      <c r="AF53" s="16">
        <f t="shared" si="13"/>
        <v>5.0000004887241545E-2</v>
      </c>
      <c r="AG53" s="16">
        <f t="shared" si="19"/>
        <v>7.2078319343763964E-2</v>
      </c>
    </row>
    <row r="54" spans="1:34" ht="15.75" x14ac:dyDescent="0.25">
      <c r="A54" s="7">
        <v>2.11</v>
      </c>
      <c r="B54" s="12">
        <f t="shared" si="0"/>
        <v>1.0738976326743414E-2</v>
      </c>
      <c r="H54" s="9">
        <v>2.5</v>
      </c>
      <c r="I54" s="9">
        <v>2.5190000000000001</v>
      </c>
      <c r="J54" s="9">
        <f t="shared" si="4"/>
        <v>2.5095000000000001</v>
      </c>
      <c r="K54">
        <v>0</v>
      </c>
      <c r="L54" s="11">
        <f t="shared" si="22"/>
        <v>2.6874159202961479E-9</v>
      </c>
      <c r="M54" s="11">
        <f t="shared" si="23"/>
        <v>1.3329582964668893E-6</v>
      </c>
      <c r="X54" s="14">
        <f t="shared" si="8"/>
        <v>2.5</v>
      </c>
      <c r="Y54" s="14">
        <f t="shared" si="9"/>
        <v>2.5190000000000001</v>
      </c>
      <c r="Z54" s="12">
        <f t="shared" si="10"/>
        <v>0</v>
      </c>
      <c r="AA54" s="16">
        <f t="shared" si="11"/>
        <v>1.3329582964668893E-6</v>
      </c>
      <c r="AB54" s="16">
        <f t="shared" si="24"/>
        <v>0</v>
      </c>
      <c r="AC54" s="16">
        <f t="shared" si="12"/>
        <v>2.6874159202961479E-9</v>
      </c>
      <c r="AD54" s="16">
        <f t="shared" si="17"/>
        <v>1</v>
      </c>
      <c r="AE54" s="16">
        <f t="shared" si="18"/>
        <v>0.94999999780017441</v>
      </c>
      <c r="AF54" s="16">
        <f t="shared" si="13"/>
        <v>5.0000002199825588E-2</v>
      </c>
      <c r="AG54" s="17">
        <f t="shared" si="19"/>
        <v>7.2078319343763964E-2</v>
      </c>
      <c r="AH54" t="s">
        <v>14</v>
      </c>
    </row>
    <row r="55" spans="1:34" ht="15.75" x14ac:dyDescent="0.25">
      <c r="A55" s="6">
        <v>1.96</v>
      </c>
      <c r="B55" s="12">
        <f t="shared" si="0"/>
        <v>2.1502666493234167E-3</v>
      </c>
      <c r="K55" s="13">
        <f>SUM(K4:K54)</f>
        <v>496</v>
      </c>
      <c r="L55" s="18">
        <f>SUM(L4:L54)</f>
        <v>0.94999999780017441</v>
      </c>
      <c r="M55" s="18">
        <f>SUM(M4:M54)</f>
        <v>471.19999890888636</v>
      </c>
      <c r="Z55" s="13">
        <f>SUM(Z4:Z54)</f>
        <v>496</v>
      </c>
      <c r="AA55" s="18">
        <f>SUM(AA4:AA54)</f>
        <v>471.19999890888636</v>
      </c>
      <c r="AG55" s="17">
        <v>6.0999999999999999E-2</v>
      </c>
      <c r="AH55" t="s">
        <v>15</v>
      </c>
    </row>
    <row r="56" spans="1:34" ht="15.75" x14ac:dyDescent="0.25">
      <c r="A56" s="7">
        <v>2.11</v>
      </c>
      <c r="B56" s="12">
        <f t="shared" si="0"/>
        <v>1.0738976326743414E-2</v>
      </c>
    </row>
    <row r="57" spans="1:34" ht="15.75" x14ac:dyDescent="0.25">
      <c r="A57" s="6">
        <v>2.0099999999999998</v>
      </c>
      <c r="B57" s="12">
        <f t="shared" si="0"/>
        <v>1.3169875130087563E-5</v>
      </c>
    </row>
    <row r="58" spans="1:34" ht="15.75" x14ac:dyDescent="0.25">
      <c r="A58" s="7">
        <v>1.88</v>
      </c>
      <c r="B58" s="12">
        <f t="shared" si="0"/>
        <v>1.596962148803276E-2</v>
      </c>
      <c r="AF58" t="s">
        <v>27</v>
      </c>
      <c r="AG58">
        <f>(1.36/(SQRT(N)))</f>
        <v>6.1065802689103478E-2</v>
      </c>
    </row>
    <row r="59" spans="1:34" ht="15.75" x14ac:dyDescent="0.25">
      <c r="A59" s="6">
        <v>2.0299999999999998</v>
      </c>
      <c r="B59" s="12">
        <f t="shared" si="0"/>
        <v>5.5833116545275015E-4</v>
      </c>
    </row>
    <row r="60" spans="1:34" ht="15.75" x14ac:dyDescent="0.25">
      <c r="A60" s="7">
        <v>2.21</v>
      </c>
      <c r="B60" s="12">
        <f t="shared" si="0"/>
        <v>4.146478277835678E-2</v>
      </c>
      <c r="AF60" t="s">
        <v>24</v>
      </c>
    </row>
    <row r="61" spans="1:34" ht="15.75" x14ac:dyDescent="0.25">
      <c r="A61" s="6">
        <v>2.0299999999999998</v>
      </c>
      <c r="B61" s="12">
        <f t="shared" si="0"/>
        <v>5.5833116545275015E-4</v>
      </c>
    </row>
    <row r="62" spans="1:34" ht="15.75" x14ac:dyDescent="0.25">
      <c r="A62" s="7">
        <v>1.83</v>
      </c>
      <c r="B62" s="12">
        <f t="shared" si="0"/>
        <v>3.1106718262226031E-2</v>
      </c>
    </row>
    <row r="63" spans="1:34" ht="15.75" x14ac:dyDescent="0.25">
      <c r="A63" s="6">
        <v>2.0299999999999998</v>
      </c>
      <c r="B63" s="12">
        <f t="shared" si="0"/>
        <v>5.5833116545275015E-4</v>
      </c>
    </row>
    <row r="64" spans="1:34" ht="15.75" x14ac:dyDescent="0.25">
      <c r="A64" s="7">
        <v>2.0099999999999998</v>
      </c>
      <c r="B64" s="12">
        <f t="shared" si="0"/>
        <v>1.3169875130087563E-5</v>
      </c>
    </row>
    <row r="65" spans="1:2" ht="15.75" x14ac:dyDescent="0.25">
      <c r="A65" s="6">
        <v>1.9</v>
      </c>
      <c r="B65" s="12">
        <f t="shared" si="0"/>
        <v>1.1314782778355421E-2</v>
      </c>
    </row>
    <row r="66" spans="1:2" ht="15.75" x14ac:dyDescent="0.25">
      <c r="A66" s="7">
        <v>1.96</v>
      </c>
      <c r="B66" s="12">
        <f t="shared" ref="B66:B129" si="25">(A66-Media)^2</f>
        <v>2.1502666493234167E-3</v>
      </c>
    </row>
    <row r="67" spans="1:2" ht="15.75" x14ac:dyDescent="0.25">
      <c r="A67" s="6">
        <v>1.98</v>
      </c>
      <c r="B67" s="12">
        <f t="shared" si="25"/>
        <v>6.9542793964608455E-4</v>
      </c>
    </row>
    <row r="68" spans="1:2" ht="15.75" x14ac:dyDescent="0.25">
      <c r="A68" s="6">
        <v>2.0299999999999998</v>
      </c>
      <c r="B68" s="12">
        <f t="shared" si="25"/>
        <v>5.5833116545275015E-4</v>
      </c>
    </row>
    <row r="69" spans="1:2" ht="15.75" x14ac:dyDescent="0.25">
      <c r="A69" s="7">
        <v>2.13</v>
      </c>
      <c r="B69" s="12">
        <f t="shared" si="25"/>
        <v>1.5284137617066085E-2</v>
      </c>
    </row>
    <row r="70" spans="1:2" ht="15.75" x14ac:dyDescent="0.25">
      <c r="A70" s="6">
        <v>1.93</v>
      </c>
      <c r="B70" s="12">
        <f t="shared" si="25"/>
        <v>5.8325247138394177E-3</v>
      </c>
    </row>
    <row r="71" spans="1:2" ht="15.75" x14ac:dyDescent="0.25">
      <c r="A71" s="7">
        <v>2.11</v>
      </c>
      <c r="B71" s="12">
        <f t="shared" si="25"/>
        <v>1.0738976326743414E-2</v>
      </c>
    </row>
    <row r="72" spans="1:2" ht="15.75" x14ac:dyDescent="0.25">
      <c r="A72" s="6">
        <v>1.98</v>
      </c>
      <c r="B72" s="12">
        <f t="shared" si="25"/>
        <v>6.9542793964608455E-4</v>
      </c>
    </row>
    <row r="73" spans="1:2" ht="15.75" x14ac:dyDescent="0.25">
      <c r="A73" s="7">
        <v>2.06</v>
      </c>
      <c r="B73" s="12">
        <f t="shared" si="25"/>
        <v>2.8760731009367705E-3</v>
      </c>
    </row>
    <row r="74" spans="1:2" ht="15.75" x14ac:dyDescent="0.25">
      <c r="A74" s="6">
        <v>1.93</v>
      </c>
      <c r="B74" s="12">
        <f t="shared" si="25"/>
        <v>5.8325247138394177E-3</v>
      </c>
    </row>
    <row r="75" spans="1:2" ht="15.75" x14ac:dyDescent="0.25">
      <c r="A75" s="7">
        <v>2.08</v>
      </c>
      <c r="B75" s="12">
        <f t="shared" si="25"/>
        <v>5.4212343912594455E-3</v>
      </c>
    </row>
    <row r="76" spans="1:2" ht="15.75" x14ac:dyDescent="0.25">
      <c r="A76" s="6">
        <v>2.06</v>
      </c>
      <c r="B76" s="12">
        <f t="shared" si="25"/>
        <v>2.8760731009367705E-3</v>
      </c>
    </row>
    <row r="77" spans="1:2" ht="15.75" x14ac:dyDescent="0.25">
      <c r="A77" s="7">
        <v>1.96</v>
      </c>
      <c r="B77" s="12">
        <f t="shared" si="25"/>
        <v>2.1502666493234167E-3</v>
      </c>
    </row>
    <row r="78" spans="1:2" ht="15.75" x14ac:dyDescent="0.25">
      <c r="A78" s="6">
        <v>2.0099999999999998</v>
      </c>
      <c r="B78" s="12">
        <f t="shared" si="25"/>
        <v>1.3169875130087563E-5</v>
      </c>
    </row>
    <row r="79" spans="1:2" ht="15.75" x14ac:dyDescent="0.25">
      <c r="A79" s="7">
        <v>1.9</v>
      </c>
      <c r="B79" s="12">
        <f t="shared" si="25"/>
        <v>1.1314782778355421E-2</v>
      </c>
    </row>
    <row r="80" spans="1:2" ht="15.75" x14ac:dyDescent="0.25">
      <c r="A80" s="6">
        <v>2.06</v>
      </c>
      <c r="B80" s="12">
        <f t="shared" si="25"/>
        <v>2.8760731009367705E-3</v>
      </c>
    </row>
    <row r="81" spans="1:2" ht="15.75" x14ac:dyDescent="0.25">
      <c r="A81" s="7">
        <v>2.0299999999999998</v>
      </c>
      <c r="B81" s="12">
        <f t="shared" si="25"/>
        <v>5.5833116545275015E-4</v>
      </c>
    </row>
    <row r="82" spans="1:2" ht="15.75" x14ac:dyDescent="0.25">
      <c r="A82" s="6">
        <v>2.1800000000000002</v>
      </c>
      <c r="B82" s="12">
        <f t="shared" si="25"/>
        <v>3.0147040842872841E-2</v>
      </c>
    </row>
    <row r="83" spans="1:2" ht="15.75" x14ac:dyDescent="0.25">
      <c r="A83" s="7">
        <v>1.98</v>
      </c>
      <c r="B83" s="12">
        <f t="shared" si="25"/>
        <v>6.9542793964608455E-4</v>
      </c>
    </row>
    <row r="84" spans="1:2" ht="15.75" x14ac:dyDescent="0.25">
      <c r="A84" s="6">
        <v>1.9</v>
      </c>
      <c r="B84" s="12">
        <f t="shared" si="25"/>
        <v>1.1314782778355421E-2</v>
      </c>
    </row>
    <row r="85" spans="1:2" ht="15.75" x14ac:dyDescent="0.25">
      <c r="A85" s="7">
        <v>2.0099999999999998</v>
      </c>
      <c r="B85" s="12">
        <f t="shared" si="25"/>
        <v>1.3169875130087563E-5</v>
      </c>
    </row>
    <row r="86" spans="1:2" ht="15.75" x14ac:dyDescent="0.25">
      <c r="A86" s="6">
        <v>1.96</v>
      </c>
      <c r="B86" s="12">
        <f t="shared" si="25"/>
        <v>2.1502666493234167E-3</v>
      </c>
    </row>
    <row r="87" spans="1:2" ht="15.75" x14ac:dyDescent="0.25">
      <c r="A87" s="7">
        <v>2.0099999999999998</v>
      </c>
      <c r="B87" s="12">
        <f t="shared" si="25"/>
        <v>1.3169875130087563E-5</v>
      </c>
    </row>
    <row r="88" spans="1:2" ht="15.75" x14ac:dyDescent="0.25">
      <c r="A88" s="6">
        <v>2.06</v>
      </c>
      <c r="B88" s="12">
        <f t="shared" si="25"/>
        <v>2.8760731009367705E-3</v>
      </c>
    </row>
    <row r="89" spans="1:2" ht="15.75" x14ac:dyDescent="0.25">
      <c r="A89" s="7">
        <v>2.13</v>
      </c>
      <c r="B89" s="12">
        <f t="shared" si="25"/>
        <v>1.5284137617066085E-2</v>
      </c>
    </row>
    <row r="90" spans="1:2" ht="15.75" x14ac:dyDescent="0.25">
      <c r="A90" s="6">
        <v>1.96</v>
      </c>
      <c r="B90" s="12">
        <f t="shared" si="25"/>
        <v>2.1502666493234167E-3</v>
      </c>
    </row>
    <row r="91" spans="1:2" ht="15.75" x14ac:dyDescent="0.25">
      <c r="A91" s="7">
        <v>1.98</v>
      </c>
      <c r="B91" s="12">
        <f t="shared" si="25"/>
        <v>6.9542793964608455E-4</v>
      </c>
    </row>
    <row r="92" spans="1:2" ht="15.75" x14ac:dyDescent="0.25">
      <c r="A92" s="6">
        <v>2.06</v>
      </c>
      <c r="B92" s="12">
        <f t="shared" si="25"/>
        <v>2.8760731009367705E-3</v>
      </c>
    </row>
    <row r="93" spans="1:2" ht="15.75" x14ac:dyDescent="0.25">
      <c r="A93" s="7">
        <v>1.98</v>
      </c>
      <c r="B93" s="12">
        <f t="shared" si="25"/>
        <v>6.9542793964608455E-4</v>
      </c>
    </row>
    <row r="94" spans="1:2" ht="15.75" x14ac:dyDescent="0.25">
      <c r="A94" s="6">
        <v>1.98</v>
      </c>
      <c r="B94" s="12">
        <f t="shared" si="25"/>
        <v>6.9542793964608455E-4</v>
      </c>
    </row>
    <row r="95" spans="1:2" ht="15.75" x14ac:dyDescent="0.25">
      <c r="A95" s="7">
        <v>2.08</v>
      </c>
      <c r="B95" s="12">
        <f t="shared" si="25"/>
        <v>5.4212343912594455E-3</v>
      </c>
    </row>
    <row r="96" spans="1:2" ht="15.75" x14ac:dyDescent="0.25">
      <c r="A96" s="6">
        <v>2.06</v>
      </c>
      <c r="B96" s="12">
        <f t="shared" si="25"/>
        <v>2.8760731009367705E-3</v>
      </c>
    </row>
    <row r="97" spans="1:2" ht="15.75" x14ac:dyDescent="0.25">
      <c r="A97" s="7">
        <v>2.08</v>
      </c>
      <c r="B97" s="12">
        <f t="shared" si="25"/>
        <v>5.4212343912594455E-3</v>
      </c>
    </row>
    <row r="98" spans="1:2" ht="15.75" x14ac:dyDescent="0.25">
      <c r="A98" s="6">
        <v>1.85</v>
      </c>
      <c r="B98" s="12">
        <f t="shared" si="25"/>
        <v>2.4451879552548701E-2</v>
      </c>
    </row>
    <row r="99" spans="1:2" ht="15.75" x14ac:dyDescent="0.25">
      <c r="A99" s="7">
        <v>1.98</v>
      </c>
      <c r="B99" s="12">
        <f t="shared" si="25"/>
        <v>6.9542793964608455E-4</v>
      </c>
    </row>
    <row r="100" spans="1:2" ht="15.75" x14ac:dyDescent="0.25">
      <c r="A100" s="6">
        <v>2.0299999999999998</v>
      </c>
      <c r="B100" s="12">
        <f t="shared" si="25"/>
        <v>5.5833116545275015E-4</v>
      </c>
    </row>
    <row r="101" spans="1:2" ht="15.75" x14ac:dyDescent="0.25">
      <c r="A101" s="7">
        <v>1.85</v>
      </c>
      <c r="B101" s="12">
        <f t="shared" si="25"/>
        <v>2.4451879552548701E-2</v>
      </c>
    </row>
    <row r="102" spans="1:2" ht="15.75" x14ac:dyDescent="0.25">
      <c r="A102" s="6">
        <v>2.06</v>
      </c>
      <c r="B102" s="12">
        <f t="shared" si="25"/>
        <v>2.8760731009367705E-3</v>
      </c>
    </row>
    <row r="103" spans="1:2" ht="15.75" x14ac:dyDescent="0.25">
      <c r="A103" s="7">
        <v>2.06</v>
      </c>
      <c r="B103" s="12">
        <f t="shared" si="25"/>
        <v>2.8760731009367705E-3</v>
      </c>
    </row>
    <row r="104" spans="1:2" ht="15.75" x14ac:dyDescent="0.25">
      <c r="A104" s="6">
        <v>2.13</v>
      </c>
      <c r="B104" s="12">
        <f t="shared" si="25"/>
        <v>1.5284137617066085E-2</v>
      </c>
    </row>
    <row r="105" spans="1:2" ht="15.75" x14ac:dyDescent="0.25">
      <c r="A105" s="7">
        <v>2.0099999999999998</v>
      </c>
      <c r="B105" s="12">
        <f t="shared" si="25"/>
        <v>1.3169875130087563E-5</v>
      </c>
    </row>
    <row r="106" spans="1:2" ht="15.75" x14ac:dyDescent="0.25">
      <c r="A106" s="6">
        <v>1.9</v>
      </c>
      <c r="B106" s="12">
        <f t="shared" si="25"/>
        <v>1.1314782778355421E-2</v>
      </c>
    </row>
    <row r="107" spans="1:2" ht="15.75" x14ac:dyDescent="0.25">
      <c r="A107" s="7">
        <v>2.0299999999999998</v>
      </c>
      <c r="B107" s="12">
        <f t="shared" si="25"/>
        <v>5.5833116545275015E-4</v>
      </c>
    </row>
    <row r="108" spans="1:2" ht="15.75" x14ac:dyDescent="0.25">
      <c r="A108" s="6">
        <v>2.0099999999999998</v>
      </c>
      <c r="B108" s="12">
        <f t="shared" si="25"/>
        <v>1.3169875130087563E-5</v>
      </c>
    </row>
    <row r="109" spans="1:2" ht="15.75" x14ac:dyDescent="0.25">
      <c r="A109" s="7">
        <v>2.11</v>
      </c>
      <c r="B109" s="12">
        <f t="shared" si="25"/>
        <v>1.0738976326743414E-2</v>
      </c>
    </row>
    <row r="110" spans="1:2" ht="15.75" x14ac:dyDescent="0.25">
      <c r="A110" s="6">
        <v>2.0099999999999998</v>
      </c>
      <c r="B110" s="12">
        <f t="shared" si="25"/>
        <v>1.3169875130087563E-5</v>
      </c>
    </row>
    <row r="111" spans="1:2" ht="15.75" x14ac:dyDescent="0.25">
      <c r="A111" s="7">
        <v>2.08</v>
      </c>
      <c r="B111" s="12">
        <f t="shared" si="25"/>
        <v>5.4212343912594455E-3</v>
      </c>
    </row>
    <row r="112" spans="1:2" ht="15.75" x14ac:dyDescent="0.25">
      <c r="A112" s="6">
        <v>1.88</v>
      </c>
      <c r="B112" s="12">
        <f t="shared" si="25"/>
        <v>1.596962148803276E-2</v>
      </c>
    </row>
    <row r="113" spans="1:2" ht="15.75" x14ac:dyDescent="0.25">
      <c r="A113" s="7">
        <v>2.0099999999999998</v>
      </c>
      <c r="B113" s="12">
        <f t="shared" si="25"/>
        <v>1.3169875130087563E-5</v>
      </c>
    </row>
    <row r="114" spans="1:2" ht="15.75" x14ac:dyDescent="0.25">
      <c r="A114" s="6">
        <v>2.0099999999999998</v>
      </c>
      <c r="B114" s="12">
        <f t="shared" si="25"/>
        <v>1.3169875130087563E-5</v>
      </c>
    </row>
    <row r="115" spans="1:2" ht="15.75" x14ac:dyDescent="0.25">
      <c r="A115" s="7">
        <v>1.96</v>
      </c>
      <c r="B115" s="12">
        <f t="shared" si="25"/>
        <v>2.1502666493234167E-3</v>
      </c>
    </row>
    <row r="116" spans="1:2" ht="15.75" x14ac:dyDescent="0.25">
      <c r="A116" s="6">
        <v>2.06</v>
      </c>
      <c r="B116" s="12">
        <f t="shared" si="25"/>
        <v>2.8760731009367705E-3</v>
      </c>
    </row>
    <row r="117" spans="1:2" ht="15.75" x14ac:dyDescent="0.25">
      <c r="A117" s="6">
        <v>2.06</v>
      </c>
      <c r="B117" s="12">
        <f t="shared" si="25"/>
        <v>2.8760731009367705E-3</v>
      </c>
    </row>
    <row r="118" spans="1:2" ht="15.75" x14ac:dyDescent="0.25">
      <c r="A118" s="7">
        <v>1.9</v>
      </c>
      <c r="B118" s="12">
        <f t="shared" si="25"/>
        <v>1.1314782778355421E-2</v>
      </c>
    </row>
    <row r="119" spans="1:2" ht="15.75" x14ac:dyDescent="0.25">
      <c r="A119" s="6">
        <v>1.98</v>
      </c>
      <c r="B119" s="12">
        <f t="shared" si="25"/>
        <v>6.9542793964608455E-4</v>
      </c>
    </row>
    <row r="120" spans="1:2" ht="15.75" x14ac:dyDescent="0.25">
      <c r="A120" s="7">
        <v>2.11</v>
      </c>
      <c r="B120" s="12">
        <f t="shared" si="25"/>
        <v>1.0738976326743414E-2</v>
      </c>
    </row>
    <row r="121" spans="1:2" ht="15.75" x14ac:dyDescent="0.25">
      <c r="A121" s="6">
        <v>1.98</v>
      </c>
      <c r="B121" s="12">
        <f t="shared" si="25"/>
        <v>6.9542793964608455E-4</v>
      </c>
    </row>
    <row r="122" spans="1:2" ht="15.75" x14ac:dyDescent="0.25">
      <c r="A122" s="7">
        <v>1.98</v>
      </c>
      <c r="B122" s="12">
        <f t="shared" si="25"/>
        <v>6.9542793964608455E-4</v>
      </c>
    </row>
    <row r="123" spans="1:2" ht="15.75" x14ac:dyDescent="0.25">
      <c r="A123" s="6">
        <v>2.0299999999999998</v>
      </c>
      <c r="B123" s="12">
        <f t="shared" si="25"/>
        <v>5.5833116545275015E-4</v>
      </c>
    </row>
    <row r="124" spans="1:2" ht="15.75" x14ac:dyDescent="0.25">
      <c r="A124" s="7">
        <v>2.0099999999999998</v>
      </c>
      <c r="B124" s="12">
        <f t="shared" si="25"/>
        <v>1.3169875130087563E-5</v>
      </c>
    </row>
    <row r="125" spans="1:2" ht="15.75" x14ac:dyDescent="0.25">
      <c r="A125" s="6">
        <v>2.11</v>
      </c>
      <c r="B125" s="12">
        <f t="shared" si="25"/>
        <v>1.0738976326743414E-2</v>
      </c>
    </row>
    <row r="126" spans="1:2" ht="15.75" x14ac:dyDescent="0.25">
      <c r="A126" s="7">
        <v>2.06</v>
      </c>
      <c r="B126" s="12">
        <f t="shared" si="25"/>
        <v>2.8760731009367705E-3</v>
      </c>
    </row>
    <row r="127" spans="1:2" ht="15.75" x14ac:dyDescent="0.25">
      <c r="A127" s="6">
        <v>2.06</v>
      </c>
      <c r="B127" s="12">
        <f t="shared" si="25"/>
        <v>2.8760731009367705E-3</v>
      </c>
    </row>
    <row r="128" spans="1:2" ht="15.75" x14ac:dyDescent="0.25">
      <c r="A128" s="7">
        <v>1.93</v>
      </c>
      <c r="B128" s="12">
        <f t="shared" si="25"/>
        <v>5.8325247138394177E-3</v>
      </c>
    </row>
    <row r="129" spans="1:2" ht="15.75" x14ac:dyDescent="0.25">
      <c r="A129" s="6">
        <v>2.06</v>
      </c>
      <c r="B129" s="12">
        <f t="shared" si="25"/>
        <v>2.8760731009367705E-3</v>
      </c>
    </row>
    <row r="130" spans="1:2" ht="15.75" x14ac:dyDescent="0.25">
      <c r="A130" s="7">
        <v>1.98</v>
      </c>
      <c r="B130" s="12">
        <f t="shared" ref="B130:B193" si="26">(A130-Media)^2</f>
        <v>6.9542793964608455E-4</v>
      </c>
    </row>
    <row r="131" spans="1:2" ht="15.75" x14ac:dyDescent="0.25">
      <c r="A131" s="6">
        <v>2.11</v>
      </c>
      <c r="B131" s="12">
        <f t="shared" si="26"/>
        <v>1.0738976326743414E-2</v>
      </c>
    </row>
    <row r="132" spans="1:2" ht="15.75" x14ac:dyDescent="0.25">
      <c r="A132" s="8">
        <v>2.0299999999999998</v>
      </c>
      <c r="B132" s="12">
        <f t="shared" si="26"/>
        <v>5.5833116545275015E-4</v>
      </c>
    </row>
    <row r="133" spans="1:2" ht="15.75" x14ac:dyDescent="0.25">
      <c r="A133" s="6">
        <v>2.08</v>
      </c>
      <c r="B133" s="12">
        <f t="shared" si="26"/>
        <v>5.4212343912594455E-3</v>
      </c>
    </row>
    <row r="134" spans="1:2" ht="15.75" x14ac:dyDescent="0.25">
      <c r="A134" s="7">
        <v>2.08</v>
      </c>
      <c r="B134" s="12">
        <f t="shared" si="26"/>
        <v>5.4212343912594455E-3</v>
      </c>
    </row>
    <row r="135" spans="1:2" ht="15.75" x14ac:dyDescent="0.25">
      <c r="A135" s="6">
        <v>1.9</v>
      </c>
      <c r="B135" s="12">
        <f t="shared" si="26"/>
        <v>1.1314782778355421E-2</v>
      </c>
    </row>
    <row r="136" spans="1:2" ht="15.75" x14ac:dyDescent="0.25">
      <c r="A136" s="7">
        <v>1.96</v>
      </c>
      <c r="B136" s="12">
        <f t="shared" si="26"/>
        <v>2.1502666493234167E-3</v>
      </c>
    </row>
    <row r="137" spans="1:2" ht="15.75" x14ac:dyDescent="0.25">
      <c r="A137" s="6">
        <v>2.06</v>
      </c>
      <c r="B137" s="12">
        <f t="shared" si="26"/>
        <v>2.8760731009367705E-3</v>
      </c>
    </row>
    <row r="138" spans="1:2" ht="15.75" x14ac:dyDescent="0.25">
      <c r="A138" s="7">
        <v>2.11</v>
      </c>
      <c r="B138" s="12">
        <f t="shared" si="26"/>
        <v>1.0738976326743414E-2</v>
      </c>
    </row>
    <row r="139" spans="1:2" ht="15.75" x14ac:dyDescent="0.25">
      <c r="A139" s="6">
        <v>1.93</v>
      </c>
      <c r="B139" s="12">
        <f t="shared" si="26"/>
        <v>5.8325247138394177E-3</v>
      </c>
    </row>
    <row r="140" spans="1:2" ht="15.75" x14ac:dyDescent="0.25">
      <c r="A140" s="7">
        <v>1.88</v>
      </c>
      <c r="B140" s="12">
        <f t="shared" si="26"/>
        <v>1.596962148803276E-2</v>
      </c>
    </row>
    <row r="141" spans="1:2" ht="15.75" x14ac:dyDescent="0.25">
      <c r="A141" s="6">
        <v>1.88</v>
      </c>
      <c r="B141" s="12">
        <f t="shared" si="26"/>
        <v>1.596962148803276E-2</v>
      </c>
    </row>
    <row r="142" spans="1:2" ht="15.75" x14ac:dyDescent="0.25">
      <c r="A142" s="7">
        <v>2.0299999999999998</v>
      </c>
      <c r="B142" s="12">
        <f t="shared" si="26"/>
        <v>5.5833116545275015E-4</v>
      </c>
    </row>
    <row r="143" spans="1:2" ht="15.75" x14ac:dyDescent="0.25">
      <c r="A143" s="6">
        <v>2.11</v>
      </c>
      <c r="B143" s="12">
        <f t="shared" si="26"/>
        <v>1.0738976326743414E-2</v>
      </c>
    </row>
    <row r="144" spans="1:2" ht="15.75" x14ac:dyDescent="0.25">
      <c r="A144" s="7">
        <v>2.0299999999999998</v>
      </c>
      <c r="B144" s="12">
        <f t="shared" si="26"/>
        <v>5.5833116545275015E-4</v>
      </c>
    </row>
    <row r="145" spans="1:2" ht="15.75" x14ac:dyDescent="0.25">
      <c r="A145" s="6">
        <v>2.0299999999999998</v>
      </c>
      <c r="B145" s="12">
        <f t="shared" si="26"/>
        <v>5.5833116545275015E-4</v>
      </c>
    </row>
    <row r="146" spans="1:2" ht="15.75" x14ac:dyDescent="0.25">
      <c r="A146" s="7">
        <v>1.98</v>
      </c>
      <c r="B146" s="12">
        <f t="shared" si="26"/>
        <v>6.9542793964608455E-4</v>
      </c>
    </row>
    <row r="147" spans="1:2" ht="15.75" x14ac:dyDescent="0.25">
      <c r="A147" s="6">
        <v>2.06</v>
      </c>
      <c r="B147" s="12">
        <f t="shared" si="26"/>
        <v>2.8760731009367705E-3</v>
      </c>
    </row>
    <row r="148" spans="1:2" ht="15.75" x14ac:dyDescent="0.25">
      <c r="A148" s="7">
        <v>2.08</v>
      </c>
      <c r="B148" s="12">
        <f t="shared" si="26"/>
        <v>5.4212343912594455E-3</v>
      </c>
    </row>
    <row r="149" spans="1:2" ht="15.75" x14ac:dyDescent="0.25">
      <c r="A149" s="6">
        <v>1.9</v>
      </c>
      <c r="B149" s="12">
        <f t="shared" si="26"/>
        <v>1.1314782778355421E-2</v>
      </c>
    </row>
    <row r="150" spans="1:2" ht="15.75" x14ac:dyDescent="0.25">
      <c r="A150" s="7">
        <v>1.96</v>
      </c>
      <c r="B150" s="12">
        <f t="shared" si="26"/>
        <v>2.1502666493234167E-3</v>
      </c>
    </row>
    <row r="151" spans="1:2" ht="15.75" x14ac:dyDescent="0.25">
      <c r="A151" s="6">
        <v>2.08</v>
      </c>
      <c r="B151" s="12">
        <f t="shared" si="26"/>
        <v>5.4212343912594455E-3</v>
      </c>
    </row>
    <row r="152" spans="1:2" ht="15.75" x14ac:dyDescent="0.25">
      <c r="A152" s="7">
        <v>1.93</v>
      </c>
      <c r="B152" s="12">
        <f t="shared" si="26"/>
        <v>5.8325247138394177E-3</v>
      </c>
    </row>
    <row r="153" spans="1:2" ht="15.75" x14ac:dyDescent="0.25">
      <c r="A153" s="6">
        <v>2.11</v>
      </c>
      <c r="B153" s="12">
        <f t="shared" si="26"/>
        <v>1.0738976326743414E-2</v>
      </c>
    </row>
    <row r="154" spans="1:2" ht="15.75" x14ac:dyDescent="0.25">
      <c r="A154" s="7">
        <v>1.98</v>
      </c>
      <c r="B154" s="12">
        <f t="shared" si="26"/>
        <v>6.9542793964608455E-4</v>
      </c>
    </row>
    <row r="155" spans="1:2" ht="15.75" x14ac:dyDescent="0.25">
      <c r="A155" s="6">
        <v>2.0099999999999998</v>
      </c>
      <c r="B155" s="12">
        <f t="shared" si="26"/>
        <v>1.3169875130087563E-5</v>
      </c>
    </row>
    <row r="156" spans="1:2" ht="15.75" x14ac:dyDescent="0.25">
      <c r="A156" s="7">
        <v>2.0099999999999998</v>
      </c>
      <c r="B156" s="12">
        <f t="shared" si="26"/>
        <v>1.3169875130087563E-5</v>
      </c>
    </row>
    <row r="157" spans="1:2" ht="15.75" x14ac:dyDescent="0.25">
      <c r="A157" s="6">
        <v>1.93</v>
      </c>
      <c r="B157" s="12">
        <f t="shared" si="26"/>
        <v>5.8325247138394177E-3</v>
      </c>
    </row>
    <row r="158" spans="1:2" ht="15.75" x14ac:dyDescent="0.25">
      <c r="A158" s="7">
        <v>1.96</v>
      </c>
      <c r="B158" s="12">
        <f t="shared" si="26"/>
        <v>2.1502666493234167E-3</v>
      </c>
    </row>
    <row r="159" spans="1:2" ht="15.75" x14ac:dyDescent="0.25">
      <c r="A159" s="6">
        <v>2.08</v>
      </c>
      <c r="B159" s="12">
        <f t="shared" si="26"/>
        <v>5.4212343912594455E-3</v>
      </c>
    </row>
    <row r="160" spans="1:2" ht="15.75" x14ac:dyDescent="0.25">
      <c r="A160" s="7">
        <v>2.16</v>
      </c>
      <c r="B160" s="12">
        <f t="shared" si="26"/>
        <v>2.3601879552550161E-2</v>
      </c>
    </row>
    <row r="161" spans="1:2" ht="15.75" x14ac:dyDescent="0.25">
      <c r="A161" s="6">
        <v>2.0099999999999998</v>
      </c>
      <c r="B161" s="12">
        <f t="shared" si="26"/>
        <v>1.3169875130087563E-5</v>
      </c>
    </row>
    <row r="162" spans="1:2" ht="15.75" x14ac:dyDescent="0.25">
      <c r="A162" s="7">
        <v>2.0299999999999998</v>
      </c>
      <c r="B162" s="12">
        <f t="shared" si="26"/>
        <v>5.5833116545275015E-4</v>
      </c>
    </row>
    <row r="163" spans="1:2" ht="15.75" x14ac:dyDescent="0.25">
      <c r="A163" s="6">
        <v>2.13</v>
      </c>
      <c r="B163" s="12">
        <f t="shared" si="26"/>
        <v>1.5284137617066085E-2</v>
      </c>
    </row>
    <row r="164" spans="1:2" ht="15.75" x14ac:dyDescent="0.25">
      <c r="A164" s="7">
        <v>1.75</v>
      </c>
      <c r="B164" s="12">
        <f t="shared" si="26"/>
        <v>6.5726073100935381E-2</v>
      </c>
    </row>
    <row r="165" spans="1:2" ht="15.75" x14ac:dyDescent="0.25">
      <c r="A165" s="6">
        <v>1.93</v>
      </c>
      <c r="B165" s="12">
        <f t="shared" si="26"/>
        <v>5.8325247138394177E-3</v>
      </c>
    </row>
    <row r="166" spans="1:2" ht="15.75" x14ac:dyDescent="0.25">
      <c r="A166" s="6">
        <v>2.0299999999999998</v>
      </c>
      <c r="B166" s="12">
        <f t="shared" si="26"/>
        <v>5.5833116545275015E-4</v>
      </c>
    </row>
    <row r="167" spans="1:2" ht="15.75" x14ac:dyDescent="0.25">
      <c r="A167" s="7">
        <v>2.13</v>
      </c>
      <c r="B167" s="12">
        <f t="shared" si="26"/>
        <v>1.5284137617066085E-2</v>
      </c>
    </row>
    <row r="168" spans="1:2" ht="15.75" x14ac:dyDescent="0.25">
      <c r="A168" s="6">
        <v>1.88</v>
      </c>
      <c r="B168" s="12">
        <f t="shared" si="26"/>
        <v>1.596962148803276E-2</v>
      </c>
    </row>
    <row r="169" spans="1:2" ht="15.75" x14ac:dyDescent="0.25">
      <c r="A169" s="7">
        <v>2.11</v>
      </c>
      <c r="B169" s="12">
        <f t="shared" si="26"/>
        <v>1.0738976326743414E-2</v>
      </c>
    </row>
    <row r="170" spans="1:2" ht="15.75" x14ac:dyDescent="0.25">
      <c r="A170" s="6">
        <v>2.06</v>
      </c>
      <c r="B170" s="12">
        <f t="shared" si="26"/>
        <v>2.8760731009367705E-3</v>
      </c>
    </row>
    <row r="171" spans="1:2" ht="15.75" x14ac:dyDescent="0.25">
      <c r="A171" s="7">
        <v>1.98</v>
      </c>
      <c r="B171" s="12">
        <f t="shared" si="26"/>
        <v>6.9542793964608455E-4</v>
      </c>
    </row>
    <row r="172" spans="1:2" ht="15.75" x14ac:dyDescent="0.25">
      <c r="A172" s="6">
        <v>2.06</v>
      </c>
      <c r="B172" s="12">
        <f t="shared" si="26"/>
        <v>2.8760731009367705E-3</v>
      </c>
    </row>
    <row r="173" spans="1:2" ht="15.75" x14ac:dyDescent="0.25">
      <c r="A173" s="7">
        <v>1.93</v>
      </c>
      <c r="B173" s="12">
        <f t="shared" si="26"/>
        <v>5.8325247138394177E-3</v>
      </c>
    </row>
    <row r="174" spans="1:2" ht="15.75" x14ac:dyDescent="0.25">
      <c r="A174" s="6">
        <v>2.06</v>
      </c>
      <c r="B174" s="12">
        <f t="shared" si="26"/>
        <v>2.8760731009367705E-3</v>
      </c>
    </row>
    <row r="175" spans="1:2" ht="15.75" x14ac:dyDescent="0.25">
      <c r="A175" s="7">
        <v>1.85</v>
      </c>
      <c r="B175" s="12">
        <f t="shared" si="26"/>
        <v>2.4451879552548701E-2</v>
      </c>
    </row>
    <row r="176" spans="1:2" ht="15.75" x14ac:dyDescent="0.25">
      <c r="A176" s="6">
        <v>1.96</v>
      </c>
      <c r="B176" s="12">
        <f t="shared" si="26"/>
        <v>2.1502666493234167E-3</v>
      </c>
    </row>
    <row r="177" spans="1:2" ht="15.75" x14ac:dyDescent="0.25">
      <c r="A177" s="7">
        <v>2.06</v>
      </c>
      <c r="B177" s="12">
        <f t="shared" si="26"/>
        <v>2.8760731009367705E-3</v>
      </c>
    </row>
    <row r="178" spans="1:2" ht="15.75" x14ac:dyDescent="0.25">
      <c r="A178" s="6">
        <v>2.06</v>
      </c>
      <c r="B178" s="12">
        <f t="shared" si="26"/>
        <v>2.8760731009367705E-3</v>
      </c>
    </row>
    <row r="179" spans="1:2" ht="15.75" x14ac:dyDescent="0.25">
      <c r="A179" s="7">
        <v>1.93</v>
      </c>
      <c r="B179" s="12">
        <f t="shared" si="26"/>
        <v>5.8325247138394177E-3</v>
      </c>
    </row>
    <row r="180" spans="1:2" ht="15.75" x14ac:dyDescent="0.25">
      <c r="A180" s="6">
        <v>2.08</v>
      </c>
      <c r="B180" s="12">
        <f t="shared" si="26"/>
        <v>5.4212343912594455E-3</v>
      </c>
    </row>
    <row r="181" spans="1:2" ht="15.75" x14ac:dyDescent="0.25">
      <c r="A181" s="7">
        <v>1.85</v>
      </c>
      <c r="B181" s="12">
        <f t="shared" si="26"/>
        <v>2.4451879552548701E-2</v>
      </c>
    </row>
    <row r="182" spans="1:2" ht="15.75" x14ac:dyDescent="0.25">
      <c r="A182" s="6">
        <v>2.0099999999999998</v>
      </c>
      <c r="B182" s="12">
        <f t="shared" si="26"/>
        <v>1.3169875130087563E-5</v>
      </c>
    </row>
    <row r="183" spans="1:2" ht="15.75" x14ac:dyDescent="0.25">
      <c r="A183" s="6">
        <v>2.06</v>
      </c>
      <c r="B183" s="12">
        <f t="shared" si="26"/>
        <v>2.8760731009367705E-3</v>
      </c>
    </row>
    <row r="184" spans="1:2" ht="15.75" x14ac:dyDescent="0.25">
      <c r="A184" s="7">
        <v>2.0099999999999998</v>
      </c>
      <c r="B184" s="12">
        <f t="shared" si="26"/>
        <v>1.3169875130087563E-5</v>
      </c>
    </row>
    <row r="185" spans="1:2" ht="15.75" x14ac:dyDescent="0.25">
      <c r="A185" s="6">
        <v>1.85</v>
      </c>
      <c r="B185" s="12">
        <f t="shared" si="26"/>
        <v>2.4451879552548701E-2</v>
      </c>
    </row>
    <row r="186" spans="1:2" ht="15.75" x14ac:dyDescent="0.25">
      <c r="A186" s="7">
        <v>2.06</v>
      </c>
      <c r="B186" s="12">
        <f t="shared" si="26"/>
        <v>2.8760731009367705E-3</v>
      </c>
    </row>
    <row r="187" spans="1:2" ht="15.75" x14ac:dyDescent="0.25">
      <c r="A187" s="6">
        <v>1.85</v>
      </c>
      <c r="B187" s="12">
        <f t="shared" si="26"/>
        <v>2.4451879552548701E-2</v>
      </c>
    </row>
    <row r="188" spans="1:2" ht="15.75" x14ac:dyDescent="0.25">
      <c r="A188" s="7">
        <v>2.16</v>
      </c>
      <c r="B188" s="12">
        <f t="shared" si="26"/>
        <v>2.3601879552550161E-2</v>
      </c>
    </row>
    <row r="189" spans="1:2" ht="15.75" x14ac:dyDescent="0.25">
      <c r="A189" s="6">
        <v>2.0299999999999998</v>
      </c>
      <c r="B189" s="12">
        <f t="shared" si="26"/>
        <v>5.5833116545275015E-4</v>
      </c>
    </row>
    <row r="190" spans="1:2" ht="15.75" x14ac:dyDescent="0.25">
      <c r="A190" s="7">
        <v>1.93</v>
      </c>
      <c r="B190" s="12">
        <f t="shared" si="26"/>
        <v>5.8325247138394177E-3</v>
      </c>
    </row>
    <row r="191" spans="1:2" ht="15.75" x14ac:dyDescent="0.25">
      <c r="A191" s="6">
        <v>2.06</v>
      </c>
      <c r="B191" s="12">
        <f t="shared" si="26"/>
        <v>2.8760731009367705E-3</v>
      </c>
    </row>
    <row r="192" spans="1:2" ht="15.75" x14ac:dyDescent="0.25">
      <c r="A192" s="7">
        <v>1.96</v>
      </c>
      <c r="B192" s="12">
        <f t="shared" si="26"/>
        <v>2.1502666493234167E-3</v>
      </c>
    </row>
    <row r="193" spans="1:2" ht="15.75" x14ac:dyDescent="0.25">
      <c r="A193" s="6">
        <v>1.96</v>
      </c>
      <c r="B193" s="12">
        <f t="shared" si="26"/>
        <v>2.1502666493234167E-3</v>
      </c>
    </row>
    <row r="194" spans="1:2" ht="15.75" x14ac:dyDescent="0.25">
      <c r="A194" s="7">
        <v>2.08</v>
      </c>
      <c r="B194" s="12">
        <f t="shared" ref="B194:B257" si="27">(A194-Media)^2</f>
        <v>5.4212343912594455E-3</v>
      </c>
    </row>
    <row r="195" spans="1:2" ht="15.75" x14ac:dyDescent="0.25">
      <c r="A195" s="6">
        <v>2.06</v>
      </c>
      <c r="B195" s="12">
        <f t="shared" si="27"/>
        <v>2.8760731009367705E-3</v>
      </c>
    </row>
    <row r="196" spans="1:2" ht="15.75" x14ac:dyDescent="0.25">
      <c r="A196" s="7">
        <v>1.85</v>
      </c>
      <c r="B196" s="12">
        <f t="shared" si="27"/>
        <v>2.4451879552548701E-2</v>
      </c>
    </row>
    <row r="197" spans="1:2" ht="15.75" x14ac:dyDescent="0.25">
      <c r="A197" s="6">
        <v>2.0099999999999998</v>
      </c>
      <c r="B197" s="12">
        <f t="shared" si="27"/>
        <v>1.3169875130087563E-5</v>
      </c>
    </row>
    <row r="198" spans="1:2" ht="15.75" x14ac:dyDescent="0.25">
      <c r="A198" s="7">
        <v>2.0299999999999998</v>
      </c>
      <c r="B198" s="12">
        <f t="shared" si="27"/>
        <v>5.5833116545275015E-4</v>
      </c>
    </row>
    <row r="199" spans="1:2" ht="15.75" x14ac:dyDescent="0.25">
      <c r="A199" s="6">
        <v>2.08</v>
      </c>
      <c r="B199" s="12">
        <f t="shared" si="27"/>
        <v>5.4212343912594455E-3</v>
      </c>
    </row>
    <row r="200" spans="1:2" ht="15.75" x14ac:dyDescent="0.25">
      <c r="A200" s="6">
        <v>2.0299999999999998</v>
      </c>
      <c r="B200" s="12">
        <f t="shared" si="27"/>
        <v>5.5833116545275015E-4</v>
      </c>
    </row>
    <row r="201" spans="1:2" ht="15.75" x14ac:dyDescent="0.25">
      <c r="A201" s="7">
        <v>1.9</v>
      </c>
      <c r="B201" s="12">
        <f t="shared" si="27"/>
        <v>1.1314782778355421E-2</v>
      </c>
    </row>
    <row r="202" spans="1:2" ht="15.75" x14ac:dyDescent="0.25">
      <c r="A202" s="6">
        <v>2.0299999999999998</v>
      </c>
      <c r="B202" s="12">
        <f t="shared" si="27"/>
        <v>5.5833116545275015E-4</v>
      </c>
    </row>
    <row r="203" spans="1:2" ht="15.75" x14ac:dyDescent="0.25">
      <c r="A203" s="7">
        <v>2.0099999999999998</v>
      </c>
      <c r="B203" s="12">
        <f t="shared" si="27"/>
        <v>1.3169875130087563E-5</v>
      </c>
    </row>
    <row r="204" spans="1:2" ht="15.75" x14ac:dyDescent="0.25">
      <c r="A204" s="6">
        <v>2.13</v>
      </c>
      <c r="B204" s="12">
        <f t="shared" si="27"/>
        <v>1.5284137617066085E-2</v>
      </c>
    </row>
    <row r="205" spans="1:2" ht="15.75" x14ac:dyDescent="0.25">
      <c r="A205" s="7">
        <v>1.93</v>
      </c>
      <c r="B205" s="12">
        <f t="shared" si="27"/>
        <v>5.8325247138394177E-3</v>
      </c>
    </row>
    <row r="206" spans="1:2" ht="15.75" x14ac:dyDescent="0.25">
      <c r="A206" s="6">
        <v>2.16</v>
      </c>
      <c r="B206" s="12">
        <f t="shared" si="27"/>
        <v>2.3601879552550161E-2</v>
      </c>
    </row>
    <row r="207" spans="1:2" ht="15.75" x14ac:dyDescent="0.25">
      <c r="A207" s="7">
        <v>1.96</v>
      </c>
      <c r="B207" s="12">
        <f t="shared" si="27"/>
        <v>2.1502666493234167E-3</v>
      </c>
    </row>
    <row r="208" spans="1:2" ht="15.75" x14ac:dyDescent="0.25">
      <c r="A208" s="6">
        <v>2.08</v>
      </c>
      <c r="B208" s="12">
        <f t="shared" si="27"/>
        <v>5.4212343912594455E-3</v>
      </c>
    </row>
    <row r="209" spans="1:2" ht="15.75" x14ac:dyDescent="0.25">
      <c r="A209" s="7">
        <v>2.0099999999999998</v>
      </c>
      <c r="B209" s="12">
        <f t="shared" si="27"/>
        <v>1.3169875130087563E-5</v>
      </c>
    </row>
    <row r="210" spans="1:2" ht="15.75" x14ac:dyDescent="0.25">
      <c r="A210" s="6">
        <v>2.0299999999999998</v>
      </c>
      <c r="B210" s="12">
        <f t="shared" si="27"/>
        <v>5.5833116545275015E-4</v>
      </c>
    </row>
    <row r="211" spans="1:2" ht="15.75" x14ac:dyDescent="0.25">
      <c r="A211" s="7">
        <v>1.9</v>
      </c>
      <c r="B211" s="12">
        <f t="shared" si="27"/>
        <v>1.1314782778355421E-2</v>
      </c>
    </row>
    <row r="212" spans="1:2" ht="15.75" x14ac:dyDescent="0.25">
      <c r="A212" s="6">
        <v>2.0299999999999998</v>
      </c>
      <c r="B212" s="12">
        <f t="shared" si="27"/>
        <v>5.5833116545275015E-4</v>
      </c>
    </row>
    <row r="213" spans="1:2" ht="15.75" x14ac:dyDescent="0.25">
      <c r="A213" s="7">
        <v>2.06</v>
      </c>
      <c r="B213" s="12">
        <f t="shared" si="27"/>
        <v>2.8760731009367705E-3</v>
      </c>
    </row>
    <row r="214" spans="1:2" ht="15.75" x14ac:dyDescent="0.25">
      <c r="A214" s="6">
        <v>2.0299999999999998</v>
      </c>
      <c r="B214" s="12">
        <f t="shared" si="27"/>
        <v>5.5833116545275015E-4</v>
      </c>
    </row>
    <row r="215" spans="1:2" ht="15.75" x14ac:dyDescent="0.25">
      <c r="A215" s="7">
        <v>1.91</v>
      </c>
      <c r="B215" s="12">
        <f t="shared" si="27"/>
        <v>9.2873634235167528E-3</v>
      </c>
    </row>
    <row r="216" spans="1:2" ht="15.75" x14ac:dyDescent="0.25">
      <c r="A216" s="6">
        <v>2.06</v>
      </c>
      <c r="B216" s="12">
        <f t="shared" si="27"/>
        <v>2.8760731009367705E-3</v>
      </c>
    </row>
    <row r="217" spans="1:2" ht="15.75" x14ac:dyDescent="0.25">
      <c r="A217" s="7">
        <v>2.06</v>
      </c>
      <c r="B217" s="12">
        <f t="shared" si="27"/>
        <v>2.8760731009367705E-3</v>
      </c>
    </row>
    <row r="218" spans="1:2" ht="15.75" x14ac:dyDescent="0.25">
      <c r="A218" s="6">
        <v>2.11</v>
      </c>
      <c r="B218" s="12">
        <f t="shared" si="27"/>
        <v>1.0738976326743414E-2</v>
      </c>
    </row>
    <row r="219" spans="1:2" ht="15.75" x14ac:dyDescent="0.25">
      <c r="A219" s="7">
        <v>2.06</v>
      </c>
      <c r="B219" s="12">
        <f t="shared" si="27"/>
        <v>2.8760731009367705E-3</v>
      </c>
    </row>
    <row r="220" spans="1:2" ht="15.75" x14ac:dyDescent="0.25">
      <c r="A220" s="6">
        <v>1.96</v>
      </c>
      <c r="B220" s="12">
        <f t="shared" si="27"/>
        <v>2.1502666493234167E-3</v>
      </c>
    </row>
    <row r="221" spans="1:2" ht="15.75" x14ac:dyDescent="0.25">
      <c r="A221" s="7">
        <v>1.93</v>
      </c>
      <c r="B221" s="12">
        <f t="shared" si="27"/>
        <v>5.8325247138394177E-3</v>
      </c>
    </row>
    <row r="222" spans="1:2" ht="15.75" x14ac:dyDescent="0.25">
      <c r="A222" s="6">
        <v>2.0099999999999998</v>
      </c>
      <c r="B222" s="12">
        <f t="shared" si="27"/>
        <v>1.3169875130087563E-5</v>
      </c>
    </row>
    <row r="223" spans="1:2" ht="15.75" x14ac:dyDescent="0.25">
      <c r="A223" s="7">
        <v>1.98</v>
      </c>
      <c r="B223" s="12">
        <f t="shared" si="27"/>
        <v>6.9542793964608455E-4</v>
      </c>
    </row>
    <row r="224" spans="1:2" ht="15.75" x14ac:dyDescent="0.25">
      <c r="A224" s="6">
        <v>1.9</v>
      </c>
      <c r="B224" s="12">
        <f t="shared" si="27"/>
        <v>1.1314782778355421E-2</v>
      </c>
    </row>
    <row r="225" spans="1:2" ht="15.75" x14ac:dyDescent="0.25">
      <c r="A225" s="7">
        <v>2.06</v>
      </c>
      <c r="B225" s="12">
        <f t="shared" si="27"/>
        <v>2.8760731009367705E-3</v>
      </c>
    </row>
    <row r="226" spans="1:2" ht="15.75" x14ac:dyDescent="0.25">
      <c r="A226" s="6">
        <v>2.0099999999999998</v>
      </c>
      <c r="B226" s="12">
        <f t="shared" si="27"/>
        <v>1.3169875130087563E-5</v>
      </c>
    </row>
    <row r="227" spans="1:2" ht="15.75" x14ac:dyDescent="0.25">
      <c r="A227" s="7">
        <v>1.96</v>
      </c>
      <c r="B227" s="12">
        <f t="shared" si="27"/>
        <v>2.1502666493234167E-3</v>
      </c>
    </row>
    <row r="228" spans="1:2" ht="15.75" x14ac:dyDescent="0.25">
      <c r="A228" s="6">
        <v>1.98</v>
      </c>
      <c r="B228" s="12">
        <f t="shared" si="27"/>
        <v>6.9542793964608455E-4</v>
      </c>
    </row>
    <row r="229" spans="1:2" ht="15.75" x14ac:dyDescent="0.25">
      <c r="A229" s="7">
        <v>2.16</v>
      </c>
      <c r="B229" s="12">
        <f t="shared" si="27"/>
        <v>2.3601879552550161E-2</v>
      </c>
    </row>
    <row r="230" spans="1:2" ht="15.75" x14ac:dyDescent="0.25">
      <c r="A230" s="6">
        <v>2.0099999999999998</v>
      </c>
      <c r="B230" s="12">
        <f t="shared" si="27"/>
        <v>1.3169875130087563E-5</v>
      </c>
    </row>
    <row r="231" spans="1:2" ht="15.75" x14ac:dyDescent="0.25">
      <c r="A231" s="7">
        <v>1.9</v>
      </c>
      <c r="B231" s="12">
        <f t="shared" si="27"/>
        <v>1.1314782778355421E-2</v>
      </c>
    </row>
    <row r="232" spans="1:2" ht="15.75" x14ac:dyDescent="0.25">
      <c r="A232" s="6">
        <v>2.08</v>
      </c>
      <c r="B232" s="12">
        <f t="shared" si="27"/>
        <v>5.4212343912594455E-3</v>
      </c>
    </row>
    <row r="233" spans="1:2" ht="15.75" x14ac:dyDescent="0.25">
      <c r="A233" s="7">
        <v>2.11</v>
      </c>
      <c r="B233" s="12">
        <f t="shared" si="27"/>
        <v>1.0738976326743414E-2</v>
      </c>
    </row>
    <row r="234" spans="1:2" ht="15.75" x14ac:dyDescent="0.25">
      <c r="A234" s="6">
        <v>1.9</v>
      </c>
      <c r="B234" s="12">
        <f t="shared" si="27"/>
        <v>1.1314782778355421E-2</v>
      </c>
    </row>
    <row r="235" spans="1:2" ht="15.75" x14ac:dyDescent="0.25">
      <c r="A235" s="7">
        <v>2.0099999999999998</v>
      </c>
      <c r="B235" s="12">
        <f t="shared" si="27"/>
        <v>1.3169875130087563E-5</v>
      </c>
    </row>
    <row r="236" spans="1:2" ht="15.75" x14ac:dyDescent="0.25">
      <c r="A236" s="6">
        <v>1.88</v>
      </c>
      <c r="B236" s="12">
        <f t="shared" si="27"/>
        <v>1.596962148803276E-2</v>
      </c>
    </row>
    <row r="237" spans="1:2" ht="15.75" x14ac:dyDescent="0.25">
      <c r="A237" s="7">
        <v>1.9</v>
      </c>
      <c r="B237" s="12">
        <f t="shared" si="27"/>
        <v>1.1314782778355421E-2</v>
      </c>
    </row>
    <row r="238" spans="1:2" ht="15.75" x14ac:dyDescent="0.25">
      <c r="A238" s="6">
        <v>1.96</v>
      </c>
      <c r="B238" s="12">
        <f t="shared" si="27"/>
        <v>2.1502666493234167E-3</v>
      </c>
    </row>
    <row r="239" spans="1:2" ht="15.75" x14ac:dyDescent="0.25">
      <c r="A239" s="7">
        <v>2.16</v>
      </c>
      <c r="B239" s="12">
        <f t="shared" si="27"/>
        <v>2.3601879552550161E-2</v>
      </c>
    </row>
    <row r="240" spans="1:2" ht="15.75" x14ac:dyDescent="0.25">
      <c r="A240" s="6">
        <v>2.06</v>
      </c>
      <c r="B240" s="12">
        <f t="shared" si="27"/>
        <v>2.8760731009367705E-3</v>
      </c>
    </row>
    <row r="241" spans="1:2" ht="15.75" x14ac:dyDescent="0.25">
      <c r="A241" s="7">
        <v>2.08</v>
      </c>
      <c r="B241" s="12">
        <f t="shared" si="27"/>
        <v>5.4212343912594455E-3</v>
      </c>
    </row>
    <row r="242" spans="1:2" ht="15.75" x14ac:dyDescent="0.25">
      <c r="A242" s="6">
        <v>2.08</v>
      </c>
      <c r="B242" s="12">
        <f t="shared" si="27"/>
        <v>5.4212343912594455E-3</v>
      </c>
    </row>
    <row r="243" spans="1:2" ht="15.75" x14ac:dyDescent="0.25">
      <c r="A243" s="7">
        <v>1.85</v>
      </c>
      <c r="B243" s="12">
        <f t="shared" si="27"/>
        <v>2.4451879552548701E-2</v>
      </c>
    </row>
    <row r="244" spans="1:2" ht="15.75" x14ac:dyDescent="0.25">
      <c r="A244" s="6">
        <v>1.96</v>
      </c>
      <c r="B244" s="12">
        <f t="shared" si="27"/>
        <v>2.1502666493234167E-3</v>
      </c>
    </row>
    <row r="245" spans="1:2" ht="15.75" x14ac:dyDescent="0.25">
      <c r="A245" s="7">
        <v>2.0299999999999998</v>
      </c>
      <c r="B245" s="12">
        <f t="shared" si="27"/>
        <v>5.5833116545275015E-4</v>
      </c>
    </row>
    <row r="246" spans="1:2" ht="15.75" x14ac:dyDescent="0.25">
      <c r="A246" s="6">
        <v>1.9</v>
      </c>
      <c r="B246" s="12">
        <f t="shared" si="27"/>
        <v>1.1314782778355421E-2</v>
      </c>
    </row>
    <row r="247" spans="1:2" ht="15.75" x14ac:dyDescent="0.25">
      <c r="A247" s="7">
        <v>1.9</v>
      </c>
      <c r="B247" s="12">
        <f t="shared" si="27"/>
        <v>1.1314782778355421E-2</v>
      </c>
    </row>
    <row r="248" spans="1:2" ht="15.75" x14ac:dyDescent="0.25">
      <c r="A248" s="6">
        <v>2.06</v>
      </c>
      <c r="B248" s="12">
        <f t="shared" si="27"/>
        <v>2.8760731009367705E-3</v>
      </c>
    </row>
    <row r="249" spans="1:2" ht="15.75" x14ac:dyDescent="0.25">
      <c r="A249" s="6">
        <v>1.98</v>
      </c>
      <c r="B249" s="12">
        <f t="shared" si="27"/>
        <v>6.9542793964608455E-4</v>
      </c>
    </row>
    <row r="250" spans="1:2" ht="15.75" x14ac:dyDescent="0.25">
      <c r="A250" s="7">
        <v>2.13</v>
      </c>
      <c r="B250" s="12">
        <f t="shared" si="27"/>
        <v>1.5284137617066085E-2</v>
      </c>
    </row>
    <row r="251" spans="1:2" ht="15.75" x14ac:dyDescent="0.25">
      <c r="A251" s="6">
        <v>2.0099999999999998</v>
      </c>
      <c r="B251" s="12">
        <f t="shared" si="27"/>
        <v>1.3169875130087563E-5</v>
      </c>
    </row>
    <row r="252" spans="1:2" ht="15.75" x14ac:dyDescent="0.25">
      <c r="A252" s="7">
        <v>1.88</v>
      </c>
      <c r="B252" s="12">
        <f t="shared" si="27"/>
        <v>1.596962148803276E-2</v>
      </c>
    </row>
    <row r="253" spans="1:2" ht="15.75" x14ac:dyDescent="0.25">
      <c r="A253" s="6">
        <v>2.06</v>
      </c>
      <c r="B253" s="12">
        <f t="shared" si="27"/>
        <v>2.8760731009367705E-3</v>
      </c>
    </row>
    <row r="254" spans="1:2" ht="15.75" x14ac:dyDescent="0.25">
      <c r="A254" s="7">
        <v>1.9</v>
      </c>
      <c r="B254" s="12">
        <f t="shared" si="27"/>
        <v>1.1314782778355421E-2</v>
      </c>
    </row>
    <row r="255" spans="1:2" ht="15.75" x14ac:dyDescent="0.25">
      <c r="A255" s="6">
        <v>1.98</v>
      </c>
      <c r="B255" s="12">
        <f t="shared" si="27"/>
        <v>6.9542793964608455E-4</v>
      </c>
    </row>
    <row r="256" spans="1:2" ht="15.75" x14ac:dyDescent="0.25">
      <c r="A256" s="7">
        <v>2.0299999999999998</v>
      </c>
      <c r="B256" s="12">
        <f t="shared" si="27"/>
        <v>5.5833116545275015E-4</v>
      </c>
    </row>
    <row r="257" spans="1:2" ht="15.75" x14ac:dyDescent="0.25">
      <c r="A257" s="6">
        <v>2.11</v>
      </c>
      <c r="B257" s="12">
        <f t="shared" si="27"/>
        <v>1.0738976326743414E-2</v>
      </c>
    </row>
    <row r="258" spans="1:2" ht="15.75" x14ac:dyDescent="0.25">
      <c r="A258" s="7">
        <v>1.98</v>
      </c>
      <c r="B258" s="12">
        <f t="shared" ref="B258:B321" si="28">(A258-Media)^2</f>
        <v>6.9542793964608455E-4</v>
      </c>
    </row>
    <row r="259" spans="1:2" ht="15.75" x14ac:dyDescent="0.25">
      <c r="A259" s="6">
        <v>2.0299999999999998</v>
      </c>
      <c r="B259" s="12">
        <f t="shared" si="28"/>
        <v>5.5833116545275015E-4</v>
      </c>
    </row>
    <row r="260" spans="1:2" ht="15.75" x14ac:dyDescent="0.25">
      <c r="A260" s="7">
        <v>1.96</v>
      </c>
      <c r="B260" s="12">
        <f t="shared" si="28"/>
        <v>2.1502666493234167E-3</v>
      </c>
    </row>
    <row r="261" spans="1:2" ht="15.75" x14ac:dyDescent="0.25">
      <c r="A261" s="6">
        <v>2.06</v>
      </c>
      <c r="B261" s="12">
        <f t="shared" si="28"/>
        <v>2.8760731009367705E-3</v>
      </c>
    </row>
    <row r="262" spans="1:2" ht="15.75" x14ac:dyDescent="0.25">
      <c r="A262" s="7">
        <v>1.98</v>
      </c>
      <c r="B262" s="12">
        <f t="shared" si="28"/>
        <v>6.9542793964608455E-4</v>
      </c>
    </row>
    <row r="263" spans="1:2" ht="15.75" x14ac:dyDescent="0.25">
      <c r="A263" s="6">
        <v>1.93</v>
      </c>
      <c r="B263" s="12">
        <f t="shared" si="28"/>
        <v>5.8325247138394177E-3</v>
      </c>
    </row>
    <row r="264" spans="1:2" ht="15.75" x14ac:dyDescent="0.25">
      <c r="A264" s="7">
        <v>2.06</v>
      </c>
      <c r="B264" s="12">
        <f t="shared" si="28"/>
        <v>2.8760731009367705E-3</v>
      </c>
    </row>
    <row r="265" spans="1:2" ht="15.75" x14ac:dyDescent="0.25">
      <c r="A265" s="6">
        <v>1.96</v>
      </c>
      <c r="B265" s="12">
        <f t="shared" si="28"/>
        <v>2.1502666493234167E-3</v>
      </c>
    </row>
    <row r="266" spans="1:2" ht="15.75" x14ac:dyDescent="0.25">
      <c r="A266" s="6">
        <v>1.83</v>
      </c>
      <c r="B266" s="12">
        <f t="shared" si="28"/>
        <v>3.1106718262226031E-2</v>
      </c>
    </row>
    <row r="267" spans="1:2" ht="15.75" x14ac:dyDescent="0.25">
      <c r="A267" s="7">
        <v>2.13</v>
      </c>
      <c r="B267" s="12">
        <f t="shared" si="28"/>
        <v>1.5284137617066085E-2</v>
      </c>
    </row>
    <row r="268" spans="1:2" ht="15.75" x14ac:dyDescent="0.25">
      <c r="A268" s="6">
        <v>2.08</v>
      </c>
      <c r="B268" s="12">
        <f t="shared" si="28"/>
        <v>5.4212343912594455E-3</v>
      </c>
    </row>
    <row r="269" spans="1:2" ht="15.75" x14ac:dyDescent="0.25">
      <c r="A269" s="7">
        <v>1.85</v>
      </c>
      <c r="B269" s="12">
        <f t="shared" si="28"/>
        <v>2.4451879552548701E-2</v>
      </c>
    </row>
    <row r="270" spans="1:2" ht="15.75" x14ac:dyDescent="0.25">
      <c r="A270" s="6">
        <v>2.0099999999999998</v>
      </c>
      <c r="B270" s="12">
        <f t="shared" si="28"/>
        <v>1.3169875130087563E-5</v>
      </c>
    </row>
    <row r="271" spans="1:2" ht="15.75" x14ac:dyDescent="0.25">
      <c r="A271" s="7">
        <v>1.98</v>
      </c>
      <c r="B271" s="12">
        <f t="shared" si="28"/>
        <v>6.9542793964608455E-4</v>
      </c>
    </row>
    <row r="272" spans="1:2" ht="15.75" x14ac:dyDescent="0.25">
      <c r="A272" s="6">
        <v>2.0099999999999998</v>
      </c>
      <c r="B272" s="12">
        <f t="shared" si="28"/>
        <v>1.3169875130087563E-5</v>
      </c>
    </row>
    <row r="273" spans="1:2" ht="15.75" x14ac:dyDescent="0.25">
      <c r="A273" s="7">
        <v>2.06</v>
      </c>
      <c r="B273" s="12">
        <f t="shared" si="28"/>
        <v>2.8760731009367705E-3</v>
      </c>
    </row>
    <row r="274" spans="1:2" ht="15.75" x14ac:dyDescent="0.25">
      <c r="A274" s="6">
        <v>2.11</v>
      </c>
      <c r="B274" s="12">
        <f t="shared" si="28"/>
        <v>1.0738976326743414E-2</v>
      </c>
    </row>
    <row r="275" spans="1:2" ht="15.75" x14ac:dyDescent="0.25">
      <c r="A275" s="7">
        <v>2.11</v>
      </c>
      <c r="B275" s="12">
        <f t="shared" si="28"/>
        <v>1.0738976326743414E-2</v>
      </c>
    </row>
    <row r="276" spans="1:2" ht="15.75" x14ac:dyDescent="0.25">
      <c r="A276" s="6">
        <v>2.13</v>
      </c>
      <c r="B276" s="12">
        <f t="shared" si="28"/>
        <v>1.5284137617066085E-2</v>
      </c>
    </row>
    <row r="277" spans="1:2" ht="15.75" x14ac:dyDescent="0.25">
      <c r="A277" s="7">
        <v>1.98</v>
      </c>
      <c r="B277" s="12">
        <f t="shared" si="28"/>
        <v>6.9542793964608455E-4</v>
      </c>
    </row>
    <row r="278" spans="1:2" ht="15.75" x14ac:dyDescent="0.25">
      <c r="A278" s="6">
        <v>1.96</v>
      </c>
      <c r="B278" s="12">
        <f t="shared" si="28"/>
        <v>2.1502666493234167E-3</v>
      </c>
    </row>
    <row r="279" spans="1:2" ht="15.75" x14ac:dyDescent="0.25">
      <c r="A279" s="7">
        <v>1.96</v>
      </c>
      <c r="B279" s="12">
        <f t="shared" si="28"/>
        <v>2.1502666493234167E-3</v>
      </c>
    </row>
    <row r="280" spans="1:2" ht="15.75" x14ac:dyDescent="0.25">
      <c r="A280" s="6">
        <v>1.93</v>
      </c>
      <c r="B280" s="12">
        <f t="shared" si="28"/>
        <v>5.8325247138394177E-3</v>
      </c>
    </row>
    <row r="281" spans="1:2" ht="15.75" x14ac:dyDescent="0.25">
      <c r="A281" s="7">
        <v>1.96</v>
      </c>
      <c r="B281" s="12">
        <f t="shared" si="28"/>
        <v>2.1502666493234167E-3</v>
      </c>
    </row>
    <row r="282" spans="1:2" ht="15.75" x14ac:dyDescent="0.25">
      <c r="A282" s="6">
        <v>2.0299999999999998</v>
      </c>
      <c r="B282" s="12">
        <f t="shared" si="28"/>
        <v>5.5833116545275015E-4</v>
      </c>
    </row>
    <row r="283" spans="1:2" ht="15.75" x14ac:dyDescent="0.25">
      <c r="A283" s="7">
        <v>2.08</v>
      </c>
      <c r="B283" s="12">
        <f t="shared" si="28"/>
        <v>5.4212343912594455E-3</v>
      </c>
    </row>
    <row r="284" spans="1:2" ht="15.75" x14ac:dyDescent="0.25">
      <c r="A284" s="6">
        <v>1.98</v>
      </c>
      <c r="B284" s="12">
        <f t="shared" si="28"/>
        <v>6.9542793964608455E-4</v>
      </c>
    </row>
    <row r="285" spans="1:2" ht="15.75" x14ac:dyDescent="0.25">
      <c r="A285" s="7">
        <v>1.96</v>
      </c>
      <c r="B285" s="12">
        <f t="shared" si="28"/>
        <v>2.1502666493234167E-3</v>
      </c>
    </row>
    <row r="286" spans="1:2" ht="15.75" x14ac:dyDescent="0.25">
      <c r="A286" s="6">
        <v>1.88</v>
      </c>
      <c r="B286" s="12">
        <f t="shared" si="28"/>
        <v>1.596962148803276E-2</v>
      </c>
    </row>
    <row r="287" spans="1:2" ht="15.75" x14ac:dyDescent="0.25">
      <c r="A287" s="7">
        <v>2.13</v>
      </c>
      <c r="B287" s="12">
        <f t="shared" si="28"/>
        <v>1.5284137617066085E-2</v>
      </c>
    </row>
    <row r="288" spans="1:2" ht="15.75" x14ac:dyDescent="0.25">
      <c r="A288" s="6">
        <v>2.11</v>
      </c>
      <c r="B288" s="12">
        <f t="shared" si="28"/>
        <v>1.0738976326743414E-2</v>
      </c>
    </row>
    <row r="289" spans="1:2" ht="15.75" x14ac:dyDescent="0.25">
      <c r="A289" s="7">
        <v>1.88</v>
      </c>
      <c r="B289" s="12">
        <f t="shared" si="28"/>
        <v>1.596962148803276E-2</v>
      </c>
    </row>
    <row r="290" spans="1:2" ht="15.75" x14ac:dyDescent="0.25">
      <c r="A290" s="6">
        <v>1.96</v>
      </c>
      <c r="B290" s="12">
        <f t="shared" si="28"/>
        <v>2.1502666493234167E-3</v>
      </c>
    </row>
    <row r="291" spans="1:2" ht="15.75" x14ac:dyDescent="0.25">
      <c r="A291" s="7">
        <v>1.85</v>
      </c>
      <c r="B291" s="12">
        <f t="shared" si="28"/>
        <v>2.4451879552548701E-2</v>
      </c>
    </row>
    <row r="292" spans="1:2" ht="15.75" x14ac:dyDescent="0.25">
      <c r="A292" s="6">
        <v>2.06</v>
      </c>
      <c r="B292" s="12">
        <f t="shared" si="28"/>
        <v>2.8760731009367705E-3</v>
      </c>
    </row>
    <row r="293" spans="1:2" ht="15.75" x14ac:dyDescent="0.25">
      <c r="A293" s="7">
        <v>2.0099999999999998</v>
      </c>
      <c r="B293" s="12">
        <f t="shared" si="28"/>
        <v>1.3169875130087563E-5</v>
      </c>
    </row>
    <row r="294" spans="1:2" ht="15.75" x14ac:dyDescent="0.25">
      <c r="A294" s="6">
        <v>2.11</v>
      </c>
      <c r="B294" s="12">
        <f t="shared" si="28"/>
        <v>1.0738976326743414E-2</v>
      </c>
    </row>
    <row r="295" spans="1:2" ht="15.75" x14ac:dyDescent="0.25">
      <c r="A295" s="7">
        <v>1.93</v>
      </c>
      <c r="B295" s="12">
        <f t="shared" si="28"/>
        <v>5.8325247138394177E-3</v>
      </c>
    </row>
    <row r="296" spans="1:2" ht="15.75" x14ac:dyDescent="0.25">
      <c r="A296" s="6">
        <v>1.93</v>
      </c>
      <c r="B296" s="12">
        <f t="shared" si="28"/>
        <v>5.8325247138394177E-3</v>
      </c>
    </row>
    <row r="297" spans="1:2" ht="15.75" x14ac:dyDescent="0.25">
      <c r="A297" s="7">
        <v>2.08</v>
      </c>
      <c r="B297" s="12">
        <f t="shared" si="28"/>
        <v>5.4212343912594455E-3</v>
      </c>
    </row>
    <row r="298" spans="1:2" ht="15.75" x14ac:dyDescent="0.25">
      <c r="A298" s="6">
        <v>1.96</v>
      </c>
      <c r="B298" s="12">
        <f t="shared" si="28"/>
        <v>2.1502666493234167E-3</v>
      </c>
    </row>
    <row r="299" spans="1:2" ht="15.75" x14ac:dyDescent="0.25">
      <c r="A299" s="6">
        <v>2.13</v>
      </c>
      <c r="B299" s="12">
        <f t="shared" si="28"/>
        <v>1.5284137617066085E-2</v>
      </c>
    </row>
    <row r="300" spans="1:2" ht="15.75" x14ac:dyDescent="0.25">
      <c r="A300" s="7">
        <v>2.06</v>
      </c>
      <c r="B300" s="12">
        <f t="shared" si="28"/>
        <v>2.8760731009367705E-3</v>
      </c>
    </row>
    <row r="301" spans="1:2" ht="15.75" x14ac:dyDescent="0.25">
      <c r="A301" s="6">
        <v>2.0099999999999998</v>
      </c>
      <c r="B301" s="12">
        <f t="shared" si="28"/>
        <v>1.3169875130087563E-5</v>
      </c>
    </row>
    <row r="302" spans="1:2" ht="15.75" x14ac:dyDescent="0.25">
      <c r="A302" s="7">
        <v>2.0099999999999998</v>
      </c>
      <c r="B302" s="12">
        <f t="shared" si="28"/>
        <v>1.3169875130087563E-5</v>
      </c>
    </row>
    <row r="303" spans="1:2" ht="15.75" x14ac:dyDescent="0.25">
      <c r="A303" s="6">
        <v>1.93</v>
      </c>
      <c r="B303" s="12">
        <f t="shared" si="28"/>
        <v>5.8325247138394177E-3</v>
      </c>
    </row>
    <row r="304" spans="1:2" ht="15.75" x14ac:dyDescent="0.25">
      <c r="A304" s="7">
        <v>2.06</v>
      </c>
      <c r="B304" s="12">
        <f t="shared" si="28"/>
        <v>2.8760731009367705E-3</v>
      </c>
    </row>
    <row r="305" spans="1:2" ht="15.75" x14ac:dyDescent="0.25">
      <c r="A305" s="6">
        <v>1.83</v>
      </c>
      <c r="B305" s="12">
        <f t="shared" si="28"/>
        <v>3.1106718262226031E-2</v>
      </c>
    </row>
    <row r="306" spans="1:2" ht="15.75" x14ac:dyDescent="0.25">
      <c r="A306" s="7">
        <v>2.08</v>
      </c>
      <c r="B306" s="12">
        <f t="shared" si="28"/>
        <v>5.4212343912594455E-3</v>
      </c>
    </row>
    <row r="307" spans="1:2" ht="15.75" x14ac:dyDescent="0.25">
      <c r="A307" s="6">
        <v>2.16</v>
      </c>
      <c r="B307" s="12">
        <f t="shared" si="28"/>
        <v>2.3601879552550161E-2</v>
      </c>
    </row>
    <row r="308" spans="1:2" ht="15.75" x14ac:dyDescent="0.25">
      <c r="A308" s="7">
        <v>2.06</v>
      </c>
      <c r="B308" s="12">
        <f t="shared" si="28"/>
        <v>2.8760731009367705E-3</v>
      </c>
    </row>
    <row r="309" spans="1:2" ht="15.75" x14ac:dyDescent="0.25">
      <c r="A309" s="6">
        <v>1.98</v>
      </c>
      <c r="B309" s="12">
        <f t="shared" si="28"/>
        <v>6.9542793964608455E-4</v>
      </c>
    </row>
    <row r="310" spans="1:2" ht="15.75" x14ac:dyDescent="0.25">
      <c r="A310" s="7">
        <v>2.0099999999999998</v>
      </c>
      <c r="B310" s="12">
        <f t="shared" si="28"/>
        <v>1.3169875130087563E-5</v>
      </c>
    </row>
    <row r="311" spans="1:2" ht="15.75" x14ac:dyDescent="0.25">
      <c r="A311" s="6">
        <v>1.98</v>
      </c>
      <c r="B311" s="12">
        <f t="shared" si="28"/>
        <v>6.9542793964608455E-4</v>
      </c>
    </row>
    <row r="312" spans="1:2" ht="15.75" x14ac:dyDescent="0.25">
      <c r="A312" s="7">
        <v>2.06</v>
      </c>
      <c r="B312" s="12">
        <f t="shared" si="28"/>
        <v>2.8760731009367705E-3</v>
      </c>
    </row>
    <row r="313" spans="1:2" ht="15.75" x14ac:dyDescent="0.25">
      <c r="A313" s="6">
        <v>1.85</v>
      </c>
      <c r="B313" s="12">
        <f t="shared" si="28"/>
        <v>2.4451879552548701E-2</v>
      </c>
    </row>
    <row r="314" spans="1:2" ht="15.75" x14ac:dyDescent="0.25">
      <c r="A314" s="6">
        <v>2.06</v>
      </c>
      <c r="B314" s="12">
        <f t="shared" si="28"/>
        <v>2.8760731009367705E-3</v>
      </c>
    </row>
    <row r="315" spans="1:2" ht="15.75" x14ac:dyDescent="0.25">
      <c r="A315" s="7">
        <v>2.08</v>
      </c>
      <c r="B315" s="12">
        <f t="shared" si="28"/>
        <v>5.4212343912594455E-3</v>
      </c>
    </row>
    <row r="316" spans="1:2" ht="15.75" x14ac:dyDescent="0.25">
      <c r="A316" s="6">
        <v>2.13</v>
      </c>
      <c r="B316" s="12">
        <f t="shared" si="28"/>
        <v>1.5284137617066085E-2</v>
      </c>
    </row>
    <row r="317" spans="1:2" ht="15.75" x14ac:dyDescent="0.25">
      <c r="A317" s="7">
        <v>1.98</v>
      </c>
      <c r="B317" s="12">
        <f t="shared" si="28"/>
        <v>6.9542793964608455E-4</v>
      </c>
    </row>
    <row r="318" spans="1:2" ht="15.75" x14ac:dyDescent="0.25">
      <c r="A318" s="6">
        <v>2.08</v>
      </c>
      <c r="B318" s="12">
        <f t="shared" si="28"/>
        <v>5.4212343912594455E-3</v>
      </c>
    </row>
    <row r="319" spans="1:2" ht="15.75" x14ac:dyDescent="0.25">
      <c r="A319" s="7">
        <v>2.0299999999999998</v>
      </c>
      <c r="B319" s="12">
        <f t="shared" si="28"/>
        <v>5.5833116545275015E-4</v>
      </c>
    </row>
    <row r="320" spans="1:2" ht="15.75" x14ac:dyDescent="0.25">
      <c r="A320" s="6">
        <v>1.93</v>
      </c>
      <c r="B320" s="12">
        <f t="shared" si="28"/>
        <v>5.8325247138394177E-3</v>
      </c>
    </row>
    <row r="321" spans="1:2" ht="15.75" x14ac:dyDescent="0.25">
      <c r="A321" s="7">
        <v>1.96</v>
      </c>
      <c r="B321" s="12">
        <f t="shared" si="28"/>
        <v>2.1502666493234167E-3</v>
      </c>
    </row>
    <row r="322" spans="1:2" ht="15.75" x14ac:dyDescent="0.25">
      <c r="A322" s="6">
        <v>2.0099999999999998</v>
      </c>
      <c r="B322" s="12">
        <f t="shared" ref="B322:B385" si="29">(A322-Media)^2</f>
        <v>1.3169875130087563E-5</v>
      </c>
    </row>
    <row r="323" spans="1:2" ht="15.75" x14ac:dyDescent="0.25">
      <c r="A323" s="7">
        <v>2.08</v>
      </c>
      <c r="B323" s="12">
        <f t="shared" si="29"/>
        <v>5.4212343912594455E-3</v>
      </c>
    </row>
    <row r="324" spans="1:2" ht="15.75" x14ac:dyDescent="0.25">
      <c r="A324" s="6">
        <v>1.85</v>
      </c>
      <c r="B324" s="12">
        <f t="shared" si="29"/>
        <v>2.4451879552548701E-2</v>
      </c>
    </row>
    <row r="325" spans="1:2" ht="15.75" x14ac:dyDescent="0.25">
      <c r="A325" s="7">
        <v>2.08</v>
      </c>
      <c r="B325" s="12">
        <f t="shared" si="29"/>
        <v>5.4212343912594455E-3</v>
      </c>
    </row>
    <row r="326" spans="1:2" ht="15.75" x14ac:dyDescent="0.25">
      <c r="A326" s="6">
        <v>1.85</v>
      </c>
      <c r="B326" s="12">
        <f t="shared" si="29"/>
        <v>2.4451879552548701E-2</v>
      </c>
    </row>
    <row r="327" spans="1:2" ht="15.75" x14ac:dyDescent="0.25">
      <c r="A327" s="7">
        <v>2.0099999999999998</v>
      </c>
      <c r="B327" s="12">
        <f t="shared" si="29"/>
        <v>1.3169875130087563E-5</v>
      </c>
    </row>
    <row r="328" spans="1:2" ht="15.75" x14ac:dyDescent="0.25">
      <c r="A328" s="6">
        <v>1.98</v>
      </c>
      <c r="B328" s="12">
        <f t="shared" si="29"/>
        <v>6.9542793964608455E-4</v>
      </c>
    </row>
    <row r="329" spans="1:2" ht="15.75" x14ac:dyDescent="0.25">
      <c r="A329" s="7">
        <v>2.11</v>
      </c>
      <c r="B329" s="12">
        <f t="shared" si="29"/>
        <v>1.0738976326743414E-2</v>
      </c>
    </row>
    <row r="330" spans="1:2" ht="15.75" x14ac:dyDescent="0.25">
      <c r="A330" s="6">
        <v>1.98</v>
      </c>
      <c r="B330" s="12">
        <f t="shared" si="29"/>
        <v>6.9542793964608455E-4</v>
      </c>
    </row>
    <row r="331" spans="1:2" ht="15.75" x14ac:dyDescent="0.25">
      <c r="A331" s="6">
        <v>1.93</v>
      </c>
      <c r="B331" s="12">
        <f t="shared" si="29"/>
        <v>5.8325247138394177E-3</v>
      </c>
    </row>
    <row r="332" spans="1:2" ht="15.75" x14ac:dyDescent="0.25">
      <c r="A332" s="7">
        <v>1.96</v>
      </c>
      <c r="B332" s="12">
        <f t="shared" si="29"/>
        <v>2.1502666493234167E-3</v>
      </c>
    </row>
    <row r="333" spans="1:2" ht="15.75" x14ac:dyDescent="0.25">
      <c r="A333" s="6">
        <v>2.11</v>
      </c>
      <c r="B333" s="12">
        <f t="shared" si="29"/>
        <v>1.0738976326743414E-2</v>
      </c>
    </row>
    <row r="334" spans="1:2" ht="15.75" x14ac:dyDescent="0.25">
      <c r="A334" s="7">
        <v>2.0299999999999998</v>
      </c>
      <c r="B334" s="12">
        <f t="shared" si="29"/>
        <v>5.5833116545275015E-4</v>
      </c>
    </row>
    <row r="335" spans="1:2" ht="15.75" x14ac:dyDescent="0.25">
      <c r="A335" s="6">
        <v>1.96</v>
      </c>
      <c r="B335" s="12">
        <f t="shared" si="29"/>
        <v>2.1502666493234167E-3</v>
      </c>
    </row>
    <row r="336" spans="1:2" ht="15.75" x14ac:dyDescent="0.25">
      <c r="A336" s="7">
        <v>2.0299999999999998</v>
      </c>
      <c r="B336" s="12">
        <f t="shared" si="29"/>
        <v>5.5833116545275015E-4</v>
      </c>
    </row>
    <row r="337" spans="1:2" ht="15.75" x14ac:dyDescent="0.25">
      <c r="A337" s="6">
        <v>1.98</v>
      </c>
      <c r="B337" s="12">
        <f t="shared" si="29"/>
        <v>6.9542793964608455E-4</v>
      </c>
    </row>
    <row r="338" spans="1:2" ht="15.75" x14ac:dyDescent="0.25">
      <c r="A338" s="7">
        <v>2.11</v>
      </c>
      <c r="B338" s="12">
        <f t="shared" si="29"/>
        <v>1.0738976326743414E-2</v>
      </c>
    </row>
    <row r="339" spans="1:2" ht="15.75" x14ac:dyDescent="0.25">
      <c r="A339" s="6">
        <v>1.88</v>
      </c>
      <c r="B339" s="12">
        <f t="shared" si="29"/>
        <v>1.596962148803276E-2</v>
      </c>
    </row>
    <row r="340" spans="1:2" ht="15.75" x14ac:dyDescent="0.25">
      <c r="A340" s="7">
        <v>2.11</v>
      </c>
      <c r="B340" s="12">
        <f t="shared" si="29"/>
        <v>1.0738976326743414E-2</v>
      </c>
    </row>
    <row r="341" spans="1:2" ht="15.75" x14ac:dyDescent="0.25">
      <c r="A341" s="6">
        <v>2.08</v>
      </c>
      <c r="B341" s="12">
        <f t="shared" si="29"/>
        <v>5.4212343912594455E-3</v>
      </c>
    </row>
    <row r="342" spans="1:2" ht="15.75" x14ac:dyDescent="0.25">
      <c r="A342" s="7">
        <v>1.85</v>
      </c>
      <c r="B342" s="12">
        <f t="shared" si="29"/>
        <v>2.4451879552548701E-2</v>
      </c>
    </row>
    <row r="343" spans="1:2" ht="15.75" x14ac:dyDescent="0.25">
      <c r="A343" s="6">
        <v>1.98</v>
      </c>
      <c r="B343" s="12">
        <f t="shared" si="29"/>
        <v>6.9542793964608455E-4</v>
      </c>
    </row>
    <row r="344" spans="1:2" ht="15.75" x14ac:dyDescent="0.25">
      <c r="A344" s="7">
        <v>2.06</v>
      </c>
      <c r="B344" s="12">
        <f t="shared" si="29"/>
        <v>2.8760731009367705E-3</v>
      </c>
    </row>
    <row r="345" spans="1:2" ht="15.75" x14ac:dyDescent="0.25">
      <c r="A345" s="6">
        <v>2.06</v>
      </c>
      <c r="B345" s="12">
        <f t="shared" si="29"/>
        <v>2.8760731009367705E-3</v>
      </c>
    </row>
    <row r="346" spans="1:2" ht="15.75" x14ac:dyDescent="0.25">
      <c r="A346" s="7">
        <v>2.0099999999999998</v>
      </c>
      <c r="B346" s="12">
        <f t="shared" si="29"/>
        <v>1.3169875130087563E-5</v>
      </c>
    </row>
    <row r="347" spans="1:2" ht="15.75" x14ac:dyDescent="0.25">
      <c r="A347" s="6">
        <v>1.93</v>
      </c>
      <c r="B347" s="12">
        <f t="shared" si="29"/>
        <v>5.8325247138394177E-3</v>
      </c>
    </row>
    <row r="348" spans="1:2" ht="15.75" x14ac:dyDescent="0.25">
      <c r="A348" s="6">
        <v>1.93</v>
      </c>
      <c r="B348" s="12">
        <f t="shared" si="29"/>
        <v>5.8325247138394177E-3</v>
      </c>
    </row>
    <row r="349" spans="1:2" ht="15.75" x14ac:dyDescent="0.25">
      <c r="A349" s="7">
        <v>2.08</v>
      </c>
      <c r="B349" s="12">
        <f t="shared" si="29"/>
        <v>5.4212343912594455E-3</v>
      </c>
    </row>
    <row r="350" spans="1:2" ht="15.75" x14ac:dyDescent="0.25">
      <c r="A350" s="6">
        <v>1.93</v>
      </c>
      <c r="B350" s="12">
        <f t="shared" si="29"/>
        <v>5.8325247138394177E-3</v>
      </c>
    </row>
    <row r="351" spans="1:2" ht="15.75" x14ac:dyDescent="0.25">
      <c r="A351" s="7">
        <v>2.0099999999999998</v>
      </c>
      <c r="B351" s="12">
        <f t="shared" si="29"/>
        <v>1.3169875130087563E-5</v>
      </c>
    </row>
    <row r="352" spans="1:2" ht="15.75" x14ac:dyDescent="0.25">
      <c r="A352" s="6">
        <v>1.98</v>
      </c>
      <c r="B352" s="12">
        <f t="shared" si="29"/>
        <v>6.9542793964608455E-4</v>
      </c>
    </row>
    <row r="353" spans="1:2" ht="15.75" x14ac:dyDescent="0.25">
      <c r="A353" s="7">
        <v>1.93</v>
      </c>
      <c r="B353" s="12">
        <f t="shared" si="29"/>
        <v>5.8325247138394177E-3</v>
      </c>
    </row>
    <row r="354" spans="1:2" ht="15.75" x14ac:dyDescent="0.25">
      <c r="A354" s="6">
        <v>2.06</v>
      </c>
      <c r="B354" s="12">
        <f t="shared" si="29"/>
        <v>2.8760731009367705E-3</v>
      </c>
    </row>
    <row r="355" spans="1:2" ht="15.75" x14ac:dyDescent="0.25">
      <c r="A355" s="7">
        <v>2.0299999999999998</v>
      </c>
      <c r="B355" s="12">
        <f t="shared" si="29"/>
        <v>5.5833116545275015E-4</v>
      </c>
    </row>
    <row r="356" spans="1:2" ht="15.75" x14ac:dyDescent="0.25">
      <c r="A356" s="6">
        <v>2.11</v>
      </c>
      <c r="B356" s="12">
        <f t="shared" si="29"/>
        <v>1.0738976326743414E-2</v>
      </c>
    </row>
    <row r="357" spans="1:2" ht="15.75" x14ac:dyDescent="0.25">
      <c r="A357" s="7">
        <v>2.06</v>
      </c>
      <c r="B357" s="12">
        <f t="shared" si="29"/>
        <v>2.8760731009367705E-3</v>
      </c>
    </row>
    <row r="358" spans="1:2" ht="15.75" x14ac:dyDescent="0.25">
      <c r="A358" s="6">
        <v>1.96</v>
      </c>
      <c r="B358" s="12">
        <f t="shared" si="29"/>
        <v>2.1502666493234167E-3</v>
      </c>
    </row>
    <row r="359" spans="1:2" ht="15.75" x14ac:dyDescent="0.25">
      <c r="A359" s="7">
        <v>1.96</v>
      </c>
      <c r="B359" s="12">
        <f t="shared" si="29"/>
        <v>2.1502666493234167E-3</v>
      </c>
    </row>
    <row r="360" spans="1:2" ht="15.75" x14ac:dyDescent="0.25">
      <c r="A360" s="6">
        <v>2.11</v>
      </c>
      <c r="B360" s="12">
        <f t="shared" si="29"/>
        <v>1.0738976326743414E-2</v>
      </c>
    </row>
    <row r="361" spans="1:2" ht="15.75" x14ac:dyDescent="0.25">
      <c r="A361" s="7">
        <v>1.9</v>
      </c>
      <c r="B361" s="12">
        <f t="shared" si="29"/>
        <v>1.1314782778355421E-2</v>
      </c>
    </row>
    <row r="362" spans="1:2" ht="15.75" x14ac:dyDescent="0.25">
      <c r="A362" s="6">
        <v>2.0099999999999998</v>
      </c>
      <c r="B362" s="12">
        <f t="shared" si="29"/>
        <v>1.3169875130087563E-5</v>
      </c>
    </row>
    <row r="363" spans="1:2" ht="15.75" x14ac:dyDescent="0.25">
      <c r="A363" s="7">
        <v>2.0299999999999998</v>
      </c>
      <c r="B363" s="12">
        <f t="shared" si="29"/>
        <v>5.5833116545275015E-4</v>
      </c>
    </row>
    <row r="364" spans="1:2" ht="15.75" x14ac:dyDescent="0.25">
      <c r="A364" s="6">
        <v>1.85</v>
      </c>
      <c r="B364" s="12">
        <f t="shared" si="29"/>
        <v>2.4451879552548701E-2</v>
      </c>
    </row>
    <row r="365" spans="1:2" ht="15.75" x14ac:dyDescent="0.25">
      <c r="A365" s="6">
        <v>1.9</v>
      </c>
      <c r="B365" s="12">
        <f t="shared" si="29"/>
        <v>1.1314782778355421E-2</v>
      </c>
    </row>
    <row r="366" spans="1:2" ht="15.75" x14ac:dyDescent="0.25">
      <c r="A366" s="7">
        <v>1.9</v>
      </c>
      <c r="B366" s="12">
        <f t="shared" si="29"/>
        <v>1.1314782778355421E-2</v>
      </c>
    </row>
    <row r="367" spans="1:2" ht="15.75" x14ac:dyDescent="0.25">
      <c r="A367" s="6">
        <v>2.13</v>
      </c>
      <c r="B367" s="12">
        <f t="shared" si="29"/>
        <v>1.5284137617066085E-2</v>
      </c>
    </row>
    <row r="368" spans="1:2" ht="15.75" x14ac:dyDescent="0.25">
      <c r="A368" s="7">
        <v>1.96</v>
      </c>
      <c r="B368" s="12">
        <f t="shared" si="29"/>
        <v>2.1502666493234167E-3</v>
      </c>
    </row>
    <row r="369" spans="1:2" ht="15.75" x14ac:dyDescent="0.25">
      <c r="A369" s="6">
        <v>2.13</v>
      </c>
      <c r="B369" s="12">
        <f t="shared" si="29"/>
        <v>1.5284137617066085E-2</v>
      </c>
    </row>
    <row r="370" spans="1:2" ht="15.75" x14ac:dyDescent="0.25">
      <c r="A370" s="7">
        <v>2.0299999999999998</v>
      </c>
      <c r="B370" s="12">
        <f t="shared" si="29"/>
        <v>5.5833116545275015E-4</v>
      </c>
    </row>
    <row r="371" spans="1:2" ht="15.75" x14ac:dyDescent="0.25">
      <c r="A371" s="6">
        <v>2.13</v>
      </c>
      <c r="B371" s="12">
        <f t="shared" si="29"/>
        <v>1.5284137617066085E-2</v>
      </c>
    </row>
    <row r="372" spans="1:2" ht="15.75" x14ac:dyDescent="0.25">
      <c r="A372" s="7">
        <v>2.11</v>
      </c>
      <c r="B372" s="12">
        <f t="shared" si="29"/>
        <v>1.0738976326743414E-2</v>
      </c>
    </row>
    <row r="373" spans="1:2" ht="15.75" x14ac:dyDescent="0.25">
      <c r="A373" s="6">
        <v>1.93</v>
      </c>
      <c r="B373" s="12">
        <f t="shared" si="29"/>
        <v>5.8325247138394177E-3</v>
      </c>
    </row>
    <row r="374" spans="1:2" ht="15.75" x14ac:dyDescent="0.25">
      <c r="A374" s="7">
        <v>1.98</v>
      </c>
      <c r="B374" s="12">
        <f t="shared" si="29"/>
        <v>6.9542793964608455E-4</v>
      </c>
    </row>
    <row r="375" spans="1:2" ht="15.75" x14ac:dyDescent="0.25">
      <c r="A375" s="6">
        <v>2.0299999999999998</v>
      </c>
      <c r="B375" s="12">
        <f t="shared" si="29"/>
        <v>5.5833116545275015E-4</v>
      </c>
    </row>
    <row r="376" spans="1:2" ht="15.75" x14ac:dyDescent="0.25">
      <c r="A376" s="7">
        <v>2.13</v>
      </c>
      <c r="B376" s="12">
        <f t="shared" si="29"/>
        <v>1.5284137617066085E-2</v>
      </c>
    </row>
    <row r="377" spans="1:2" ht="15.75" x14ac:dyDescent="0.25">
      <c r="A377" s="6">
        <v>2.0299999999999998</v>
      </c>
      <c r="B377" s="12">
        <f t="shared" si="29"/>
        <v>5.5833116545275015E-4</v>
      </c>
    </row>
    <row r="378" spans="1:2" ht="15.75" x14ac:dyDescent="0.25">
      <c r="A378" s="7">
        <v>1.98</v>
      </c>
      <c r="B378" s="12">
        <f t="shared" si="29"/>
        <v>6.9542793964608455E-4</v>
      </c>
    </row>
    <row r="379" spans="1:2" ht="15.75" x14ac:dyDescent="0.25">
      <c r="A379" s="6">
        <v>2.16</v>
      </c>
      <c r="B379" s="12">
        <f t="shared" si="29"/>
        <v>2.3601879552550161E-2</v>
      </c>
    </row>
    <row r="380" spans="1:2" ht="15.75" x14ac:dyDescent="0.25">
      <c r="A380" s="7">
        <v>2.0299999999999998</v>
      </c>
      <c r="B380" s="12">
        <f t="shared" si="29"/>
        <v>5.5833116545275015E-4</v>
      </c>
    </row>
    <row r="381" spans="1:2" ht="15.75" x14ac:dyDescent="0.25">
      <c r="A381" s="6">
        <v>1.98</v>
      </c>
      <c r="B381" s="12">
        <f t="shared" si="29"/>
        <v>6.9542793964608455E-4</v>
      </c>
    </row>
    <row r="382" spans="1:2" ht="15.75" x14ac:dyDescent="0.25">
      <c r="A382" s="7">
        <v>1.93</v>
      </c>
      <c r="B382" s="12">
        <f t="shared" si="29"/>
        <v>5.8325247138394177E-3</v>
      </c>
    </row>
    <row r="383" spans="1:2" ht="15.75" x14ac:dyDescent="0.25">
      <c r="A383" s="6">
        <v>1.93</v>
      </c>
      <c r="B383" s="12">
        <f t="shared" si="29"/>
        <v>5.8325247138394177E-3</v>
      </c>
    </row>
    <row r="384" spans="1:2" ht="15.75" x14ac:dyDescent="0.25">
      <c r="A384" s="7">
        <v>2.0099999999999998</v>
      </c>
      <c r="B384" s="12">
        <f t="shared" si="29"/>
        <v>1.3169875130087563E-5</v>
      </c>
    </row>
    <row r="385" spans="1:2" ht="15.75" x14ac:dyDescent="0.25">
      <c r="A385" s="6">
        <v>2.16</v>
      </c>
      <c r="B385" s="12">
        <f t="shared" si="29"/>
        <v>2.3601879552550161E-2</v>
      </c>
    </row>
    <row r="386" spans="1:2" ht="15.75" x14ac:dyDescent="0.25">
      <c r="A386" s="7">
        <v>2.08</v>
      </c>
      <c r="B386" s="12">
        <f t="shared" ref="B386:B449" si="30">(A386-Media)^2</f>
        <v>5.4212343912594455E-3</v>
      </c>
    </row>
    <row r="387" spans="1:2" ht="15.75" x14ac:dyDescent="0.25">
      <c r="A387" s="6">
        <v>2.13</v>
      </c>
      <c r="B387" s="12">
        <f t="shared" si="30"/>
        <v>1.5284137617066085E-2</v>
      </c>
    </row>
    <row r="388" spans="1:2" ht="15.75" x14ac:dyDescent="0.25">
      <c r="A388" s="7">
        <v>2.0099999999999998</v>
      </c>
      <c r="B388" s="12">
        <f t="shared" si="30"/>
        <v>1.3169875130087563E-5</v>
      </c>
    </row>
    <row r="389" spans="1:2" ht="15.75" x14ac:dyDescent="0.25">
      <c r="A389" s="6">
        <v>2.06</v>
      </c>
      <c r="B389" s="12">
        <f t="shared" si="30"/>
        <v>2.8760731009367705E-3</v>
      </c>
    </row>
    <row r="390" spans="1:2" ht="15.75" x14ac:dyDescent="0.25">
      <c r="A390" s="7">
        <v>2.08</v>
      </c>
      <c r="B390" s="12">
        <f t="shared" si="30"/>
        <v>5.4212343912594455E-3</v>
      </c>
    </row>
    <row r="391" spans="1:2" ht="15.75" x14ac:dyDescent="0.25">
      <c r="A391" s="6">
        <v>1.96</v>
      </c>
      <c r="B391" s="12">
        <f t="shared" si="30"/>
        <v>2.1502666493234167E-3</v>
      </c>
    </row>
    <row r="392" spans="1:2" ht="15.75" x14ac:dyDescent="0.25">
      <c r="A392" s="7">
        <v>2.06</v>
      </c>
      <c r="B392" s="12">
        <f t="shared" si="30"/>
        <v>2.8760731009367705E-3</v>
      </c>
    </row>
    <row r="393" spans="1:2" ht="15.75" x14ac:dyDescent="0.25">
      <c r="A393" s="6">
        <v>1.88</v>
      </c>
      <c r="B393" s="12">
        <f t="shared" si="30"/>
        <v>1.596962148803276E-2</v>
      </c>
    </row>
    <row r="394" spans="1:2" ht="15.75" x14ac:dyDescent="0.25">
      <c r="A394" s="7">
        <v>1.9</v>
      </c>
      <c r="B394" s="12">
        <f t="shared" si="30"/>
        <v>1.1314782778355421E-2</v>
      </c>
    </row>
    <row r="395" spans="1:2" ht="15.75" x14ac:dyDescent="0.25">
      <c r="A395" s="6">
        <v>1.93</v>
      </c>
      <c r="B395" s="12">
        <f t="shared" si="30"/>
        <v>5.8325247138394177E-3</v>
      </c>
    </row>
    <row r="396" spans="1:2" ht="15.75" x14ac:dyDescent="0.25">
      <c r="A396" s="7">
        <v>1.8</v>
      </c>
      <c r="B396" s="12">
        <f t="shared" si="30"/>
        <v>4.258897632674203E-2</v>
      </c>
    </row>
    <row r="397" spans="1:2" ht="15.75" x14ac:dyDescent="0.25">
      <c r="A397" s="6">
        <v>1.93</v>
      </c>
      <c r="B397" s="12">
        <f t="shared" si="30"/>
        <v>5.8325247138394177E-3</v>
      </c>
    </row>
    <row r="398" spans="1:2" ht="15.75" x14ac:dyDescent="0.25">
      <c r="A398" s="7">
        <v>1.96</v>
      </c>
      <c r="B398" s="12">
        <f t="shared" si="30"/>
        <v>2.1502666493234167E-3</v>
      </c>
    </row>
    <row r="399" spans="1:2" ht="15.75" x14ac:dyDescent="0.25">
      <c r="A399" s="6">
        <v>2.11</v>
      </c>
      <c r="B399" s="12">
        <f t="shared" si="30"/>
        <v>1.0738976326743414E-2</v>
      </c>
    </row>
    <row r="400" spans="1:2" ht="15.75" x14ac:dyDescent="0.25">
      <c r="A400" s="7">
        <v>1.98</v>
      </c>
      <c r="B400" s="12">
        <f t="shared" si="30"/>
        <v>6.9542793964608455E-4</v>
      </c>
    </row>
    <row r="401" spans="1:2" ht="15.75" x14ac:dyDescent="0.25">
      <c r="A401" s="6">
        <v>2.11</v>
      </c>
      <c r="B401" s="12">
        <f t="shared" si="30"/>
        <v>1.0738976326743414E-2</v>
      </c>
    </row>
    <row r="402" spans="1:2" ht="15.75" x14ac:dyDescent="0.25">
      <c r="A402" s="7">
        <v>2.08</v>
      </c>
      <c r="B402" s="12">
        <f t="shared" si="30"/>
        <v>5.4212343912594455E-3</v>
      </c>
    </row>
    <row r="403" spans="1:2" ht="15.75" x14ac:dyDescent="0.25">
      <c r="A403" s="6">
        <v>1.83</v>
      </c>
      <c r="B403" s="12">
        <f t="shared" si="30"/>
        <v>3.1106718262226031E-2</v>
      </c>
    </row>
    <row r="404" spans="1:2" ht="15.75" x14ac:dyDescent="0.25">
      <c r="A404" s="7">
        <v>2.0299999999999998</v>
      </c>
      <c r="B404" s="12">
        <f t="shared" si="30"/>
        <v>5.5833116545275015E-4</v>
      </c>
    </row>
    <row r="405" spans="1:2" ht="15.75" x14ac:dyDescent="0.25">
      <c r="A405" s="6">
        <v>2.0099999999999998</v>
      </c>
      <c r="B405" s="12">
        <f t="shared" si="30"/>
        <v>1.3169875130087563E-5</v>
      </c>
    </row>
    <row r="406" spans="1:2" ht="15.75" x14ac:dyDescent="0.25">
      <c r="A406" s="7">
        <v>2.11</v>
      </c>
      <c r="B406" s="12">
        <f t="shared" si="30"/>
        <v>1.0738976326743414E-2</v>
      </c>
    </row>
    <row r="407" spans="1:2" ht="15.75" x14ac:dyDescent="0.25">
      <c r="A407" s="6">
        <v>1.96</v>
      </c>
      <c r="B407" s="12">
        <f t="shared" si="30"/>
        <v>2.1502666493234167E-3</v>
      </c>
    </row>
    <row r="408" spans="1:2" ht="15.75" x14ac:dyDescent="0.25">
      <c r="A408" s="7">
        <v>1.75</v>
      </c>
      <c r="B408" s="12">
        <f t="shared" si="30"/>
        <v>6.5726073100935381E-2</v>
      </c>
    </row>
    <row r="409" spans="1:2" ht="15.75" x14ac:dyDescent="0.25">
      <c r="A409" s="6">
        <v>2.0299999999999998</v>
      </c>
      <c r="B409" s="12">
        <f t="shared" si="30"/>
        <v>5.5833116545275015E-4</v>
      </c>
    </row>
    <row r="410" spans="1:2" ht="15.75" x14ac:dyDescent="0.25">
      <c r="A410" s="7">
        <v>1.98</v>
      </c>
      <c r="B410" s="12">
        <f t="shared" si="30"/>
        <v>6.9542793964608455E-4</v>
      </c>
    </row>
    <row r="411" spans="1:2" ht="15.75" x14ac:dyDescent="0.25">
      <c r="A411" s="6">
        <v>1.88</v>
      </c>
      <c r="B411" s="12">
        <f t="shared" si="30"/>
        <v>1.596962148803276E-2</v>
      </c>
    </row>
    <row r="412" spans="1:2" ht="15.75" x14ac:dyDescent="0.25">
      <c r="A412" s="7">
        <v>1.83</v>
      </c>
      <c r="B412" s="12">
        <f t="shared" si="30"/>
        <v>3.1106718262226031E-2</v>
      </c>
    </row>
    <row r="413" spans="1:2" ht="15.75" x14ac:dyDescent="0.25">
      <c r="A413" s="6">
        <v>1.96</v>
      </c>
      <c r="B413" s="12">
        <f t="shared" si="30"/>
        <v>2.1502666493234167E-3</v>
      </c>
    </row>
    <row r="414" spans="1:2" ht="15.75" x14ac:dyDescent="0.25">
      <c r="A414" s="6">
        <v>1.85</v>
      </c>
      <c r="B414" s="12">
        <f t="shared" si="30"/>
        <v>2.4451879552548701E-2</v>
      </c>
    </row>
    <row r="415" spans="1:2" ht="15.75" x14ac:dyDescent="0.25">
      <c r="A415" s="7">
        <v>2.16</v>
      </c>
      <c r="B415" s="12">
        <f t="shared" si="30"/>
        <v>2.3601879552550161E-2</v>
      </c>
    </row>
    <row r="416" spans="1:2" ht="15.75" x14ac:dyDescent="0.25">
      <c r="A416" s="6">
        <v>2.08</v>
      </c>
      <c r="B416" s="12">
        <f t="shared" si="30"/>
        <v>5.4212343912594455E-3</v>
      </c>
    </row>
    <row r="417" spans="1:2" ht="15.75" x14ac:dyDescent="0.25">
      <c r="A417" s="7">
        <v>1.93</v>
      </c>
      <c r="B417" s="12">
        <f t="shared" si="30"/>
        <v>5.8325247138394177E-3</v>
      </c>
    </row>
    <row r="418" spans="1:2" ht="15.75" x14ac:dyDescent="0.25">
      <c r="A418" s="6">
        <v>1.83</v>
      </c>
      <c r="B418" s="12">
        <f t="shared" si="30"/>
        <v>3.1106718262226031E-2</v>
      </c>
    </row>
    <row r="419" spans="1:2" ht="15.75" x14ac:dyDescent="0.25">
      <c r="A419" s="7">
        <v>2.0099999999999998</v>
      </c>
      <c r="B419" s="12">
        <f t="shared" si="30"/>
        <v>1.3169875130087563E-5</v>
      </c>
    </row>
    <row r="420" spans="1:2" ht="15.75" x14ac:dyDescent="0.25">
      <c r="A420" s="6">
        <v>2.0099999999999998</v>
      </c>
      <c r="B420" s="12">
        <f t="shared" si="30"/>
        <v>1.3169875130087563E-5</v>
      </c>
    </row>
    <row r="421" spans="1:2" ht="15.75" x14ac:dyDescent="0.25">
      <c r="A421" s="7">
        <v>2.0099999999999998</v>
      </c>
      <c r="B421" s="12">
        <f t="shared" si="30"/>
        <v>1.3169875130087563E-5</v>
      </c>
    </row>
    <row r="422" spans="1:2" ht="15.75" x14ac:dyDescent="0.25">
      <c r="A422" s="6">
        <v>2.06</v>
      </c>
      <c r="B422" s="12">
        <f t="shared" si="30"/>
        <v>2.8760731009367705E-3</v>
      </c>
    </row>
    <row r="423" spans="1:2" ht="15.75" x14ac:dyDescent="0.25">
      <c r="A423" s="7">
        <v>2.0299999999999998</v>
      </c>
      <c r="B423" s="12">
        <f t="shared" si="30"/>
        <v>5.5833116545275015E-4</v>
      </c>
    </row>
    <row r="424" spans="1:2" ht="15.75" x14ac:dyDescent="0.25">
      <c r="A424" s="6">
        <v>2.08</v>
      </c>
      <c r="B424" s="12">
        <f t="shared" si="30"/>
        <v>5.4212343912594455E-3</v>
      </c>
    </row>
    <row r="425" spans="1:2" ht="15.75" x14ac:dyDescent="0.25">
      <c r="A425" s="7">
        <v>2.0099999999999998</v>
      </c>
      <c r="B425" s="12">
        <f t="shared" si="30"/>
        <v>1.3169875130087563E-5</v>
      </c>
    </row>
    <row r="426" spans="1:2" ht="15.75" x14ac:dyDescent="0.25">
      <c r="A426" s="6">
        <v>1.93</v>
      </c>
      <c r="B426" s="12">
        <f t="shared" si="30"/>
        <v>5.8325247138394177E-3</v>
      </c>
    </row>
    <row r="427" spans="1:2" ht="15.75" x14ac:dyDescent="0.25">
      <c r="A427" s="7">
        <v>2.11</v>
      </c>
      <c r="B427" s="12">
        <f t="shared" si="30"/>
        <v>1.0738976326743414E-2</v>
      </c>
    </row>
    <row r="428" spans="1:2" ht="15.75" x14ac:dyDescent="0.25">
      <c r="A428" s="6">
        <v>1.96</v>
      </c>
      <c r="B428" s="12">
        <f t="shared" si="30"/>
        <v>2.1502666493234167E-3</v>
      </c>
    </row>
    <row r="429" spans="1:2" ht="15.75" x14ac:dyDescent="0.25">
      <c r="A429" s="7">
        <v>2.0299999999999998</v>
      </c>
      <c r="B429" s="12">
        <f t="shared" si="30"/>
        <v>5.5833116545275015E-4</v>
      </c>
    </row>
    <row r="430" spans="1:2" ht="15.75" x14ac:dyDescent="0.25">
      <c r="A430" s="4">
        <v>2.0299999999999998</v>
      </c>
      <c r="B430" s="12">
        <f t="shared" si="30"/>
        <v>5.5833116545275015E-4</v>
      </c>
    </row>
    <row r="431" spans="1:2" ht="15.75" x14ac:dyDescent="0.25">
      <c r="A431" s="5">
        <v>2.11</v>
      </c>
      <c r="B431" s="12">
        <f t="shared" si="30"/>
        <v>1.0738976326743414E-2</v>
      </c>
    </row>
    <row r="432" spans="1:2" ht="15.75" x14ac:dyDescent="0.25">
      <c r="A432" s="4">
        <v>1.85</v>
      </c>
      <c r="B432" s="12">
        <f t="shared" si="30"/>
        <v>2.4451879552548701E-2</v>
      </c>
    </row>
    <row r="433" spans="1:2" ht="15.75" x14ac:dyDescent="0.25">
      <c r="A433" s="5">
        <v>2.13</v>
      </c>
      <c r="B433" s="12">
        <f t="shared" si="30"/>
        <v>1.5284137617066085E-2</v>
      </c>
    </row>
    <row r="434" spans="1:2" ht="15.75" x14ac:dyDescent="0.25">
      <c r="A434" s="4">
        <v>1.9</v>
      </c>
      <c r="B434" s="12">
        <f t="shared" si="30"/>
        <v>1.1314782778355421E-2</v>
      </c>
    </row>
    <row r="435" spans="1:2" ht="15.75" x14ac:dyDescent="0.25">
      <c r="A435" s="5">
        <v>2.08</v>
      </c>
      <c r="B435" s="12">
        <f t="shared" si="30"/>
        <v>5.4212343912594455E-3</v>
      </c>
    </row>
    <row r="436" spans="1:2" ht="15.75" x14ac:dyDescent="0.25">
      <c r="A436" s="4">
        <v>2.13</v>
      </c>
      <c r="B436" s="12">
        <f t="shared" si="30"/>
        <v>1.5284137617066085E-2</v>
      </c>
    </row>
    <row r="437" spans="1:2" ht="15.75" x14ac:dyDescent="0.25">
      <c r="A437" s="5">
        <v>2.08</v>
      </c>
      <c r="B437" s="12">
        <f t="shared" si="30"/>
        <v>5.4212343912594455E-3</v>
      </c>
    </row>
    <row r="438" spans="1:2" ht="15.75" x14ac:dyDescent="0.25">
      <c r="A438" s="4">
        <v>1.93</v>
      </c>
      <c r="B438" s="12">
        <f t="shared" si="30"/>
        <v>5.8325247138394177E-3</v>
      </c>
    </row>
    <row r="439" spans="1:2" ht="15.75" x14ac:dyDescent="0.25">
      <c r="A439" s="5">
        <v>1.96</v>
      </c>
      <c r="B439" s="12">
        <f t="shared" si="30"/>
        <v>2.1502666493234167E-3</v>
      </c>
    </row>
    <row r="440" spans="1:2" ht="15.75" x14ac:dyDescent="0.25">
      <c r="A440" s="4">
        <v>1.93</v>
      </c>
      <c r="B440" s="12">
        <f t="shared" si="30"/>
        <v>5.8325247138394177E-3</v>
      </c>
    </row>
    <row r="441" spans="1:2" ht="15.75" x14ac:dyDescent="0.25">
      <c r="A441" s="5">
        <v>2.16</v>
      </c>
      <c r="B441" s="12">
        <f t="shared" si="30"/>
        <v>2.3601879552550161E-2</v>
      </c>
    </row>
    <row r="442" spans="1:2" ht="15.75" x14ac:dyDescent="0.25">
      <c r="A442" s="4">
        <v>2.0099999999999998</v>
      </c>
      <c r="B442" s="12">
        <f t="shared" si="30"/>
        <v>1.3169875130087563E-5</v>
      </c>
    </row>
    <row r="443" spans="1:2" ht="15.75" x14ac:dyDescent="0.25">
      <c r="A443" s="5">
        <v>1.98</v>
      </c>
      <c r="B443" s="12">
        <f t="shared" si="30"/>
        <v>6.9542793964608455E-4</v>
      </c>
    </row>
    <row r="444" spans="1:2" ht="15.75" x14ac:dyDescent="0.25">
      <c r="A444" s="4">
        <v>2.0099999999999998</v>
      </c>
      <c r="B444" s="12">
        <f t="shared" si="30"/>
        <v>1.3169875130087563E-5</v>
      </c>
    </row>
    <row r="445" spans="1:2" ht="15.75" x14ac:dyDescent="0.25">
      <c r="A445" s="5">
        <v>1.8</v>
      </c>
      <c r="B445" s="12">
        <f t="shared" si="30"/>
        <v>4.258897632674203E-2</v>
      </c>
    </row>
    <row r="446" spans="1:2" ht="15.75" x14ac:dyDescent="0.25">
      <c r="A446" s="4">
        <v>2.0299999999999998</v>
      </c>
      <c r="B446" s="12">
        <f t="shared" si="30"/>
        <v>5.5833116545275015E-4</v>
      </c>
    </row>
    <row r="447" spans="1:2" ht="15.75" x14ac:dyDescent="0.25">
      <c r="A447" s="6">
        <v>2.0099999999999998</v>
      </c>
      <c r="B447" s="12">
        <f t="shared" si="30"/>
        <v>1.3169875130087563E-5</v>
      </c>
    </row>
    <row r="448" spans="1:2" ht="15.75" x14ac:dyDescent="0.25">
      <c r="A448" s="7">
        <v>2.11</v>
      </c>
      <c r="B448" s="12">
        <f t="shared" si="30"/>
        <v>1.0738976326743414E-2</v>
      </c>
    </row>
    <row r="449" spans="1:2" ht="15.75" x14ac:dyDescent="0.25">
      <c r="A449" s="6">
        <v>2.0299999999999998</v>
      </c>
      <c r="B449" s="12">
        <f t="shared" si="30"/>
        <v>5.5833116545275015E-4</v>
      </c>
    </row>
    <row r="450" spans="1:2" ht="15.75" x14ac:dyDescent="0.25">
      <c r="A450" s="7">
        <v>1.83</v>
      </c>
      <c r="B450" s="12">
        <f t="shared" ref="B450:B497" si="31">(A450-Media)^2</f>
        <v>3.1106718262226031E-2</v>
      </c>
    </row>
    <row r="451" spans="1:2" ht="15.75" x14ac:dyDescent="0.25">
      <c r="A451" s="6">
        <v>2.0299999999999998</v>
      </c>
      <c r="B451" s="12">
        <f t="shared" si="31"/>
        <v>5.5833116545275015E-4</v>
      </c>
    </row>
    <row r="452" spans="1:2" ht="15.75" x14ac:dyDescent="0.25">
      <c r="A452" s="7">
        <v>1.96</v>
      </c>
      <c r="B452" s="12">
        <f t="shared" si="31"/>
        <v>2.1502666493234167E-3</v>
      </c>
    </row>
    <row r="453" spans="1:2" ht="15.75" x14ac:dyDescent="0.25">
      <c r="A453" s="6">
        <v>2.08</v>
      </c>
      <c r="B453" s="12">
        <f t="shared" si="31"/>
        <v>5.4212343912594455E-3</v>
      </c>
    </row>
    <row r="454" spans="1:2" ht="15.75" x14ac:dyDescent="0.25">
      <c r="A454" s="7">
        <v>2.13</v>
      </c>
      <c r="B454" s="12">
        <f t="shared" si="31"/>
        <v>1.5284137617066085E-2</v>
      </c>
    </row>
    <row r="455" spans="1:2" ht="15.75" x14ac:dyDescent="0.25">
      <c r="A455" s="6">
        <v>1.9</v>
      </c>
      <c r="B455" s="12">
        <f t="shared" si="31"/>
        <v>1.1314782778355421E-2</v>
      </c>
    </row>
    <row r="456" spans="1:2" ht="15.75" x14ac:dyDescent="0.25">
      <c r="A456" s="7">
        <v>1.96</v>
      </c>
      <c r="B456" s="12">
        <f t="shared" si="31"/>
        <v>2.1502666493234167E-3</v>
      </c>
    </row>
    <row r="457" spans="1:2" ht="15.75" x14ac:dyDescent="0.25">
      <c r="A457" s="6">
        <v>2.08</v>
      </c>
      <c r="B457" s="12">
        <f t="shared" si="31"/>
        <v>5.4212343912594455E-3</v>
      </c>
    </row>
    <row r="458" spans="1:2" ht="15.75" x14ac:dyDescent="0.25">
      <c r="A458" s="7">
        <v>1.96</v>
      </c>
      <c r="B458" s="12">
        <f t="shared" si="31"/>
        <v>2.1502666493234167E-3</v>
      </c>
    </row>
    <row r="459" spans="1:2" ht="15.75" x14ac:dyDescent="0.25">
      <c r="A459" s="6">
        <v>1.98</v>
      </c>
      <c r="B459" s="12">
        <f t="shared" si="31"/>
        <v>6.9542793964608455E-4</v>
      </c>
    </row>
    <row r="460" spans="1:2" ht="15.75" x14ac:dyDescent="0.25">
      <c r="A460" s="7">
        <v>1.93</v>
      </c>
      <c r="B460" s="12">
        <f t="shared" si="31"/>
        <v>5.8325247138394177E-3</v>
      </c>
    </row>
    <row r="461" spans="1:2" ht="15.75" x14ac:dyDescent="0.25">
      <c r="A461" s="6">
        <v>2.08</v>
      </c>
      <c r="B461" s="12">
        <f t="shared" si="31"/>
        <v>5.4212343912594455E-3</v>
      </c>
    </row>
    <row r="462" spans="1:2" ht="15.75" x14ac:dyDescent="0.25">
      <c r="A462" s="7">
        <v>2.08</v>
      </c>
      <c r="B462" s="12">
        <f t="shared" si="31"/>
        <v>5.4212343912594455E-3</v>
      </c>
    </row>
    <row r="463" spans="1:2" ht="15.75" x14ac:dyDescent="0.25">
      <c r="A463" s="6">
        <v>1.93</v>
      </c>
      <c r="B463" s="12">
        <f t="shared" si="31"/>
        <v>5.8325247138394177E-3</v>
      </c>
    </row>
    <row r="464" spans="1:2" ht="15.75" x14ac:dyDescent="0.25">
      <c r="A464" s="6">
        <v>1.85</v>
      </c>
      <c r="B464" s="12">
        <f t="shared" si="31"/>
        <v>2.4451879552548701E-2</v>
      </c>
    </row>
    <row r="465" spans="1:2" ht="15.75" x14ac:dyDescent="0.25">
      <c r="A465" s="7">
        <v>2.16</v>
      </c>
      <c r="B465" s="12">
        <f t="shared" si="31"/>
        <v>2.3601879552550161E-2</v>
      </c>
    </row>
    <row r="466" spans="1:2" ht="15.75" x14ac:dyDescent="0.25">
      <c r="A466" s="6">
        <v>2.0299999999999998</v>
      </c>
      <c r="B466" s="12">
        <f t="shared" si="31"/>
        <v>5.5833116545275015E-4</v>
      </c>
    </row>
    <row r="467" spans="1:2" ht="15.75" x14ac:dyDescent="0.25">
      <c r="A467" s="7">
        <v>2.0299999999999998</v>
      </c>
      <c r="B467" s="12">
        <f t="shared" si="31"/>
        <v>5.5833116545275015E-4</v>
      </c>
    </row>
    <row r="468" spans="1:2" ht="15.75" x14ac:dyDescent="0.25">
      <c r="A468" s="6">
        <v>1.98</v>
      </c>
      <c r="B468" s="12">
        <f t="shared" si="31"/>
        <v>6.9542793964608455E-4</v>
      </c>
    </row>
    <row r="469" spans="1:2" ht="15.75" x14ac:dyDescent="0.25">
      <c r="A469" s="7">
        <v>2.08</v>
      </c>
      <c r="B469" s="12">
        <f t="shared" si="31"/>
        <v>5.4212343912594455E-3</v>
      </c>
    </row>
    <row r="470" spans="1:2" ht="15.75" x14ac:dyDescent="0.25">
      <c r="A470" s="6">
        <v>1.9</v>
      </c>
      <c r="B470" s="12">
        <f t="shared" si="31"/>
        <v>1.1314782778355421E-2</v>
      </c>
    </row>
    <row r="471" spans="1:2" ht="15.75" x14ac:dyDescent="0.25">
      <c r="A471" s="7">
        <v>2.08</v>
      </c>
      <c r="B471" s="12">
        <f t="shared" si="31"/>
        <v>5.4212343912594455E-3</v>
      </c>
    </row>
    <row r="472" spans="1:2" ht="15.75" x14ac:dyDescent="0.25">
      <c r="A472" s="6">
        <v>2.0299999999999998</v>
      </c>
      <c r="B472" s="12">
        <f t="shared" si="31"/>
        <v>5.5833116545275015E-4</v>
      </c>
    </row>
    <row r="473" spans="1:2" ht="15.75" x14ac:dyDescent="0.25">
      <c r="A473" s="7">
        <v>2.06</v>
      </c>
      <c r="B473" s="12">
        <f t="shared" si="31"/>
        <v>2.8760731009367705E-3</v>
      </c>
    </row>
    <row r="474" spans="1:2" ht="15.75" x14ac:dyDescent="0.25">
      <c r="A474" s="6">
        <v>1.96</v>
      </c>
      <c r="B474" s="12">
        <f t="shared" si="31"/>
        <v>2.1502666493234167E-3</v>
      </c>
    </row>
    <row r="475" spans="1:2" ht="15.75" x14ac:dyDescent="0.25">
      <c r="A475" s="7">
        <v>1.98</v>
      </c>
      <c r="B475" s="12">
        <f t="shared" si="31"/>
        <v>6.9542793964608455E-4</v>
      </c>
    </row>
    <row r="476" spans="1:2" ht="15.75" x14ac:dyDescent="0.25">
      <c r="A476" s="6">
        <v>1.9</v>
      </c>
      <c r="B476" s="12">
        <f t="shared" si="31"/>
        <v>1.1314782778355421E-2</v>
      </c>
    </row>
    <row r="477" spans="1:2" ht="15.75" x14ac:dyDescent="0.25">
      <c r="A477" s="7">
        <v>2.0299999999999998</v>
      </c>
      <c r="B477" s="12">
        <f t="shared" si="31"/>
        <v>5.5833116545275015E-4</v>
      </c>
    </row>
    <row r="478" spans="1:2" ht="15.75" x14ac:dyDescent="0.25">
      <c r="A478" s="6">
        <v>1.98</v>
      </c>
      <c r="B478" s="12">
        <f t="shared" si="31"/>
        <v>6.9542793964608455E-4</v>
      </c>
    </row>
    <row r="479" spans="1:2" ht="15.75" x14ac:dyDescent="0.25">
      <c r="A479" s="7">
        <v>2.0099999999999998</v>
      </c>
      <c r="B479" s="12">
        <f t="shared" si="31"/>
        <v>1.3169875130087563E-5</v>
      </c>
    </row>
    <row r="480" spans="1:2" ht="15.75" x14ac:dyDescent="0.25">
      <c r="A480" s="6">
        <v>1.88</v>
      </c>
      <c r="B480" s="12">
        <f t="shared" si="31"/>
        <v>1.596962148803276E-2</v>
      </c>
    </row>
    <row r="481" spans="1:2" ht="15.75" x14ac:dyDescent="0.25">
      <c r="A481" s="6">
        <v>2.0299999999999998</v>
      </c>
      <c r="B481" s="12">
        <f t="shared" si="31"/>
        <v>5.5833116545275015E-4</v>
      </c>
    </row>
    <row r="482" spans="1:2" ht="15.75" x14ac:dyDescent="0.25">
      <c r="A482" s="7">
        <v>2.13</v>
      </c>
      <c r="B482" s="12">
        <f t="shared" si="31"/>
        <v>1.5284137617066085E-2</v>
      </c>
    </row>
    <row r="483" spans="1:2" ht="15.75" x14ac:dyDescent="0.25">
      <c r="A483" s="6">
        <v>2.0299999999999998</v>
      </c>
      <c r="B483" s="12">
        <f t="shared" si="31"/>
        <v>5.5833116545275015E-4</v>
      </c>
    </row>
    <row r="484" spans="1:2" ht="15.75" x14ac:dyDescent="0.25">
      <c r="A484" s="7">
        <v>1.9</v>
      </c>
      <c r="B484" s="12">
        <f t="shared" si="31"/>
        <v>1.1314782778355421E-2</v>
      </c>
    </row>
    <row r="485" spans="1:2" ht="15.75" x14ac:dyDescent="0.25">
      <c r="A485" s="6">
        <v>2.11</v>
      </c>
      <c r="B485" s="12">
        <f t="shared" si="31"/>
        <v>1.0738976326743414E-2</v>
      </c>
    </row>
    <row r="486" spans="1:2" ht="15.75" x14ac:dyDescent="0.25">
      <c r="A486" s="7">
        <v>1.98</v>
      </c>
      <c r="B486" s="12">
        <f t="shared" si="31"/>
        <v>6.9542793964608455E-4</v>
      </c>
    </row>
    <row r="487" spans="1:2" ht="15.75" x14ac:dyDescent="0.25">
      <c r="A487" s="6">
        <v>2.08</v>
      </c>
      <c r="B487" s="12">
        <f t="shared" si="31"/>
        <v>5.4212343912594455E-3</v>
      </c>
    </row>
    <row r="488" spans="1:2" ht="15.75" x14ac:dyDescent="0.25">
      <c r="A488" s="7">
        <v>1.9</v>
      </c>
      <c r="B488" s="12">
        <f t="shared" si="31"/>
        <v>1.1314782778355421E-2</v>
      </c>
    </row>
    <row r="489" spans="1:2" ht="15.75" x14ac:dyDescent="0.25">
      <c r="A489" s="6">
        <v>1.93</v>
      </c>
      <c r="B489" s="12">
        <f t="shared" si="31"/>
        <v>5.8325247138394177E-3</v>
      </c>
    </row>
    <row r="490" spans="1:2" ht="15.75" x14ac:dyDescent="0.25">
      <c r="A490" s="7">
        <v>2.08</v>
      </c>
      <c r="B490" s="12">
        <f t="shared" si="31"/>
        <v>5.4212343912594455E-3</v>
      </c>
    </row>
    <row r="491" spans="1:2" ht="15.75" x14ac:dyDescent="0.25">
      <c r="A491" s="6">
        <v>1.83</v>
      </c>
      <c r="B491" s="12">
        <f t="shared" si="31"/>
        <v>3.1106718262226031E-2</v>
      </c>
    </row>
    <row r="492" spans="1:2" ht="15.75" x14ac:dyDescent="0.25">
      <c r="A492" s="7">
        <v>2.08</v>
      </c>
      <c r="B492" s="12">
        <f t="shared" si="31"/>
        <v>5.4212343912594455E-3</v>
      </c>
    </row>
    <row r="493" spans="1:2" ht="15.75" x14ac:dyDescent="0.25">
      <c r="A493" s="6">
        <v>2.06</v>
      </c>
      <c r="B493" s="12">
        <f t="shared" si="31"/>
        <v>2.8760731009367705E-3</v>
      </c>
    </row>
    <row r="494" spans="1:2" ht="15.75" x14ac:dyDescent="0.25">
      <c r="A494" s="7">
        <v>2.0099999999999998</v>
      </c>
      <c r="B494" s="12">
        <f t="shared" si="31"/>
        <v>1.3169875130087563E-5</v>
      </c>
    </row>
    <row r="495" spans="1:2" ht="15.75" x14ac:dyDescent="0.25">
      <c r="A495" s="6">
        <v>2.06</v>
      </c>
      <c r="B495" s="12">
        <f t="shared" si="31"/>
        <v>2.8760731009367705E-3</v>
      </c>
    </row>
    <row r="496" spans="1:2" ht="15.75" x14ac:dyDescent="0.25">
      <c r="A496" s="7">
        <v>1.93</v>
      </c>
      <c r="B496" s="12">
        <f t="shared" si="31"/>
        <v>5.8325247138394177E-3</v>
      </c>
    </row>
    <row r="497" spans="1:2" ht="15.75" x14ac:dyDescent="0.25">
      <c r="A497" s="6">
        <v>1.88</v>
      </c>
      <c r="B497" s="12">
        <f t="shared" si="31"/>
        <v>1.596962148803276E-2</v>
      </c>
    </row>
    <row r="498" spans="1:2" x14ac:dyDescent="0.25">
      <c r="A498" s="2"/>
      <c r="B498" s="3">
        <f>SUM(B2:B497)</f>
        <v>3.6190677419354755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Hoja1!Desviacion</vt:lpstr>
      <vt:lpstr>Hoja1!Media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daniel</dc:creator>
  <cp:lastModifiedBy>matias sanchez</cp:lastModifiedBy>
  <dcterms:created xsi:type="dcterms:W3CDTF">2020-04-20T12:28:24Z</dcterms:created>
  <dcterms:modified xsi:type="dcterms:W3CDTF">2020-05-09T20:44:53Z</dcterms:modified>
</cp:coreProperties>
</file>